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70" documentId="13_ncr:1_{B8C4EB65-C2DE-43E7-AF18-CA4A30F1AB20}" xr6:coauthVersionLast="47" xr6:coauthVersionMax="47" xr10:uidLastSave="{7B53B5E7-513A-44D5-BB6C-207C636F77FA}"/>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7640" r:id="rId8"/>
    <pivotCache cacheId="7649" r:id="rId9"/>
    <pivotCache cacheId="7658" r:id="rId10"/>
    <pivotCache cacheId="766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K18" i="1" l="1"/>
  <c r="BJ18" i="1"/>
  <c r="BH18" i="1"/>
  <c r="BG18" i="1"/>
  <c r="BF18" i="1"/>
  <c r="BE18" i="1"/>
  <c r="BD18" i="1"/>
  <c r="AP18" i="1" s="1"/>
  <c r="U18" i="1"/>
  <c r="V18" i="1"/>
  <c r="N18" i="1" s="1"/>
  <c r="AU18" i="1"/>
  <c r="AX18" i="1"/>
  <c r="AZ18" i="1"/>
  <c r="BD7" i="1"/>
  <c r="AP7" i="1" s="1"/>
  <c r="BK7" i="1"/>
  <c r="BJ7" i="1"/>
  <c r="BH7" i="1"/>
  <c r="BG7" i="1"/>
  <c r="BF7" i="1"/>
  <c r="BE7" i="1"/>
  <c r="U7" i="1"/>
  <c r="V7" i="1"/>
  <c r="N7" i="1" s="1"/>
  <c r="AX7" i="1"/>
  <c r="AZ7" i="1"/>
  <c r="BE4" i="1"/>
  <c r="BE5" i="1"/>
  <c r="BE6" i="1"/>
  <c r="BE8" i="1"/>
  <c r="BE9" i="1"/>
  <c r="BE10" i="1"/>
  <c r="BE11" i="1"/>
  <c r="BE12" i="1"/>
  <c r="BE13" i="1"/>
  <c r="BE14" i="1"/>
  <c r="BE15" i="1"/>
  <c r="BE16" i="1"/>
  <c r="BE17"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8" i="1"/>
  <c r="BK9" i="1"/>
  <c r="BK10" i="1"/>
  <c r="BK11" i="1"/>
  <c r="BK12" i="1"/>
  <c r="BK13" i="1"/>
  <c r="BK14" i="1"/>
  <c r="BK15" i="1"/>
  <c r="BK16" i="1"/>
  <c r="BK17"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J4" i="1"/>
  <c r="BJ5" i="1"/>
  <c r="BJ6" i="1"/>
  <c r="BJ8" i="1"/>
  <c r="BJ9" i="1"/>
  <c r="BJ10" i="1"/>
  <c r="BJ11" i="1"/>
  <c r="BJ12" i="1"/>
  <c r="BJ13" i="1"/>
  <c r="BJ14" i="1"/>
  <c r="BJ15" i="1"/>
  <c r="BJ16" i="1"/>
  <c r="BJ17"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I23" i="1"/>
  <c r="BI24"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H4" i="1"/>
  <c r="BH5" i="1"/>
  <c r="BH6" i="1"/>
  <c r="BH8" i="1"/>
  <c r="BH9" i="1"/>
  <c r="BH10" i="1"/>
  <c r="BH11" i="1"/>
  <c r="BH12" i="1"/>
  <c r="BH13" i="1"/>
  <c r="BH14" i="1"/>
  <c r="BH15" i="1"/>
  <c r="BH16" i="1"/>
  <c r="BH17"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10" i="1"/>
  <c r="U9" i="1"/>
  <c r="U8" i="1"/>
  <c r="U6" i="1"/>
  <c r="U5" i="1"/>
  <c r="U4" i="1"/>
  <c r="U75" i="1"/>
  <c r="V75" i="1"/>
  <c r="AZ75" i="1" s="1"/>
  <c r="U76" i="1"/>
  <c r="V76" i="1"/>
  <c r="U77" i="1"/>
  <c r="V77" i="1"/>
  <c r="U78" i="1"/>
  <c r="V78" i="1"/>
  <c r="U79" i="1"/>
  <c r="V79" i="1"/>
  <c r="U80" i="1"/>
  <c r="V80" i="1"/>
  <c r="AX80" i="1" s="1"/>
  <c r="U81" i="1"/>
  <c r="V81" i="1"/>
  <c r="AZ81" i="1" s="1"/>
  <c r="U82" i="1"/>
  <c r="V82" i="1"/>
  <c r="U83" i="1"/>
  <c r="V83" i="1"/>
  <c r="AZ83" i="1" s="1"/>
  <c r="U84" i="1"/>
  <c r="V84" i="1"/>
  <c r="AX84" i="1" s="1"/>
  <c r="U85" i="1"/>
  <c r="V85" i="1"/>
  <c r="AZ85" i="1" s="1"/>
  <c r="U86" i="1"/>
  <c r="V86" i="1"/>
  <c r="AZ86" i="1" s="1"/>
  <c r="U87" i="1"/>
  <c r="V87"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8" i="1"/>
  <c r="AZ8" i="1" s="1"/>
  <c r="V9" i="1"/>
  <c r="AZ9" i="1" s="1"/>
  <c r="V10" i="1"/>
  <c r="AZ10" i="1" s="1"/>
  <c r="V11" i="1"/>
  <c r="AZ11" i="1" s="1"/>
  <c r="V12" i="1"/>
  <c r="AX12" i="1" s="1"/>
  <c r="V13" i="1"/>
  <c r="AX13" i="1" s="1"/>
  <c r="V14" i="1"/>
  <c r="V15" i="1"/>
  <c r="AZ15" i="1" s="1"/>
  <c r="V16" i="1"/>
  <c r="AX16" i="1" s="1"/>
  <c r="V17" i="1"/>
  <c r="AZ17" i="1" s="1"/>
  <c r="V19" i="1"/>
  <c r="V20" i="1"/>
  <c r="AZ20" i="1" s="1"/>
  <c r="V21" i="1"/>
  <c r="AZ21" i="1" s="1"/>
  <c r="V22" i="1"/>
  <c r="AZ22" i="1" s="1"/>
  <c r="V23" i="1"/>
  <c r="V24" i="1"/>
  <c r="AZ24" i="1" s="1"/>
  <c r="V25" i="1"/>
  <c r="AX25" i="1" s="1"/>
  <c r="V26" i="1"/>
  <c r="AZ26" i="1" s="1"/>
  <c r="V27" i="1"/>
  <c r="AZ27" i="1" s="1"/>
  <c r="V28" i="1"/>
  <c r="AZ28" i="1" s="1"/>
  <c r="V29" i="1"/>
  <c r="AZ29" i="1" s="1"/>
  <c r="V30" i="1"/>
  <c r="AZ30" i="1" s="1"/>
  <c r="V31" i="1"/>
  <c r="V32" i="1"/>
  <c r="AZ32" i="1" s="1"/>
  <c r="V33" i="1"/>
  <c r="AZ33" i="1" s="1"/>
  <c r="V34" i="1"/>
  <c r="AZ34" i="1" s="1"/>
  <c r="V35" i="1"/>
  <c r="AZ35" i="1" s="1"/>
  <c r="V36" i="1"/>
  <c r="AZ36" i="1" s="1"/>
  <c r="V37" i="1"/>
  <c r="AX37" i="1" s="1"/>
  <c r="V38" i="1"/>
  <c r="AX38" i="1" s="1"/>
  <c r="V39" i="1"/>
  <c r="V40" i="1"/>
  <c r="AZ40" i="1" s="1"/>
  <c r="V41" i="1"/>
  <c r="AX41" i="1" s="1"/>
  <c r="V42" i="1"/>
  <c r="AZ42" i="1" s="1"/>
  <c r="V43" i="1"/>
  <c r="AZ43" i="1" s="1"/>
  <c r="V44" i="1"/>
  <c r="AZ44" i="1" s="1"/>
  <c r="V45" i="1"/>
  <c r="AZ45" i="1" s="1"/>
  <c r="V46" i="1"/>
  <c r="AZ46" i="1" s="1"/>
  <c r="V47" i="1"/>
  <c r="V48" i="1"/>
  <c r="AZ48" i="1" s="1"/>
  <c r="V49" i="1"/>
  <c r="AX49" i="1" s="1"/>
  <c r="V50" i="1"/>
  <c r="AZ50" i="1" s="1"/>
  <c r="V51" i="1"/>
  <c r="AX51" i="1" s="1"/>
  <c r="V52" i="1"/>
  <c r="AZ52" i="1" s="1"/>
  <c r="V53" i="1"/>
  <c r="AZ53" i="1" s="1"/>
  <c r="V54" i="1"/>
  <c r="AZ54" i="1" s="1"/>
  <c r="V55" i="1"/>
  <c r="V56" i="1"/>
  <c r="AZ56" i="1" s="1"/>
  <c r="V57" i="1"/>
  <c r="AX57" i="1" s="1"/>
  <c r="V58" i="1"/>
  <c r="AZ58" i="1" s="1"/>
  <c r="V59" i="1"/>
  <c r="AZ59" i="1" s="1"/>
  <c r="V60" i="1"/>
  <c r="AZ60" i="1" s="1"/>
  <c r="V61" i="1"/>
  <c r="AZ61" i="1" s="1"/>
  <c r="V62" i="1"/>
  <c r="AX62" i="1" s="1"/>
  <c r="V63" i="1"/>
  <c r="AX63" i="1" s="1"/>
  <c r="V64" i="1"/>
  <c r="AZ64" i="1" s="1"/>
  <c r="V65" i="1"/>
  <c r="AX65" i="1" s="1"/>
  <c r="V66" i="1"/>
  <c r="AZ66" i="1" s="1"/>
  <c r="V67" i="1"/>
  <c r="AZ67" i="1" s="1"/>
  <c r="V68" i="1"/>
  <c r="AZ68" i="1" s="1"/>
  <c r="V69" i="1"/>
  <c r="AZ69" i="1" s="1"/>
  <c r="V70" i="1"/>
  <c r="AZ70" i="1" s="1"/>
  <c r="V71" i="1"/>
  <c r="V72" i="1"/>
  <c r="AZ72" i="1" s="1"/>
  <c r="V73" i="1"/>
  <c r="AZ73" i="1" s="1"/>
  <c r="V74" i="1"/>
  <c r="AZ74" i="1" s="1"/>
  <c r="AZ77" i="1"/>
  <c r="AX78" i="1"/>
  <c r="AX82" i="1"/>
  <c r="V88" i="1"/>
  <c r="AZ88" i="1" s="1"/>
  <c r="V89" i="1"/>
  <c r="AX89" i="1" s="1"/>
  <c r="V90" i="1"/>
  <c r="AZ90" i="1" s="1"/>
  <c r="V91" i="1"/>
  <c r="AX91" i="1" s="1"/>
  <c r="V92" i="1"/>
  <c r="AZ92" i="1" s="1"/>
  <c r="V93" i="1"/>
  <c r="AZ93" i="1" s="1"/>
  <c r="V94" i="1"/>
  <c r="AZ94" i="1" s="1"/>
  <c r="V95" i="1"/>
  <c r="V96" i="1"/>
  <c r="AZ96" i="1" s="1"/>
  <c r="V97" i="1"/>
  <c r="AZ97" i="1" s="1"/>
  <c r="V98" i="1"/>
  <c r="AZ98" i="1" s="1"/>
  <c r="V99" i="1"/>
  <c r="AZ99" i="1" s="1"/>
  <c r="V100" i="1"/>
  <c r="AZ100" i="1" s="1"/>
  <c r="V101" i="1"/>
  <c r="AZ101" i="1" s="1"/>
  <c r="V102" i="1"/>
  <c r="AZ102" i="1" s="1"/>
  <c r="V103" i="1"/>
  <c r="V104" i="1"/>
  <c r="AX104" i="1" s="1"/>
  <c r="V105" i="1"/>
  <c r="AX105" i="1" s="1"/>
  <c r="V106" i="1"/>
  <c r="AZ106" i="1" s="1"/>
  <c r="V107" i="1"/>
  <c r="AX107" i="1" s="1"/>
  <c r="V108" i="1"/>
  <c r="AZ108" i="1" s="1"/>
  <c r="V109" i="1"/>
  <c r="AZ109" i="1" s="1"/>
  <c r="V110" i="1"/>
  <c r="AZ110" i="1" s="1"/>
  <c r="V111" i="1"/>
  <c r="V112" i="1"/>
  <c r="AZ112" i="1" s="1"/>
  <c r="V113" i="1"/>
  <c r="AZ113" i="1" s="1"/>
  <c r="V114" i="1"/>
  <c r="AZ114" i="1" s="1"/>
  <c r="V115" i="1"/>
  <c r="AX115" i="1" s="1"/>
  <c r="V116" i="1"/>
  <c r="AZ116" i="1" s="1"/>
  <c r="V117" i="1"/>
  <c r="AX117" i="1" s="1"/>
  <c r="V118" i="1"/>
  <c r="AZ118" i="1" s="1"/>
  <c r="V119" i="1"/>
  <c r="V120" i="1"/>
  <c r="AZ120" i="1" s="1"/>
  <c r="V121" i="1"/>
  <c r="AZ121" i="1" s="1"/>
  <c r="V122" i="1"/>
  <c r="AZ122" i="1" s="1"/>
  <c r="V123" i="1"/>
  <c r="AX123" i="1" s="1"/>
  <c r="V124" i="1"/>
  <c r="AZ124" i="1" s="1"/>
  <c r="V125" i="1"/>
  <c r="AZ125" i="1" s="1"/>
  <c r="V126" i="1"/>
  <c r="AZ126" i="1" s="1"/>
  <c r="V127" i="1"/>
  <c r="V128" i="1"/>
  <c r="AX128" i="1" s="1"/>
  <c r="V129" i="1"/>
  <c r="AX129" i="1" s="1"/>
  <c r="V130" i="1"/>
  <c r="AZ130" i="1" s="1"/>
  <c r="V131" i="1"/>
  <c r="AX131" i="1" s="1"/>
  <c r="V132" i="1"/>
  <c r="AZ132" i="1" s="1"/>
  <c r="V133" i="1"/>
  <c r="AZ133" i="1" s="1"/>
  <c r="V134" i="1"/>
  <c r="AZ134" i="1" s="1"/>
  <c r="V135" i="1"/>
  <c r="V136" i="1"/>
  <c r="AZ136" i="1" s="1"/>
  <c r="V137" i="1"/>
  <c r="AZ137" i="1" s="1"/>
  <c r="V138" i="1"/>
  <c r="AZ138" i="1" s="1"/>
  <c r="V139" i="1"/>
  <c r="AZ139" i="1" s="1"/>
  <c r="V140" i="1"/>
  <c r="AZ140" i="1" s="1"/>
  <c r="V141" i="1"/>
  <c r="AZ141" i="1" s="1"/>
  <c r="V142" i="1"/>
  <c r="AZ142" i="1" s="1"/>
  <c r="V143" i="1"/>
  <c r="AX143" i="1" s="1"/>
  <c r="V144" i="1"/>
  <c r="AX144" i="1" s="1"/>
  <c r="V145" i="1"/>
  <c r="AX145" i="1" s="1"/>
  <c r="V146" i="1"/>
  <c r="AZ146" i="1" s="1"/>
  <c r="V147" i="1"/>
  <c r="AX147" i="1" s="1"/>
  <c r="V148" i="1"/>
  <c r="AZ148" i="1" s="1"/>
  <c r="V149" i="1"/>
  <c r="AZ149" i="1" s="1"/>
  <c r="V150" i="1"/>
  <c r="AZ150" i="1" s="1"/>
  <c r="V151" i="1"/>
  <c r="V152" i="1"/>
  <c r="AZ152" i="1" s="1"/>
  <c r="V153" i="1"/>
  <c r="AX153" i="1" s="1"/>
  <c r="V154" i="1"/>
  <c r="AZ154" i="1" s="1"/>
  <c r="V155" i="1"/>
  <c r="AX155" i="1" s="1"/>
  <c r="V156" i="1"/>
  <c r="AZ156" i="1" s="1"/>
  <c r="V157" i="1"/>
  <c r="AZ157" i="1" s="1"/>
  <c r="V158" i="1"/>
  <c r="AZ158" i="1" s="1"/>
  <c r="V159" i="1"/>
  <c r="V160" i="1"/>
  <c r="AZ160" i="1" s="1"/>
  <c r="V161" i="1"/>
  <c r="AZ161" i="1" s="1"/>
  <c r="V162" i="1"/>
  <c r="AZ162" i="1" s="1"/>
  <c r="V163" i="1"/>
  <c r="AZ163" i="1" s="1"/>
  <c r="V164" i="1"/>
  <c r="AZ164" i="1" s="1"/>
  <c r="V165" i="1"/>
  <c r="AZ165" i="1" s="1"/>
  <c r="V166" i="1"/>
  <c r="AZ166" i="1" s="1"/>
  <c r="V167" i="1"/>
  <c r="V168" i="1"/>
  <c r="AX168" i="1" s="1"/>
  <c r="V169" i="1"/>
  <c r="AX169" i="1" s="1"/>
  <c r="V170" i="1"/>
  <c r="AZ170" i="1" s="1"/>
  <c r="V171" i="1"/>
  <c r="AX171" i="1" s="1"/>
  <c r="V172" i="1"/>
  <c r="AZ172" i="1" s="1"/>
  <c r="V173" i="1"/>
  <c r="AZ173" i="1" s="1"/>
  <c r="V174" i="1"/>
  <c r="AZ174" i="1" s="1"/>
  <c r="V175" i="1"/>
  <c r="V176" i="1"/>
  <c r="AZ176" i="1" s="1"/>
  <c r="V177" i="1"/>
  <c r="AZ177" i="1" s="1"/>
  <c r="V178" i="1"/>
  <c r="AZ178" i="1" s="1"/>
  <c r="V179" i="1"/>
  <c r="AX179" i="1" s="1"/>
  <c r="V180" i="1"/>
  <c r="AZ180" i="1" s="1"/>
  <c r="V181" i="1"/>
  <c r="AX181" i="1" s="1"/>
  <c r="V182" i="1"/>
  <c r="AZ182" i="1" s="1"/>
  <c r="V183" i="1"/>
  <c r="V184" i="1"/>
  <c r="AZ184" i="1" s="1"/>
  <c r="V185" i="1"/>
  <c r="AZ185" i="1" s="1"/>
  <c r="V186" i="1"/>
  <c r="AZ186" i="1" s="1"/>
  <c r="V187" i="1"/>
  <c r="AX187" i="1" s="1"/>
  <c r="V188" i="1"/>
  <c r="AZ188" i="1" s="1"/>
  <c r="V189" i="1"/>
  <c r="AZ189" i="1" s="1"/>
  <c r="V190" i="1"/>
  <c r="AZ190" i="1" s="1"/>
  <c r="V191" i="1"/>
  <c r="V192" i="1"/>
  <c r="AX192" i="1" s="1"/>
  <c r="V193" i="1"/>
  <c r="AX193" i="1" s="1"/>
  <c r="V194" i="1"/>
  <c r="AZ194" i="1" s="1"/>
  <c r="V195" i="1"/>
  <c r="AX195" i="1" s="1"/>
  <c r="V196" i="1"/>
  <c r="AZ196" i="1" s="1"/>
  <c r="V197" i="1"/>
  <c r="AZ197" i="1" s="1"/>
  <c r="V198" i="1"/>
  <c r="AZ198" i="1" s="1"/>
  <c r="V199" i="1"/>
  <c r="V200" i="1"/>
  <c r="AZ200" i="1" s="1"/>
  <c r="V201" i="1"/>
  <c r="AZ201" i="1" s="1"/>
  <c r="V202" i="1"/>
  <c r="AZ202" i="1" s="1"/>
  <c r="V203" i="1"/>
  <c r="AZ203" i="1" s="1"/>
  <c r="V204" i="1"/>
  <c r="AZ204" i="1" s="1"/>
  <c r="V205" i="1"/>
  <c r="AZ205" i="1" s="1"/>
  <c r="V206" i="1"/>
  <c r="AZ206" i="1" s="1"/>
  <c r="V207" i="1"/>
  <c r="AX207" i="1" s="1"/>
  <c r="V208" i="1"/>
  <c r="AX208" i="1" s="1"/>
  <c r="V209" i="1"/>
  <c r="AX209" i="1" s="1"/>
  <c r="V210" i="1"/>
  <c r="AZ210" i="1" s="1"/>
  <c r="V211" i="1"/>
  <c r="AX211" i="1" s="1"/>
  <c r="V212" i="1"/>
  <c r="AZ212" i="1" s="1"/>
  <c r="V213" i="1"/>
  <c r="AZ213" i="1" s="1"/>
  <c r="V214" i="1"/>
  <c r="AZ214" i="1" s="1"/>
  <c r="V215" i="1"/>
  <c r="V216" i="1"/>
  <c r="AZ216" i="1" s="1"/>
  <c r="V217" i="1"/>
  <c r="AX217" i="1" s="1"/>
  <c r="V218" i="1"/>
  <c r="AZ218" i="1" s="1"/>
  <c r="V219" i="1"/>
  <c r="AX219" i="1" s="1"/>
  <c r="V220" i="1"/>
  <c r="AZ220" i="1" s="1"/>
  <c r="V221" i="1"/>
  <c r="AZ221" i="1" s="1"/>
  <c r="V222" i="1"/>
  <c r="AZ222" i="1" s="1"/>
  <c r="V223" i="1"/>
  <c r="V224" i="1"/>
  <c r="AZ224" i="1" s="1"/>
  <c r="V225" i="1"/>
  <c r="AZ225" i="1" s="1"/>
  <c r="V226" i="1"/>
  <c r="AZ226" i="1" s="1"/>
  <c r="V227" i="1"/>
  <c r="AZ227" i="1" s="1"/>
  <c r="V228" i="1"/>
  <c r="AZ228" i="1" s="1"/>
  <c r="V229" i="1"/>
  <c r="AZ229" i="1" s="1"/>
  <c r="V230" i="1"/>
  <c r="AZ230" i="1" s="1"/>
  <c r="V231" i="1"/>
  <c r="V232" i="1"/>
  <c r="AX232" i="1" s="1"/>
  <c r="V233" i="1"/>
  <c r="AX233" i="1" s="1"/>
  <c r="V234" i="1"/>
  <c r="AZ234" i="1" s="1"/>
  <c r="V235" i="1"/>
  <c r="AX235" i="1" s="1"/>
  <c r="V236" i="1"/>
  <c r="AZ236" i="1" s="1"/>
  <c r="V237" i="1"/>
  <c r="AZ237" i="1" s="1"/>
  <c r="V238" i="1"/>
  <c r="AZ238" i="1" s="1"/>
  <c r="V239" i="1"/>
  <c r="V240" i="1"/>
  <c r="AZ240" i="1" s="1"/>
  <c r="V241" i="1"/>
  <c r="AZ241" i="1" s="1"/>
  <c r="V242" i="1"/>
  <c r="AZ242" i="1" s="1"/>
  <c r="V243" i="1"/>
  <c r="AZ243" i="1" s="1"/>
  <c r="V244" i="1"/>
  <c r="AZ244" i="1" s="1"/>
  <c r="V245" i="1"/>
  <c r="AZ245" i="1" s="1"/>
  <c r="V246" i="1"/>
  <c r="AZ246" i="1" s="1"/>
  <c r="V247" i="1"/>
  <c r="V248" i="1"/>
  <c r="AZ248" i="1" s="1"/>
  <c r="V249" i="1"/>
  <c r="AX249" i="1" s="1"/>
  <c r="V250" i="1"/>
  <c r="AZ250" i="1" s="1"/>
  <c r="V251" i="1"/>
  <c r="AZ251" i="1" s="1"/>
  <c r="V252" i="1"/>
  <c r="AZ252" i="1" s="1"/>
  <c r="V253" i="1"/>
  <c r="AZ253" i="1" s="1"/>
  <c r="V254" i="1"/>
  <c r="AZ254" i="1" s="1"/>
  <c r="V255" i="1"/>
  <c r="V256" i="1"/>
  <c r="AZ256" i="1" s="1"/>
  <c r="V257" i="1"/>
  <c r="AZ257" i="1" s="1"/>
  <c r="V258" i="1"/>
  <c r="AZ258" i="1" s="1"/>
  <c r="V259" i="1"/>
  <c r="AZ259" i="1" s="1"/>
  <c r="V260" i="1"/>
  <c r="AZ260" i="1" s="1"/>
  <c r="V261" i="1"/>
  <c r="AZ261" i="1" s="1"/>
  <c r="V262" i="1"/>
  <c r="AZ262" i="1" s="1"/>
  <c r="V263" i="1"/>
  <c r="V264" i="1"/>
  <c r="AZ264" i="1" s="1"/>
  <c r="V265" i="1"/>
  <c r="AZ265" i="1" s="1"/>
  <c r="V266" i="1"/>
  <c r="AZ266" i="1" s="1"/>
  <c r="V267" i="1"/>
  <c r="AZ267" i="1" s="1"/>
  <c r="V268" i="1"/>
  <c r="AZ268" i="1" s="1"/>
  <c r="V269" i="1"/>
  <c r="AZ269" i="1" s="1"/>
  <c r="V270" i="1"/>
  <c r="AZ270" i="1" s="1"/>
  <c r="V271" i="1"/>
  <c r="V272" i="1"/>
  <c r="AZ272" i="1" s="1"/>
  <c r="V273" i="1"/>
  <c r="AX273" i="1" s="1"/>
  <c r="V274" i="1"/>
  <c r="AZ274" i="1" s="1"/>
  <c r="V275" i="1"/>
  <c r="AZ275" i="1" s="1"/>
  <c r="V276" i="1"/>
  <c r="AZ276" i="1" s="1"/>
  <c r="V277" i="1"/>
  <c r="AZ277" i="1" s="1"/>
  <c r="V278" i="1"/>
  <c r="AZ278" i="1" s="1"/>
  <c r="V279" i="1"/>
  <c r="V280" i="1"/>
  <c r="AZ280" i="1" s="1"/>
  <c r="V281" i="1"/>
  <c r="AZ281" i="1" s="1"/>
  <c r="V282" i="1"/>
  <c r="AZ282" i="1" s="1"/>
  <c r="V283" i="1"/>
  <c r="AZ283" i="1" s="1"/>
  <c r="V284" i="1"/>
  <c r="AZ284" i="1" s="1"/>
  <c r="V285" i="1"/>
  <c r="AZ285" i="1" s="1"/>
  <c r="V286" i="1"/>
  <c r="AZ286" i="1" s="1"/>
  <c r="V287" i="1"/>
  <c r="V288" i="1"/>
  <c r="AZ288" i="1" s="1"/>
  <c r="V289" i="1"/>
  <c r="AX289" i="1" s="1"/>
  <c r="V290" i="1"/>
  <c r="AZ290" i="1" s="1"/>
  <c r="V291" i="1"/>
  <c r="AZ291" i="1" s="1"/>
  <c r="V292" i="1"/>
  <c r="AZ292" i="1" s="1"/>
  <c r="V293" i="1"/>
  <c r="AX293" i="1" s="1"/>
  <c r="V294" i="1"/>
  <c r="AZ294" i="1" s="1"/>
  <c r="V295" i="1"/>
  <c r="V296" i="1"/>
  <c r="AZ296" i="1" s="1"/>
  <c r="V297" i="1"/>
  <c r="AX297" i="1" s="1"/>
  <c r="V298" i="1"/>
  <c r="AZ298" i="1" s="1"/>
  <c r="V299" i="1"/>
  <c r="AZ299" i="1" s="1"/>
  <c r="V300" i="1"/>
  <c r="AZ300" i="1" s="1"/>
  <c r="V301" i="1"/>
  <c r="AZ301" i="1" s="1"/>
  <c r="V302" i="1"/>
  <c r="AZ302" i="1" s="1"/>
  <c r="V303" i="1"/>
  <c r="V304" i="1"/>
  <c r="AZ304" i="1" s="1"/>
  <c r="V305" i="1"/>
  <c r="AZ305" i="1" s="1"/>
  <c r="V306" i="1"/>
  <c r="AZ306" i="1" s="1"/>
  <c r="V307" i="1"/>
  <c r="AZ307" i="1" s="1"/>
  <c r="V308" i="1"/>
  <c r="AZ308" i="1" s="1"/>
  <c r="V309" i="1"/>
  <c r="AZ309" i="1" s="1"/>
  <c r="V310" i="1"/>
  <c r="AZ310" i="1" s="1"/>
  <c r="V311" i="1"/>
  <c r="V312" i="1"/>
  <c r="AZ312" i="1" s="1"/>
  <c r="V313" i="1"/>
  <c r="AX313" i="1" s="1"/>
  <c r="V314" i="1"/>
  <c r="AZ314" i="1" s="1"/>
  <c r="V315" i="1"/>
  <c r="AZ315" i="1" s="1"/>
  <c r="V316" i="1"/>
  <c r="AZ316" i="1" s="1"/>
  <c r="V317" i="1"/>
  <c r="AZ317" i="1" s="1"/>
  <c r="V318" i="1"/>
  <c r="AZ318" i="1" s="1"/>
  <c r="V319" i="1"/>
  <c r="V320" i="1"/>
  <c r="AZ320" i="1" s="1"/>
  <c r="V321" i="1"/>
  <c r="AZ321" i="1" s="1"/>
  <c r="V322" i="1"/>
  <c r="AZ322" i="1" s="1"/>
  <c r="V323" i="1"/>
  <c r="AZ323" i="1" s="1"/>
  <c r="V324" i="1"/>
  <c r="AZ324" i="1" s="1"/>
  <c r="V325" i="1"/>
  <c r="AZ325" i="1" s="1"/>
  <c r="V326" i="1"/>
  <c r="AZ326" i="1" s="1"/>
  <c r="V327" i="1"/>
  <c r="V328" i="1"/>
  <c r="AZ328" i="1" s="1"/>
  <c r="V329" i="1"/>
  <c r="AZ329" i="1" s="1"/>
  <c r="V330" i="1"/>
  <c r="AZ330" i="1" s="1"/>
  <c r="V331" i="1"/>
  <c r="AZ331" i="1" s="1"/>
  <c r="V332" i="1"/>
  <c r="AZ332" i="1" s="1"/>
  <c r="V333" i="1"/>
  <c r="AZ333" i="1" s="1"/>
  <c r="V334" i="1"/>
  <c r="AZ334" i="1" s="1"/>
  <c r="V335" i="1"/>
  <c r="V336" i="1"/>
  <c r="AZ336" i="1" s="1"/>
  <c r="V337" i="1"/>
  <c r="AX337" i="1" s="1"/>
  <c r="V338" i="1"/>
  <c r="AZ338" i="1" s="1"/>
  <c r="V339" i="1"/>
  <c r="AZ339" i="1" s="1"/>
  <c r="V340" i="1"/>
  <c r="AZ340" i="1" s="1"/>
  <c r="V341" i="1"/>
  <c r="AZ341" i="1" s="1"/>
  <c r="V342" i="1"/>
  <c r="AZ342" i="1" s="1"/>
  <c r="V343" i="1"/>
  <c r="V344" i="1"/>
  <c r="AZ344" i="1" s="1"/>
  <c r="V345" i="1"/>
  <c r="AZ345" i="1" s="1"/>
  <c r="V346" i="1"/>
  <c r="AZ346" i="1" s="1"/>
  <c r="V347" i="1"/>
  <c r="AZ347" i="1" s="1"/>
  <c r="V348" i="1"/>
  <c r="AZ348" i="1" s="1"/>
  <c r="V349" i="1"/>
  <c r="AZ349" i="1" s="1"/>
  <c r="V350" i="1"/>
  <c r="AZ350" i="1" s="1"/>
  <c r="V351" i="1"/>
  <c r="V352" i="1"/>
  <c r="AZ352" i="1" s="1"/>
  <c r="V353" i="1"/>
  <c r="AX353" i="1" s="1"/>
  <c r="V354" i="1"/>
  <c r="AZ354" i="1" s="1"/>
  <c r="V355" i="1"/>
  <c r="AZ355" i="1" s="1"/>
  <c r="V356" i="1"/>
  <c r="AZ356" i="1" s="1"/>
  <c r="V357" i="1"/>
  <c r="AX357" i="1" s="1"/>
  <c r="V358" i="1"/>
  <c r="AZ358" i="1" s="1"/>
  <c r="V359" i="1"/>
  <c r="V360" i="1"/>
  <c r="AZ360" i="1" s="1"/>
  <c r="V361" i="1"/>
  <c r="AX361" i="1" s="1"/>
  <c r="V362" i="1"/>
  <c r="AZ362" i="1" s="1"/>
  <c r="V363" i="1"/>
  <c r="AZ363" i="1" s="1"/>
  <c r="V364" i="1"/>
  <c r="AZ364" i="1" s="1"/>
  <c r="V365" i="1"/>
  <c r="AZ365" i="1" s="1"/>
  <c r="V366" i="1"/>
  <c r="AZ366" i="1" s="1"/>
  <c r="V367" i="1"/>
  <c r="V368" i="1"/>
  <c r="AZ368" i="1" s="1"/>
  <c r="V369" i="1"/>
  <c r="AZ369" i="1" s="1"/>
  <c r="V370" i="1"/>
  <c r="AZ370" i="1" s="1"/>
  <c r="V371" i="1"/>
  <c r="AZ371" i="1" s="1"/>
  <c r="V372" i="1"/>
  <c r="AZ372" i="1" s="1"/>
  <c r="V373" i="1"/>
  <c r="AZ373" i="1" s="1"/>
  <c r="V374" i="1"/>
  <c r="AZ374" i="1" s="1"/>
  <c r="V375" i="1"/>
  <c r="V376" i="1"/>
  <c r="AZ376" i="1" s="1"/>
  <c r="V377" i="1"/>
  <c r="AX377" i="1" s="1"/>
  <c r="V378" i="1"/>
  <c r="AZ378" i="1" s="1"/>
  <c r="V379" i="1"/>
  <c r="AZ379" i="1" s="1"/>
  <c r="V380" i="1"/>
  <c r="AZ380" i="1" s="1"/>
  <c r="V381" i="1"/>
  <c r="AZ381" i="1" s="1"/>
  <c r="V382" i="1"/>
  <c r="AZ382" i="1" s="1"/>
  <c r="V383" i="1"/>
  <c r="V384" i="1"/>
  <c r="AZ384" i="1" s="1"/>
  <c r="V385" i="1"/>
  <c r="AZ385" i="1" s="1"/>
  <c r="V386" i="1"/>
  <c r="AZ386" i="1" s="1"/>
  <c r="V387" i="1"/>
  <c r="AZ387" i="1" s="1"/>
  <c r="V388" i="1"/>
  <c r="AZ388" i="1" s="1"/>
  <c r="V389" i="1"/>
  <c r="AZ389" i="1" s="1"/>
  <c r="V390" i="1"/>
  <c r="AZ390" i="1" s="1"/>
  <c r="V391" i="1"/>
  <c r="V392" i="1"/>
  <c r="AZ392" i="1" s="1"/>
  <c r="V393" i="1"/>
  <c r="AZ393" i="1" s="1"/>
  <c r="V394" i="1"/>
  <c r="AZ394" i="1" s="1"/>
  <c r="V395" i="1"/>
  <c r="AZ395" i="1" s="1"/>
  <c r="V396" i="1"/>
  <c r="AZ396" i="1" s="1"/>
  <c r="V397" i="1"/>
  <c r="AZ397" i="1" s="1"/>
  <c r="V398" i="1"/>
  <c r="AZ398" i="1" s="1"/>
  <c r="V399" i="1"/>
  <c r="V400" i="1"/>
  <c r="AZ400" i="1" s="1"/>
  <c r="V401" i="1"/>
  <c r="AX401" i="1" s="1"/>
  <c r="V402" i="1"/>
  <c r="AZ402" i="1" s="1"/>
  <c r="V403" i="1"/>
  <c r="AZ403" i="1" s="1"/>
  <c r="V404" i="1"/>
  <c r="AZ404" i="1" s="1"/>
  <c r="V405" i="1"/>
  <c r="AZ405" i="1" s="1"/>
  <c r="V406" i="1"/>
  <c r="AZ406" i="1" s="1"/>
  <c r="V407" i="1"/>
  <c r="V408" i="1"/>
  <c r="AZ408" i="1" s="1"/>
  <c r="V409" i="1"/>
  <c r="AZ409" i="1" s="1"/>
  <c r="V410" i="1"/>
  <c r="AZ410" i="1" s="1"/>
  <c r="V411" i="1"/>
  <c r="AZ411" i="1" s="1"/>
  <c r="V412" i="1"/>
  <c r="AZ412" i="1" s="1"/>
  <c r="V413" i="1"/>
  <c r="AZ413" i="1" s="1"/>
  <c r="V414" i="1"/>
  <c r="AZ414" i="1" s="1"/>
  <c r="V415" i="1"/>
  <c r="V416" i="1"/>
  <c r="AZ416" i="1" s="1"/>
  <c r="V417" i="1"/>
  <c r="AX417" i="1" s="1"/>
  <c r="V418" i="1"/>
  <c r="AZ418" i="1" s="1"/>
  <c r="V419" i="1"/>
  <c r="AZ419" i="1" s="1"/>
  <c r="V420" i="1"/>
  <c r="AZ420" i="1" s="1"/>
  <c r="V421" i="1"/>
  <c r="AX421" i="1" s="1"/>
  <c r="V422" i="1"/>
  <c r="AZ422" i="1" s="1"/>
  <c r="V423" i="1"/>
  <c r="V424" i="1"/>
  <c r="AZ424" i="1" s="1"/>
  <c r="V425" i="1"/>
  <c r="AZ425" i="1" s="1"/>
  <c r="V426" i="1"/>
  <c r="AZ426" i="1" s="1"/>
  <c r="V427" i="1"/>
  <c r="AZ427" i="1" s="1"/>
  <c r="V428" i="1"/>
  <c r="AZ428" i="1" s="1"/>
  <c r="V429" i="1"/>
  <c r="AZ429" i="1" s="1"/>
  <c r="V430" i="1"/>
  <c r="AZ430" i="1" s="1"/>
  <c r="V431" i="1"/>
  <c r="V432" i="1"/>
  <c r="AZ432" i="1" s="1"/>
  <c r="V433" i="1"/>
  <c r="AZ433" i="1" s="1"/>
  <c r="V434" i="1"/>
  <c r="AZ434" i="1" s="1"/>
  <c r="V435" i="1"/>
  <c r="AZ435" i="1" s="1"/>
  <c r="V436" i="1"/>
  <c r="AZ436" i="1" s="1"/>
  <c r="V437" i="1"/>
  <c r="AZ437" i="1" s="1"/>
  <c r="V438" i="1"/>
  <c r="AZ438" i="1" s="1"/>
  <c r="V439" i="1"/>
  <c r="V440" i="1"/>
  <c r="AZ440" i="1" s="1"/>
  <c r="V441" i="1"/>
  <c r="AZ441" i="1" s="1"/>
  <c r="V442" i="1"/>
  <c r="AZ442" i="1" s="1"/>
  <c r="V443" i="1"/>
  <c r="AZ443" i="1" s="1"/>
  <c r="V444" i="1"/>
  <c r="AZ444" i="1" s="1"/>
  <c r="V445" i="1"/>
  <c r="AZ445" i="1" s="1"/>
  <c r="V446" i="1"/>
  <c r="AZ446" i="1" s="1"/>
  <c r="V447" i="1"/>
  <c r="V448" i="1"/>
  <c r="AZ448" i="1" s="1"/>
  <c r="V449" i="1"/>
  <c r="AZ449" i="1" s="1"/>
  <c r="V450" i="1"/>
  <c r="AZ450" i="1" s="1"/>
  <c r="V451" i="1"/>
  <c r="AZ451" i="1" s="1"/>
  <c r="V452" i="1"/>
  <c r="AZ452" i="1" s="1"/>
  <c r="V453" i="1"/>
  <c r="AZ453" i="1" s="1"/>
  <c r="V454" i="1"/>
  <c r="AZ454" i="1" s="1"/>
  <c r="V455" i="1"/>
  <c r="V456" i="1"/>
  <c r="AZ456" i="1" s="1"/>
  <c r="V457" i="1"/>
  <c r="AZ457" i="1" s="1"/>
  <c r="V458" i="1"/>
  <c r="AZ458" i="1" s="1"/>
  <c r="V459" i="1"/>
  <c r="AZ459" i="1" s="1"/>
  <c r="V460" i="1"/>
  <c r="AZ460" i="1" s="1"/>
  <c r="V461" i="1"/>
  <c r="AZ461" i="1" s="1"/>
  <c r="V462" i="1"/>
  <c r="AZ462" i="1" s="1"/>
  <c r="V463" i="1"/>
  <c r="V464" i="1"/>
  <c r="AZ464" i="1" s="1"/>
  <c r="V465" i="1"/>
  <c r="AZ465" i="1" s="1"/>
  <c r="V466" i="1"/>
  <c r="AZ466" i="1" s="1"/>
  <c r="V467" i="1"/>
  <c r="AZ467" i="1" s="1"/>
  <c r="V468" i="1"/>
  <c r="AZ468" i="1" s="1"/>
  <c r="V469" i="1"/>
  <c r="AZ469" i="1" s="1"/>
  <c r="V470" i="1"/>
  <c r="AZ470" i="1" s="1"/>
  <c r="V471" i="1"/>
  <c r="V472" i="1"/>
  <c r="AZ472" i="1" s="1"/>
  <c r="V473" i="1"/>
  <c r="AZ473" i="1" s="1"/>
  <c r="V474" i="1"/>
  <c r="AZ474" i="1" s="1"/>
  <c r="V475" i="1"/>
  <c r="AZ475" i="1" s="1"/>
  <c r="V476" i="1"/>
  <c r="AZ476" i="1" s="1"/>
  <c r="V477" i="1"/>
  <c r="AZ477" i="1" s="1"/>
  <c r="V478" i="1"/>
  <c r="AZ478" i="1" s="1"/>
  <c r="V479" i="1"/>
  <c r="V480" i="1"/>
  <c r="AZ480" i="1" s="1"/>
  <c r="V481" i="1"/>
  <c r="AZ481" i="1" s="1"/>
  <c r="V482" i="1"/>
  <c r="AZ482" i="1" s="1"/>
  <c r="V483" i="1"/>
  <c r="AZ483" i="1" s="1"/>
  <c r="V484" i="1"/>
  <c r="AZ484" i="1" s="1"/>
  <c r="V485" i="1"/>
  <c r="AZ485" i="1" s="1"/>
  <c r="V486" i="1"/>
  <c r="AZ486" i="1" s="1"/>
  <c r="V487" i="1"/>
  <c r="V488" i="1"/>
  <c r="AZ488" i="1" s="1"/>
  <c r="V489" i="1"/>
  <c r="AZ489" i="1" s="1"/>
  <c r="V490" i="1"/>
  <c r="AZ490" i="1" s="1"/>
  <c r="V491" i="1"/>
  <c r="AZ491" i="1" s="1"/>
  <c r="V492" i="1"/>
  <c r="AZ492" i="1" s="1"/>
  <c r="V493" i="1"/>
  <c r="AZ493" i="1" s="1"/>
  <c r="V494" i="1"/>
  <c r="AZ494" i="1" s="1"/>
  <c r="V495" i="1"/>
  <c r="V496" i="1"/>
  <c r="AZ496" i="1" s="1"/>
  <c r="V497" i="1"/>
  <c r="AZ497" i="1" s="1"/>
  <c r="V498" i="1"/>
  <c r="AZ498" i="1" s="1"/>
  <c r="V499" i="1"/>
  <c r="AZ499" i="1" s="1"/>
  <c r="V500" i="1"/>
  <c r="AZ500" i="1" s="1"/>
  <c r="V501" i="1"/>
  <c r="AZ501" i="1" s="1"/>
  <c r="V502" i="1"/>
  <c r="AZ502" i="1" s="1"/>
  <c r="V503" i="1"/>
  <c r="V504" i="1"/>
  <c r="AZ504" i="1" s="1"/>
  <c r="V505" i="1"/>
  <c r="AZ505" i="1" s="1"/>
  <c r="V506" i="1"/>
  <c r="AZ506" i="1" s="1"/>
  <c r="V507" i="1"/>
  <c r="AZ507" i="1" s="1"/>
  <c r="V508" i="1"/>
  <c r="AZ508" i="1" s="1"/>
  <c r="V509" i="1"/>
  <c r="AZ509" i="1" s="1"/>
  <c r="V510" i="1"/>
  <c r="AZ510" i="1" s="1"/>
  <c r="V511" i="1"/>
  <c r="V512" i="1"/>
  <c r="AZ512" i="1" s="1"/>
  <c r="V513" i="1"/>
  <c r="AZ513" i="1" s="1"/>
  <c r="V514" i="1"/>
  <c r="AZ514" i="1" s="1"/>
  <c r="V515" i="1"/>
  <c r="AZ515" i="1" s="1"/>
  <c r="V516" i="1"/>
  <c r="AZ516" i="1" s="1"/>
  <c r="V517" i="1"/>
  <c r="AZ517" i="1" s="1"/>
  <c r="V518" i="1"/>
  <c r="AZ518" i="1" s="1"/>
  <c r="V519" i="1"/>
  <c r="V520" i="1"/>
  <c r="AZ520" i="1" s="1"/>
  <c r="V521" i="1"/>
  <c r="AZ521" i="1" s="1"/>
  <c r="V522" i="1"/>
  <c r="AZ522" i="1" s="1"/>
  <c r="V523" i="1"/>
  <c r="AZ523" i="1" s="1"/>
  <c r="V524" i="1"/>
  <c r="AZ524" i="1" s="1"/>
  <c r="V525" i="1"/>
  <c r="AZ525" i="1" s="1"/>
  <c r="V526" i="1"/>
  <c r="AZ526" i="1" s="1"/>
  <c r="V527" i="1"/>
  <c r="V528" i="1"/>
  <c r="AZ528" i="1" s="1"/>
  <c r="V529" i="1"/>
  <c r="AZ529" i="1" s="1"/>
  <c r="V530" i="1"/>
  <c r="AZ530" i="1" s="1"/>
  <c r="V531" i="1"/>
  <c r="AZ531" i="1" s="1"/>
  <c r="V532" i="1"/>
  <c r="AZ532" i="1" s="1"/>
  <c r="V533" i="1"/>
  <c r="AZ533" i="1" s="1"/>
  <c r="V534" i="1"/>
  <c r="AZ534" i="1" s="1"/>
  <c r="V535" i="1"/>
  <c r="V536" i="1"/>
  <c r="AZ536" i="1" s="1"/>
  <c r="V537" i="1"/>
  <c r="AZ537" i="1" s="1"/>
  <c r="V538" i="1"/>
  <c r="AZ538" i="1" s="1"/>
  <c r="V539" i="1"/>
  <c r="AZ539" i="1" s="1"/>
  <c r="V540" i="1"/>
  <c r="AZ540" i="1" s="1"/>
  <c r="V541" i="1"/>
  <c r="AZ541" i="1" s="1"/>
  <c r="V542" i="1"/>
  <c r="AZ542" i="1" s="1"/>
  <c r="V543" i="1"/>
  <c r="V544" i="1"/>
  <c r="AZ544" i="1" s="1"/>
  <c r="V545" i="1"/>
  <c r="AZ545" i="1" s="1"/>
  <c r="V546" i="1"/>
  <c r="AZ546" i="1" s="1"/>
  <c r="V547" i="1"/>
  <c r="AZ547" i="1" s="1"/>
  <c r="V548" i="1"/>
  <c r="AZ548" i="1" s="1"/>
  <c r="V549" i="1"/>
  <c r="AZ549" i="1" s="1"/>
  <c r="V550" i="1"/>
  <c r="AZ550" i="1" s="1"/>
  <c r="V551" i="1"/>
  <c r="V552" i="1"/>
  <c r="AZ552" i="1" s="1"/>
  <c r="V553" i="1"/>
  <c r="AZ553" i="1" s="1"/>
  <c r="V554" i="1"/>
  <c r="AZ554" i="1" s="1"/>
  <c r="V555" i="1"/>
  <c r="AZ555" i="1" s="1"/>
  <c r="V556" i="1"/>
  <c r="AZ556" i="1" s="1"/>
  <c r="V557" i="1"/>
  <c r="AZ557" i="1" s="1"/>
  <c r="V558" i="1"/>
  <c r="AZ558" i="1" s="1"/>
  <c r="V559" i="1"/>
  <c r="V560" i="1"/>
  <c r="AZ560" i="1" s="1"/>
  <c r="V561" i="1"/>
  <c r="AZ561" i="1" s="1"/>
  <c r="V562" i="1"/>
  <c r="AZ562" i="1" s="1"/>
  <c r="V563" i="1"/>
  <c r="AZ563" i="1" s="1"/>
  <c r="V564" i="1"/>
  <c r="AZ564" i="1" s="1"/>
  <c r="V565" i="1"/>
  <c r="AZ565" i="1" s="1"/>
  <c r="V566" i="1"/>
  <c r="AZ566" i="1" s="1"/>
  <c r="V567" i="1"/>
  <c r="V568" i="1"/>
  <c r="AZ568" i="1" s="1"/>
  <c r="V569" i="1"/>
  <c r="AZ569" i="1" s="1"/>
  <c r="V570" i="1"/>
  <c r="AZ570" i="1" s="1"/>
  <c r="V571" i="1"/>
  <c r="AZ571" i="1" s="1"/>
  <c r="V572" i="1"/>
  <c r="AZ572" i="1" s="1"/>
  <c r="V573" i="1"/>
  <c r="AZ573" i="1" s="1"/>
  <c r="V574" i="1"/>
  <c r="AZ574" i="1" s="1"/>
  <c r="V575" i="1"/>
  <c r="V576" i="1"/>
  <c r="AZ576" i="1" s="1"/>
  <c r="V577" i="1"/>
  <c r="AZ577" i="1" s="1"/>
  <c r="V578" i="1"/>
  <c r="AZ578" i="1" s="1"/>
  <c r="V579" i="1"/>
  <c r="AZ579" i="1" s="1"/>
  <c r="V580" i="1"/>
  <c r="AZ580" i="1" s="1"/>
  <c r="V581" i="1"/>
  <c r="AX581" i="1" s="1"/>
  <c r="V582" i="1"/>
  <c r="AZ582" i="1" s="1"/>
  <c r="V583" i="1"/>
  <c r="V584" i="1"/>
  <c r="AZ584" i="1" s="1"/>
  <c r="V585" i="1"/>
  <c r="AZ585" i="1" s="1"/>
  <c r="V586" i="1"/>
  <c r="AZ586" i="1" s="1"/>
  <c r="V587" i="1"/>
  <c r="AZ587" i="1" s="1"/>
  <c r="V588" i="1"/>
  <c r="AZ588" i="1" s="1"/>
  <c r="V589" i="1"/>
  <c r="AZ589" i="1" s="1"/>
  <c r="V590" i="1"/>
  <c r="AZ590" i="1" s="1"/>
  <c r="V591" i="1"/>
  <c r="V592" i="1"/>
  <c r="AZ592" i="1" s="1"/>
  <c r="V593" i="1"/>
  <c r="AZ593" i="1" s="1"/>
  <c r="V594" i="1"/>
  <c r="AZ594" i="1" s="1"/>
  <c r="V595" i="1"/>
  <c r="AZ595" i="1" s="1"/>
  <c r="V596" i="1"/>
  <c r="AZ596" i="1" s="1"/>
  <c r="V597" i="1"/>
  <c r="AZ597" i="1" s="1"/>
  <c r="V598" i="1"/>
  <c r="AZ598" i="1" s="1"/>
  <c r="V599" i="1"/>
  <c r="V600" i="1"/>
  <c r="AZ600" i="1" s="1"/>
  <c r="V601" i="1"/>
  <c r="AZ601" i="1" s="1"/>
  <c r="V602" i="1"/>
  <c r="AZ602" i="1" s="1"/>
  <c r="V603" i="1"/>
  <c r="AZ603" i="1" s="1"/>
  <c r="V604" i="1"/>
  <c r="AZ604" i="1" s="1"/>
  <c r="V605" i="1"/>
  <c r="AZ605" i="1" s="1"/>
  <c r="V606" i="1"/>
  <c r="AZ606" i="1" s="1"/>
  <c r="V607" i="1"/>
  <c r="V608" i="1"/>
  <c r="AZ608" i="1" s="1"/>
  <c r="V609" i="1"/>
  <c r="AZ609" i="1" s="1"/>
  <c r="V610" i="1"/>
  <c r="AZ610" i="1" s="1"/>
  <c r="V611" i="1"/>
  <c r="AZ611" i="1" s="1"/>
  <c r="V612" i="1"/>
  <c r="AZ612" i="1" s="1"/>
  <c r="V613" i="1"/>
  <c r="AZ613" i="1" s="1"/>
  <c r="V614" i="1"/>
  <c r="AZ614" i="1" s="1"/>
  <c r="V615" i="1"/>
  <c r="V616" i="1"/>
  <c r="AZ616" i="1" s="1"/>
  <c r="V617" i="1"/>
  <c r="AZ617" i="1" s="1"/>
  <c r="V618" i="1"/>
  <c r="AZ618" i="1" s="1"/>
  <c r="V619" i="1"/>
  <c r="AZ619" i="1" s="1"/>
  <c r="V620" i="1"/>
  <c r="AZ620" i="1" s="1"/>
  <c r="V621" i="1"/>
  <c r="AZ621" i="1" s="1"/>
  <c r="V622" i="1"/>
  <c r="AZ622" i="1" s="1"/>
  <c r="V623" i="1"/>
  <c r="V624" i="1"/>
  <c r="AZ624" i="1" s="1"/>
  <c r="V625" i="1"/>
  <c r="AZ625" i="1" s="1"/>
  <c r="V626" i="1"/>
  <c r="AZ626" i="1" s="1"/>
  <c r="V627" i="1"/>
  <c r="AZ627" i="1" s="1"/>
  <c r="V628" i="1"/>
  <c r="AZ628" i="1" s="1"/>
  <c r="V629" i="1"/>
  <c r="AZ629" i="1" s="1"/>
  <c r="V630" i="1"/>
  <c r="AZ630" i="1" s="1"/>
  <c r="V631" i="1"/>
  <c r="V632" i="1"/>
  <c r="AZ632" i="1" s="1"/>
  <c r="V633" i="1"/>
  <c r="AZ633" i="1" s="1"/>
  <c r="V634" i="1"/>
  <c r="AZ634" i="1" s="1"/>
  <c r="V635" i="1"/>
  <c r="AZ635" i="1" s="1"/>
  <c r="V636" i="1"/>
  <c r="AZ636" i="1" s="1"/>
  <c r="V637" i="1"/>
  <c r="AZ637" i="1" s="1"/>
  <c r="V638" i="1"/>
  <c r="AZ638" i="1" s="1"/>
  <c r="V639" i="1"/>
  <c r="V640" i="1"/>
  <c r="AZ640" i="1" s="1"/>
  <c r="V641" i="1"/>
  <c r="AZ641" i="1" s="1"/>
  <c r="V642" i="1"/>
  <c r="AZ642" i="1" s="1"/>
  <c r="V643" i="1"/>
  <c r="AZ643" i="1" s="1"/>
  <c r="V644" i="1"/>
  <c r="AZ644" i="1" s="1"/>
  <c r="V645" i="1"/>
  <c r="AZ645" i="1" s="1"/>
  <c r="V646" i="1"/>
  <c r="AZ646" i="1" s="1"/>
  <c r="V647" i="1"/>
  <c r="V648" i="1"/>
  <c r="AZ648" i="1" s="1"/>
  <c r="V649" i="1"/>
  <c r="AZ649" i="1" s="1"/>
  <c r="V650" i="1"/>
  <c r="AZ650" i="1" s="1"/>
  <c r="V651" i="1"/>
  <c r="AZ651" i="1" s="1"/>
  <c r="V652" i="1"/>
  <c r="AZ652" i="1" s="1"/>
  <c r="V653" i="1"/>
  <c r="AZ653" i="1" s="1"/>
  <c r="V654" i="1"/>
  <c r="AZ654" i="1" s="1"/>
  <c r="V655" i="1"/>
  <c r="V656" i="1"/>
  <c r="AZ656" i="1" s="1"/>
  <c r="V657" i="1"/>
  <c r="AZ657" i="1" s="1"/>
  <c r="V658" i="1"/>
  <c r="AZ658" i="1" s="1"/>
  <c r="V659" i="1"/>
  <c r="AZ659" i="1" s="1"/>
  <c r="V660" i="1"/>
  <c r="AZ660" i="1" s="1"/>
  <c r="V661" i="1"/>
  <c r="AZ661" i="1" s="1"/>
  <c r="V662" i="1"/>
  <c r="AZ662" i="1" s="1"/>
  <c r="V663" i="1"/>
  <c r="V664" i="1"/>
  <c r="AZ664" i="1" s="1"/>
  <c r="V665" i="1"/>
  <c r="AZ665" i="1" s="1"/>
  <c r="V666" i="1"/>
  <c r="AZ666" i="1" s="1"/>
  <c r="V667" i="1"/>
  <c r="AZ667" i="1" s="1"/>
  <c r="V668" i="1"/>
  <c r="AZ668" i="1" s="1"/>
  <c r="V669" i="1"/>
  <c r="AZ669" i="1" s="1"/>
  <c r="V670" i="1"/>
  <c r="AZ670" i="1" s="1"/>
  <c r="V671" i="1"/>
  <c r="V672" i="1"/>
  <c r="AZ672" i="1" s="1"/>
  <c r="V673" i="1"/>
  <c r="AZ673" i="1" s="1"/>
  <c r="V674" i="1"/>
  <c r="AZ674" i="1" s="1"/>
  <c r="V675" i="1"/>
  <c r="AZ675" i="1" s="1"/>
  <c r="V676" i="1"/>
  <c r="AZ676" i="1" s="1"/>
  <c r="V677" i="1"/>
  <c r="AZ677" i="1" s="1"/>
  <c r="V678" i="1"/>
  <c r="AZ678" i="1" s="1"/>
  <c r="V679" i="1"/>
  <c r="V680" i="1"/>
  <c r="AZ680" i="1" s="1"/>
  <c r="V681" i="1"/>
  <c r="AZ681" i="1" s="1"/>
  <c r="V682" i="1"/>
  <c r="AZ682" i="1" s="1"/>
  <c r="V683" i="1"/>
  <c r="AZ683" i="1" s="1"/>
  <c r="V684" i="1"/>
  <c r="AZ684" i="1" s="1"/>
  <c r="V685" i="1"/>
  <c r="AZ685" i="1" s="1"/>
  <c r="V686" i="1"/>
  <c r="AZ686" i="1" s="1"/>
  <c r="V687" i="1"/>
  <c r="V688" i="1"/>
  <c r="AZ688" i="1" s="1"/>
  <c r="V689" i="1"/>
  <c r="AZ689" i="1" s="1"/>
  <c r="V690" i="1"/>
  <c r="AZ690" i="1" s="1"/>
  <c r="V691" i="1"/>
  <c r="AZ691" i="1" s="1"/>
  <c r="V692" i="1"/>
  <c r="AZ692" i="1" s="1"/>
  <c r="V693" i="1"/>
  <c r="AZ693" i="1" s="1"/>
  <c r="V694" i="1"/>
  <c r="AZ694" i="1" s="1"/>
  <c r="V695" i="1"/>
  <c r="V696" i="1"/>
  <c r="AZ696" i="1" s="1"/>
  <c r="V697" i="1"/>
  <c r="AZ697" i="1" s="1"/>
  <c r="V698" i="1"/>
  <c r="AZ698" i="1" s="1"/>
  <c r="V699" i="1"/>
  <c r="AZ699" i="1" s="1"/>
  <c r="V700" i="1"/>
  <c r="AZ700" i="1" s="1"/>
  <c r="V701" i="1"/>
  <c r="AZ701" i="1" s="1"/>
  <c r="V702" i="1"/>
  <c r="AZ702" i="1" s="1"/>
  <c r="V703" i="1"/>
  <c r="V704" i="1"/>
  <c r="AZ704" i="1" s="1"/>
  <c r="V705" i="1"/>
  <c r="AZ705" i="1" s="1"/>
  <c r="V706" i="1"/>
  <c r="AZ706" i="1" s="1"/>
  <c r="V707" i="1"/>
  <c r="AZ707" i="1" s="1"/>
  <c r="V708" i="1"/>
  <c r="AZ708" i="1" s="1"/>
  <c r="V709" i="1"/>
  <c r="AZ709" i="1" s="1"/>
  <c r="V710" i="1"/>
  <c r="AZ710" i="1" s="1"/>
  <c r="V711" i="1"/>
  <c r="V712" i="1"/>
  <c r="AZ712" i="1" s="1"/>
  <c r="V713" i="1"/>
  <c r="AZ713" i="1" s="1"/>
  <c r="V714" i="1"/>
  <c r="AZ714" i="1" s="1"/>
  <c r="V715" i="1"/>
  <c r="AZ715" i="1" s="1"/>
  <c r="V716" i="1"/>
  <c r="AZ716" i="1" s="1"/>
  <c r="V717" i="1"/>
  <c r="AZ717" i="1" s="1"/>
  <c r="V718" i="1"/>
  <c r="AZ718" i="1" s="1"/>
  <c r="V719" i="1"/>
  <c r="V720" i="1"/>
  <c r="AZ720" i="1" s="1"/>
  <c r="V721" i="1"/>
  <c r="AZ721" i="1" s="1"/>
  <c r="V722" i="1"/>
  <c r="AZ722" i="1" s="1"/>
  <c r="V723" i="1"/>
  <c r="AZ723" i="1" s="1"/>
  <c r="V724" i="1"/>
  <c r="AZ724" i="1" s="1"/>
  <c r="V725" i="1"/>
  <c r="AZ725" i="1" s="1"/>
  <c r="V726" i="1"/>
  <c r="AZ726" i="1" s="1"/>
  <c r="V727" i="1"/>
  <c r="V728" i="1"/>
  <c r="AZ728" i="1" s="1"/>
  <c r="V729" i="1"/>
  <c r="AZ729" i="1" s="1"/>
  <c r="V730" i="1"/>
  <c r="AZ730" i="1" s="1"/>
  <c r="V731" i="1"/>
  <c r="AZ731" i="1" s="1"/>
  <c r="V732" i="1"/>
  <c r="AZ732" i="1" s="1"/>
  <c r="V733" i="1"/>
  <c r="AZ733" i="1" s="1"/>
  <c r="V734" i="1"/>
  <c r="AZ734" i="1" s="1"/>
  <c r="V735" i="1"/>
  <c r="V736" i="1"/>
  <c r="AZ736" i="1" s="1"/>
  <c r="V737" i="1"/>
  <c r="AZ737" i="1" s="1"/>
  <c r="V738" i="1"/>
  <c r="AZ738" i="1" s="1"/>
  <c r="V739" i="1"/>
  <c r="AZ739" i="1" s="1"/>
  <c r="V740" i="1"/>
  <c r="AZ740" i="1" s="1"/>
  <c r="V741" i="1"/>
  <c r="AZ741" i="1" s="1"/>
  <c r="V742" i="1"/>
  <c r="AZ742" i="1" s="1"/>
  <c r="V743" i="1"/>
  <c r="V744" i="1"/>
  <c r="AZ744" i="1" s="1"/>
  <c r="V745" i="1"/>
  <c r="AZ745" i="1" s="1"/>
  <c r="V746" i="1"/>
  <c r="AZ746" i="1" s="1"/>
  <c r="V747" i="1"/>
  <c r="AZ747" i="1" s="1"/>
  <c r="V748" i="1"/>
  <c r="AZ748" i="1" s="1"/>
  <c r="V749" i="1"/>
  <c r="AZ749" i="1" s="1"/>
  <c r="V750" i="1"/>
  <c r="AZ750" i="1" s="1"/>
  <c r="V751" i="1"/>
  <c r="V752" i="1"/>
  <c r="AZ752" i="1" s="1"/>
  <c r="V753" i="1"/>
  <c r="AZ753" i="1" s="1"/>
  <c r="V754" i="1"/>
  <c r="AZ754" i="1" s="1"/>
  <c r="V755" i="1"/>
  <c r="AZ755" i="1" s="1"/>
  <c r="V756" i="1"/>
  <c r="AZ756" i="1" s="1"/>
  <c r="V757" i="1"/>
  <c r="AX757" i="1" s="1"/>
  <c r="V758" i="1"/>
  <c r="V759" i="1"/>
  <c r="V760" i="1"/>
  <c r="AZ760" i="1" s="1"/>
  <c r="V761" i="1"/>
  <c r="AZ761" i="1" s="1"/>
  <c r="V762" i="1"/>
  <c r="AZ762" i="1" s="1"/>
  <c r="V763" i="1"/>
  <c r="AZ763" i="1" s="1"/>
  <c r="V764" i="1"/>
  <c r="AZ764" i="1" s="1"/>
  <c r="V765" i="1"/>
  <c r="AZ765" i="1" s="1"/>
  <c r="V766" i="1"/>
  <c r="AZ766" i="1" s="1"/>
  <c r="V767" i="1"/>
  <c r="V768" i="1"/>
  <c r="AZ768" i="1" s="1"/>
  <c r="V769" i="1"/>
  <c r="AZ769" i="1" s="1"/>
  <c r="V770" i="1"/>
  <c r="AZ770" i="1" s="1"/>
  <c r="V771" i="1"/>
  <c r="AZ771" i="1" s="1"/>
  <c r="V772" i="1"/>
  <c r="AZ772" i="1" s="1"/>
  <c r="V773" i="1"/>
  <c r="AZ773" i="1" s="1"/>
  <c r="V774" i="1"/>
  <c r="AZ774" i="1" s="1"/>
  <c r="V775" i="1"/>
  <c r="V776" i="1"/>
  <c r="AZ776" i="1" s="1"/>
  <c r="V777" i="1"/>
  <c r="AZ777" i="1" s="1"/>
  <c r="V778" i="1"/>
  <c r="AZ778" i="1" s="1"/>
  <c r="V779" i="1"/>
  <c r="AZ779" i="1" s="1"/>
  <c r="V780" i="1"/>
  <c r="AZ780" i="1" s="1"/>
  <c r="V781" i="1"/>
  <c r="AZ781" i="1" s="1"/>
  <c r="V782" i="1"/>
  <c r="AZ782" i="1" s="1"/>
  <c r="V783" i="1"/>
  <c r="V784" i="1"/>
  <c r="AZ784" i="1" s="1"/>
  <c r="V785" i="1"/>
  <c r="AZ785" i="1" s="1"/>
  <c r="V786" i="1"/>
  <c r="AZ786" i="1" s="1"/>
  <c r="V787" i="1"/>
  <c r="AZ787" i="1" s="1"/>
  <c r="V788" i="1"/>
  <c r="AZ788" i="1" s="1"/>
  <c r="V789" i="1"/>
  <c r="AZ789" i="1" s="1"/>
  <c r="V790" i="1"/>
  <c r="AZ790" i="1" s="1"/>
  <c r="V791" i="1"/>
  <c r="V792" i="1"/>
  <c r="AZ792" i="1" s="1"/>
  <c r="V793" i="1"/>
  <c r="AZ793" i="1" s="1"/>
  <c r="V794" i="1"/>
  <c r="AZ794" i="1" s="1"/>
  <c r="V795" i="1"/>
  <c r="AZ795" i="1" s="1"/>
  <c r="V796" i="1"/>
  <c r="AZ796" i="1" s="1"/>
  <c r="V797" i="1"/>
  <c r="AZ797" i="1" s="1"/>
  <c r="V798" i="1"/>
  <c r="AZ798" i="1" s="1"/>
  <c r="V799" i="1"/>
  <c r="V800" i="1"/>
  <c r="AZ800" i="1" s="1"/>
  <c r="V801" i="1"/>
  <c r="AZ801" i="1" s="1"/>
  <c r="V802" i="1"/>
  <c r="AZ802" i="1" s="1"/>
  <c r="V803" i="1"/>
  <c r="AZ803" i="1" s="1"/>
  <c r="V804" i="1"/>
  <c r="AZ804" i="1" s="1"/>
  <c r="V805" i="1"/>
  <c r="AZ805" i="1" s="1"/>
  <c r="V806" i="1"/>
  <c r="AZ806" i="1" s="1"/>
  <c r="V807" i="1"/>
  <c r="V808" i="1"/>
  <c r="AZ808" i="1" s="1"/>
  <c r="V809" i="1"/>
  <c r="AZ809" i="1" s="1"/>
  <c r="V810" i="1"/>
  <c r="AZ810" i="1" s="1"/>
  <c r="V811" i="1"/>
  <c r="AZ811" i="1" s="1"/>
  <c r="V812" i="1"/>
  <c r="AZ812" i="1" s="1"/>
  <c r="V813" i="1"/>
  <c r="AZ813" i="1" s="1"/>
  <c r="V814" i="1"/>
  <c r="AZ814" i="1" s="1"/>
  <c r="V815" i="1"/>
  <c r="V816" i="1"/>
  <c r="AZ816" i="1" s="1"/>
  <c r="V817" i="1"/>
  <c r="AZ817" i="1" s="1"/>
  <c r="V818" i="1"/>
  <c r="AZ818" i="1" s="1"/>
  <c r="V819" i="1"/>
  <c r="AZ819" i="1" s="1"/>
  <c r="V820" i="1"/>
  <c r="AZ820" i="1" s="1"/>
  <c r="V821" i="1"/>
  <c r="AZ821" i="1" s="1"/>
  <c r="V822" i="1"/>
  <c r="AZ822" i="1" s="1"/>
  <c r="V823" i="1"/>
  <c r="V824" i="1"/>
  <c r="AZ824" i="1" s="1"/>
  <c r="V825" i="1"/>
  <c r="AZ825" i="1" s="1"/>
  <c r="V826" i="1"/>
  <c r="AZ826" i="1" s="1"/>
  <c r="V827" i="1"/>
  <c r="AZ827" i="1" s="1"/>
  <c r="V828" i="1"/>
  <c r="AZ828" i="1" s="1"/>
  <c r="V829" i="1"/>
  <c r="AZ829" i="1" s="1"/>
  <c r="V830" i="1"/>
  <c r="AZ830" i="1" s="1"/>
  <c r="V831" i="1"/>
  <c r="V832" i="1"/>
  <c r="AZ832" i="1" s="1"/>
  <c r="V833" i="1"/>
  <c r="AZ833" i="1" s="1"/>
  <c r="V834" i="1"/>
  <c r="AZ834" i="1" s="1"/>
  <c r="V835" i="1"/>
  <c r="AZ835" i="1" s="1"/>
  <c r="V836" i="1"/>
  <c r="AZ836" i="1" s="1"/>
  <c r="V837" i="1"/>
  <c r="AZ837" i="1" s="1"/>
  <c r="V838" i="1"/>
  <c r="AZ838" i="1" s="1"/>
  <c r="V839" i="1"/>
  <c r="V840" i="1"/>
  <c r="AZ840" i="1" s="1"/>
  <c r="V841" i="1"/>
  <c r="AZ841" i="1" s="1"/>
  <c r="V842" i="1"/>
  <c r="AZ842" i="1" s="1"/>
  <c r="V843" i="1"/>
  <c r="AZ843" i="1" s="1"/>
  <c r="V844" i="1"/>
  <c r="AZ844" i="1" s="1"/>
  <c r="V845" i="1"/>
  <c r="AZ845" i="1" s="1"/>
  <c r="V846" i="1"/>
  <c r="AZ846" i="1" s="1"/>
  <c r="V847" i="1"/>
  <c r="V848" i="1"/>
  <c r="AZ848" i="1" s="1"/>
  <c r="V849" i="1"/>
  <c r="AZ849" i="1" s="1"/>
  <c r="V850" i="1"/>
  <c r="AZ850" i="1" s="1"/>
  <c r="V851" i="1"/>
  <c r="AZ851" i="1" s="1"/>
  <c r="V852" i="1"/>
  <c r="AZ852" i="1" s="1"/>
  <c r="V853" i="1"/>
  <c r="AZ853" i="1" s="1"/>
  <c r="V854" i="1"/>
  <c r="AZ854" i="1" s="1"/>
  <c r="V855" i="1"/>
  <c r="V856" i="1"/>
  <c r="AZ856" i="1" s="1"/>
  <c r="V857" i="1"/>
  <c r="AZ857" i="1" s="1"/>
  <c r="V858" i="1"/>
  <c r="AZ858" i="1" s="1"/>
  <c r="V859" i="1"/>
  <c r="AZ859" i="1" s="1"/>
  <c r="V860" i="1"/>
  <c r="AZ860" i="1" s="1"/>
  <c r="V861" i="1"/>
  <c r="AZ861" i="1" s="1"/>
  <c r="V862" i="1"/>
  <c r="AZ862" i="1" s="1"/>
  <c r="V863" i="1"/>
  <c r="V864" i="1"/>
  <c r="AZ864" i="1" s="1"/>
  <c r="V865" i="1"/>
  <c r="AZ865" i="1" s="1"/>
  <c r="V866" i="1"/>
  <c r="AZ866" i="1" s="1"/>
  <c r="V867" i="1"/>
  <c r="AZ867" i="1" s="1"/>
  <c r="V868" i="1"/>
  <c r="AZ868" i="1" s="1"/>
  <c r="V869" i="1"/>
  <c r="AZ869" i="1" s="1"/>
  <c r="V870" i="1"/>
  <c r="AZ870" i="1" s="1"/>
  <c r="V871" i="1"/>
  <c r="V872" i="1"/>
  <c r="AZ872" i="1" s="1"/>
  <c r="V873" i="1"/>
  <c r="AZ873" i="1" s="1"/>
  <c r="V874" i="1"/>
  <c r="AZ874" i="1" s="1"/>
  <c r="V875" i="1"/>
  <c r="AZ875" i="1" s="1"/>
  <c r="V876" i="1"/>
  <c r="AZ876" i="1" s="1"/>
  <c r="V877" i="1"/>
  <c r="AZ877" i="1" s="1"/>
  <c r="V878" i="1"/>
  <c r="AZ878" i="1" s="1"/>
  <c r="V879" i="1"/>
  <c r="V880" i="1"/>
  <c r="AZ880" i="1" s="1"/>
  <c r="V881" i="1"/>
  <c r="AZ881" i="1" s="1"/>
  <c r="V882" i="1"/>
  <c r="AZ882" i="1" s="1"/>
  <c r="V883" i="1"/>
  <c r="AZ883" i="1" s="1"/>
  <c r="V884" i="1"/>
  <c r="AZ884" i="1" s="1"/>
  <c r="V885" i="1"/>
  <c r="AZ885" i="1" s="1"/>
  <c r="V886" i="1"/>
  <c r="AZ886" i="1" s="1"/>
  <c r="V887" i="1"/>
  <c r="V888" i="1"/>
  <c r="AZ888" i="1" s="1"/>
  <c r="V889" i="1"/>
  <c r="AZ889" i="1" s="1"/>
  <c r="V890" i="1"/>
  <c r="AZ890" i="1" s="1"/>
  <c r="V891" i="1"/>
  <c r="AZ891" i="1" s="1"/>
  <c r="V892" i="1"/>
  <c r="AZ892" i="1" s="1"/>
  <c r="V893" i="1"/>
  <c r="AZ893" i="1" s="1"/>
  <c r="V894" i="1"/>
  <c r="AZ894" i="1" s="1"/>
  <c r="V895" i="1"/>
  <c r="V896" i="1"/>
  <c r="AZ896" i="1" s="1"/>
  <c r="V897" i="1"/>
  <c r="AZ897" i="1" s="1"/>
  <c r="V898" i="1"/>
  <c r="AZ898" i="1" s="1"/>
  <c r="V899" i="1"/>
  <c r="AZ899" i="1" s="1"/>
  <c r="V900" i="1"/>
  <c r="AZ900" i="1" s="1"/>
  <c r="V901" i="1"/>
  <c r="AZ901" i="1" s="1"/>
  <c r="V902" i="1"/>
  <c r="AZ902" i="1" s="1"/>
  <c r="V903" i="1"/>
  <c r="V904" i="1"/>
  <c r="AZ904" i="1" s="1"/>
  <c r="V905" i="1"/>
  <c r="AZ905" i="1" s="1"/>
  <c r="V906" i="1"/>
  <c r="AZ906" i="1" s="1"/>
  <c r="V907" i="1"/>
  <c r="AZ907" i="1" s="1"/>
  <c r="V908" i="1"/>
  <c r="AZ908" i="1" s="1"/>
  <c r="V909" i="1"/>
  <c r="AZ909" i="1" s="1"/>
  <c r="V910" i="1"/>
  <c r="AZ910" i="1" s="1"/>
  <c r="V911" i="1"/>
  <c r="V912" i="1"/>
  <c r="AZ912" i="1" s="1"/>
  <c r="V913" i="1"/>
  <c r="AZ913" i="1" s="1"/>
  <c r="V914" i="1"/>
  <c r="AZ914" i="1" s="1"/>
  <c r="V915" i="1"/>
  <c r="AZ915" i="1" s="1"/>
  <c r="V916" i="1"/>
  <c r="AZ916" i="1" s="1"/>
  <c r="V917" i="1"/>
  <c r="AZ917" i="1" s="1"/>
  <c r="V918" i="1"/>
  <c r="AZ918" i="1" s="1"/>
  <c r="V919" i="1"/>
  <c r="V920" i="1"/>
  <c r="AZ920" i="1" s="1"/>
  <c r="V921" i="1"/>
  <c r="AZ921" i="1" s="1"/>
  <c r="V922" i="1"/>
  <c r="AZ922" i="1" s="1"/>
  <c r="V923" i="1"/>
  <c r="AZ923" i="1" s="1"/>
  <c r="V924" i="1"/>
  <c r="V925" i="1"/>
  <c r="AZ925" i="1" s="1"/>
  <c r="V926" i="1"/>
  <c r="AZ926" i="1" s="1"/>
  <c r="V927" i="1"/>
  <c r="AZ927" i="1" s="1"/>
  <c r="V928" i="1"/>
  <c r="V929" i="1"/>
  <c r="AZ929" i="1" s="1"/>
  <c r="V930" i="1"/>
  <c r="AZ930" i="1" s="1"/>
  <c r="V931" i="1"/>
  <c r="AZ931" i="1" s="1"/>
  <c r="V932" i="1"/>
  <c r="V933" i="1"/>
  <c r="AX933" i="1" s="1"/>
  <c r="V934" i="1"/>
  <c r="AZ934" i="1" s="1"/>
  <c r="V935" i="1"/>
  <c r="V936" i="1"/>
  <c r="V937" i="1"/>
  <c r="AZ937" i="1" s="1"/>
  <c r="V938" i="1"/>
  <c r="AZ938" i="1" s="1"/>
  <c r="V939" i="1"/>
  <c r="AZ939" i="1" s="1"/>
  <c r="V940" i="1"/>
  <c r="V941" i="1"/>
  <c r="AZ941" i="1" s="1"/>
  <c r="V942" i="1"/>
  <c r="AZ942" i="1" s="1"/>
  <c r="V943" i="1"/>
  <c r="V944" i="1"/>
  <c r="V945" i="1"/>
  <c r="AZ945" i="1" s="1"/>
  <c r="V946" i="1"/>
  <c r="AZ946" i="1" s="1"/>
  <c r="V947" i="1"/>
  <c r="AZ947" i="1" s="1"/>
  <c r="V948" i="1"/>
  <c r="V949" i="1"/>
  <c r="AZ949" i="1" s="1"/>
  <c r="V950" i="1"/>
  <c r="AZ950" i="1" s="1"/>
  <c r="V951" i="1"/>
  <c r="V952" i="1"/>
  <c r="V953" i="1"/>
  <c r="AZ953" i="1" s="1"/>
  <c r="V954" i="1"/>
  <c r="AZ954" i="1" s="1"/>
  <c r="V955" i="1"/>
  <c r="AZ955" i="1" s="1"/>
  <c r="V956" i="1"/>
  <c r="V957" i="1"/>
  <c r="AZ957" i="1" s="1"/>
  <c r="V958" i="1"/>
  <c r="AZ958" i="1" s="1"/>
  <c r="V959" i="1"/>
  <c r="AZ959" i="1" s="1"/>
  <c r="V960" i="1"/>
  <c r="V961" i="1"/>
  <c r="AZ961" i="1" s="1"/>
  <c r="V962" i="1"/>
  <c r="AZ962" i="1" s="1"/>
  <c r="V963" i="1"/>
  <c r="AZ963" i="1" s="1"/>
  <c r="V964" i="1"/>
  <c r="V965" i="1"/>
  <c r="AX965" i="1" s="1"/>
  <c r="V966" i="1"/>
  <c r="AZ966" i="1" s="1"/>
  <c r="V967" i="1"/>
  <c r="V968" i="1"/>
  <c r="V969" i="1"/>
  <c r="AZ969" i="1" s="1"/>
  <c r="V970" i="1"/>
  <c r="AZ970" i="1" s="1"/>
  <c r="V971" i="1"/>
  <c r="AZ971" i="1" s="1"/>
  <c r="V972" i="1"/>
  <c r="V973" i="1"/>
  <c r="AZ973" i="1" s="1"/>
  <c r="V974" i="1"/>
  <c r="AZ974" i="1" s="1"/>
  <c r="V975" i="1"/>
  <c r="V976" i="1"/>
  <c r="V977" i="1"/>
  <c r="AZ977" i="1" s="1"/>
  <c r="V978" i="1"/>
  <c r="AZ978" i="1" s="1"/>
  <c r="V979" i="1"/>
  <c r="AZ979" i="1" s="1"/>
  <c r="V980" i="1"/>
  <c r="V981" i="1"/>
  <c r="AZ981" i="1" s="1"/>
  <c r="V982" i="1"/>
  <c r="AZ982" i="1" s="1"/>
  <c r="V983" i="1"/>
  <c r="V984" i="1"/>
  <c r="V985" i="1"/>
  <c r="AZ985" i="1" s="1"/>
  <c r="V986" i="1"/>
  <c r="AZ986" i="1" s="1"/>
  <c r="V987" i="1"/>
  <c r="AZ987" i="1" s="1"/>
  <c r="V988" i="1"/>
  <c r="V989" i="1"/>
  <c r="AZ989" i="1" s="1"/>
  <c r="V990" i="1"/>
  <c r="AZ990" i="1" s="1"/>
  <c r="V991" i="1"/>
  <c r="AZ991" i="1" s="1"/>
  <c r="V992" i="1"/>
  <c r="V993" i="1"/>
  <c r="AZ993" i="1" s="1"/>
  <c r="V994" i="1"/>
  <c r="AZ994" i="1" s="1"/>
  <c r="V995" i="1"/>
  <c r="AZ995" i="1" s="1"/>
  <c r="V996" i="1"/>
  <c r="V997" i="1"/>
  <c r="AX997" i="1" s="1"/>
  <c r="V998" i="1"/>
  <c r="AZ998" i="1" s="1"/>
  <c r="V999" i="1"/>
  <c r="V1000" i="1"/>
  <c r="V1001" i="1"/>
  <c r="AZ1001" i="1" s="1"/>
  <c r="V1002" i="1"/>
  <c r="AZ1002" i="1" s="1"/>
  <c r="V1003" i="1"/>
  <c r="AZ1003" i="1" s="1"/>
  <c r="V1004" i="1"/>
  <c r="V1005" i="1"/>
  <c r="AZ1005" i="1" s="1"/>
  <c r="V1006" i="1"/>
  <c r="AZ1006" i="1" s="1"/>
  <c r="V1007" i="1"/>
  <c r="V1008" i="1"/>
  <c r="V1009" i="1"/>
  <c r="AZ1009" i="1" s="1"/>
  <c r="V1010" i="1"/>
  <c r="AZ1010" i="1" s="1"/>
  <c r="V1011" i="1"/>
  <c r="AZ1011" i="1" s="1"/>
  <c r="V1012" i="1"/>
  <c r="V1013" i="1"/>
  <c r="AZ1013" i="1" s="1"/>
  <c r="V1014" i="1"/>
  <c r="AZ1014" i="1" s="1"/>
  <c r="V1015" i="1"/>
  <c r="V1016" i="1"/>
  <c r="V1017" i="1"/>
  <c r="AZ1017" i="1" s="1"/>
  <c r="V1018" i="1"/>
  <c r="AZ1018" i="1" s="1"/>
  <c r="V1019" i="1"/>
  <c r="AZ1019" i="1" s="1"/>
  <c r="V1020" i="1"/>
  <c r="V1021" i="1"/>
  <c r="AZ1021" i="1" s="1"/>
  <c r="V1022" i="1"/>
  <c r="AZ1022" i="1" s="1"/>
  <c r="V1023" i="1"/>
  <c r="AZ1023" i="1" s="1"/>
  <c r="V1024" i="1"/>
  <c r="V1025" i="1"/>
  <c r="AZ1025" i="1" s="1"/>
  <c r="V1026" i="1"/>
  <c r="AZ1026" i="1" s="1"/>
  <c r="V1027" i="1"/>
  <c r="AZ1027" i="1" s="1"/>
  <c r="V1028" i="1"/>
  <c r="V1029" i="1"/>
  <c r="AZ1029" i="1" s="1"/>
  <c r="V1030" i="1"/>
  <c r="AZ1030" i="1" s="1"/>
  <c r="V1031" i="1"/>
  <c r="V1032" i="1"/>
  <c r="V1033" i="1"/>
  <c r="AZ1033" i="1" s="1"/>
  <c r="V1034" i="1"/>
  <c r="AZ1034" i="1" s="1"/>
  <c r="V1035" i="1"/>
  <c r="AZ1035" i="1" s="1"/>
  <c r="V1036" i="1"/>
  <c r="V1037" i="1"/>
  <c r="AZ1037" i="1" s="1"/>
  <c r="V1038" i="1"/>
  <c r="AZ1038" i="1" s="1"/>
  <c r="V1039" i="1"/>
  <c r="V1040" i="1"/>
  <c r="V1041" i="1"/>
  <c r="AZ1041" i="1" s="1"/>
  <c r="V1042" i="1"/>
  <c r="AZ1042" i="1" s="1"/>
  <c r="V1043" i="1"/>
  <c r="AZ1043" i="1" s="1"/>
  <c r="V1044" i="1"/>
  <c r="V1045" i="1"/>
  <c r="AZ1045" i="1" s="1"/>
  <c r="V1046" i="1"/>
  <c r="AZ1046" i="1" s="1"/>
  <c r="V1047" i="1"/>
  <c r="V1048" i="1"/>
  <c r="V1049" i="1"/>
  <c r="AZ1049" i="1" s="1"/>
  <c r="V1050" i="1"/>
  <c r="V1051" i="1"/>
  <c r="AZ1051" i="1" s="1"/>
  <c r="V1052" i="1"/>
  <c r="V1053" i="1"/>
  <c r="AZ1053" i="1" s="1"/>
  <c r="V1054" i="1"/>
  <c r="AZ1054" i="1" s="1"/>
  <c r="V1055" i="1"/>
  <c r="V1056" i="1"/>
  <c r="V1057" i="1"/>
  <c r="AZ1057" i="1" s="1"/>
  <c r="V1058" i="1"/>
  <c r="V1059" i="1"/>
  <c r="AZ1059" i="1" s="1"/>
  <c r="V1060" i="1"/>
  <c r="V1061" i="1"/>
  <c r="AZ1061" i="1" s="1"/>
  <c r="V1062" i="1"/>
  <c r="AZ1062" i="1" s="1"/>
  <c r="V1063" i="1"/>
  <c r="V1064" i="1"/>
  <c r="V1065" i="1"/>
  <c r="AZ1065" i="1" s="1"/>
  <c r="V1066" i="1"/>
  <c r="V1067" i="1"/>
  <c r="AZ1067" i="1" s="1"/>
  <c r="V1068" i="1"/>
  <c r="V1069" i="1"/>
  <c r="AZ1069" i="1" s="1"/>
  <c r="V1070" i="1"/>
  <c r="AZ1070" i="1" s="1"/>
  <c r="V1071" i="1"/>
  <c r="V1072" i="1"/>
  <c r="V1073" i="1"/>
  <c r="AZ1073" i="1" s="1"/>
  <c r="V1074" i="1"/>
  <c r="V1075" i="1"/>
  <c r="AZ1075" i="1" s="1"/>
  <c r="V1076" i="1"/>
  <c r="V1077" i="1"/>
  <c r="AX1077" i="1" s="1"/>
  <c r="V1078" i="1"/>
  <c r="AZ1078" i="1" s="1"/>
  <c r="V1079" i="1"/>
  <c r="V1080" i="1"/>
  <c r="V1081" i="1"/>
  <c r="AZ1081" i="1" s="1"/>
  <c r="V1082" i="1"/>
  <c r="V1083" i="1"/>
  <c r="AZ1083" i="1" s="1"/>
  <c r="V1084" i="1"/>
  <c r="V1085" i="1"/>
  <c r="AZ1085" i="1" s="1"/>
  <c r="V1086" i="1"/>
  <c r="AZ1086" i="1" s="1"/>
  <c r="V1087" i="1"/>
  <c r="V1088" i="1"/>
  <c r="V1089" i="1"/>
  <c r="AZ1089" i="1" s="1"/>
  <c r="V1090" i="1"/>
  <c r="V1091" i="1"/>
  <c r="AZ1091" i="1" s="1"/>
  <c r="V1092" i="1"/>
  <c r="V1093" i="1"/>
  <c r="AX1093" i="1" s="1"/>
  <c r="V1094" i="1"/>
  <c r="AZ1094" i="1" s="1"/>
  <c r="V1095" i="1"/>
  <c r="AZ1095" i="1" s="1"/>
  <c r="V1096" i="1"/>
  <c r="V1097" i="1"/>
  <c r="AZ1097" i="1" s="1"/>
  <c r="V1098" i="1"/>
  <c r="V1099" i="1"/>
  <c r="AZ1099" i="1" s="1"/>
  <c r="V1100" i="1"/>
  <c r="V1101" i="1"/>
  <c r="AZ1101" i="1" s="1"/>
  <c r="BI30" i="1" l="1"/>
  <c r="BI31" i="1"/>
  <c r="AZ19" i="1"/>
  <c r="N19" i="1"/>
  <c r="BI18" i="1"/>
  <c r="BI25" i="1"/>
  <c r="BI26" i="1"/>
  <c r="BI27" i="1"/>
  <c r="BI28" i="1"/>
  <c r="BI29" i="1"/>
  <c r="BI7" i="1"/>
  <c r="BI20" i="1"/>
  <c r="BI21" i="1"/>
  <c r="BI22" i="1"/>
  <c r="BI4" i="1"/>
  <c r="BI5" i="1"/>
  <c r="BI6" i="1"/>
  <c r="BI8" i="1"/>
  <c r="BI9" i="1"/>
  <c r="BI10" i="1"/>
  <c r="BI11" i="1"/>
  <c r="BI12" i="1"/>
  <c r="BI13" i="1"/>
  <c r="BI14" i="1"/>
  <c r="BI15" i="1"/>
  <c r="BI16" i="1"/>
  <c r="BI17" i="1"/>
  <c r="BI19" i="1"/>
  <c r="AZ4" i="1"/>
  <c r="D27" i="9"/>
  <c r="C27" i="9"/>
  <c r="D26" i="9"/>
  <c r="C26" i="9"/>
  <c r="D25" i="9"/>
  <c r="C25" i="9"/>
  <c r="D24" i="9"/>
  <c r="C24" i="9"/>
  <c r="D23" i="9"/>
  <c r="C23" i="9"/>
  <c r="D22" i="9"/>
  <c r="C22" i="9"/>
  <c r="D21" i="9"/>
  <c r="C21" i="9"/>
  <c r="D20" i="9"/>
  <c r="C20" i="9"/>
  <c r="D18" i="9"/>
  <c r="C18" i="9"/>
  <c r="D13" i="9"/>
  <c r="C13" i="9"/>
  <c r="D11" i="9"/>
  <c r="C11" i="9"/>
  <c r="AZ758" i="1"/>
  <c r="AX758" i="1"/>
  <c r="AZ168" i="1"/>
  <c r="AX246" i="1"/>
  <c r="AX502" i="1"/>
  <c r="AX270" i="1"/>
  <c r="AX526" i="1"/>
  <c r="AX782" i="1"/>
  <c r="AZ249" i="1"/>
  <c r="AX11" i="1"/>
  <c r="AX310" i="1"/>
  <c r="AX566" i="1"/>
  <c r="AX822" i="1"/>
  <c r="AX52" i="1"/>
  <c r="AX334" i="1"/>
  <c r="AX590" i="1"/>
  <c r="AX846" i="1"/>
  <c r="AX118" i="1"/>
  <c r="AX374" i="1"/>
  <c r="AX630" i="1"/>
  <c r="AX910" i="1"/>
  <c r="AX142" i="1"/>
  <c r="AX398" i="1"/>
  <c r="AX654" i="1"/>
  <c r="AX1034" i="1"/>
  <c r="AX182" i="1"/>
  <c r="AX438" i="1"/>
  <c r="AX694" i="1"/>
  <c r="AZ51" i="1"/>
  <c r="AX206" i="1"/>
  <c r="AX462" i="1"/>
  <c r="AX718" i="1"/>
  <c r="AZ129" i="1"/>
  <c r="AX886" i="1"/>
  <c r="AX981" i="1"/>
  <c r="AZ12" i="1"/>
  <c r="AZ933" i="1"/>
  <c r="AX60" i="1"/>
  <c r="AX126" i="1"/>
  <c r="AX190" i="1"/>
  <c r="AX254" i="1"/>
  <c r="AX318" i="1"/>
  <c r="AX382" i="1"/>
  <c r="AX446" i="1"/>
  <c r="AX510" i="1"/>
  <c r="AX574" i="1"/>
  <c r="AX638" i="1"/>
  <c r="AX702" i="1"/>
  <c r="AX766" i="1"/>
  <c r="AX830" i="1"/>
  <c r="AX894" i="1"/>
  <c r="AX1002" i="1"/>
  <c r="AZ25" i="1"/>
  <c r="AZ143" i="1"/>
  <c r="AZ293" i="1"/>
  <c r="AZ1093" i="1"/>
  <c r="AX68" i="1"/>
  <c r="AX134" i="1"/>
  <c r="AX198" i="1"/>
  <c r="AX262" i="1"/>
  <c r="AX326" i="1"/>
  <c r="AX390" i="1"/>
  <c r="AX454" i="1"/>
  <c r="AX518" i="1"/>
  <c r="AX582" i="1"/>
  <c r="AX646" i="1"/>
  <c r="AX710" i="1"/>
  <c r="AX774" i="1"/>
  <c r="AX838" i="1"/>
  <c r="AX902" i="1"/>
  <c r="AX1013" i="1"/>
  <c r="AZ38" i="1"/>
  <c r="AZ155" i="1"/>
  <c r="AZ313" i="1"/>
  <c r="AX20" i="1"/>
  <c r="AX86" i="1"/>
  <c r="AX150" i="1"/>
  <c r="AX214" i="1"/>
  <c r="AX278" i="1"/>
  <c r="AX342" i="1"/>
  <c r="AX406" i="1"/>
  <c r="AX470" i="1"/>
  <c r="AX534" i="1"/>
  <c r="AX598" i="1"/>
  <c r="AX662" i="1"/>
  <c r="AX726" i="1"/>
  <c r="AX790" i="1"/>
  <c r="AX854" i="1"/>
  <c r="AX918" i="1"/>
  <c r="AX1045" i="1"/>
  <c r="AZ78" i="1"/>
  <c r="AZ181" i="1"/>
  <c r="AZ377" i="1"/>
  <c r="AX28" i="1"/>
  <c r="AX94" i="1"/>
  <c r="AX158" i="1"/>
  <c r="AX222" i="1"/>
  <c r="AX286" i="1"/>
  <c r="AX350" i="1"/>
  <c r="AX414" i="1"/>
  <c r="AX478" i="1"/>
  <c r="AX542" i="1"/>
  <c r="AX606" i="1"/>
  <c r="AX670" i="1"/>
  <c r="AX734" i="1"/>
  <c r="AX798" i="1"/>
  <c r="AX862" i="1"/>
  <c r="AX938" i="1"/>
  <c r="AX1057" i="1"/>
  <c r="AZ91" i="1"/>
  <c r="AZ193" i="1"/>
  <c r="AZ421" i="1"/>
  <c r="AX77" i="1"/>
  <c r="AZ357" i="1"/>
  <c r="AX36" i="1"/>
  <c r="AX102" i="1"/>
  <c r="AX166" i="1"/>
  <c r="AX230" i="1"/>
  <c r="AX294" i="1"/>
  <c r="AX358" i="1"/>
  <c r="AX422" i="1"/>
  <c r="AX486" i="1"/>
  <c r="AX550" i="1"/>
  <c r="AX614" i="1"/>
  <c r="AX678" i="1"/>
  <c r="AX742" i="1"/>
  <c r="AX806" i="1"/>
  <c r="AX870" i="1"/>
  <c r="AX949" i="1"/>
  <c r="AX1070" i="1"/>
  <c r="AZ104" i="1"/>
  <c r="AZ219" i="1"/>
  <c r="AZ581" i="1"/>
  <c r="AX44" i="1"/>
  <c r="AX110" i="1"/>
  <c r="AX174" i="1"/>
  <c r="AX238" i="1"/>
  <c r="AX302" i="1"/>
  <c r="AX366" i="1"/>
  <c r="AX430" i="1"/>
  <c r="AX494" i="1"/>
  <c r="AX558" i="1"/>
  <c r="AX622" i="1"/>
  <c r="AX686" i="1"/>
  <c r="AX750" i="1"/>
  <c r="AX814" i="1"/>
  <c r="AX878" i="1"/>
  <c r="AX970" i="1"/>
  <c r="AX1083" i="1"/>
  <c r="AZ117" i="1"/>
  <c r="AZ232" i="1"/>
  <c r="AZ757" i="1"/>
  <c r="AZ1096" i="1"/>
  <c r="AX1096" i="1"/>
  <c r="AZ1088" i="1"/>
  <c r="AX1088" i="1"/>
  <c r="AZ1080" i="1"/>
  <c r="AX1080" i="1"/>
  <c r="AZ1072" i="1"/>
  <c r="AX1072" i="1"/>
  <c r="AZ1064" i="1"/>
  <c r="AX1064" i="1"/>
  <c r="AZ1056" i="1"/>
  <c r="AX1056" i="1"/>
  <c r="AZ1048" i="1"/>
  <c r="AX1048" i="1"/>
  <c r="AZ1040" i="1"/>
  <c r="AX1040" i="1"/>
  <c r="AZ1032" i="1"/>
  <c r="AX1032" i="1"/>
  <c r="AX959" i="1"/>
  <c r="AZ1039" i="1"/>
  <c r="AX1039" i="1"/>
  <c r="AZ1007" i="1"/>
  <c r="AX1007" i="1"/>
  <c r="AZ935" i="1"/>
  <c r="AX935" i="1"/>
  <c r="AZ887" i="1"/>
  <c r="AX887" i="1"/>
  <c r="AZ831" i="1"/>
  <c r="AX831" i="1"/>
  <c r="AZ751" i="1"/>
  <c r="AX751" i="1"/>
  <c r="AZ703" i="1"/>
  <c r="AX703" i="1"/>
  <c r="AZ687" i="1"/>
  <c r="AX687" i="1"/>
  <c r="AZ647" i="1"/>
  <c r="AX647" i="1"/>
  <c r="AZ639" i="1"/>
  <c r="AX639" i="1"/>
  <c r="AZ623" i="1"/>
  <c r="AX623" i="1"/>
  <c r="AZ607" i="1"/>
  <c r="AX607" i="1"/>
  <c r="AZ583" i="1"/>
  <c r="AX583" i="1"/>
  <c r="AZ567" i="1"/>
  <c r="AX567" i="1"/>
  <c r="AZ543" i="1"/>
  <c r="AX543" i="1"/>
  <c r="AZ535" i="1"/>
  <c r="AX535" i="1"/>
  <c r="AZ519" i="1"/>
  <c r="AX519" i="1"/>
  <c r="AZ503" i="1"/>
  <c r="AX503" i="1"/>
  <c r="AZ479" i="1"/>
  <c r="AX479" i="1"/>
  <c r="AZ463" i="1"/>
  <c r="AX463" i="1"/>
  <c r="AZ447" i="1"/>
  <c r="AX447" i="1"/>
  <c r="AZ431" i="1"/>
  <c r="AX431" i="1"/>
  <c r="AZ423" i="1"/>
  <c r="AX423" i="1"/>
  <c r="AZ415" i="1"/>
  <c r="AX415" i="1"/>
  <c r="AZ399" i="1"/>
  <c r="AX399" i="1"/>
  <c r="AZ391" i="1"/>
  <c r="AX391" i="1"/>
  <c r="AZ383" i="1"/>
  <c r="AX383" i="1"/>
  <c r="AX375" i="1"/>
  <c r="AZ375" i="1"/>
  <c r="AZ367" i="1"/>
  <c r="AX367" i="1"/>
  <c r="AZ359" i="1"/>
  <c r="AX359" i="1"/>
  <c r="AZ351" i="1"/>
  <c r="AX351" i="1"/>
  <c r="AZ343" i="1"/>
  <c r="AX343" i="1"/>
  <c r="AZ335" i="1"/>
  <c r="AX335" i="1"/>
  <c r="AZ327" i="1"/>
  <c r="AX327" i="1"/>
  <c r="AZ319" i="1"/>
  <c r="AX319" i="1"/>
  <c r="AX311" i="1"/>
  <c r="AZ311" i="1"/>
  <c r="AZ303" i="1"/>
  <c r="AX303" i="1"/>
  <c r="AZ295" i="1"/>
  <c r="AX295" i="1"/>
  <c r="AZ287" i="1"/>
  <c r="AX287" i="1"/>
  <c r="AZ279" i="1"/>
  <c r="AX279" i="1"/>
  <c r="AZ271" i="1"/>
  <c r="AX271" i="1"/>
  <c r="AZ263" i="1"/>
  <c r="AX263" i="1"/>
  <c r="AZ255" i="1"/>
  <c r="AX255" i="1"/>
  <c r="AX247" i="1"/>
  <c r="AZ247" i="1"/>
  <c r="AZ239" i="1"/>
  <c r="AX239" i="1"/>
  <c r="AX231" i="1"/>
  <c r="AZ231" i="1"/>
  <c r="AZ223" i="1"/>
  <c r="AX223" i="1"/>
  <c r="AZ215" i="1"/>
  <c r="AX215" i="1"/>
  <c r="AZ199" i="1"/>
  <c r="AX199" i="1"/>
  <c r="AZ191" i="1"/>
  <c r="AX191" i="1"/>
  <c r="AZ183" i="1"/>
  <c r="AX183" i="1"/>
  <c r="AZ175" i="1"/>
  <c r="AX175" i="1"/>
  <c r="AX167" i="1"/>
  <c r="AZ167" i="1"/>
  <c r="AZ159" i="1"/>
  <c r="AX159" i="1"/>
  <c r="AZ151" i="1"/>
  <c r="AX151" i="1"/>
  <c r="AZ135" i="1"/>
  <c r="AX135" i="1"/>
  <c r="AZ127" i="1"/>
  <c r="AX127" i="1"/>
  <c r="AZ119" i="1"/>
  <c r="AX119" i="1"/>
  <c r="AZ111" i="1"/>
  <c r="AX111" i="1"/>
  <c r="AX103" i="1"/>
  <c r="AZ103" i="1"/>
  <c r="AZ95" i="1"/>
  <c r="AX95" i="1"/>
  <c r="AZ87" i="1"/>
  <c r="AX87" i="1"/>
  <c r="AX79" i="1"/>
  <c r="AZ79" i="1"/>
  <c r="AZ71" i="1"/>
  <c r="AX71" i="1"/>
  <c r="AZ55" i="1"/>
  <c r="AX55" i="1"/>
  <c r="AZ47" i="1"/>
  <c r="AX47" i="1"/>
  <c r="AX39" i="1"/>
  <c r="AZ39" i="1"/>
  <c r="AZ31" i="1"/>
  <c r="AX31" i="1"/>
  <c r="AX23" i="1"/>
  <c r="AZ23" i="1"/>
  <c r="AX14" i="1"/>
  <c r="AZ14" i="1"/>
  <c r="AZ5" i="1"/>
  <c r="AX5" i="1"/>
  <c r="AZ63" i="1"/>
  <c r="AZ1071" i="1"/>
  <c r="AX1071" i="1"/>
  <c r="AZ1047" i="1"/>
  <c r="AX1047" i="1"/>
  <c r="AZ999" i="1"/>
  <c r="AX999" i="1"/>
  <c r="AZ975" i="1"/>
  <c r="AX975" i="1"/>
  <c r="AZ943" i="1"/>
  <c r="AX943" i="1"/>
  <c r="AZ895" i="1"/>
  <c r="AX895" i="1"/>
  <c r="AZ863" i="1"/>
  <c r="AX863" i="1"/>
  <c r="AZ823" i="1"/>
  <c r="AX823" i="1"/>
  <c r="AZ791" i="1"/>
  <c r="AX791" i="1"/>
  <c r="AZ759" i="1"/>
  <c r="AX759" i="1"/>
  <c r="AZ719" i="1"/>
  <c r="AX719" i="1"/>
  <c r="AZ695" i="1"/>
  <c r="AX695" i="1"/>
  <c r="AZ655" i="1"/>
  <c r="AX655" i="1"/>
  <c r="AZ631" i="1"/>
  <c r="AX631" i="1"/>
  <c r="AZ615" i="1"/>
  <c r="AX615" i="1"/>
  <c r="AZ599" i="1"/>
  <c r="AX599" i="1"/>
  <c r="AZ591" i="1"/>
  <c r="AX591" i="1"/>
  <c r="AZ575" i="1"/>
  <c r="AX575" i="1"/>
  <c r="AZ559" i="1"/>
  <c r="AX559" i="1"/>
  <c r="AZ551" i="1"/>
  <c r="AX551" i="1"/>
  <c r="AZ527" i="1"/>
  <c r="AX527" i="1"/>
  <c r="AZ511" i="1"/>
  <c r="AX511" i="1"/>
  <c r="AZ495" i="1"/>
  <c r="AX495" i="1"/>
  <c r="AZ487" i="1"/>
  <c r="AX487" i="1"/>
  <c r="AZ471" i="1"/>
  <c r="AX471" i="1"/>
  <c r="AZ455" i="1"/>
  <c r="AX455" i="1"/>
  <c r="AZ439" i="1"/>
  <c r="AX439" i="1"/>
  <c r="AZ407" i="1"/>
  <c r="AX407" i="1"/>
  <c r="AZ1063" i="1"/>
  <c r="AX1063" i="1"/>
  <c r="AZ1015" i="1"/>
  <c r="AX1015" i="1"/>
  <c r="AZ879" i="1"/>
  <c r="AX879" i="1"/>
  <c r="AZ815" i="1"/>
  <c r="AX815" i="1"/>
  <c r="AZ711" i="1"/>
  <c r="AX711" i="1"/>
  <c r="AX991" i="1"/>
  <c r="AZ1087" i="1"/>
  <c r="AX1087" i="1"/>
  <c r="AZ1055" i="1"/>
  <c r="AX1055" i="1"/>
  <c r="AZ1031" i="1"/>
  <c r="AX1031" i="1"/>
  <c r="AZ919" i="1"/>
  <c r="AX919" i="1"/>
  <c r="AZ871" i="1"/>
  <c r="AX871" i="1"/>
  <c r="AZ839" i="1"/>
  <c r="AX839" i="1"/>
  <c r="AZ799" i="1"/>
  <c r="AX799" i="1"/>
  <c r="AZ767" i="1"/>
  <c r="AX767" i="1"/>
  <c r="AZ727" i="1"/>
  <c r="AX727" i="1"/>
  <c r="AZ671" i="1"/>
  <c r="AX671" i="1"/>
  <c r="AX1095" i="1"/>
  <c r="AZ207" i="1"/>
  <c r="AZ1079" i="1"/>
  <c r="AX1079" i="1"/>
  <c r="AZ983" i="1"/>
  <c r="AX983" i="1"/>
  <c r="AZ951" i="1"/>
  <c r="AX951" i="1"/>
  <c r="AZ903" i="1"/>
  <c r="AX903" i="1"/>
  <c r="AZ855" i="1"/>
  <c r="AX855" i="1"/>
  <c r="AZ807" i="1"/>
  <c r="AX807" i="1"/>
  <c r="AZ775" i="1"/>
  <c r="AX775" i="1"/>
  <c r="AZ735" i="1"/>
  <c r="AX735" i="1"/>
  <c r="AZ663" i="1"/>
  <c r="AX663" i="1"/>
  <c r="AX927" i="1"/>
  <c r="AZ967" i="1"/>
  <c r="AX967" i="1"/>
  <c r="AZ911" i="1"/>
  <c r="AX911" i="1"/>
  <c r="AZ847" i="1"/>
  <c r="AX847" i="1"/>
  <c r="AZ783" i="1"/>
  <c r="AX783" i="1"/>
  <c r="AZ743" i="1"/>
  <c r="AX743" i="1"/>
  <c r="AZ679" i="1"/>
  <c r="AX679" i="1"/>
  <c r="AX1023" i="1"/>
  <c r="AZ1024" i="1"/>
  <c r="AX1024" i="1"/>
  <c r="AZ1016" i="1"/>
  <c r="AX1016" i="1"/>
  <c r="AZ1008" i="1"/>
  <c r="AX1008" i="1"/>
  <c r="AZ1000" i="1"/>
  <c r="AX1000" i="1"/>
  <c r="AZ992" i="1"/>
  <c r="AX992" i="1"/>
  <c r="AZ984" i="1"/>
  <c r="AX984" i="1"/>
  <c r="AZ976" i="1"/>
  <c r="AX976" i="1"/>
  <c r="AZ968" i="1"/>
  <c r="AX968" i="1"/>
  <c r="AZ960" i="1"/>
  <c r="AX960" i="1"/>
  <c r="AZ952" i="1"/>
  <c r="AX952" i="1"/>
  <c r="AZ944" i="1"/>
  <c r="AX944" i="1"/>
  <c r="AZ936" i="1"/>
  <c r="AX936" i="1"/>
  <c r="AZ928" i="1"/>
  <c r="AX928" i="1"/>
  <c r="AX10" i="1"/>
  <c r="AX19" i="1"/>
  <c r="AX27" i="1"/>
  <c r="AX35" i="1"/>
  <c r="AX43" i="1"/>
  <c r="AX59" i="1"/>
  <c r="AX67" i="1"/>
  <c r="AX75" i="1"/>
  <c r="AX85" i="1"/>
  <c r="AX93" i="1"/>
  <c r="AX101" i="1"/>
  <c r="AX109" i="1"/>
  <c r="AX125" i="1"/>
  <c r="AX133" i="1"/>
  <c r="AX141" i="1"/>
  <c r="AX149" i="1"/>
  <c r="AX157" i="1"/>
  <c r="AX165" i="1"/>
  <c r="AX173" i="1"/>
  <c r="AX189" i="1"/>
  <c r="AX197" i="1"/>
  <c r="AX205" i="1"/>
  <c r="AX213" i="1"/>
  <c r="AX221" i="1"/>
  <c r="AX229" i="1"/>
  <c r="AX237" i="1"/>
  <c r="AX245" i="1"/>
  <c r="AX253" i="1"/>
  <c r="AX261" i="1"/>
  <c r="AX269" i="1"/>
  <c r="AX277" i="1"/>
  <c r="AX285" i="1"/>
  <c r="AX301" i="1"/>
  <c r="AX309" i="1"/>
  <c r="AX317" i="1"/>
  <c r="AX325" i="1"/>
  <c r="AX333" i="1"/>
  <c r="AX341" i="1"/>
  <c r="AX349" i="1"/>
  <c r="AX365" i="1"/>
  <c r="AX373" i="1"/>
  <c r="AX381" i="1"/>
  <c r="AX389" i="1"/>
  <c r="AX397" i="1"/>
  <c r="AX405" i="1"/>
  <c r="AX413" i="1"/>
  <c r="AX429" i="1"/>
  <c r="AX437" i="1"/>
  <c r="AX445" i="1"/>
  <c r="AX453" i="1"/>
  <c r="AX461" i="1"/>
  <c r="AX469" i="1"/>
  <c r="AX477" i="1"/>
  <c r="AX485" i="1"/>
  <c r="AX493" i="1"/>
  <c r="AX501" i="1"/>
  <c r="AX509" i="1"/>
  <c r="AX517" i="1"/>
  <c r="AX525" i="1"/>
  <c r="AX533" i="1"/>
  <c r="AX541" i="1"/>
  <c r="AX549" i="1"/>
  <c r="AX557" i="1"/>
  <c r="AX565" i="1"/>
  <c r="AX573" i="1"/>
  <c r="AX589" i="1"/>
  <c r="AX597" i="1"/>
  <c r="AX605" i="1"/>
  <c r="AX613" i="1"/>
  <c r="AX621" i="1"/>
  <c r="AX629" i="1"/>
  <c r="AX637" i="1"/>
  <c r="AX645" i="1"/>
  <c r="AX653" i="1"/>
  <c r="AX661" i="1"/>
  <c r="AX669" i="1"/>
  <c r="AX677" i="1"/>
  <c r="AX685" i="1"/>
  <c r="AX693" i="1"/>
  <c r="AX701" i="1"/>
  <c r="AX709" i="1"/>
  <c r="AX717" i="1"/>
  <c r="AX725" i="1"/>
  <c r="AX733" i="1"/>
  <c r="AX741" i="1"/>
  <c r="AX749" i="1"/>
  <c r="AX765" i="1"/>
  <c r="AX773" i="1"/>
  <c r="AX781" i="1"/>
  <c r="AX789" i="1"/>
  <c r="AX797" i="1"/>
  <c r="AX805" i="1"/>
  <c r="AX813" i="1"/>
  <c r="AX821" i="1"/>
  <c r="AX829" i="1"/>
  <c r="AX837" i="1"/>
  <c r="AX845" i="1"/>
  <c r="AX853" i="1"/>
  <c r="AX861" i="1"/>
  <c r="AX869" i="1"/>
  <c r="AX877" i="1"/>
  <c r="AX885" i="1"/>
  <c r="AX893" i="1"/>
  <c r="AX901" i="1"/>
  <c r="AX909" i="1"/>
  <c r="AX917" i="1"/>
  <c r="AX926" i="1"/>
  <c r="AX937" i="1"/>
  <c r="AX947" i="1"/>
  <c r="AX958" i="1"/>
  <c r="AX969" i="1"/>
  <c r="AX979" i="1"/>
  <c r="AX990" i="1"/>
  <c r="AX1001" i="1"/>
  <c r="AX1011" i="1"/>
  <c r="AX1022" i="1"/>
  <c r="AX1033" i="1"/>
  <c r="AX1043" i="1"/>
  <c r="AX1069" i="1"/>
  <c r="AX1081" i="1"/>
  <c r="AX1094" i="1"/>
  <c r="AZ37" i="1"/>
  <c r="AZ49" i="1"/>
  <c r="AZ62" i="1"/>
  <c r="AZ89" i="1"/>
  <c r="AZ115" i="1"/>
  <c r="AZ128" i="1"/>
  <c r="AZ153" i="1"/>
  <c r="AZ179" i="1"/>
  <c r="AZ192" i="1"/>
  <c r="AZ217" i="1"/>
  <c r="AZ289" i="1"/>
  <c r="AZ353" i="1"/>
  <c r="AZ417" i="1"/>
  <c r="AZ1077" i="1"/>
  <c r="AX21" i="1"/>
  <c r="AX29" i="1"/>
  <c r="AX45" i="1"/>
  <c r="AX53" i="1"/>
  <c r="AX61" i="1"/>
  <c r="AX69" i="1"/>
  <c r="AX929" i="1"/>
  <c r="AX939" i="1"/>
  <c r="AX950" i="1"/>
  <c r="AX961" i="1"/>
  <c r="AX971" i="1"/>
  <c r="AX982" i="1"/>
  <c r="AX993" i="1"/>
  <c r="AX1003" i="1"/>
  <c r="AX1014" i="1"/>
  <c r="AX1025" i="1"/>
  <c r="AX1035" i="1"/>
  <c r="AX1046" i="1"/>
  <c r="AX1059" i="1"/>
  <c r="AX1085" i="1"/>
  <c r="AX1097" i="1"/>
  <c r="AZ13" i="1"/>
  <c r="AZ65" i="1"/>
  <c r="AZ105" i="1"/>
  <c r="AZ131" i="1"/>
  <c r="AZ144" i="1"/>
  <c r="AZ169" i="1"/>
  <c r="AZ195" i="1"/>
  <c r="AZ208" i="1"/>
  <c r="AZ233" i="1"/>
  <c r="AZ273" i="1"/>
  <c r="AZ337" i="1"/>
  <c r="AZ401" i="1"/>
  <c r="AX4" i="1"/>
  <c r="AX22" i="1"/>
  <c r="AX30" i="1"/>
  <c r="AX46" i="1"/>
  <c r="AX54" i="1"/>
  <c r="AX70" i="1"/>
  <c r="AX88" i="1"/>
  <c r="AX96" i="1"/>
  <c r="AX112" i="1"/>
  <c r="AX120" i="1"/>
  <c r="AX136" i="1"/>
  <c r="AX152" i="1"/>
  <c r="AX160" i="1"/>
  <c r="AX176" i="1"/>
  <c r="AX184" i="1"/>
  <c r="AX200" i="1"/>
  <c r="AX216" i="1"/>
  <c r="AX224"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30" i="1"/>
  <c r="AX941" i="1"/>
  <c r="AX962" i="1"/>
  <c r="AX973" i="1"/>
  <c r="AX994" i="1"/>
  <c r="AX1005" i="1"/>
  <c r="AX1026" i="1"/>
  <c r="AX1037" i="1"/>
  <c r="AX1061" i="1"/>
  <c r="AX1073" i="1"/>
  <c r="AX1086" i="1"/>
  <c r="AX1099" i="1"/>
  <c r="AZ41" i="1"/>
  <c r="AZ80" i="1"/>
  <c r="AZ107" i="1"/>
  <c r="AZ145" i="1"/>
  <c r="AZ171" i="1"/>
  <c r="AZ209" i="1"/>
  <c r="AZ235" i="1"/>
  <c r="AZ297" i="1"/>
  <c r="AZ361" i="1"/>
  <c r="AZ965" i="1"/>
  <c r="AZ1100" i="1"/>
  <c r="AX1100" i="1"/>
  <c r="AZ1092" i="1"/>
  <c r="AX1092" i="1"/>
  <c r="AZ1084" i="1"/>
  <c r="AX1084" i="1"/>
  <c r="AZ1076" i="1"/>
  <c r="AX1076" i="1"/>
  <c r="AZ1068" i="1"/>
  <c r="AX1068" i="1"/>
  <c r="AZ1060" i="1"/>
  <c r="AX1060" i="1"/>
  <c r="AZ1052" i="1"/>
  <c r="AX1052" i="1"/>
  <c r="AZ1044" i="1"/>
  <c r="AX1044" i="1"/>
  <c r="AZ1036" i="1"/>
  <c r="AX1036" i="1"/>
  <c r="AZ1028" i="1"/>
  <c r="AX1028" i="1"/>
  <c r="AZ1020" i="1"/>
  <c r="AX1020" i="1"/>
  <c r="AZ1012" i="1"/>
  <c r="AX1012" i="1"/>
  <c r="AZ1004" i="1"/>
  <c r="AX1004" i="1"/>
  <c r="AZ996" i="1"/>
  <c r="AX996" i="1"/>
  <c r="AZ988" i="1"/>
  <c r="AX988" i="1"/>
  <c r="AZ980" i="1"/>
  <c r="AX980" i="1"/>
  <c r="AZ972" i="1"/>
  <c r="AX972" i="1"/>
  <c r="AZ964" i="1"/>
  <c r="AX964" i="1"/>
  <c r="AZ956" i="1"/>
  <c r="AX956" i="1"/>
  <c r="AZ948" i="1"/>
  <c r="AX948" i="1"/>
  <c r="AZ940" i="1"/>
  <c r="AX940" i="1"/>
  <c r="AZ932" i="1"/>
  <c r="AX932" i="1"/>
  <c r="AZ924" i="1"/>
  <c r="AX924" i="1"/>
  <c r="AX97" i="1"/>
  <c r="AX113" i="1"/>
  <c r="AX121" i="1"/>
  <c r="AX137" i="1"/>
  <c r="AX161" i="1"/>
  <c r="AX177" i="1"/>
  <c r="AX185" i="1"/>
  <c r="AX201" i="1"/>
  <c r="AX225" i="1"/>
  <c r="AX241" i="1"/>
  <c r="AX257" i="1"/>
  <c r="AX265" i="1"/>
  <c r="AX281" i="1"/>
  <c r="AX305" i="1"/>
  <c r="AX321" i="1"/>
  <c r="AX329" i="1"/>
  <c r="AX345" i="1"/>
  <c r="AX369" i="1"/>
  <c r="AX385" i="1"/>
  <c r="AX393" i="1"/>
  <c r="AX409"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1" i="1"/>
  <c r="AX942" i="1"/>
  <c r="AX953" i="1"/>
  <c r="AX963" i="1"/>
  <c r="AX974" i="1"/>
  <c r="AX985" i="1"/>
  <c r="AX995" i="1"/>
  <c r="AX1006" i="1"/>
  <c r="AX1017" i="1"/>
  <c r="AX1027" i="1"/>
  <c r="AX1038" i="1"/>
  <c r="AX1049" i="1"/>
  <c r="AX1062" i="1"/>
  <c r="AX1075" i="1"/>
  <c r="AX1101" i="1"/>
  <c r="AZ16" i="1"/>
  <c r="AZ82" i="1"/>
  <c r="AZ147" i="1"/>
  <c r="AZ211" i="1"/>
  <c r="AZ997" i="1"/>
  <c r="AX6" i="1"/>
  <c r="AX15"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2" i="1"/>
  <c r="AX954" i="1"/>
  <c r="AX986" i="1"/>
  <c r="AX1018" i="1"/>
  <c r="AX1029" i="1"/>
  <c r="AX1051" i="1"/>
  <c r="AX1089" i="1"/>
  <c r="AZ57" i="1"/>
  <c r="AZ123" i="1"/>
  <c r="AZ187" i="1"/>
  <c r="AZ1098" i="1"/>
  <c r="AX1098" i="1"/>
  <c r="AZ1090" i="1"/>
  <c r="AX1090" i="1"/>
  <c r="AZ1082" i="1"/>
  <c r="AX1082" i="1"/>
  <c r="AZ1074" i="1"/>
  <c r="AX1074" i="1"/>
  <c r="AZ1066" i="1"/>
  <c r="AX1066" i="1"/>
  <c r="AZ1058" i="1"/>
  <c r="AX1058" i="1"/>
  <c r="AZ1050" i="1"/>
  <c r="AX1050" i="1"/>
  <c r="AX8" i="1"/>
  <c r="AX33" i="1"/>
  <c r="AX73" i="1"/>
  <c r="AX99" i="1"/>
  <c r="AX139" i="1"/>
  <c r="AX163" i="1"/>
  <c r="AX203" i="1"/>
  <c r="AX227" i="1"/>
  <c r="AX243" i="1"/>
  <c r="AX251"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3" i="1"/>
  <c r="AX934" i="1"/>
  <c r="AX945" i="1"/>
  <c r="AX955" i="1"/>
  <c r="AX966" i="1"/>
  <c r="AX977" i="1"/>
  <c r="AX987" i="1"/>
  <c r="AX998" i="1"/>
  <c r="AX1009" i="1"/>
  <c r="AX1019" i="1"/>
  <c r="AX1030" i="1"/>
  <c r="AX1041" i="1"/>
  <c r="AX1053" i="1"/>
  <c r="AX1065" i="1"/>
  <c r="AX1078" i="1"/>
  <c r="AX1091" i="1"/>
  <c r="AX9" i="1"/>
  <c r="AX17" i="1"/>
  <c r="AX26" i="1"/>
  <c r="AX34" i="1"/>
  <c r="AX42" i="1"/>
  <c r="AX50" i="1"/>
  <c r="AX58" i="1"/>
  <c r="AX66" i="1"/>
  <c r="AX74" i="1"/>
  <c r="AX83" i="1"/>
  <c r="AX92" i="1"/>
  <c r="AX100" i="1"/>
  <c r="AX108" i="1"/>
  <c r="AX116" i="1"/>
  <c r="AX124" i="1"/>
  <c r="AX132" i="1"/>
  <c r="AX140" i="1"/>
  <c r="AX148" i="1"/>
  <c r="AX156" i="1"/>
  <c r="AX164" i="1"/>
  <c r="AX172" i="1"/>
  <c r="AX180" i="1"/>
  <c r="AX188" i="1"/>
  <c r="AX196" i="1"/>
  <c r="AX204" i="1"/>
  <c r="AX212" i="1"/>
  <c r="AX220" i="1"/>
  <c r="AX228" i="1"/>
  <c r="AX236" i="1"/>
  <c r="AX244" i="1"/>
  <c r="AX252" i="1"/>
  <c r="AX260" i="1"/>
  <c r="AX268" i="1"/>
  <c r="AX276" i="1"/>
  <c r="AX284" i="1"/>
  <c r="AX292" i="1"/>
  <c r="AX300" i="1"/>
  <c r="AX308" i="1"/>
  <c r="AX316" i="1"/>
  <c r="AX324" i="1"/>
  <c r="AX332" i="1"/>
  <c r="AX340" i="1"/>
  <c r="AX348" i="1"/>
  <c r="AX356" i="1"/>
  <c r="AX364" i="1"/>
  <c r="AX372" i="1"/>
  <c r="AX380" i="1"/>
  <c r="AX388" i="1"/>
  <c r="AX396" i="1"/>
  <c r="AX404" i="1"/>
  <c r="AX412" i="1"/>
  <c r="AX420" i="1"/>
  <c r="AX428" i="1"/>
  <c r="AX436"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5" i="1"/>
  <c r="AX946" i="1"/>
  <c r="AX957" i="1"/>
  <c r="AX978" i="1"/>
  <c r="AX989" i="1"/>
  <c r="AX1010" i="1"/>
  <c r="AX1021" i="1"/>
  <c r="AX1042" i="1"/>
  <c r="AX1054" i="1"/>
  <c r="AX1067" i="1"/>
  <c r="AZ84" i="1"/>
  <c r="AP1101"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8" i="1"/>
  <c r="BG9" i="1"/>
  <c r="BG10" i="1"/>
  <c r="BG11" i="1"/>
  <c r="BG12" i="1"/>
  <c r="BG13" i="1"/>
  <c r="BG14" i="1"/>
  <c r="BG15" i="1"/>
  <c r="BG16" i="1"/>
  <c r="BG17"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75"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3" i="1"/>
  <c r="N76" i="1"/>
  <c r="N75" i="1"/>
  <c r="N13" i="1"/>
  <c r="M17" i="3"/>
  <c r="M16" i="3"/>
  <c r="M15" i="3"/>
  <c r="N80" i="1"/>
  <c r="AX76"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23" i="1"/>
  <c r="BD23" i="1"/>
  <c r="N23" i="1"/>
  <c r="U23"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2" i="1"/>
  <c r="U21" i="1"/>
  <c r="U20" i="1"/>
  <c r="U19" i="1"/>
  <c r="U17" i="1"/>
  <c r="U16" i="1"/>
  <c r="U15"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2" i="1"/>
  <c r="BF21" i="1"/>
  <c r="BF20" i="1"/>
  <c r="BF19" i="1"/>
  <c r="BF17" i="1"/>
  <c r="BF16" i="1"/>
  <c r="BF15" i="1"/>
  <c r="BF14" i="1"/>
  <c r="BF13" i="1"/>
  <c r="BF12" i="1"/>
  <c r="BF11" i="1"/>
  <c r="BF10" i="1"/>
  <c r="BF9" i="1"/>
  <c r="BF8" i="1"/>
  <c r="BF6" i="1"/>
  <c r="BF5" i="1"/>
  <c r="BF4" i="1"/>
  <c r="N4" i="1"/>
  <c r="N5" i="1"/>
  <c r="N6" i="1"/>
  <c r="N8" i="1"/>
  <c r="N9" i="1"/>
  <c r="N10" i="1"/>
  <c r="N11" i="1"/>
  <c r="N12" i="1"/>
  <c r="N14" i="1"/>
  <c r="N15" i="1"/>
  <c r="N16" i="1"/>
  <c r="N17" i="1"/>
  <c r="N20" i="1"/>
  <c r="N21" i="1"/>
  <c r="N22"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1" i="1"/>
  <c r="BD20" i="1"/>
  <c r="BD19" i="1"/>
  <c r="AP19" i="1" s="1"/>
  <c r="BD17" i="1"/>
  <c r="BD16" i="1"/>
  <c r="BD15" i="1"/>
  <c r="BD14" i="1"/>
  <c r="BD13" i="1"/>
  <c r="AP13" i="1" s="1"/>
  <c r="BD12" i="1"/>
  <c r="BD11" i="1"/>
  <c r="BD10" i="1"/>
  <c r="BD9" i="1"/>
  <c r="BD8" i="1"/>
  <c r="AP8" i="1" s="1"/>
  <c r="BD6" i="1"/>
  <c r="BD5"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AP84" i="1" s="1"/>
  <c r="BD83" i="1"/>
  <c r="BD82" i="1"/>
  <c r="BD81" i="1"/>
  <c r="BD80" i="1"/>
  <c r="BD79" i="1"/>
  <c r="BD78" i="1"/>
  <c r="BD77" i="1"/>
  <c r="BD76" i="1"/>
  <c r="AP76" i="1" s="1"/>
  <c r="BD75" i="1"/>
  <c r="BD74" i="1"/>
  <c r="BD73" i="1"/>
  <c r="BD72" i="1"/>
  <c r="BD71" i="1"/>
  <c r="BD70" i="1"/>
  <c r="AP70" i="1" s="1"/>
  <c r="BD69" i="1"/>
  <c r="BD68" i="1"/>
  <c r="AP68" i="1" s="1"/>
  <c r="BD67" i="1"/>
  <c r="BD66" i="1"/>
  <c r="BD65" i="1"/>
  <c r="BD64" i="1"/>
  <c r="BD63" i="1"/>
  <c r="BD62" i="1"/>
  <c r="AP62" i="1" s="1"/>
  <c r="BD61" i="1"/>
  <c r="BD60" i="1"/>
  <c r="AP60" i="1" s="1"/>
  <c r="BD59" i="1"/>
  <c r="BD58" i="1"/>
  <c r="BD57" i="1"/>
  <c r="BD56" i="1"/>
  <c r="BD55" i="1"/>
  <c r="BD54" i="1"/>
  <c r="BD53" i="1"/>
  <c r="BD52" i="1"/>
  <c r="AP52" i="1" s="1"/>
  <c r="BD51" i="1"/>
  <c r="BD50" i="1"/>
  <c r="BD49" i="1"/>
  <c r="BD48" i="1"/>
  <c r="BD47" i="1"/>
  <c r="BD46" i="1"/>
  <c r="BD45" i="1"/>
  <c r="BD44" i="1"/>
  <c r="AP44" i="1" s="1"/>
  <c r="BD43" i="1"/>
  <c r="BD42" i="1"/>
  <c r="BD41" i="1"/>
  <c r="BD40" i="1"/>
  <c r="BD39" i="1"/>
  <c r="BD38" i="1"/>
  <c r="BD37" i="1"/>
  <c r="AP37" i="1" s="1"/>
  <c r="BD36" i="1"/>
  <c r="AP36" i="1" s="1"/>
  <c r="BD35" i="1"/>
  <c r="BD34" i="1"/>
  <c r="BD33" i="1"/>
  <c r="BD32" i="1"/>
  <c r="BD31" i="1"/>
  <c r="BD30" i="1"/>
  <c r="BD29" i="1"/>
  <c r="AP29" i="1" s="1"/>
  <c r="BD28" i="1"/>
  <c r="AP28" i="1" s="1"/>
  <c r="BD27" i="1"/>
  <c r="BD26" i="1"/>
  <c r="BD25" i="1"/>
  <c r="BD24" i="1"/>
  <c r="BD22" i="1"/>
  <c r="U14" i="1"/>
  <c r="U13" i="1"/>
  <c r="U12" i="1"/>
  <c r="U11"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2" i="1"/>
  <c r="AP17" i="1"/>
  <c r="AP30" i="1"/>
  <c r="AP48" i="1"/>
  <c r="AP64" i="1"/>
  <c r="AP80" i="1"/>
  <c r="AP25" i="1"/>
  <c r="AP33" i="1"/>
  <c r="AP41" i="1"/>
  <c r="AP49" i="1"/>
  <c r="AP57" i="1"/>
  <c r="AP65" i="1"/>
  <c r="AP73" i="1"/>
  <c r="AP81" i="1"/>
  <c r="AP10" i="1"/>
  <c r="AP6" i="1"/>
  <c r="AP24" i="1"/>
  <c r="AP40" i="1"/>
  <c r="AP72" i="1"/>
  <c r="AP9" i="1"/>
  <c r="AP26" i="1"/>
  <c r="AP34" i="1"/>
  <c r="AP42" i="1"/>
  <c r="AP50" i="1"/>
  <c r="AP58" i="1"/>
  <c r="AP66" i="1"/>
  <c r="AP74" i="1"/>
  <c r="AP82" i="1"/>
  <c r="AP11" i="1"/>
  <c r="AP20" i="1"/>
  <c r="AP23" i="1"/>
  <c r="AP56" i="1"/>
  <c r="AP27" i="1"/>
  <c r="AP35" i="1"/>
  <c r="AP43" i="1"/>
  <c r="AP51" i="1"/>
  <c r="AP59" i="1"/>
  <c r="AP67" i="1"/>
  <c r="AP83" i="1"/>
  <c r="AP12" i="1"/>
  <c r="AP21" i="1"/>
  <c r="AP45" i="1"/>
  <c r="AP53" i="1"/>
  <c r="AP61" i="1"/>
  <c r="AP69" i="1"/>
  <c r="AP77" i="1"/>
  <c r="AP5" i="1"/>
  <c r="AP14" i="1"/>
  <c r="AP46" i="1"/>
  <c r="AP54" i="1"/>
  <c r="AP78" i="1"/>
  <c r="AP15" i="1"/>
  <c r="AP38" i="1"/>
  <c r="AP22" i="1"/>
  <c r="AP31" i="1"/>
  <c r="AP39" i="1"/>
  <c r="AP47" i="1"/>
  <c r="AP55" i="1"/>
  <c r="AP63" i="1"/>
  <c r="AP71" i="1"/>
  <c r="AP79" i="1"/>
  <c r="AP16" i="1"/>
  <c r="N78" i="1"/>
  <c r="N79" i="1"/>
  <c r="N81" i="1"/>
  <c r="N82" i="1"/>
  <c r="N84" i="1"/>
  <c r="N77"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6"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8" i="9" l="1"/>
  <c r="Q8" i="9"/>
  <c r="P8" i="9"/>
  <c r="O8" i="9"/>
  <c r="N8" i="9"/>
  <c r="M8" i="9"/>
  <c r="L8" i="9"/>
  <c r="K8" i="9"/>
  <c r="J8" i="9"/>
  <c r="I8" i="9"/>
  <c r="H8" i="9"/>
  <c r="G8" i="9"/>
  <c r="Q7" i="9"/>
  <c r="P7" i="9"/>
  <c r="O7" i="9"/>
  <c r="N7" i="9"/>
  <c r="M7" i="9"/>
  <c r="L7" i="9"/>
  <c r="K7" i="9"/>
  <c r="J7" i="9"/>
  <c r="I7" i="9"/>
  <c r="H7" i="9"/>
  <c r="G7" i="9"/>
  <c r="F7" i="9"/>
  <c r="P10" i="9"/>
  <c r="O10" i="9"/>
  <c r="N10" i="9"/>
  <c r="M10" i="9"/>
  <c r="K10" i="9"/>
  <c r="J10" i="9"/>
  <c r="I10" i="9"/>
  <c r="H10" i="9"/>
  <c r="Q10" i="9"/>
  <c r="G10" i="9"/>
  <c r="F10" i="9"/>
  <c r="L10" i="9"/>
  <c r="D17" i="9"/>
  <c r="C17" i="9"/>
  <c r="D16" i="9"/>
  <c r="C16" i="9"/>
  <c r="C8" i="9" l="1"/>
  <c r="D8" i="9"/>
  <c r="D7" i="9"/>
  <c r="C7" i="9"/>
  <c r="C10" i="9"/>
  <c r="C15" i="9" s="1"/>
  <c r="D10" i="9"/>
  <c r="F15" i="9"/>
  <c r="F14" i="9"/>
  <c r="F12" i="9"/>
  <c r="G5" i="9" s="1"/>
  <c r="C14" i="9" l="1"/>
  <c r="C12" i="9"/>
  <c r="D15" i="9"/>
  <c r="D12" i="9"/>
  <c r="D14" i="9"/>
  <c r="G15" i="9"/>
  <c r="G14" i="9"/>
  <c r="G12" i="9"/>
  <c r="H5" i="9" s="1"/>
  <c r="H12" i="9" l="1"/>
  <c r="I5" i="9" s="1"/>
  <c r="H14" i="9"/>
  <c r="H15" i="9"/>
  <c r="I12" i="9" l="1"/>
  <c r="J5" i="9" s="1"/>
  <c r="I15" i="9"/>
  <c r="I14" i="9"/>
  <c r="J12" i="9" l="1"/>
  <c r="K5" i="9" s="1"/>
  <c r="J14" i="9"/>
  <c r="J15" i="9"/>
  <c r="K12" i="9" l="1"/>
  <c r="L5" i="9" s="1"/>
  <c r="K14" i="9"/>
  <c r="K15" i="9"/>
  <c r="L12" i="9" l="1"/>
  <c r="M5" i="9" s="1"/>
  <c r="L14" i="9"/>
  <c r="L15" i="9"/>
  <c r="M12" i="9" l="1"/>
  <c r="N5" i="9" s="1"/>
  <c r="M15" i="9"/>
  <c r="M14" i="9"/>
  <c r="N12" i="9" l="1"/>
  <c r="O5" i="9" s="1"/>
  <c r="N15" i="9"/>
  <c r="N14" i="9"/>
  <c r="O12" i="9" l="1"/>
  <c r="P5" i="9" s="1"/>
  <c r="O15" i="9"/>
  <c r="O14" i="9"/>
  <c r="P12" i="9" l="1"/>
  <c r="Q5" i="9" s="1"/>
  <c r="P14" i="9"/>
  <c r="P15" i="9"/>
  <c r="Q12" i="9" l="1"/>
  <c r="Q15" i="9"/>
  <c r="Q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<sst xmlns="http://schemas.openxmlformats.org/spreadsheetml/2006/main" count="1356" uniqueCount="490">
  <si>
    <t>Filial:</t>
  </si>
  <si>
    <t>Tacna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</si>
  <si>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</si>
  <si>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</si>
  <si>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</si>
  <si>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</si>
  <si>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</si>
  <si>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</si>
  <si>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</si>
  <si>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</si>
  <si>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</si>
  <si>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</si>
  <si>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</si>
  <si>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</si>
  <si>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</si>
  <si>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</si>
  <si>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</si>
  <si>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</si>
  <si>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</si>
  <si>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</si>
  <si>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</si>
  <si>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</si>
  <si>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</si>
  <si>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</si>
  <si>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</si>
  <si>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</si>
  <si>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</si>
  <si>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</si>
  <si>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</si>
  <si>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</si>
  <si>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</si>
  <si>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</si>
  <si>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</si>
  <si>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</si>
  <si>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</si>
  <si>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</si>
  <si>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</si>
  <si>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</si>
  <si>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</si>
  <si>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</si>
  <si>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</si>
  <si>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</si>
  <si>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</si>
  <si>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</si>
  <si>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</si>
  <si>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</si>
  <si>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</si>
  <si>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</si>
  <si>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</si>
  <si>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</si>
  <si>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</si>
  <si>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</si>
  <si>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</si>
  <si>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</si>
  <si>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</si>
  <si>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</si>
  <si>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</si>
  <si>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</si>
  <si>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</si>
  <si>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</si>
  <si>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</si>
  <si>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</si>
  <si>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</si>
  <si>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</si>
  <si>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</si>
  <si>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</si>
  <si>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</si>
  <si>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</si>
  <si>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</si>
  <si>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</si>
  <si>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</si>
  <si>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</si>
  <si>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</si>
  <si>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</si>
  <si>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</si>
  <si>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7 a 9 p.m.</t>
  </si>
  <si>
    <t>74322248</t>
  </si>
  <si>
    <t>Edith Fany</t>
  </si>
  <si>
    <t>Jacinto Herrera</t>
  </si>
  <si>
    <t>Anubis III</t>
  </si>
  <si>
    <t>Inscrito Nuevo</t>
  </si>
  <si>
    <t>Karin Paredes</t>
  </si>
  <si>
    <t>Víctor Ramos</t>
  </si>
  <si>
    <t>P</t>
  </si>
  <si>
    <t>F</t>
  </si>
  <si>
    <t>76172161</t>
  </si>
  <si>
    <t>Marcela Lizzett</t>
  </si>
  <si>
    <t>Chipana Copa</t>
  </si>
  <si>
    <t>N</t>
  </si>
  <si>
    <t>71135421</t>
  </si>
  <si>
    <t>Diego Cesar</t>
  </si>
  <si>
    <t>Soto Quiroz</t>
  </si>
  <si>
    <t>Raúl Yufra</t>
  </si>
  <si>
    <t>70155863</t>
  </si>
  <si>
    <t xml:space="preserve">Víctor </t>
  </si>
  <si>
    <t>Castillo Vichata</t>
  </si>
  <si>
    <t>p</t>
  </si>
  <si>
    <t>Sábado</t>
  </si>
  <si>
    <t>5 a 7 p.m.</t>
  </si>
  <si>
    <t>90972437</t>
  </si>
  <si>
    <t>Anyeli Chiara</t>
  </si>
  <si>
    <t>Poma Tellez</t>
  </si>
  <si>
    <t>Nuth III</t>
  </si>
  <si>
    <t>Cynthia Córdova</t>
  </si>
  <si>
    <t>73832911</t>
  </si>
  <si>
    <t>Fernando José</t>
  </si>
  <si>
    <t>Chura Anahua</t>
  </si>
  <si>
    <t>75558780</t>
  </si>
  <si>
    <t>Angie Maricielo</t>
  </si>
  <si>
    <t>Apaza Machaca</t>
  </si>
  <si>
    <t>44392320</t>
  </si>
  <si>
    <t>Karina Soledad</t>
  </si>
  <si>
    <t>Quispe Condori</t>
  </si>
  <si>
    <t>73087927</t>
  </si>
  <si>
    <t>Dunia</t>
  </si>
  <si>
    <t>Ramirez Apaza</t>
  </si>
  <si>
    <t>61447599</t>
  </si>
  <si>
    <t>Joaquin Leandro</t>
  </si>
  <si>
    <t>Rojas Ramos</t>
  </si>
  <si>
    <t>CH</t>
  </si>
  <si>
    <t>Febrero</t>
  </si>
  <si>
    <t>62546643</t>
  </si>
  <si>
    <t>Lizeth Diana</t>
  </si>
  <si>
    <t>Cori Navarro</t>
  </si>
  <si>
    <t>76689999</t>
  </si>
  <si>
    <t>Cristian Gabriel</t>
  </si>
  <si>
    <t>García Cruz</t>
  </si>
  <si>
    <t>00485099</t>
  </si>
  <si>
    <t>Vilma Lucrecia</t>
  </si>
  <si>
    <t>Aguilar Tumbo</t>
  </si>
  <si>
    <t>Nuth I</t>
  </si>
  <si>
    <t>Gladys Uceda</t>
  </si>
  <si>
    <t>72420392</t>
  </si>
  <si>
    <t>Mauricio Andree</t>
  </si>
  <si>
    <t>Maquera Aguilar</t>
  </si>
  <si>
    <t>70541630</t>
  </si>
  <si>
    <t>Edwin Fredy</t>
  </si>
  <si>
    <t>Colque Acero</t>
  </si>
  <si>
    <t>60899421</t>
  </si>
  <si>
    <t>Antuanette</t>
  </si>
  <si>
    <t>Jimenez Ticona</t>
  </si>
  <si>
    <t>Amon I</t>
  </si>
  <si>
    <t>Mónica Paredes</t>
  </si>
  <si>
    <t>47679893</t>
  </si>
  <si>
    <t>Odalys</t>
  </si>
  <si>
    <t>Riveros Mamani</t>
  </si>
  <si>
    <t>40523171</t>
  </si>
  <si>
    <t>Lourdes Cecilia</t>
  </si>
  <si>
    <t>Gomez Ramos</t>
  </si>
  <si>
    <t>72753804</t>
  </si>
  <si>
    <t>Leslie Stephanie</t>
  </si>
  <si>
    <t>Quiñonez Gomez</t>
  </si>
  <si>
    <t>62953641</t>
  </si>
  <si>
    <t>Iker Alonso</t>
  </si>
  <si>
    <t>Cruz Llanos</t>
  </si>
  <si>
    <t>61518782</t>
  </si>
  <si>
    <t>Héctor</t>
  </si>
  <si>
    <t>Corasi Larico</t>
  </si>
  <si>
    <t>Cambio de horario</t>
  </si>
  <si>
    <t>77299635</t>
  </si>
  <si>
    <t>Amidei Amilkar</t>
  </si>
  <si>
    <t>Meza Carita</t>
  </si>
  <si>
    <t>70209626</t>
  </si>
  <si>
    <t>Frank</t>
  </si>
  <si>
    <t>Cruz Ucharico</t>
  </si>
  <si>
    <t>7:15 - 9:10</t>
  </si>
  <si>
    <t>Marzo</t>
  </si>
  <si>
    <t>Martes</t>
  </si>
  <si>
    <t>Ruth Mariela</t>
  </si>
  <si>
    <t>Amones Luna</t>
  </si>
  <si>
    <t>Yasmin Bricet</t>
  </si>
  <si>
    <t>Fernandez Quiroz</t>
  </si>
  <si>
    <t>Edward</t>
  </si>
  <si>
    <t>Kuony</t>
  </si>
  <si>
    <t>Jofet</t>
  </si>
  <si>
    <t>Aparicio</t>
  </si>
  <si>
    <t>Perugina</t>
  </si>
  <si>
    <t>Pachejo</t>
  </si>
  <si>
    <t>Megan</t>
  </si>
  <si>
    <t>Choquecota</t>
  </si>
  <si>
    <t>Rosa</t>
  </si>
  <si>
    <t>Ayunta</t>
  </si>
  <si>
    <t>Rony</t>
  </si>
  <si>
    <t>Hilosojo</t>
  </si>
  <si>
    <t>Jorge</t>
  </si>
  <si>
    <t>De la Cruz</t>
  </si>
  <si>
    <t>Katty</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</si>
  <si>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</si>
  <si>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</si>
  <si>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</si>
  <si>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</si>
  <si>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</si>
  <si>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</si>
  <si>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</si>
  <si>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</si>
  <si>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</si>
  <si>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</si>
  <si>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</si>
  <si>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</si>
  <si>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</si>
  <si>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</si>
  <si>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</si>
  <si>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</si>
  <si>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</si>
  <si>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</si>
  <si>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</si>
  <si>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</si>
  <si>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</si>
  <si>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</si>
  <si>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</si>
  <si>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</si>
  <si>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</si>
  <si>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</si>
  <si>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</si>
  <si>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</si>
  <si>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</si>
  <si>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</si>
  <si>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</si>
  <si>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</si>
  <si>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</si>
  <si>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</si>
  <si>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</si>
  <si>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</si>
  <si>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</si>
  <si>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</si>
  <si>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</si>
  <si>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</si>
  <si>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</si>
  <si>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</si>
  <si>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</si>
  <si>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</si>
  <si>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</si>
  <si>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</si>
  <si>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</si>
  <si>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</si>
  <si>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</si>
  <si>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</si>
  <si>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</si>
  <si>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</si>
  <si>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</si>
  <si>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</si>
  <si>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</si>
  <si>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</si>
  <si>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</si>
  <si>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</si>
  <si>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</si>
  <si>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</si>
  <si>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</si>
  <si>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</si>
  <si>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</si>
  <si>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</si>
  <si>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Lunes</t>
  </si>
  <si>
    <t>9:30 a.m.- 12:30 p.m.</t>
  </si>
  <si>
    <t>Ene_2025</t>
  </si>
  <si>
    <t>Oratoria y Filosofía</t>
  </si>
  <si>
    <t>Karina</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</si>
  <si>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</si>
  <si>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</si>
  <si>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</si>
  <si>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</si>
  <si>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</si>
  <si>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</si>
  <si>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</si>
  <si>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</si>
  <si>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</si>
  <si>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</si>
  <si>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</si>
  <si>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</si>
  <si>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</si>
  <si>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</si>
  <si>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</si>
  <si>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</si>
  <si>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</si>
  <si>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</si>
  <si>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</si>
  <si>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</si>
  <si>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</si>
  <si>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</si>
  <si>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</si>
  <si>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7:15 - 9:10 p.m.</t>
  </si>
  <si>
    <t>Mar_2025</t>
  </si>
  <si>
    <t>María</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</si>
  <si>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</si>
  <si>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</si>
  <si>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</si>
  <si>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</si>
  <si>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</si>
  <si>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</si>
  <si>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</si>
  <si>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</si>
  <si>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</si>
  <si>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</si>
  <si>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</si>
  <si>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</si>
  <si>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</si>
  <si>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</si>
  <si>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</si>
  <si>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</si>
  <si>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</si>
  <si>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</si>
  <si>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</si>
  <si>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</si>
  <si>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</si>
  <si>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</si>
  <si>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</si>
  <si>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</si>
  <si>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</si>
  <si>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</si>
  <si>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</si>
  <si>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</si>
  <si>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</si>
  <si>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</si>
  <si>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</si>
  <si>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</si>
  <si>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</si>
  <si>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</si>
  <si>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</si>
  <si>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</si>
  <si>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</si>
  <si>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</si>
  <si>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</si>
  <si>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</si>
  <si>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</si>
  <si>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</si>
  <si>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</si>
  <si>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CG</t>
  </si>
  <si>
    <t>Ayacucho - CU Nazarenas</t>
  </si>
  <si>
    <t>Oct_2025</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</si>
  <si>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</si>
  <si>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</si>
  <si>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</si>
  <si>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</si>
  <si>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</si>
  <si>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</si>
  <si>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</si>
  <si>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</si>
  <si>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</si>
  <si>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</si>
  <si>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</si>
  <si>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</si>
  <si>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</si>
  <si>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</si>
  <si>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</si>
  <si>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</si>
  <si>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</si>
  <si>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</si>
  <si>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</si>
  <si>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</si>
  <si>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</si>
  <si>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</si>
  <si>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</si>
  <si>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</si>
  <si>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</si>
  <si>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</si>
  <si>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</si>
  <si>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</si>
  <si>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</si>
  <si>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</si>
  <si>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</si>
  <si>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</si>
  <si>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</si>
  <si>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</si>
  <si>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</si>
  <si>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</si>
  <si>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</si>
  <si>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</si>
  <si>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</si>
  <si>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</si>
  <si>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</si>
  <si>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</si>
  <si>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</si>
  <si>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</si>
  <si>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</si>
  <si>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</si>
  <si>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</si>
  <si>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</si>
  <si>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</si>
  <si>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</si>
  <si>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</si>
  <si>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</si>
  <si>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</si>
  <si>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</si>
  <si>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</si>
  <si>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</si>
  <si>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</si>
  <si>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</si>
  <si>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</si>
  <si>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</si>
  <si>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</si>
  <si>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</si>
  <si>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</si>
  <si>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</si>
  <si>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</si>
  <si>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</si>
  <si>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</si>
  <si>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</si>
  <si>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</si>
  <si>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</si>
  <si>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</si>
  <si>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</si>
  <si>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</si>
  <si>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</si>
  <si>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</si>
  <si>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(en blanco)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</si>
  <si>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</si>
  <si>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</si>
  <si>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</si>
  <si>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</si>
  <si>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</si>
  <si>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</si>
  <si>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</si>
  <si>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</si>
  <si>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</si>
  <si>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</si>
  <si>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</si>
  <si>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</si>
  <si>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</si>
  <si>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</si>
  <si>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</si>
  <si>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</si>
  <si>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</si>
  <si>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</si>
  <si>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</si>
  <si>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</si>
  <si>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</si>
  <si>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</si>
  <si>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</si>
  <si>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</si>
  <si>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</si>
  <si>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</si>
  <si>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</si>
  <si>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</si>
  <si>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</si>
  <si>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</si>
  <si>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</si>
  <si>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</si>
  <si>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</si>
  <si>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</si>
  <si>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Tacna-Enero-Miércoles-7 a 9 p.m.-45672-Inscrito Nuevo</t>
  </si>
  <si>
    <t>Tacna-Enero-Sábado-5 a 7 p.m.-45675-Inscrito Nuevo</t>
  </si>
  <si>
    <t>Tacna-Febrero-Sábado-5 a 7 p.m.-45675-Inscrito Nuevo</t>
  </si>
  <si>
    <t>Tacna-Febrero-Miércoles-7 a 9 p.m.-45700-Inscrito Nuevo</t>
  </si>
  <si>
    <t>Tacna-Febrero-Sábado-5 a 7 p.m.-45700-Inscrito Nuevo</t>
  </si>
  <si>
    <t>Tacna-Febrero-Sábado-5 a 7 p.m.-45700-Cambio de horario</t>
  </si>
  <si>
    <t>Tacna-Febrero-Miércoles-7:15 - 9:10-45700-Cambio de horario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</si>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</sst>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7">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
      <sz val="10"/>
      <color rgb="FF000000"/>
      <name val="Calibri"/>
      <scheme val="minor"/>
    </font>
    <font>
      <sz val="9"/>
      <color rgb="FF000000"/>
      <name val="Calibri"/>
      <scheme val="minor"/>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8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0" fontId="62" fillId="0" borderId="10" xfId="0" applyFont="1" applyBorder="1" applyAlignment="1">
      <alignment horizontal="center"/>
    </xf>
    <xf numFmtId="49" fontId="62" fillId="0" borderId="10" xfId="0" applyNumberFormat="1" applyFont="1" applyBorder="1" applyAlignment="1">
      <alignment horizontal="center"/>
    </xf>
    <xf numFmtId="0" fontId="62" fillId="0" borderId="10" xfId="0" applyFont="1" applyBorder="1"/>
    <xf numFmtId="14" fontId="62" fillId="17" borderId="10" xfId="0" applyNumberFormat="1" applyFont="1" applyFill="1" applyBorder="1" applyAlignment="1">
      <alignment horizontal="center" vertical="center"/>
    </xf>
    <xf numFmtId="164" fontId="62" fillId="0" borderId="10" xfId="0" applyNumberFormat="1" applyFont="1" applyBorder="1" applyAlignment="1">
      <alignment horizontal="center"/>
    </xf>
    <xf numFmtId="164" fontId="64" fillId="0" borderId="10" xfId="0" applyNumberFormat="1" applyFont="1" applyBorder="1" applyAlignment="1">
      <alignment horizontal="center"/>
    </xf>
    <xf numFmtId="14" fontId="65" fillId="11" borderId="10" xfId="0" applyNumberFormat="1" applyFont="1" applyFill="1" applyBorder="1" applyAlignment="1">
      <alignment horizontal="center"/>
    </xf>
    <xf numFmtId="14" fontId="62" fillId="11" borderId="10" xfId="0" applyNumberFormat="1" applyFont="1" applyFill="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3" fillId="11" borderId="12" xfId="0" applyNumberFormat="1" applyFont="1" applyFill="1" applyBorder="1" applyAlignment="1">
      <alignment horizontal="center"/>
    </xf>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0" fontId="63" fillId="17" borderId="10" xfId="0" applyFont="1" applyFill="1" applyBorder="1"/>
    <xf numFmtId="0" fontId="62" fillId="17" borderId="10" xfId="0" applyFont="1" applyFill="1" applyBorder="1"/>
    <xf numFmtId="49" fontId="63" fillId="17" borderId="10" xfId="0" applyNumberFormat="1" applyFont="1" applyFill="1" applyBorder="1"/>
    <xf numFmtId="14" fontId="63" fillId="17" borderId="10" xfId="0" applyNumberFormat="1" applyFont="1" applyFill="1" applyBorder="1" applyAlignment="1">
      <alignment horizontal="left"/>
    </xf>
    <xf numFmtId="0" fontId="62" fillId="17" borderId="10" xfId="0" applyFont="1" applyFill="1" applyBorder="1" applyAlignment="1">
      <alignment horizontal="left"/>
    </xf>
    <xf numFmtId="0" fontId="62" fillId="17" borderId="10" xfId="0" applyFont="1" applyFill="1" applyBorder="1" applyAlignment="1">
      <alignment horizontal="center"/>
    </xf>
    <xf numFmtId="49" fontId="62" fillId="17" borderId="10" xfId="0" applyNumberFormat="1" applyFont="1" applyFill="1" applyBorder="1" applyAlignment="1">
      <alignment horizontal="center"/>
    </xf>
    <xf numFmtId="164" fontId="62" fillId="17" borderId="10" xfId="0" applyNumberFormat="1" applyFont="1" applyFill="1" applyBorder="1" applyAlignment="1">
      <alignment horizontal="center"/>
    </xf>
    <xf numFmtId="164" fontId="64" fillId="17" borderId="10" xfId="0" applyNumberFormat="1" applyFont="1" applyFill="1" applyBorder="1" applyAlignment="1">
      <alignment horizontal="center"/>
    </xf>
    <xf numFmtId="14" fontId="65" fillId="17" borderId="10" xfId="0" applyNumberFormat="1" applyFont="1" applyFill="1" applyBorder="1" applyAlignment="1">
      <alignment horizontal="center"/>
    </xf>
    <xf numFmtId="14" fontId="62" fillId="17" borderId="10" xfId="0" applyNumberFormat="1" applyFont="1" applyFill="1" applyBorder="1" applyAlignment="1">
      <alignment horizontal="center"/>
    </xf>
    <xf numFmtId="0" fontId="63" fillId="17" borderId="7" xfId="0" applyFont="1" applyFill="1" applyBorder="1"/>
    <xf numFmtId="0" fontId="63" fillId="17" borderId="46" xfId="0" applyFont="1" applyFill="1" applyBorder="1"/>
    <xf numFmtId="0" fontId="14" fillId="17" borderId="46" xfId="0" applyFont="1" applyFill="1" applyBorder="1"/>
    <xf numFmtId="0" fontId="14" fillId="17" borderId="51" xfId="0" applyFont="1" applyFill="1" applyBorder="1"/>
    <xf numFmtId="0" fontId="14" fillId="17" borderId="50" xfId="0" applyFont="1" applyFill="1" applyBorder="1"/>
    <xf numFmtId="0" fontId="63" fillId="17" borderId="13" xfId="0" applyFont="1" applyFill="1" applyBorder="1" applyAlignment="1">
      <alignment horizontal="center" vertical="center"/>
    </xf>
    <xf numFmtId="0" fontId="63" fillId="17" borderId="10" xfId="0" applyFont="1" applyFill="1" applyBorder="1" applyAlignment="1">
      <alignment horizontal="center" vertical="center"/>
    </xf>
    <xf numFmtId="0" fontId="14" fillId="17" borderId="10" xfId="0" applyFont="1" applyFill="1" applyBorder="1" applyAlignment="1">
      <alignment horizontal="center" vertical="center"/>
    </xf>
    <xf numFmtId="0" fontId="63" fillId="17" borderId="12" xfId="0" applyFont="1" applyFill="1" applyBorder="1"/>
    <xf numFmtId="0" fontId="14" fillId="17" borderId="12" xfId="0" applyFont="1" applyFill="1" applyBorder="1"/>
    <xf numFmtId="14" fontId="63" fillId="17" borderId="12" xfId="0" applyNumberFormat="1" applyFont="1" applyFill="1" applyBorder="1" applyAlignment="1">
      <alignment horizontal="center"/>
    </xf>
    <xf numFmtId="0" fontId="62" fillId="17" borderId="10" xfId="0" applyFont="1" applyFill="1" applyBorder="1" applyAlignment="1">
      <alignment horizontal="center" vertical="center"/>
    </xf>
    <xf numFmtId="0" fontId="22" fillId="17" borderId="0" xfId="0" applyFont="1" applyFill="1"/>
    <xf numFmtId="49" fontId="25" fillId="0" borderId="10" xfId="0" applyNumberFormat="1" applyFont="1" applyBorder="1"/>
    <xf numFmtId="0" fontId="25" fillId="0" borderId="10" xfId="0" applyFont="1" applyBorder="1"/>
    <xf numFmtId="49" fontId="66" fillId="0" borderId="10" xfId="0" applyNumberFormat="1" applyFont="1" applyBorder="1"/>
    <xf numFmtId="49" fontId="66" fillId="17" borderId="10" xfId="0" applyNumberFormat="1" applyFont="1" applyFill="1" applyBorder="1"/>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14" fillId="0" borderId="10" xfId="0" applyFont="1" applyBorder="1" applyProtection="1"/>
    <xf numFmtId="0" fontId="22" fillId="0" borderId="10" xfId="0" applyFont="1" applyBorder="1" applyProtection="1"/>
    <xf numFmtId="49" fontId="21" fillId="0" borderId="10" xfId="0" applyNumberFormat="1" applyFont="1" applyBorder="1" applyProtection="1"/>
    <xf numFmtId="14" fontId="21" fillId="0" borderId="10" xfId="0" applyNumberFormat="1" applyFont="1" applyBorder="1" applyAlignment="1" applyProtection="1">
      <alignment horizontal="center"/>
    </xf>
    <xf numFmtId="0" fontId="0" fillId="0" borderId="0" xfId="0" applyAlignment="1"/>
  </cellXfs>
  <cellStyles count="4">
    <cellStyle name="Millares" xfId="1" builtinId="3"/>
    <cellStyle name="Normal" xfId="0" builtinId="0"/>
    <cellStyle name="Normal_Bilmens98 2 2" xfId="3" xr:uid="{762D977F-B2D6-4405-99B8-1C659B77EA5A}"/>
    <cellStyle name="Porcentaje" xfId="2" builtinId="5"/>
  </cellStyles>
  <dxfs count="100">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Gráficos_!$BP$104:$BP$112</c:f>
              <c:numCache>
                <c:formatCode>General</c:formatCode>
                <c:ptCount val="8"/>
                <c:pt idx="0">
                  <c:v>0</c:v>
                </c:pt>
                <c:pt idx="1">
                  <c:v>2</c:v>
                </c:pt>
                <c:pt idx="2">
                  <c:v>2</c:v>
                </c:pt>
                <c:pt idx="3">
                  <c:v>4</c:v>
                </c:pt>
                <c:pt idx="4">
                  <c:v>2</c:v>
                </c:pt>
                <c:pt idx="5">
                  <c:v>2</c:v>
                </c:pt>
                <c:pt idx="6">
                  <c:v>0</c:v>
                </c:pt>
                <c:pt idx="7">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Gráficos_!$BQ$104:$BQ$112</c:f>
              <c:numCache>
                <c:formatCode>General</c:formatCode>
                <c:ptCount val="8"/>
                <c:pt idx="0">
                  <c:v>0</c:v>
                </c:pt>
                <c:pt idx="1">
                  <c:v>4</c:v>
                </c:pt>
                <c:pt idx="2">
                  <c:v>4</c:v>
                </c:pt>
                <c:pt idx="3">
                  <c:v>5</c:v>
                </c:pt>
                <c:pt idx="4">
                  <c:v>4</c:v>
                </c:pt>
                <c:pt idx="5">
                  <c:v>3</c:v>
                </c:pt>
                <c:pt idx="6">
                  <c:v>0</c:v>
                </c:pt>
                <c:pt idx="7">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Gráficos_!$BR$104:$BR$112</c:f>
              <c:numCache>
                <c:formatCode>General</c:formatCode>
                <c:ptCount val="8"/>
                <c:pt idx="0">
                  <c:v>0</c:v>
                </c:pt>
                <c:pt idx="1">
                  <c:v>4</c:v>
                </c:pt>
                <c:pt idx="2">
                  <c:v>4</c:v>
                </c:pt>
                <c:pt idx="3">
                  <c:v>7</c:v>
                </c:pt>
                <c:pt idx="4">
                  <c:v>5</c:v>
                </c:pt>
                <c:pt idx="5">
                  <c:v>3</c:v>
                </c:pt>
                <c:pt idx="6">
                  <c:v>3</c:v>
                </c:pt>
                <c:pt idx="7">
                  <c:v>2</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Gráficos_!$BS$104:$BS$112</c:f>
              <c:numCache>
                <c:formatCode>General</c:formatCode>
                <c:ptCount val="8"/>
                <c:pt idx="0">
                  <c:v>0</c:v>
                </c:pt>
                <c:pt idx="1">
                  <c:v>2</c:v>
                </c:pt>
                <c:pt idx="2">
                  <c:v>2</c:v>
                </c:pt>
                <c:pt idx="3">
                  <c:v>5</c:v>
                </c:pt>
                <c:pt idx="4">
                  <c:v>5</c:v>
                </c:pt>
                <c:pt idx="5">
                  <c:v>3</c:v>
                </c:pt>
                <c:pt idx="6">
                  <c:v>2</c:v>
                </c:pt>
                <c:pt idx="7">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Gráficos_!$BT$104:$BT$112</c:f>
              <c:numCache>
                <c:formatCode>General</c:formatCode>
                <c:ptCount val="8"/>
                <c:pt idx="0">
                  <c:v>0</c:v>
                </c:pt>
                <c:pt idx="1">
                  <c:v>3</c:v>
                </c:pt>
                <c:pt idx="2">
                  <c:v>3</c:v>
                </c:pt>
                <c:pt idx="3">
                  <c:v>4</c:v>
                </c:pt>
                <c:pt idx="4">
                  <c:v>0</c:v>
                </c:pt>
                <c:pt idx="5">
                  <c:v>0</c:v>
                </c:pt>
                <c:pt idx="6">
                  <c:v>0</c:v>
                </c:pt>
                <c:pt idx="7">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Gráficos_!$BU$104:$BU$112</c:f>
              <c:numCache>
                <c:formatCode>General</c:formatCode>
                <c:ptCount val="8"/>
                <c:pt idx="0">
                  <c:v>0</c:v>
                </c:pt>
                <c:pt idx="1">
                  <c:v>1</c:v>
                </c:pt>
                <c:pt idx="2">
                  <c:v>1</c:v>
                </c:pt>
                <c:pt idx="3">
                  <c:v>1</c:v>
                </c:pt>
                <c:pt idx="4">
                  <c:v>0</c:v>
                </c:pt>
                <c:pt idx="5">
                  <c:v>0</c:v>
                </c:pt>
                <c:pt idx="6">
                  <c:v>0</c:v>
                </c:pt>
                <c:pt idx="7">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Gráficos_!$BV$104:$BV$112</c:f>
              <c:numCache>
                <c:formatCode>General</c:formatCode>
                <c:ptCount val="8"/>
                <c:pt idx="0">
                  <c:v>0</c:v>
                </c:pt>
                <c:pt idx="1">
                  <c:v>2</c:v>
                </c:pt>
                <c:pt idx="2">
                  <c:v>2</c:v>
                </c:pt>
                <c:pt idx="3">
                  <c:v>5</c:v>
                </c:pt>
                <c:pt idx="4">
                  <c:v>0</c:v>
                </c:pt>
                <c:pt idx="5">
                  <c:v>0</c:v>
                </c:pt>
                <c:pt idx="6">
                  <c:v>0</c:v>
                </c:pt>
                <c:pt idx="7">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Gráficos_!$BW$104:$BW$112</c:f>
              <c:numCache>
                <c:formatCode>General</c:formatCode>
                <c:ptCount val="8"/>
                <c:pt idx="0">
                  <c:v>0</c:v>
                </c:pt>
                <c:pt idx="1">
                  <c:v>0</c:v>
                </c:pt>
                <c:pt idx="2">
                  <c:v>0</c:v>
                </c:pt>
                <c:pt idx="3">
                  <c:v>3</c:v>
                </c:pt>
                <c:pt idx="4">
                  <c:v>0</c:v>
                </c:pt>
                <c:pt idx="5">
                  <c:v>0</c:v>
                </c:pt>
                <c:pt idx="6">
                  <c:v>0</c:v>
                </c:pt>
                <c:pt idx="7">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Gráficos_!$BX$104:$BX$112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Gráficos_!$BY$104:$BY$112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Gráficos_!$BZ$104:$BZ$112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Gráficos_!$BK$104:$BO$112</c:f>
              <c:multiLvlStrCache>
                <c:ptCount val="8"/>
                <c:lvl>
                  <c:pt idx="1">
                    <c:v>Víctor Ramos</c:v>
                  </c:pt>
                  <c:pt idx="2">
                    <c:v>Raúl Yufra</c:v>
                  </c:pt>
                  <c:pt idx="3">
                    <c:v>Raúl Yufra</c:v>
                  </c:pt>
                  <c:pt idx="4">
                    <c:v>Víctor Ramos</c:v>
                  </c:pt>
                  <c:pt idx="5">
                    <c:v>Víctor Ramos</c:v>
                  </c:pt>
                  <c:pt idx="6">
                    <c:v>Víctor Ramos</c:v>
                  </c:pt>
                  <c:pt idx="7">
                    <c:v>Víctor Ramos</c:v>
                  </c:pt>
                </c:lvl>
                <c:lvl>
                  <c:pt idx="1">
                    <c:v>Karin Paredes</c:v>
                  </c:pt>
                  <c:pt idx="3">
                    <c:v>Cynthia Córdova</c:v>
                  </c:pt>
                  <c:pt idx="4">
                    <c:v>Mónica Paredes</c:v>
                  </c:pt>
                  <c:pt idx="5">
                    <c:v>Gladys Uceda</c:v>
                  </c:pt>
                  <c:pt idx="6">
                    <c:v>Mónica Paredes</c:v>
                  </c:pt>
                  <c:pt idx="7">
                    <c:v>Gladys Uceda</c:v>
                  </c:pt>
                </c:lvl>
                <c:lvl>
                  <c:pt idx="1">
                    <c:v>Inscrito Nuevo</c:v>
                  </c:pt>
                  <c:pt idx="3">
                    <c:v>Inscrito Nuevo</c:v>
                  </c:pt>
                  <c:pt idx="4">
                    <c:v>Inscrito Nuevo</c:v>
                  </c:pt>
                  <c:pt idx="6">
                    <c:v>Cambio de horario</c:v>
                  </c:pt>
                </c:lvl>
                <c:lvl>
                  <c:pt idx="1">
                    <c:v>January</c:v>
                  </c:pt>
                  <c:pt idx="3">
                    <c:v>January</c:v>
                  </c:pt>
                  <c:pt idx="4">
                    <c:v>February</c:v>
                  </c:pt>
                </c:lvl>
                <c:lvl>
                  <c:pt idx="1">
                    <c:v>1/15/2025</c:v>
                  </c:pt>
                  <c:pt idx="3">
                    <c:v>1/18/2025</c:v>
                  </c:pt>
                  <c:pt idx="4">
                    <c:v>2/12/2025</c:v>
                  </c:pt>
                </c:lvl>
              </c:multiLvlStrCache>
            </c:multiLvlStrRef>
          </c:cat>
          <c:val>
            <c:numRef>
              <c:f>Gráficos_!$CA$104:$CA$112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Gráficos_!$BB$8:$BF$15</c:f>
              <c:multiLvlStrCache>
                <c:ptCount val="8"/>
                <c:lvl>
                  <c:pt idx="0">
                    <c:v>Víctor Ramos</c:v>
                  </c:pt>
                  <c:pt idx="1">
                    <c:v>Raúl Yufra</c:v>
                  </c:pt>
                  <c:pt idx="2">
                    <c:v>Raúl Yufra</c:v>
                  </c:pt>
                  <c:pt idx="3">
                    <c:v>Víctor Ramos</c:v>
                  </c:pt>
                  <c:pt idx="4">
                    <c:v>Víctor Ramos</c:v>
                  </c:pt>
                  <c:pt idx="5">
                    <c:v>Víctor Ramos</c:v>
                  </c:pt>
                  <c:pt idx="6">
                    <c:v>Víctor Ramos</c:v>
                  </c:pt>
                  <c:pt idx="7">
                    <c:v>(en blanco)</c:v>
                  </c:pt>
                </c:lvl>
                <c:lvl>
                  <c:pt idx="0">
                    <c:v>Karin Paredes</c:v>
                  </c:pt>
                  <c:pt idx="2">
                    <c:v>Cynthia Córdova</c:v>
                  </c:pt>
                  <c:pt idx="3">
                    <c:v>Gladys Uceda</c:v>
                  </c:pt>
                  <c:pt idx="4">
                    <c:v>Mónica Paredes</c:v>
                  </c:pt>
                  <c:pt idx="5">
                    <c:v>Gladys Uceda</c:v>
                  </c:pt>
                  <c:pt idx="6">
                    <c:v>Mónica Paredes</c:v>
                  </c:pt>
                  <c:pt idx="7">
                    <c:v>(en blanco)</c:v>
                  </c:pt>
                </c:lvl>
                <c:lvl>
                  <c:pt idx="0">
                    <c:v>Inscrito Nuevo</c:v>
                  </c:pt>
                  <c:pt idx="2">
                    <c:v>Inscrito Nuevo</c:v>
                  </c:pt>
                  <c:pt idx="3">
                    <c:v>Inscrito Nuevo</c:v>
                  </c:pt>
                  <c:pt idx="5">
                    <c:v>Cambio de horario</c:v>
                  </c:pt>
                  <c:pt idx="7">
                    <c:v>(en blanco)</c:v>
                  </c:pt>
                </c:lvl>
                <c:lvl>
                  <c:pt idx="0">
                    <c:v>Conócete a ti mismo</c:v>
                  </c:pt>
                  <c:pt idx="2">
                    <c:v>Conócete a ti mismo</c:v>
                  </c:pt>
                  <c:pt idx="3">
                    <c:v>Conócete a ti mismo</c:v>
                  </c:pt>
                  <c:pt idx="7">
                    <c:v>(en blanco)</c:v>
                  </c:pt>
                </c:lvl>
                <c:lvl>
                  <c:pt idx="0">
                    <c:v>1/15/2025</c:v>
                  </c:pt>
                  <c:pt idx="2">
                    <c:v>1/18/2025</c:v>
                  </c:pt>
                  <c:pt idx="3">
                    <c:v>2/12/2025</c:v>
                  </c:pt>
                  <c:pt idx="7">
                    <c:v>(en blanco)</c:v>
                  </c:pt>
                </c:lvl>
              </c:multiLvlStrCache>
            </c:multiLvlStrRef>
          </c:cat>
          <c:val>
            <c:numRef>
              <c:f>Gráficos_!$BG$8:$BG$15</c:f>
              <c:numCache>
                <c:formatCode>General</c:formatCode>
                <c:ptCount val="8"/>
                <c:pt idx="0">
                  <c:v>2</c:v>
                </c:pt>
                <c:pt idx="1">
                  <c:v>2</c:v>
                </c:pt>
                <c:pt idx="2">
                  <c:v>8</c:v>
                </c:pt>
                <c:pt idx="3">
                  <c:v>3</c:v>
                </c:pt>
                <c:pt idx="4">
                  <c:v>8</c:v>
                </c:pt>
                <c:pt idx="5">
                  <c:v>2</c:v>
                </c:pt>
                <c:pt idx="6">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Cambio de horario</c:v>
                  </c:pt>
                  <c:pt idx="7">
                    <c:v>Cambio de horario</c:v>
                  </c:pt>
                  <c:pt idx="8">
                    <c:v>(en blanco)</c:v>
                  </c:pt>
                </c:lvl>
                <c:lvl>
                  <c:pt idx="1">
                    <c:v>Tacna-Enero-Miércoles-7 a 9 p.m.-45672-Inscrito Nuevo</c:v>
                  </c:pt>
                  <c:pt idx="2">
                    <c:v>Tacna-Enero-Sábado-5 a 7 p.m.-45675-Inscrito Nuevo</c:v>
                  </c:pt>
                  <c:pt idx="3">
                    <c:v>Tacna-Febrero-Sábado-5 a 7 p.m.-45675-Inscrito Nuevo</c:v>
                  </c:pt>
                  <c:pt idx="4">
                    <c:v>Tacna-Febrero-Miércoles-7 a 9 p.m.-45700-Inscrito Nuevo</c:v>
                  </c:pt>
                  <c:pt idx="5">
                    <c:v>Tacna-Febrero-Sábado-5 a 7 p.m.-45700-Inscrito Nuevo</c:v>
                  </c:pt>
                  <c:pt idx="6">
                    <c:v>Tacna-Febrero-Sábado-5 a 7 p.m.-45700-Cambio de horario</c:v>
                  </c:pt>
                  <c:pt idx="7">
                    <c:v>Tacna-Febrero-Miércoles-7:15 - 9:10-45700-Cambio de horario</c:v>
                  </c:pt>
                  <c:pt idx="8">
                    <c:v>(en blanco)</c:v>
                  </c:pt>
                </c:lvl>
                <c:lvl>
                  <c:pt idx="1">
                    <c:v>1/15/2025</c:v>
                  </c:pt>
                  <c:pt idx="2">
                    <c:v>1/18/2025</c:v>
                  </c:pt>
                  <c:pt idx="4">
                    <c:v>2/12/2025</c:v>
                  </c:pt>
                  <c:pt idx="8">
                    <c:v>(en blanco)</c:v>
                  </c:pt>
                </c:lvl>
              </c:multiLvlStrCache>
            </c:multiLvlStrRef>
          </c:cat>
          <c:val>
            <c:numRef>
              <c:f>Gráficos_!$CP$45:$CP$54</c:f>
              <c:numCache>
                <c:formatCode>General</c:formatCode>
                <c:ptCount val="9"/>
                <c:pt idx="0">
                  <c:v>0</c:v>
                </c:pt>
                <c:pt idx="1">
                  <c:v>4</c:v>
                </c:pt>
                <c:pt idx="2">
                  <c:v>6</c:v>
                </c:pt>
                <c:pt idx="3">
                  <c:v>2</c:v>
                </c:pt>
                <c:pt idx="4">
                  <c:v>3</c:v>
                </c:pt>
                <c:pt idx="5">
                  <c:v>8</c:v>
                </c:pt>
                <c:pt idx="6">
                  <c:v>3</c:v>
                </c:pt>
                <c:pt idx="7">
                  <c:v>2</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Cambio de horario</c:v>
                  </c:pt>
                  <c:pt idx="7">
                    <c:v>Cambio de horario</c:v>
                  </c:pt>
                  <c:pt idx="8">
                    <c:v>(en blanco)</c:v>
                  </c:pt>
                </c:lvl>
                <c:lvl>
                  <c:pt idx="1">
                    <c:v>Tacna-Enero-Miércoles-7 a 9 p.m.-45672-Inscrito Nuevo</c:v>
                  </c:pt>
                  <c:pt idx="2">
                    <c:v>Tacna-Enero-Sábado-5 a 7 p.m.-45675-Inscrito Nuevo</c:v>
                  </c:pt>
                  <c:pt idx="3">
                    <c:v>Tacna-Febrero-Sábado-5 a 7 p.m.-45675-Inscrito Nuevo</c:v>
                  </c:pt>
                  <c:pt idx="4">
                    <c:v>Tacna-Febrero-Miércoles-7 a 9 p.m.-45700-Inscrito Nuevo</c:v>
                  </c:pt>
                  <c:pt idx="5">
                    <c:v>Tacna-Febrero-Sábado-5 a 7 p.m.-45700-Inscrito Nuevo</c:v>
                  </c:pt>
                  <c:pt idx="6">
                    <c:v>Tacna-Febrero-Sábado-5 a 7 p.m.-45700-Cambio de horario</c:v>
                  </c:pt>
                  <c:pt idx="7">
                    <c:v>Tacna-Febrero-Miércoles-7:15 - 9:10-45700-Cambio de horario</c:v>
                  </c:pt>
                  <c:pt idx="8">
                    <c:v>(en blanco)</c:v>
                  </c:pt>
                </c:lvl>
                <c:lvl>
                  <c:pt idx="1">
                    <c:v>1/15/2025</c:v>
                  </c:pt>
                  <c:pt idx="2">
                    <c:v>1/18/2025</c:v>
                  </c:pt>
                  <c:pt idx="4">
                    <c:v>2/12/2025</c:v>
                  </c:pt>
                  <c:pt idx="8">
                    <c:v>(en blanco)</c:v>
                  </c:pt>
                </c:lvl>
              </c:multiLvlStrCache>
            </c:multiLvlStrRef>
          </c:cat>
          <c:val>
            <c:numRef>
              <c:f>Gráficos_!$CQ$45:$CQ$54</c:f>
              <c:numCache>
                <c:formatCode>General</c:formatCode>
                <c:ptCount val="9"/>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Cambio de horario</c:v>
                  </c:pt>
                  <c:pt idx="7">
                    <c:v>Cambio de horario</c:v>
                  </c:pt>
                  <c:pt idx="8">
                    <c:v>(en blanco)</c:v>
                  </c:pt>
                </c:lvl>
                <c:lvl>
                  <c:pt idx="1">
                    <c:v>Tacna-Enero-Miércoles-7 a 9 p.m.-45672-Inscrito Nuevo</c:v>
                  </c:pt>
                  <c:pt idx="2">
                    <c:v>Tacna-Enero-Sábado-5 a 7 p.m.-45675-Inscrito Nuevo</c:v>
                  </c:pt>
                  <c:pt idx="3">
                    <c:v>Tacna-Febrero-Sábado-5 a 7 p.m.-45675-Inscrito Nuevo</c:v>
                  </c:pt>
                  <c:pt idx="4">
                    <c:v>Tacna-Febrero-Miércoles-7 a 9 p.m.-45700-Inscrito Nuevo</c:v>
                  </c:pt>
                  <c:pt idx="5">
                    <c:v>Tacna-Febrero-Sábado-5 a 7 p.m.-45700-Inscrito Nuevo</c:v>
                  </c:pt>
                  <c:pt idx="6">
                    <c:v>Tacna-Febrero-Sábado-5 a 7 p.m.-45700-Cambio de horario</c:v>
                  </c:pt>
                  <c:pt idx="7">
                    <c:v>Tacna-Febrero-Miércoles-7:15 - 9:10-45700-Cambio de horario</c:v>
                  </c:pt>
                  <c:pt idx="8">
                    <c:v>(en blanco)</c:v>
                  </c:pt>
                </c:lvl>
                <c:lvl>
                  <c:pt idx="1">
                    <c:v>1/15/2025</c:v>
                  </c:pt>
                  <c:pt idx="2">
                    <c:v>1/18/2025</c:v>
                  </c:pt>
                  <c:pt idx="4">
                    <c:v>2/12/2025</c:v>
                  </c:pt>
                  <c:pt idx="8">
                    <c:v>(en blanco)</c:v>
                  </c:pt>
                </c:lvl>
              </c:multiLvlStrCache>
            </c:multiLvlStrRef>
          </c:cat>
          <c:val>
            <c:numRef>
              <c:f>Gráficos_!$CR$45:$CR$54</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01"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69782523149" createdVersion="8" refreshedVersion="8" minRefreshableVersion="3" recordCount="1098"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iércoles"/>
        <s v="Sábado"/>
        <m/>
        <s v="lunes" u="1"/>
        <s v="Lunes - Miércoles" u="1"/>
        <s v="Martes - Jueves" u="1"/>
        <s v="Martes" u="1"/>
        <s v="Jueves" u="1"/>
      </sharedItems>
    </cacheField>
    <cacheField name="Horario Inscrito" numFmtId="49">
      <sharedItems containsBlank="1" count="8">
        <s v="7 a 9 p.m."/>
        <s v="5 a 7 p.m."/>
        <s v="7:15 - 9:10"/>
        <m/>
        <s v="7-9pm" u="1"/>
        <s v="6:30 - 8:30" u="1"/>
        <s v="4:00 - 5:50" u="1"/>
        <s v="7:30 a 9:30 p.m." u="1"/>
      </sharedItems>
    </cacheField>
    <cacheField name="Fecha Inicio grupo" numFmtId="14">
      <sharedItems containsNonDate="0" containsDate="1" containsString="0" containsBlank="1" minDate="2024-01-15T00:00:00" maxDate="2025-02-13T00:00:00" count="18">
        <d v="2025-01-15T00:00:00"/>
        <d v="2025-01-18T00:00:00"/>
        <d v="2025-02-12T00:00:00"/>
        <m/>
        <d v="2025-02-01T00:00:00" u="1"/>
        <d v="2025-02-08T00:00:00" u="1"/>
        <d v="2025-01-10T00:00:00" u="1"/>
        <d v="2024-01-15T00:00:00" u="1"/>
        <d v="2024-01-16T00:00:00" u="1"/>
        <d v="2024-02-06T00:00:00" u="1"/>
        <d v="2024-04-24T00:00:00" u="1"/>
        <d v="2024-05-21T00:00:00" u="1"/>
        <d v="2024-06-19T00:00:00" u="1"/>
        <d v="2024-07-17T00:00:00" u="1"/>
        <d v="2024-09-16T00:00:00" u="1"/>
        <d v="2024-10-10T00:00:00" u="1"/>
        <d v="2024-11-06T00:00:00" u="1"/>
        <d v="2024-11-05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6707110" maxValue="918974125"/>
    </cacheField>
    <cacheField name="Correo" numFmtId="0">
      <sharedItems containsNonDate="0" containsString="0" containsBlank="1"/>
    </cacheField>
    <cacheField name="Fecha de nac" numFmtId="14">
      <sharedItems containsNonDate="0" containsDate="1" containsString="0" containsBlank="1" minDate="1967-03-15T00:00:00" maxDate="2011-07-21T00:00:00"/>
    </cacheField>
    <cacheField name="Edad" numFmtId="0">
      <sharedItems containsMixedTypes="1" containsNumber="1" containsInteger="1" minValue="13" maxValue="57"/>
    </cacheField>
    <cacheField name="Grupo" numFmtId="0">
      <sharedItems containsBlank="1"/>
    </cacheField>
    <cacheField name="Tipo Incrito" numFmtId="0">
      <sharedItems containsBlank="1" count="5">
        <s v="Inscrito Nuevo"/>
        <s v="Cambio de horari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2-27T00:00:00"/>
    </cacheField>
    <cacheField name="Fecha Finalización" numFmtId="14">
      <sharedItems containsDate="1" containsMixedTypes="1" minDate="2025-04-15T00:00:00" maxDate="2025-05-13T00:00:00"/>
    </cacheField>
    <cacheField name="Ética" numFmtId="0">
      <sharedItems containsBlank="1" count="11">
        <s v="Karin Paredes"/>
        <s v="Cynthia Córdova"/>
        <s v="Gladys Uceda"/>
        <s v="Mónica Paredes"/>
        <m/>
        <s v="Erick" u="1"/>
        <s v="Rosmery Ruiz Cuarez " u="1"/>
        <s v="Yeni R. Arce Prado" u="1"/>
        <s v="Erick F. Meza Macedo" u="1"/>
        <s v="Daniel J. CHico Vallejo" u="1"/>
        <s v="Angélica del C." u="1"/>
      </sharedItems>
    </cacheField>
    <cacheField name="Soc - FH" numFmtId="0">
      <sharedItems containsBlank="1" count="9">
        <s v="Víctor Ramos"/>
        <s v="Raúl Yufr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7">
        <s v="Tacna-Enero-Miércoles-7 a 9 p.m.-45672-Inscrito Nuevo"/>
        <s v="Tacna-Enero-Sábado-5 a 7 p.m.-45675-Inscrito Nuevo"/>
        <s v="Tacna-Febrero-Sábado-5 a 7 p.m.-45675-Inscrito Nuevo"/>
        <s v="Tacna-Febrero-Miércoles-7 a 9 p.m.-45700-Inscrito Nuevo"/>
        <s v="Tacna-Febrero-Sábado-5 a 7 p.m.-45700-Inscrito Nuevo"/>
        <s v="Tacna-Febrero-Sábado-5 a 7 p.m.-45700-Cambio de horario"/>
        <s v="Tacna-Febrero-Miércoles-7:15 - 9:10-45700-Cambio de horario"/>
        <s v=""/>
        <m u="1"/>
        <s v="Tacna-Febrero-Sábado-5 a 7 p.m.-45689-Inscrito Nuevo" u="1"/>
        <s v="Tacna-Febrero-Sábado-5 a 7 p.m.-45696-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15T00:00:00" endDate="2025-02-13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5T00:00:00" endDate="2025-02-13T00:00:00"/>
        <groupItems count="14">
          <s v="&lt;1/15/2025"/>
          <s v="Jan"/>
          <s v="Feb"/>
          <s v="Mar"/>
          <s v="Apr"/>
          <s v="May"/>
          <s v="Jun"/>
          <s v="Jul"/>
          <s v="Aug"/>
          <s v="Sep"/>
          <s v="Oct"/>
          <s v="Nov"/>
          <s v="Dec"/>
          <s v="&gt;2/1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69782523149"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3T00:00:00" count="18">
        <d v="2025-01-15T00:00:00"/>
        <d v="2025-01-18T00:00:00"/>
        <d v="2025-02-12T00:00:00"/>
        <s v=""/>
        <d v="2025-02-01T00:00:00" u="1"/>
        <d v="2025-02-08T00:00:00" u="1"/>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Cambio de horario"/>
        <s v=""/>
        <s v="Recuperado 2024" u="1"/>
        <s v="Recuperado otro año" u="1"/>
      </sharedItems>
    </cacheField>
    <cacheField name="Ética" numFmtId="0">
      <sharedItems count="11">
        <s v="Karin Paredes"/>
        <s v="Cynthia Córdova"/>
        <s v="Gladys Uceda"/>
        <s v="Mónica Paredes"/>
        <s v=""/>
        <s v="Erick" u="1"/>
        <s v="Rosmery Ruiz Cuarez " u="1"/>
        <s v="Yeni R. Arce Prado" u="1"/>
        <s v="Erick F. Meza Macedo" u="1"/>
        <s v="Daniel J. CHico Vallejo" u="1"/>
        <s v="Angélica del C." u="1"/>
      </sharedItems>
    </cacheField>
    <cacheField name="Soc - FH" numFmtId="0">
      <sharedItems count="9">
        <s v="Víctor Ramos"/>
        <s v="Raúl Yufra"/>
        <s v=""/>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8"/>
    </cacheField>
    <cacheField name="I" numFmtId="0">
      <sharedItems containsNonDate="0" containsString="0" containsBlank="1"/>
    </cacheField>
    <cacheField name="Sem. 01" numFmtId="0">
      <sharedItems containsMixedTypes="1" containsNumber="1" containsInteger="1" minValue="0" maxValue="4"/>
    </cacheField>
    <cacheField name="Sem. 02" numFmtId="0">
      <sharedItems containsMixedTypes="1" containsNumber="1" containsInteger="1" minValue="0" maxValue="5"/>
    </cacheField>
    <cacheField name="Sem. 03" numFmtId="0">
      <sharedItems containsMixedTypes="1" containsNumber="1" containsInteger="1" minValue="2" maxValue="5"/>
    </cacheField>
    <cacheField name="Sem. 04" numFmtId="0">
      <sharedItems containsMixedTypes="1" containsNumber="1" containsInteger="1" minValue="1" maxValue="5"/>
    </cacheField>
    <cacheField name="Sem. 05" numFmtId="0">
      <sharedItems containsMixedTypes="1" containsNumber="1" containsInteger="1" minValue="0" maxValue="3"/>
    </cacheField>
    <cacheField name="Sem. 06" numFmtId="0">
      <sharedItems containsMixedTypes="1" containsNumber="1" containsInteger="1" minValue="0" maxValue="1"/>
    </cacheField>
    <cacheField name="Sem. 07" numFmtId="0">
      <sharedItems containsMixedTypes="1" containsNumber="1" containsInteger="1" minValue="0" maxValue="5"/>
    </cacheField>
    <cacheField name="Sem. 08" numFmtId="0">
      <sharedItems containsMixedTypes="1" containsNumber="1" containsInteger="1" minValue="0" maxValue="3"/>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6978252314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1">
        <s v="Tacna-Enero-Miércoles-7 a 9 p.m.-45672-Inscrito Nuevo"/>
        <s v="Tacna-Enero-Sábado-5 a 7 p.m.-45675-Inscrito Nuevo"/>
        <s v="Tacna-Febrero-Sábado-5 a 7 p.m.-45675-Inscrito Nuevo"/>
        <s v="Tacna-Febrero-Miércoles-7 a 9 p.m.-45700-Inscrito Nuevo"/>
        <s v="Tacna-Febrero-Sábado-5 a 7 p.m.-45700-Inscrito Nuevo"/>
        <s v="Tacna-Febrero-Sábado-5 a 7 p.m.-45700-Cambio de horario"/>
        <s v="Tacna-Febrero-Miércoles-7:15 - 9:10-45700-Cambio de horario"/>
        <s v=""/>
        <m/>
        <s v="Tacna-Febrero-Sábado-5 a 7 p.m.-45689-Inscrito Nuevo" u="1"/>
        <s v="Tacna-Febrero-Sábado-5 a 7 p.m.-45696-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3T00:00:00" count="21">
        <d v="2025-01-15T00:00:00"/>
        <d v="2025-01-18T00:00:00"/>
        <d v="2025-02-12T00:00:00"/>
        <s v=""/>
        <m/>
        <d v="2025-02-01T00:00:00" u="1"/>
        <d v="2025-02-08T00:00:00" u="1"/>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Cambio de horari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8"/>
    </cacheField>
    <cacheField name="I" numFmtId="0">
      <sharedItems containsNonDate="0" containsString="0" containsBlank="1"/>
    </cacheField>
    <cacheField name="Sem. 01" numFmtId="0">
      <sharedItems containsBlank="1" containsMixedTypes="1" containsNumber="1" containsInteger="1" minValue="0" maxValue="4"/>
    </cacheField>
    <cacheField name="Sem. 02" numFmtId="0">
      <sharedItems containsBlank="1" containsMixedTypes="1" containsNumber="1" containsInteger="1" minValue="0" maxValue="5"/>
    </cacheField>
    <cacheField name="Sem. 03" numFmtId="0">
      <sharedItems containsBlank="1" containsMixedTypes="1" containsNumber="1" containsInteger="1" minValue="2" maxValue="5"/>
    </cacheField>
    <cacheField name="Sem. 04" numFmtId="0">
      <sharedItems containsBlank="1" containsMixedTypes="1" containsNumber="1" containsInteger="1" minValue="1" maxValue="5"/>
    </cacheField>
    <cacheField name="Sem. 05" numFmtId="0">
      <sharedItems containsBlank="1" containsMixedTypes="1" containsNumber="1" containsInteger="1" minValue="0" maxValue="3"/>
    </cacheField>
    <cacheField name="Sem. 06" numFmtId="0">
      <sharedItems containsBlank="1" containsMixedTypes="1" containsNumber="1" containsInteger="1" minValue="0" maxValue="1"/>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3"/>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69782638887" createdVersion="8" refreshedVersion="8" minRefreshableVersion="3" recordCount="1098" xr:uid="{911E1B3D-C93C-4728-B63E-FD2D657D98E5}">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7 a 9 p.m."/>
        <s v="5 a 7 p.m."/>
        <s v="7:15 - 9:10"/>
        <m/>
      </sharedItems>
    </cacheField>
    <cacheField name="Fecha Inicio grupo" numFmtId="14">
      <sharedItems containsNonDate="0" containsDate="1" containsString="0" containsBlank="1" minDate="2025-01-15T00:00:00" maxDate="2025-02-13T00:00:00" count="6">
        <d v="2025-01-15T00:00:00"/>
        <d v="2025-01-18T00:00:00"/>
        <d v="2025-02-12T00:00:00"/>
        <m/>
        <d v="2025-02-01T00:00:00" u="1"/>
        <d v="2025-02-08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6707110" maxValue="918974125"/>
    </cacheField>
    <cacheField name="Correo" numFmtId="0">
      <sharedItems containsNonDate="0" containsString="0" containsBlank="1"/>
    </cacheField>
    <cacheField name="Fecha de nac" numFmtId="14">
      <sharedItems containsNonDate="0" containsDate="1" containsString="0" containsBlank="1" minDate="1967-03-15T00:00:00" maxDate="2011-07-21T00:00:00"/>
    </cacheField>
    <cacheField name="Edad" numFmtId="0">
      <sharedItems containsMixedTypes="1" containsNumber="1" containsInteger="1" minValue="13" maxValue="5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2-27T00:00:00"/>
    </cacheField>
    <cacheField name="Fecha Finalización" numFmtId="14">
      <sharedItems containsDate="1" containsMixedTypes="1" minDate="2025-04-15T00:00:00" maxDate="2025-05-13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5T00:00:00" maxDate="2025-03-06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5T00:00:00" endDate="2025-02-13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5T00:00:00" endDate="2025-02-13T00:00:00"/>
        <groupItems count="14">
          <s v="&lt;1/15/2025"/>
          <s v="Jan"/>
          <s v="Feb"/>
          <s v="Mar"/>
          <s v="Apr"/>
          <s v="May"/>
          <s v="Jun"/>
          <s v="Jul"/>
          <s v="Aug"/>
          <s v="Sep"/>
          <s v="Oct"/>
          <s v="Nov"/>
          <s v="Dec"/>
          <s v="&gt;2/1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8">
  <r>
    <x v="0"/>
    <x v="0"/>
    <x v="0"/>
    <x v="0"/>
    <x v="0"/>
    <m/>
    <s v="74322248"/>
    <s v="Edith Fany"/>
    <s v="Jacinto Herrera"/>
    <n v="916707110"/>
    <m/>
    <d v="2004-06-10T00:00:00"/>
    <n v="20"/>
    <s v="Anubis III"/>
    <x v="0"/>
    <m/>
    <m/>
    <m/>
    <m/>
    <d v="2025-01-29T00:00:00"/>
    <d v="2025-04-15T00:00:00"/>
    <x v="0"/>
    <x v="0"/>
    <s v="P"/>
    <s v="P"/>
    <s v="P"/>
    <s v="F"/>
    <s v="F"/>
    <s v="F"/>
    <s v="F"/>
    <s v="F"/>
    <m/>
    <m/>
    <m/>
    <m/>
    <m/>
    <m/>
    <m/>
    <m/>
    <m/>
    <s v="Asistió"/>
    <m/>
    <m/>
    <m/>
    <m/>
    <m/>
    <m/>
    <m/>
    <d v="2025-06-30T00:00:00"/>
    <m/>
    <d v="2025-07-31T00:00:00"/>
    <m/>
    <m/>
    <m/>
    <s v="PPP"/>
    <s v="Tacna-Enero-Miércoles-7a9p.m.-45672"/>
    <s v="Conócete a ti mismo"/>
    <x v="0"/>
    <x v="0"/>
  </r>
  <r>
    <x v="0"/>
    <x v="0"/>
    <x v="0"/>
    <x v="0"/>
    <x v="0"/>
    <m/>
    <s v="76172161"/>
    <s v="Marcela Lizzett"/>
    <s v="Chipana Copa"/>
    <m/>
    <m/>
    <d v="1997-01-01T00:00:00"/>
    <n v="28"/>
    <s v="Anubis III"/>
    <x v="0"/>
    <m/>
    <m/>
    <m/>
    <m/>
    <d v="2025-01-29T00:00:00"/>
    <d v="2025-04-15T00:00:00"/>
    <x v="0"/>
    <x v="0"/>
    <s v="N"/>
    <s v="P"/>
    <s v="P"/>
    <s v="F"/>
    <s v="P"/>
    <s v="F"/>
    <s v="F"/>
    <s v="F"/>
    <m/>
    <m/>
    <m/>
    <m/>
    <m/>
    <m/>
    <m/>
    <m/>
    <m/>
    <s v="Asistió"/>
    <m/>
    <m/>
    <m/>
    <m/>
    <m/>
    <m/>
    <m/>
    <d v="2025-06-30T00:00:00"/>
    <m/>
    <d v="2025-07-31T00:00:00"/>
    <m/>
    <m/>
    <m/>
    <s v="NPP"/>
    <s v="Tacna-Enero-Miércoles-7a9p.m.-45672"/>
    <s v="Conócete a ti mismo"/>
    <x v="0"/>
    <x v="0"/>
  </r>
  <r>
    <x v="0"/>
    <x v="0"/>
    <x v="0"/>
    <x v="0"/>
    <x v="0"/>
    <m/>
    <s v="71135421"/>
    <s v="Diego Cesar"/>
    <s v="Soto Quiroz"/>
    <m/>
    <m/>
    <d v="2003-01-20T00:00:00"/>
    <n v="22"/>
    <s v="Anubis III"/>
    <x v="0"/>
    <m/>
    <m/>
    <m/>
    <m/>
    <d v="2025-01-29T00:00:00"/>
    <d v="2025-04-15T00:00:00"/>
    <x v="0"/>
    <x v="1"/>
    <s v="N"/>
    <s v="P"/>
    <s v="P"/>
    <s v="P"/>
    <s v="P"/>
    <s v="F"/>
    <s v="P"/>
    <s v="F"/>
    <m/>
    <m/>
    <m/>
    <m/>
    <m/>
    <m/>
    <m/>
    <m/>
    <m/>
    <s v="Asistió"/>
    <m/>
    <m/>
    <m/>
    <m/>
    <m/>
    <m/>
    <m/>
    <d v="2025-06-30T00:00:00"/>
    <m/>
    <d v="2025-07-31T00:00:00"/>
    <m/>
    <m/>
    <m/>
    <s v="NPP"/>
    <s v="Tacna-Enero-Miércoles-7a9p.m.-45672"/>
    <s v="Conócete a ti mismo"/>
    <x v="0"/>
    <x v="0"/>
  </r>
  <r>
    <x v="0"/>
    <x v="0"/>
    <x v="0"/>
    <x v="0"/>
    <x v="0"/>
    <m/>
    <s v="70155863"/>
    <s v="Víctor "/>
    <s v="Castillo Vichata"/>
    <m/>
    <m/>
    <d v="1990-11-29T00:00:00"/>
    <n v="34"/>
    <s v="Anubis III"/>
    <x v="0"/>
    <m/>
    <m/>
    <m/>
    <m/>
    <d v="2025-01-29T00:00:00"/>
    <d v="2025-04-15T00:00:00"/>
    <x v="0"/>
    <x v="1"/>
    <s v="P"/>
    <s v="P"/>
    <s v="P"/>
    <s v="P"/>
    <s v="P"/>
    <s v="P"/>
    <s v="P"/>
    <s v="F"/>
    <m/>
    <m/>
    <m/>
    <m/>
    <m/>
    <m/>
    <m/>
    <m/>
    <m/>
    <s v="Asistió"/>
    <m/>
    <m/>
    <m/>
    <m/>
    <m/>
    <m/>
    <m/>
    <d v="2025-06-30T00:00:00"/>
    <m/>
    <d v="2025-07-31T00:00:00"/>
    <m/>
    <m/>
    <m/>
    <s v="PPP"/>
    <s v="Tacna-Enero-Miércoles-7a9p.m.-45672"/>
    <s v="Conócete a ti mismo"/>
    <x v="0"/>
    <x v="0"/>
  </r>
  <r>
    <x v="0"/>
    <x v="0"/>
    <x v="1"/>
    <x v="1"/>
    <x v="1"/>
    <m/>
    <s v="90972437"/>
    <s v="Anyeli Chiara"/>
    <s v="Poma Tellez"/>
    <m/>
    <m/>
    <d v="2011-07-20T00:00:00"/>
    <n v="13"/>
    <s v="Nuth III"/>
    <x v="0"/>
    <m/>
    <m/>
    <m/>
    <m/>
    <d v="2025-02-01T00:00:00"/>
    <d v="2025-04-18T00:00:00"/>
    <x v="1"/>
    <x v="1"/>
    <s v="P"/>
    <s v="P"/>
    <s v="F"/>
    <s v="P"/>
    <s v="F"/>
    <s v="F"/>
    <s v="P"/>
    <s v="F"/>
    <m/>
    <m/>
    <m/>
    <m/>
    <m/>
    <m/>
    <m/>
    <m/>
    <m/>
    <s v="Asistió"/>
    <m/>
    <m/>
    <m/>
    <m/>
    <m/>
    <m/>
    <m/>
    <d v="2025-06-30T00:00:00"/>
    <m/>
    <d v="2025-07-31T00:00:00"/>
    <m/>
    <m/>
    <m/>
    <s v="PPF"/>
    <s v="Tacna-Enero-Sábado-5a7p.m.-45675"/>
    <s v="Conócete a ti mismo"/>
    <x v="1"/>
    <x v="0"/>
  </r>
  <r>
    <x v="0"/>
    <x v="0"/>
    <x v="1"/>
    <x v="1"/>
    <x v="1"/>
    <m/>
    <s v="73832911"/>
    <s v="Fernando José"/>
    <s v="Chura Anahua"/>
    <m/>
    <m/>
    <d v="1999-06-25T00:00:00"/>
    <n v="25"/>
    <s v="Nuth III"/>
    <x v="0"/>
    <m/>
    <m/>
    <m/>
    <m/>
    <d v="2025-02-01T00:00:00"/>
    <d v="2025-04-18T00:00:00"/>
    <x v="1"/>
    <x v="1"/>
    <s v="P"/>
    <s v="P"/>
    <s v="P"/>
    <s v="F"/>
    <s v="P"/>
    <s v="F"/>
    <s v="P"/>
    <s v="F"/>
    <m/>
    <m/>
    <m/>
    <m/>
    <m/>
    <m/>
    <m/>
    <m/>
    <m/>
    <s v="Asistió"/>
    <m/>
    <m/>
    <m/>
    <m/>
    <m/>
    <m/>
    <m/>
    <d v="2025-06-30T00:00:00"/>
    <m/>
    <d v="2025-07-31T00:00:00"/>
    <m/>
    <m/>
    <m/>
    <s v="PPP"/>
    <s v="Tacna-Enero-Sábado-5a7p.m.-45675"/>
    <s v="Conócete a ti mismo"/>
    <x v="1"/>
    <x v="0"/>
  </r>
  <r>
    <x v="0"/>
    <x v="0"/>
    <x v="1"/>
    <x v="1"/>
    <x v="1"/>
    <m/>
    <s v="75558780"/>
    <s v="Angie Maricielo"/>
    <s v="Apaza Machaca"/>
    <m/>
    <m/>
    <d v="2005-07-19T00:00:00"/>
    <n v="19"/>
    <s v="Nuth III"/>
    <x v="0"/>
    <m/>
    <m/>
    <m/>
    <m/>
    <d v="2025-02-01T00:00:00"/>
    <d v="2025-04-18T00:00:00"/>
    <x v="1"/>
    <x v="1"/>
    <s v="P"/>
    <s v="P"/>
    <s v="P"/>
    <s v="P"/>
    <s v="F"/>
    <s v="F"/>
    <s v="P"/>
    <s v="P"/>
    <m/>
    <m/>
    <m/>
    <m/>
    <m/>
    <m/>
    <m/>
    <m/>
    <m/>
    <s v="Asistió"/>
    <m/>
    <m/>
    <m/>
    <m/>
    <m/>
    <m/>
    <m/>
    <d v="2025-06-30T00:00:00"/>
    <m/>
    <d v="2025-07-31T00:00:00"/>
    <m/>
    <m/>
    <m/>
    <s v="PPP"/>
    <s v="Tacna-Enero-Sábado-5a7p.m.-45675"/>
    <s v="Conócete a ti mismo"/>
    <x v="1"/>
    <x v="0"/>
  </r>
  <r>
    <x v="0"/>
    <x v="0"/>
    <x v="1"/>
    <x v="1"/>
    <x v="1"/>
    <m/>
    <s v="44392320"/>
    <s v="Karina Soledad"/>
    <s v="Quispe Condori"/>
    <m/>
    <m/>
    <d v="1987-01-11T00:00:00"/>
    <n v="38"/>
    <s v="Nuth III"/>
    <x v="0"/>
    <m/>
    <m/>
    <m/>
    <m/>
    <d v="2025-02-01T00:00:00"/>
    <d v="2025-04-18T00:00:00"/>
    <x v="1"/>
    <x v="1"/>
    <s v="P"/>
    <s v="P"/>
    <s v="P"/>
    <s v="P"/>
    <s v="P"/>
    <s v="P"/>
    <s v="P"/>
    <s v="P"/>
    <m/>
    <m/>
    <m/>
    <m/>
    <m/>
    <m/>
    <m/>
    <m/>
    <m/>
    <s v="Asistió"/>
    <m/>
    <m/>
    <m/>
    <m/>
    <m/>
    <m/>
    <m/>
    <d v="2025-06-30T00:00:00"/>
    <m/>
    <d v="2025-07-31T00:00:00"/>
    <m/>
    <m/>
    <m/>
    <s v="PPP"/>
    <s v="Tacna-Enero-Sábado-5a7p.m.-45675"/>
    <s v="Conócete a ti mismo"/>
    <x v="1"/>
    <x v="0"/>
  </r>
  <r>
    <x v="0"/>
    <x v="0"/>
    <x v="1"/>
    <x v="1"/>
    <x v="1"/>
    <m/>
    <s v="73087927"/>
    <s v="Dunia"/>
    <s v="Ramirez Apaza"/>
    <m/>
    <m/>
    <d v="2005-11-27T00:00:00"/>
    <n v="19"/>
    <s v="Nuth III"/>
    <x v="0"/>
    <m/>
    <m/>
    <m/>
    <m/>
    <d v="2025-02-01T00:00:00"/>
    <d v="2025-04-18T00:00:00"/>
    <x v="1"/>
    <x v="1"/>
    <s v="F"/>
    <s v="F"/>
    <s v="P"/>
    <s v="P"/>
    <s v="P"/>
    <s v="F"/>
    <s v="P"/>
    <s v="P"/>
    <m/>
    <m/>
    <m/>
    <m/>
    <m/>
    <m/>
    <m/>
    <m/>
    <m/>
    <s v="Asistió"/>
    <m/>
    <m/>
    <m/>
    <m/>
    <m/>
    <m/>
    <m/>
    <d v="2025-06-30T00:00:00"/>
    <m/>
    <d v="2025-07-31T00:00:00"/>
    <m/>
    <m/>
    <m/>
    <s v="FFP"/>
    <s v="Tacna-Enero-Sábado-5a7p.m.-45675"/>
    <s v="Conócete a ti mismo"/>
    <x v="1"/>
    <x v="0"/>
  </r>
  <r>
    <x v="0"/>
    <x v="0"/>
    <x v="1"/>
    <x v="1"/>
    <x v="1"/>
    <m/>
    <s v="61447599"/>
    <s v="Joaquin Leandro"/>
    <s v="Rojas Ramos"/>
    <m/>
    <m/>
    <d v="2008-09-04T00:00:00"/>
    <n v="16"/>
    <s v="Nuth III"/>
    <x v="0"/>
    <m/>
    <m/>
    <m/>
    <m/>
    <d v="2025-02-01T00:00:00"/>
    <d v="2025-04-18T00:00:00"/>
    <x v="1"/>
    <x v="1"/>
    <s v="F"/>
    <s v="P"/>
    <s v="P"/>
    <s v="F"/>
    <s v="F"/>
    <s v="CH"/>
    <m/>
    <m/>
    <m/>
    <m/>
    <m/>
    <m/>
    <m/>
    <m/>
    <m/>
    <m/>
    <m/>
    <s v="Asistió"/>
    <m/>
    <m/>
    <m/>
    <m/>
    <m/>
    <m/>
    <m/>
    <d v="2025-06-30T00:00:00"/>
    <m/>
    <d v="2025-07-31T00:00:00"/>
    <m/>
    <m/>
    <m/>
    <s v="FPP"/>
    <s v="Tacna-Enero-Sábado-5a7p.m.-45675"/>
    <s v="Conócete a ti mismo"/>
    <x v="1"/>
    <x v="0"/>
  </r>
  <r>
    <x v="0"/>
    <x v="1"/>
    <x v="1"/>
    <x v="1"/>
    <x v="1"/>
    <m/>
    <s v="62546643"/>
    <s v="Lizeth Diana"/>
    <s v="Cori Navarro"/>
    <m/>
    <m/>
    <d v="2001-05-18T00:00:00"/>
    <n v="23"/>
    <s v="Nuth III"/>
    <x v="0"/>
    <m/>
    <m/>
    <m/>
    <m/>
    <d v="2025-02-01T00:00:00"/>
    <d v="2025-04-18T00:00:00"/>
    <x v="1"/>
    <x v="1"/>
    <s v="N"/>
    <s v="N"/>
    <s v="P"/>
    <s v="F"/>
    <s v="P"/>
    <s v="CH"/>
    <m/>
    <m/>
    <m/>
    <m/>
    <m/>
    <m/>
    <m/>
    <m/>
    <m/>
    <m/>
    <m/>
    <s v="Asistió"/>
    <m/>
    <m/>
    <m/>
    <m/>
    <m/>
    <m/>
    <m/>
    <d v="2025-06-30T00:00:00"/>
    <m/>
    <d v="2025-07-31T00:00:00"/>
    <m/>
    <m/>
    <m/>
    <s v="NNP"/>
    <s v="Tacna-Febrero-Sábado-5a7p.m.-45675"/>
    <s v="Conócete a ti mismo"/>
    <x v="2"/>
    <x v="0"/>
  </r>
  <r>
    <x v="0"/>
    <x v="1"/>
    <x v="1"/>
    <x v="1"/>
    <x v="1"/>
    <m/>
    <s v="76689999"/>
    <s v="Cristian Gabriel"/>
    <s v="García Cruz"/>
    <m/>
    <m/>
    <d v="2005-12-11T00:00:00"/>
    <n v="19"/>
    <s v="Nuth III"/>
    <x v="0"/>
    <m/>
    <m/>
    <m/>
    <m/>
    <d v="2025-02-01T00:00:00"/>
    <d v="2025-04-18T00:00:00"/>
    <x v="1"/>
    <x v="1"/>
    <s v="N"/>
    <s v="N"/>
    <s v="P"/>
    <s v="P"/>
    <s v="F"/>
    <s v="CH"/>
    <m/>
    <m/>
    <m/>
    <m/>
    <m/>
    <m/>
    <m/>
    <m/>
    <m/>
    <m/>
    <m/>
    <s v="Asistió"/>
    <m/>
    <m/>
    <m/>
    <m/>
    <m/>
    <m/>
    <m/>
    <d v="2025-06-30T00:00:00"/>
    <m/>
    <d v="2025-07-31T00:00:00"/>
    <m/>
    <m/>
    <m/>
    <s v="NNP"/>
    <s v="Tacna-Febrero-Sábado-5a7p.m.-45675"/>
    <s v="Conócete a ti mismo"/>
    <x v="2"/>
    <x v="0"/>
  </r>
  <r>
    <x v="0"/>
    <x v="1"/>
    <x v="0"/>
    <x v="0"/>
    <x v="2"/>
    <m/>
    <s v="00485099"/>
    <s v="Vilma Lucrecia"/>
    <s v="Aguilar Tumbo"/>
    <m/>
    <m/>
    <d v="1967-03-15T00:00:00"/>
    <n v="57"/>
    <s v="Nuth I"/>
    <x v="0"/>
    <m/>
    <m/>
    <m/>
    <m/>
    <d v="2025-02-26T00:00:00"/>
    <d v="2025-05-12T00:00:00"/>
    <x v="2"/>
    <x v="0"/>
    <s v="P"/>
    <s v="P"/>
    <s v="P"/>
    <s v="P"/>
    <m/>
    <m/>
    <m/>
    <m/>
    <m/>
    <m/>
    <m/>
    <m/>
    <m/>
    <m/>
    <m/>
    <m/>
    <m/>
    <s v="Asistió"/>
    <m/>
    <m/>
    <m/>
    <m/>
    <m/>
    <m/>
    <m/>
    <d v="2025-07-31T00:00:00"/>
    <m/>
    <d v="2025-08-31T00:00:00"/>
    <m/>
    <m/>
    <m/>
    <s v="PPP"/>
    <s v="Tacna-Febrero-Miércoles-7a9p.m.-45700"/>
    <s v="Conócete a ti mismo"/>
    <x v="3"/>
    <x v="0"/>
  </r>
  <r>
    <x v="0"/>
    <x v="1"/>
    <x v="0"/>
    <x v="0"/>
    <x v="2"/>
    <m/>
    <s v="72420392"/>
    <s v="Mauricio Andree"/>
    <s v="Maquera Aguilar"/>
    <m/>
    <m/>
    <d v="2000-10-21T00:00:00"/>
    <n v="24"/>
    <s v="Nuth I"/>
    <x v="0"/>
    <m/>
    <m/>
    <m/>
    <m/>
    <d v="2025-02-26T00:00:00"/>
    <d v="2025-05-12T00:00:00"/>
    <x v="2"/>
    <x v="0"/>
    <s v="P"/>
    <s v="P"/>
    <s v="P"/>
    <s v="P"/>
    <m/>
    <m/>
    <m/>
    <m/>
    <m/>
    <m/>
    <m/>
    <m/>
    <m/>
    <m/>
    <m/>
    <m/>
    <m/>
    <s v="Asistió"/>
    <m/>
    <m/>
    <m/>
    <m/>
    <m/>
    <m/>
    <m/>
    <d v="2025-07-31T00:00:00"/>
    <m/>
    <d v="2025-08-31T00:00:00"/>
    <m/>
    <m/>
    <m/>
    <s v="PPP"/>
    <s v="Tacna-Febrero-Miércoles-7a9p.m.-45700"/>
    <s v="Conócete a ti mismo"/>
    <x v="3"/>
    <x v="0"/>
  </r>
  <r>
    <x v="0"/>
    <x v="1"/>
    <x v="0"/>
    <x v="0"/>
    <x v="2"/>
    <m/>
    <s v="70541630"/>
    <s v="Edwin Fredy"/>
    <s v="Colque Acero"/>
    <n v="918974125"/>
    <m/>
    <d v="2001-01-17T00:00:00"/>
    <n v="24"/>
    <s v="Nuth I"/>
    <x v="0"/>
    <m/>
    <m/>
    <m/>
    <m/>
    <d v="2025-02-26T00:00:00"/>
    <d v="2025-05-12T00:00:00"/>
    <x v="2"/>
    <x v="0"/>
    <s v="N"/>
    <s v="P"/>
    <s v="P"/>
    <s v="P"/>
    <m/>
    <m/>
    <m/>
    <m/>
    <m/>
    <m/>
    <m/>
    <m/>
    <m/>
    <m/>
    <m/>
    <m/>
    <m/>
    <s v="Asistió"/>
    <m/>
    <m/>
    <m/>
    <m/>
    <s v="NPP"/>
    <m/>
    <m/>
    <d v="2025-07-31T00:00:00"/>
    <m/>
    <d v="2025-08-31T00:00:00"/>
    <m/>
    <m/>
    <m/>
    <s v="NPP"/>
    <s v="Tacna-Febrero-Miércoles-7a9p.m.-45700"/>
    <s v="Conócete a ti mismo"/>
    <x v="3"/>
    <x v="0"/>
  </r>
  <r>
    <x v="0"/>
    <x v="1"/>
    <x v="1"/>
    <x v="1"/>
    <x v="2"/>
    <m/>
    <s v="60899421"/>
    <s v="Antuanette"/>
    <s v="Jimenez Ticona"/>
    <m/>
    <m/>
    <d v="2005-01-31T00:00:00"/>
    <n v="20"/>
    <s v="Amon I"/>
    <x v="0"/>
    <m/>
    <m/>
    <m/>
    <m/>
    <d v="2025-02-26T00:00:00"/>
    <d v="2025-05-12T00:00:00"/>
    <x v="3"/>
    <x v="0"/>
    <s v="P"/>
    <s v="P"/>
    <s v="P"/>
    <s v="F"/>
    <m/>
    <m/>
    <m/>
    <m/>
    <m/>
    <m/>
    <m/>
    <m/>
    <m/>
    <m/>
    <m/>
    <m/>
    <m/>
    <s v="Asistió"/>
    <m/>
    <m/>
    <m/>
    <m/>
    <m/>
    <m/>
    <m/>
    <d v="2025-07-31T00:00:00"/>
    <m/>
    <d v="2025-08-31T00:00:00"/>
    <m/>
    <m/>
    <m/>
    <s v="PPP"/>
    <s v="Tacna-Febrero-Sábado-5a7p.m.-45700"/>
    <s v="Conócete a ti mismo"/>
    <x v="4"/>
    <x v="0"/>
  </r>
  <r>
    <x v="0"/>
    <x v="1"/>
    <x v="1"/>
    <x v="1"/>
    <x v="2"/>
    <m/>
    <s v="47679893"/>
    <s v="Odalys"/>
    <s v="Riveros Mamani"/>
    <m/>
    <m/>
    <d v="1993-07-18T00:00:00"/>
    <n v="31"/>
    <s v="Amon I"/>
    <x v="0"/>
    <m/>
    <m/>
    <m/>
    <m/>
    <d v="2025-02-26T00:00:00"/>
    <d v="2025-05-12T00:00:00"/>
    <x v="3"/>
    <x v="0"/>
    <s v="P"/>
    <s v="P"/>
    <m/>
    <s v="P"/>
    <m/>
    <m/>
    <m/>
    <m/>
    <m/>
    <m/>
    <m/>
    <m/>
    <m/>
    <m/>
    <m/>
    <m/>
    <m/>
    <s v="Completar hasta 3ra sem. para evaluar a Probacionista"/>
    <m/>
    <m/>
    <m/>
    <m/>
    <m/>
    <m/>
    <m/>
    <d v="2025-07-31T00:00:00"/>
    <m/>
    <d v="2025-08-31T00:00:00"/>
    <m/>
    <m/>
    <m/>
    <s v="PP"/>
    <s v="Tacna-Febrero-Sábado-5a7p.m.-45700"/>
    <s v="Conócete a ti mismo"/>
    <x v="4"/>
    <x v="0"/>
  </r>
  <r>
    <x v="0"/>
    <x v="1"/>
    <x v="1"/>
    <x v="1"/>
    <x v="2"/>
    <m/>
    <s v="40523171"/>
    <s v="Lourdes Cecilia"/>
    <s v="Gomez Ramos"/>
    <m/>
    <m/>
    <d v="1980-04-16T00:00:00"/>
    <n v="44"/>
    <s v="Amon I"/>
    <x v="0"/>
    <m/>
    <m/>
    <m/>
    <m/>
    <d v="2025-02-26T00:00:00"/>
    <d v="2025-05-12T00:00:00"/>
    <x v="3"/>
    <x v="0"/>
    <s v="N"/>
    <s v="P"/>
    <s v="P"/>
    <s v="P"/>
    <m/>
    <m/>
    <m/>
    <m/>
    <m/>
    <m/>
    <m/>
    <m/>
    <m/>
    <m/>
    <m/>
    <m/>
    <m/>
    <s v="Asistió"/>
    <m/>
    <m/>
    <m/>
    <m/>
    <m/>
    <m/>
    <m/>
    <d v="2025-07-31T00:00:00"/>
    <m/>
    <d v="2025-08-31T00:00:00"/>
    <m/>
    <m/>
    <m/>
    <s v="NPP"/>
    <s v="Tacna-Febrero-Sábado-5a7p.m.-45700"/>
    <s v="Conócete a ti mismo"/>
    <x v="4"/>
    <x v="0"/>
  </r>
  <r>
    <x v="0"/>
    <x v="1"/>
    <x v="1"/>
    <x v="1"/>
    <x v="2"/>
    <m/>
    <s v="72753804"/>
    <s v="Leslie Stephanie"/>
    <s v="Quiñonez Gomez"/>
    <m/>
    <m/>
    <d v="2005-05-11T00:00:00"/>
    <n v="19"/>
    <s v="Amon I"/>
    <x v="0"/>
    <m/>
    <m/>
    <m/>
    <m/>
    <d v="2025-02-26T00:00:00"/>
    <d v="2025-05-12T00:00:00"/>
    <x v="3"/>
    <x v="0"/>
    <s v="N"/>
    <s v="P"/>
    <s v="P"/>
    <s v="P"/>
    <m/>
    <m/>
    <m/>
    <m/>
    <m/>
    <m/>
    <m/>
    <m/>
    <m/>
    <m/>
    <m/>
    <m/>
    <m/>
    <s v="Asistió"/>
    <m/>
    <m/>
    <m/>
    <m/>
    <m/>
    <m/>
    <m/>
    <d v="2025-07-31T00:00:00"/>
    <m/>
    <d v="2025-08-31T00:00:00"/>
    <m/>
    <m/>
    <m/>
    <s v="NPP"/>
    <s v="Tacna-Febrero-Sábado-5a7p.m.-45700"/>
    <s v="Conócete a ti mismo"/>
    <x v="4"/>
    <x v="0"/>
  </r>
  <r>
    <x v="0"/>
    <x v="1"/>
    <x v="1"/>
    <x v="1"/>
    <x v="2"/>
    <m/>
    <s v="62953641"/>
    <s v="Iker Alonso"/>
    <s v="Cruz Llanos"/>
    <m/>
    <m/>
    <d v="2011-07-03T00:00:00"/>
    <n v="13"/>
    <s v="Amon I"/>
    <x v="0"/>
    <m/>
    <m/>
    <m/>
    <m/>
    <d v="2025-02-26T00:00:00"/>
    <d v="2025-05-12T00:00:00"/>
    <x v="3"/>
    <x v="0"/>
    <m/>
    <m/>
    <s v="F"/>
    <s v="CH"/>
    <m/>
    <m/>
    <m/>
    <m/>
    <m/>
    <m/>
    <m/>
    <m/>
    <m/>
    <m/>
    <m/>
    <m/>
    <m/>
    <s v="Completar hasta 3ra sem. para evaluar a Probacionista"/>
    <m/>
    <m/>
    <m/>
    <m/>
    <m/>
    <m/>
    <m/>
    <d v="2025-07-31T00:00:00"/>
    <m/>
    <d v="2025-08-31T00:00:00"/>
    <m/>
    <m/>
    <m/>
    <s v="F"/>
    <s v="Tacna-Febrero-Sábado-5a7p.m.-45700"/>
    <s v="Conócete a ti mismo"/>
    <x v="4"/>
    <x v="0"/>
  </r>
  <r>
    <x v="0"/>
    <x v="1"/>
    <x v="1"/>
    <x v="1"/>
    <x v="2"/>
    <m/>
    <s v="61518782"/>
    <s v="Héctor"/>
    <s v="Corasi Larico"/>
    <m/>
    <m/>
    <m/>
    <s v=""/>
    <s v="Amon I"/>
    <x v="0"/>
    <m/>
    <m/>
    <m/>
    <m/>
    <d v="2025-02-26T00:00:00"/>
    <d v="2025-05-12T00:00:00"/>
    <x v="3"/>
    <x v="0"/>
    <m/>
    <m/>
    <s v="F"/>
    <s v="CH"/>
    <m/>
    <m/>
    <m/>
    <m/>
    <m/>
    <m/>
    <m/>
    <m/>
    <m/>
    <m/>
    <m/>
    <m/>
    <m/>
    <s v="Completar hasta 3ra sem. para evaluar a Probacionista"/>
    <m/>
    <m/>
    <m/>
    <m/>
    <m/>
    <m/>
    <m/>
    <d v="2025-07-31T00:00:00"/>
    <m/>
    <d v="2025-08-31T00:00:00"/>
    <m/>
    <m/>
    <m/>
    <s v="F"/>
    <s v="Tacna-Febrero-Sábado-5a7p.m.-45700"/>
    <s v="Conócete a ti mismo"/>
    <x v="4"/>
    <x v="0"/>
  </r>
  <r>
    <x v="0"/>
    <x v="1"/>
    <x v="1"/>
    <x v="1"/>
    <x v="2"/>
    <m/>
    <s v="61447599"/>
    <s v="Joaquin Leandro"/>
    <s v="Rojas Ramos"/>
    <m/>
    <m/>
    <m/>
    <s v=""/>
    <s v="Amon I"/>
    <x v="1"/>
    <m/>
    <m/>
    <m/>
    <m/>
    <d v="2025-02-26T00:00:00"/>
    <d v="2025-05-12T00:00:00"/>
    <x v="3"/>
    <x v="0"/>
    <m/>
    <m/>
    <s v="P"/>
    <s v="F"/>
    <m/>
    <m/>
    <m/>
    <m/>
    <m/>
    <m/>
    <m/>
    <m/>
    <m/>
    <m/>
    <m/>
    <m/>
    <m/>
    <s v="Completar hasta 3ra sem. para evaluar a Probacionista"/>
    <m/>
    <m/>
    <m/>
    <m/>
    <m/>
    <m/>
    <m/>
    <d v="2025-07-31T00:00:00"/>
    <m/>
    <d v="2025-08-31T00:00:00"/>
    <m/>
    <m/>
    <m/>
    <s v="P"/>
    <s v="Tacna-Febrero-Sábado-5a7p.m.-45700"/>
    <s v="Conócete a ti mismo"/>
    <x v="5"/>
    <x v="0"/>
  </r>
  <r>
    <x v="0"/>
    <x v="1"/>
    <x v="1"/>
    <x v="1"/>
    <x v="2"/>
    <m/>
    <s v="62546643"/>
    <s v="Lizeth Diana"/>
    <s v="Cori Navarro"/>
    <m/>
    <m/>
    <m/>
    <s v=""/>
    <s v="Amon I"/>
    <x v="1"/>
    <m/>
    <m/>
    <m/>
    <m/>
    <d v="2025-02-26T00:00:00"/>
    <d v="2025-05-12T00:00:00"/>
    <x v="3"/>
    <x v="0"/>
    <m/>
    <m/>
    <s v="P"/>
    <s v="P"/>
    <m/>
    <m/>
    <m/>
    <m/>
    <m/>
    <m/>
    <m/>
    <m/>
    <m/>
    <m/>
    <m/>
    <m/>
    <m/>
    <s v="Completar hasta 3ra sem. para evaluar a Probacionista"/>
    <m/>
    <m/>
    <m/>
    <m/>
    <m/>
    <m/>
    <m/>
    <d v="2025-07-31T00:00:00"/>
    <m/>
    <d v="2025-08-31T00:00:00"/>
    <m/>
    <m/>
    <m/>
    <s v="P"/>
    <s v="Tacna-Febrero-Sábado-5a7p.m.-45700"/>
    <s v="Conócete a ti mismo"/>
    <x v="5"/>
    <x v="0"/>
  </r>
  <r>
    <x v="0"/>
    <x v="1"/>
    <x v="1"/>
    <x v="1"/>
    <x v="2"/>
    <m/>
    <s v="76689999"/>
    <s v="Cristian Gabriel"/>
    <s v="García Cruz"/>
    <m/>
    <m/>
    <m/>
    <s v=""/>
    <s v="Amon I"/>
    <x v="1"/>
    <m/>
    <m/>
    <m/>
    <m/>
    <d v="2025-02-26T00:00:00"/>
    <d v="2025-05-12T00:00:00"/>
    <x v="3"/>
    <x v="0"/>
    <m/>
    <m/>
    <s v="P"/>
    <s v="P"/>
    <m/>
    <m/>
    <m/>
    <m/>
    <m/>
    <m/>
    <m/>
    <m/>
    <m/>
    <m/>
    <m/>
    <m/>
    <m/>
    <s v="Completar hasta 3ra sem. para evaluar a Probacionista"/>
    <m/>
    <m/>
    <m/>
    <m/>
    <m/>
    <m/>
    <m/>
    <d v="2025-07-31T00:00:00"/>
    <m/>
    <d v="2025-08-31T00:00:00"/>
    <m/>
    <m/>
    <m/>
    <s v="P"/>
    <s v="Tacna-Febrero-Sábado-5a7p.m.-45700"/>
    <s v="Conócete a ti mismo"/>
    <x v="5"/>
    <x v="0"/>
  </r>
  <r>
    <x v="0"/>
    <x v="1"/>
    <x v="1"/>
    <x v="1"/>
    <x v="2"/>
    <m/>
    <s v="77299635"/>
    <s v="Amidei Amilkar"/>
    <s v="Meza Carita"/>
    <m/>
    <m/>
    <d v="1999-07-23T00:00:00"/>
    <n v="25"/>
    <s v="Amon I"/>
    <x v="0"/>
    <m/>
    <m/>
    <m/>
    <m/>
    <d v="2025-02-26T00:00:00"/>
    <d v="2025-05-12T00:00:00"/>
    <x v="3"/>
    <x v="0"/>
    <m/>
    <m/>
    <s v="P"/>
    <s v="P"/>
    <m/>
    <m/>
    <m/>
    <m/>
    <m/>
    <m/>
    <m/>
    <m/>
    <m/>
    <m/>
    <m/>
    <m/>
    <m/>
    <s v="Completar hasta 3ra sem. para evaluar a Probacionista"/>
    <m/>
    <m/>
    <m/>
    <m/>
    <m/>
    <m/>
    <m/>
    <d v="2025-07-31T00:00:00"/>
    <m/>
    <d v="2025-08-31T00:00:00"/>
    <m/>
    <m/>
    <m/>
    <s v="P"/>
    <s v="Tacna-Febrero-Sábado-5a7p.m.-45700"/>
    <s v="Conócete a ti mismo"/>
    <x v="4"/>
    <x v="0"/>
  </r>
  <r>
    <x v="0"/>
    <x v="1"/>
    <x v="1"/>
    <x v="1"/>
    <x v="2"/>
    <m/>
    <s v="70209626"/>
    <s v="Frank"/>
    <s v="Cruz Ucharico"/>
    <m/>
    <m/>
    <d v="1992-12-09T00:00:00"/>
    <n v="32"/>
    <s v="Amon I"/>
    <x v="0"/>
    <m/>
    <m/>
    <m/>
    <m/>
    <d v="2025-02-26T00:00:00"/>
    <d v="2025-05-12T00:00:00"/>
    <x v="3"/>
    <x v="0"/>
    <m/>
    <m/>
    <s v="P"/>
    <s v="P"/>
    <m/>
    <m/>
    <m/>
    <m/>
    <m/>
    <m/>
    <m/>
    <m/>
    <m/>
    <m/>
    <m/>
    <m/>
    <m/>
    <s v="Completar hasta 3ra sem. para evaluar a Probacionista"/>
    <m/>
    <m/>
    <m/>
    <m/>
    <m/>
    <m/>
    <m/>
    <d v="2025-07-31T00:00:00"/>
    <m/>
    <d v="2025-08-31T00:00:00"/>
    <m/>
    <m/>
    <m/>
    <s v="P"/>
    <s v="Tacna-Febrero-Sábado-5a7p.m.-45700"/>
    <s v="Conócete a ti mismo"/>
    <x v="4"/>
    <x v="0"/>
  </r>
  <r>
    <x v="0"/>
    <x v="1"/>
    <x v="0"/>
    <x v="2"/>
    <x v="2"/>
    <m/>
    <s v="62953641"/>
    <s v="Iker Alonso"/>
    <s v="Cruz Llanos"/>
    <m/>
    <m/>
    <m/>
    <s v=""/>
    <s v="Nuth I"/>
    <x v="1"/>
    <m/>
    <m/>
    <m/>
    <m/>
    <d v="2025-02-26T00:00:00"/>
    <d v="2025-05-12T00:00:00"/>
    <x v="2"/>
    <x v="0"/>
    <m/>
    <m/>
    <s v="P"/>
    <m/>
    <m/>
    <m/>
    <m/>
    <m/>
    <m/>
    <m/>
    <m/>
    <m/>
    <m/>
    <m/>
    <m/>
    <m/>
    <m/>
    <s v="Completar hasta 3ra sem. para evaluar a Probacionista"/>
    <m/>
    <m/>
    <m/>
    <m/>
    <m/>
    <m/>
    <m/>
    <d v="2025-07-31T00:00:00"/>
    <m/>
    <d v="2025-08-31T00:00:00"/>
    <m/>
    <m/>
    <m/>
    <s v="P"/>
    <s v="Tacna-Febrero-Miércoles-7:15-9:10-45700"/>
    <s v="Conócete a ti mismo"/>
    <x v="6"/>
    <x v="0"/>
  </r>
  <r>
    <x v="0"/>
    <x v="1"/>
    <x v="0"/>
    <x v="2"/>
    <x v="2"/>
    <m/>
    <s v="61518782"/>
    <s v="Héctor"/>
    <s v="Corasi Larico"/>
    <m/>
    <m/>
    <d v="2008-10-07T00:00:00"/>
    <n v="16"/>
    <s v="Nuth I"/>
    <x v="1"/>
    <m/>
    <m/>
    <m/>
    <m/>
    <d v="2025-02-26T00:00:00"/>
    <d v="2025-05-12T00:00:00"/>
    <x v="2"/>
    <x v="0"/>
    <m/>
    <m/>
    <s v="P"/>
    <s v="P"/>
    <m/>
    <m/>
    <m/>
    <m/>
    <m/>
    <m/>
    <m/>
    <m/>
    <m/>
    <m/>
    <m/>
    <m/>
    <m/>
    <s v="Completar hasta 3ra sem. para evaluar a Probacionista"/>
    <m/>
    <m/>
    <m/>
    <m/>
    <m/>
    <m/>
    <m/>
    <d v="2025-07-31T00:00:00"/>
    <m/>
    <d v="2025-08-31T00:00:00"/>
    <m/>
    <m/>
    <m/>
    <s v="P"/>
    <s v="Tacna-Febrero-Miércoles-7:15-9:10-45700"/>
    <s v="Conócete a ti mismo"/>
    <x v="6"/>
    <x v="0"/>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m/>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r>
    <x v="1"/>
    <x v="2"/>
    <x v="2"/>
    <x v="3"/>
    <x v="3"/>
    <m/>
    <m/>
    <m/>
    <m/>
    <m/>
    <m/>
    <m/>
    <s v=""/>
    <m/>
    <x v="2"/>
    <m/>
    <m/>
    <m/>
    <m/>
    <s v=""/>
    <s v=""/>
    <x v="4"/>
    <x v="2"/>
    <m/>
    <m/>
    <m/>
    <m/>
    <m/>
    <m/>
    <m/>
    <m/>
    <m/>
    <m/>
    <m/>
    <m/>
    <m/>
    <m/>
    <m/>
    <m/>
    <m/>
    <s v=""/>
    <m/>
    <m/>
    <m/>
    <m/>
    <s v=""/>
    <m/>
    <m/>
    <s v=""/>
    <m/>
    <s v=""/>
    <m/>
    <m/>
    <m/>
    <s v=""/>
    <s v=""/>
    <s v=""/>
    <x v="7"/>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acna-Enero-Miércoles-7 a 9 p.m.-45672-Inscrito Nuevo"/>
    <x v="0"/>
    <x v="0"/>
    <x v="0"/>
    <s v="2025"/>
    <x v="0"/>
    <x v="0"/>
    <x v="0"/>
    <n v="2"/>
    <m/>
    <n v="2"/>
    <n v="4"/>
    <n v="4"/>
    <n v="2"/>
    <n v="3"/>
    <n v="1"/>
    <n v="2"/>
    <n v="0"/>
    <n v="0"/>
    <n v="0"/>
    <n v="0"/>
    <n v="0"/>
    <n v="0"/>
    <n v="0"/>
    <n v="0"/>
    <n v="0"/>
    <n v="0"/>
  </r>
  <r>
    <s v="Tacna-Enero-Miércoles-7 a 9 p.m.-45672-Inscrito Nuevo"/>
    <x v="0"/>
    <x v="0"/>
    <x v="0"/>
    <s v="2025"/>
    <x v="0"/>
    <x v="0"/>
    <x v="1"/>
    <n v="2"/>
    <m/>
    <n v="2"/>
    <n v="4"/>
    <n v="4"/>
    <n v="2"/>
    <n v="3"/>
    <n v="1"/>
    <n v="2"/>
    <n v="0"/>
    <n v="0"/>
    <n v="0"/>
    <n v="0"/>
    <n v="0"/>
    <n v="0"/>
    <n v="0"/>
    <n v="0"/>
    <n v="0"/>
    <n v="0"/>
  </r>
  <r>
    <s v="Tacna-Enero-Sábado-5 a 7 p.m.-45675-Inscrito Nuevo"/>
    <x v="0"/>
    <x v="1"/>
    <x v="0"/>
    <s v="2025"/>
    <x v="0"/>
    <x v="1"/>
    <x v="1"/>
    <n v="6"/>
    <m/>
    <n v="4"/>
    <n v="5"/>
    <n v="5"/>
    <n v="4"/>
    <n v="3"/>
    <n v="1"/>
    <n v="5"/>
    <n v="3"/>
    <n v="0"/>
    <n v="0"/>
    <n v="0"/>
    <n v="0"/>
    <n v="0"/>
    <n v="0"/>
    <n v="0"/>
    <n v="0"/>
    <n v="0"/>
  </r>
  <r>
    <s v="Tacna-Febrero-Sábado-5 a 7 p.m.-45675-Inscrito Nuevo"/>
    <x v="0"/>
    <x v="1"/>
    <x v="0"/>
    <s v="2025"/>
    <x v="0"/>
    <x v="1"/>
    <x v="1"/>
    <n v="2"/>
    <m/>
    <n v="0"/>
    <n v="0"/>
    <n v="2"/>
    <n v="1"/>
    <n v="1"/>
    <n v="0"/>
    <n v="0"/>
    <n v="0"/>
    <n v="0"/>
    <n v="0"/>
    <n v="0"/>
    <n v="0"/>
    <n v="0"/>
    <n v="0"/>
    <n v="0"/>
    <n v="0"/>
    <n v="0"/>
  </r>
  <r>
    <s v="Tacna-Febrero-Miércoles-7 a 9 p.m.-45700-Inscrito Nuevo"/>
    <x v="0"/>
    <x v="2"/>
    <x v="1"/>
    <s v="2025"/>
    <x v="0"/>
    <x v="2"/>
    <x v="0"/>
    <n v="3"/>
    <m/>
    <n v="2"/>
    <n v="3"/>
    <n v="3"/>
    <n v="3"/>
    <n v="0"/>
    <n v="0"/>
    <n v="0"/>
    <n v="0"/>
    <n v="0"/>
    <n v="0"/>
    <n v="0"/>
    <n v="0"/>
    <n v="0"/>
    <n v="0"/>
    <n v="0"/>
    <n v="0"/>
    <n v="0"/>
  </r>
  <r>
    <s v="Tacna-Febrero-Sábado-5 a 7 p.m.-45700-Inscrito Nuevo"/>
    <x v="0"/>
    <x v="2"/>
    <x v="1"/>
    <s v="2025"/>
    <x v="0"/>
    <x v="3"/>
    <x v="0"/>
    <n v="8"/>
    <m/>
    <n v="2"/>
    <n v="4"/>
    <n v="5"/>
    <n v="5"/>
    <n v="0"/>
    <n v="0"/>
    <n v="0"/>
    <n v="0"/>
    <n v="0"/>
    <n v="0"/>
    <n v="0"/>
    <n v="0"/>
    <n v="0"/>
    <n v="0"/>
    <n v="0"/>
    <n v="0"/>
    <n v="0"/>
  </r>
  <r>
    <s v="Tacna-Febrero-Sábado-5 a 7 p.m.-45700-Cambio de horario"/>
    <x v="0"/>
    <x v="2"/>
    <x v="1"/>
    <s v="2025"/>
    <x v="1"/>
    <x v="3"/>
    <x v="0"/>
    <n v="3"/>
    <m/>
    <n v="0"/>
    <n v="0"/>
    <n v="3"/>
    <n v="2"/>
    <n v="0"/>
    <n v="0"/>
    <n v="0"/>
    <n v="0"/>
    <n v="0"/>
    <n v="0"/>
    <n v="0"/>
    <n v="0"/>
    <n v="0"/>
    <n v="0"/>
    <n v="0"/>
    <n v="0"/>
    <n v="0"/>
  </r>
  <r>
    <s v="Tacna-Febrero-Miércoles-7:15 - 9:10-45700-Cambio de horario"/>
    <x v="0"/>
    <x v="2"/>
    <x v="1"/>
    <s v="2025"/>
    <x v="1"/>
    <x v="2"/>
    <x v="0"/>
    <n v="2"/>
    <m/>
    <n v="0"/>
    <n v="0"/>
    <n v="2"/>
    <n v="1"/>
    <n v="0"/>
    <n v="0"/>
    <n v="0"/>
    <n v="0"/>
    <n v="0"/>
    <n v="0"/>
    <n v="0"/>
    <n v="0"/>
    <n v="0"/>
    <n v="0"/>
    <n v="0"/>
    <n v="0"/>
    <n v="0"/>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s v=""/>
    <x v="2"/>
    <x v="4"/>
    <x v="2"/>
    <s v=""/>
    <m/>
    <s v=""/>
    <s v=""/>
    <s v=""/>
    <s v=""/>
    <s v=""/>
    <s v=""/>
    <s v=""/>
    <s v=""/>
    <s v=""/>
    <s v=""/>
    <s v=""/>
    <s v=""/>
    <s v=""/>
    <s v=""/>
    <s v=""/>
    <s v=""/>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r>
    <s v=""/>
    <x v="1"/>
    <x v="3"/>
    <x v="2"/>
    <m/>
    <x v="2"/>
    <x v="4"/>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Karin Paredes"/>
    <s v="Víctor Ramos"/>
    <n v="2"/>
    <m/>
    <n v="2"/>
    <n v="4"/>
    <n v="4"/>
    <n v="2"/>
    <n v="3"/>
    <n v="1"/>
    <n v="2"/>
    <n v="0"/>
    <n v="0"/>
    <n v="0"/>
    <n v="0"/>
    <n v="0"/>
    <n v="0"/>
    <n v="0"/>
    <n v="0"/>
    <n v="0"/>
    <n v="0"/>
  </r>
  <r>
    <x v="0"/>
    <x v="0"/>
    <x v="0"/>
    <x v="0"/>
    <x v="0"/>
    <x v="0"/>
    <s v="Karin Paredes"/>
    <s v="Raúl Yufra"/>
    <n v="2"/>
    <m/>
    <n v="2"/>
    <n v="4"/>
    <n v="4"/>
    <n v="2"/>
    <n v="3"/>
    <n v="1"/>
    <n v="2"/>
    <n v="0"/>
    <n v="0"/>
    <n v="0"/>
    <n v="0"/>
    <n v="0"/>
    <n v="0"/>
    <n v="0"/>
    <n v="0"/>
    <n v="0"/>
    <n v="0"/>
  </r>
  <r>
    <x v="1"/>
    <x v="0"/>
    <x v="1"/>
    <x v="0"/>
    <x v="0"/>
    <x v="0"/>
    <s v="Cynthia Córdova"/>
    <s v="Raúl Yufra"/>
    <n v="6"/>
    <m/>
    <n v="4"/>
    <n v="5"/>
    <n v="5"/>
    <n v="4"/>
    <n v="3"/>
    <n v="1"/>
    <n v="5"/>
    <n v="3"/>
    <n v="0"/>
    <n v="0"/>
    <n v="0"/>
    <n v="0"/>
    <n v="0"/>
    <n v="0"/>
    <n v="0"/>
    <n v="0"/>
    <n v="0"/>
  </r>
  <r>
    <x v="2"/>
    <x v="0"/>
    <x v="1"/>
    <x v="0"/>
    <x v="0"/>
    <x v="0"/>
    <s v="Cynthia Córdova"/>
    <s v="Raúl Yufra"/>
    <n v="2"/>
    <m/>
    <n v="0"/>
    <n v="0"/>
    <n v="2"/>
    <n v="1"/>
    <n v="1"/>
    <n v="0"/>
    <n v="0"/>
    <n v="0"/>
    <n v="0"/>
    <n v="0"/>
    <n v="0"/>
    <n v="0"/>
    <n v="0"/>
    <n v="0"/>
    <n v="0"/>
    <n v="0"/>
    <n v="0"/>
  </r>
  <r>
    <x v="3"/>
    <x v="0"/>
    <x v="2"/>
    <x v="1"/>
    <x v="0"/>
    <x v="0"/>
    <s v="Gladys Uceda"/>
    <s v="Víctor Ramos"/>
    <n v="3"/>
    <m/>
    <n v="2"/>
    <n v="3"/>
    <n v="3"/>
    <n v="3"/>
    <n v="0"/>
    <n v="0"/>
    <n v="0"/>
    <n v="0"/>
    <n v="0"/>
    <n v="0"/>
    <n v="0"/>
    <n v="0"/>
    <n v="0"/>
    <n v="0"/>
    <n v="0"/>
    <n v="0"/>
    <n v="0"/>
  </r>
  <r>
    <x v="4"/>
    <x v="0"/>
    <x v="2"/>
    <x v="1"/>
    <x v="0"/>
    <x v="0"/>
    <s v="Mónica Paredes"/>
    <s v="Víctor Ramos"/>
    <n v="8"/>
    <m/>
    <n v="2"/>
    <n v="4"/>
    <n v="5"/>
    <n v="5"/>
    <n v="0"/>
    <n v="0"/>
    <n v="0"/>
    <n v="0"/>
    <n v="0"/>
    <n v="0"/>
    <n v="0"/>
    <n v="0"/>
    <n v="0"/>
    <n v="0"/>
    <n v="0"/>
    <n v="0"/>
    <n v="0"/>
  </r>
  <r>
    <x v="5"/>
    <x v="0"/>
    <x v="2"/>
    <x v="1"/>
    <x v="0"/>
    <x v="1"/>
    <s v="Mónica Paredes"/>
    <s v="Víctor Ramos"/>
    <n v="3"/>
    <m/>
    <n v="0"/>
    <n v="0"/>
    <n v="3"/>
    <n v="2"/>
    <n v="0"/>
    <n v="0"/>
    <n v="0"/>
    <n v="0"/>
    <n v="0"/>
    <n v="0"/>
    <n v="0"/>
    <n v="0"/>
    <n v="0"/>
    <n v="0"/>
    <n v="0"/>
    <n v="0"/>
    <n v="0"/>
  </r>
  <r>
    <x v="6"/>
    <x v="0"/>
    <x v="2"/>
    <x v="1"/>
    <x v="0"/>
    <x v="1"/>
    <s v="Gladys Uceda"/>
    <s v="Víctor Ramos"/>
    <n v="2"/>
    <m/>
    <n v="0"/>
    <n v="0"/>
    <n v="2"/>
    <n v="1"/>
    <n v="0"/>
    <n v="0"/>
    <n v="0"/>
    <n v="0"/>
    <n v="0"/>
    <n v="0"/>
    <n v="0"/>
    <n v="0"/>
    <n v="0"/>
    <n v="0"/>
    <n v="0"/>
    <n v="0"/>
    <n v="0"/>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1"/>
    <x v="2"/>
    <s v=""/>
    <s v=""/>
    <s v=""/>
    <m/>
    <s v=""/>
    <s v=""/>
    <s v=""/>
    <s v=""/>
    <s v=""/>
    <s v=""/>
    <s v=""/>
    <s v=""/>
    <s v=""/>
    <s v=""/>
    <s v=""/>
    <s v=""/>
    <s v=""/>
    <s v=""/>
    <s v=""/>
    <s v=""/>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7"/>
    <x v="1"/>
    <x v="3"/>
    <x v="2"/>
    <x v="2"/>
    <x v="2"/>
    <s v=""/>
    <s v=""/>
    <s v=""/>
    <m/>
    <s v=""/>
    <s v=""/>
    <s v=""/>
    <s v=""/>
    <s v=""/>
    <s v=""/>
    <s v=""/>
    <s v=""/>
    <s v=""/>
    <s v=""/>
    <s v=""/>
    <s v=""/>
    <m/>
    <m/>
    <m/>
    <m/>
    <s v=""/>
  </r>
  <r>
    <x v="8"/>
    <x v="2"/>
    <x v="4"/>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8">
  <r>
    <s v="Conócete a ti mismo"/>
    <s v="Enero"/>
    <s v="Miércoles"/>
    <x v="0"/>
    <x v="0"/>
    <m/>
    <s v="74322248"/>
    <s v="Edith Fany"/>
    <s v="Jacinto Herrera"/>
    <n v="916707110"/>
    <m/>
    <d v="2004-06-10T00:00:00"/>
    <n v="20"/>
    <s v="Anubis III"/>
    <s v="Inscrito Nuevo"/>
    <m/>
    <m/>
    <m/>
    <m/>
    <d v="2025-01-29T00:00:00"/>
    <d v="2025-04-15T00:00:00"/>
    <s v="Karin Paredes"/>
    <s v="Víctor Ramos"/>
    <s v="P"/>
    <s v="P"/>
    <s v="P"/>
    <s v="F"/>
    <s v="F"/>
    <s v="F"/>
    <s v="F"/>
    <s v="F"/>
    <m/>
    <m/>
    <m/>
    <m/>
    <m/>
    <m/>
    <m/>
    <m/>
    <m/>
    <s v="Asistió"/>
    <m/>
    <m/>
    <m/>
    <m/>
    <m/>
    <m/>
    <m/>
    <d v="2025-06-30T00:00:00"/>
    <m/>
    <d v="2025-07-31T00:00:00"/>
    <m/>
    <m/>
    <m/>
    <s v="PPP"/>
    <s v="Tacna-Enero-Miércoles-7a9p.m.-45672"/>
    <s v="Conócete a ti mismo"/>
    <s v="Tacna-Enero-Miércoles-7 a 9 p.m.-45672-Inscrito Nuevo"/>
    <b v="0"/>
    <d v="2025-02-05T00:00:00"/>
    <s v="ALTA"/>
    <s v="01/01/1900"/>
  </r>
  <r>
    <s v="Conócete a ti mismo"/>
    <s v="Enero"/>
    <s v="Miércoles"/>
    <x v="0"/>
    <x v="0"/>
    <m/>
    <s v="76172161"/>
    <s v="Marcela Lizzett"/>
    <s v="Chipana Copa"/>
    <m/>
    <m/>
    <d v="1997-01-01T00:00:00"/>
    <n v="28"/>
    <s v="Anubis III"/>
    <s v="Inscrito Nuevo"/>
    <m/>
    <m/>
    <m/>
    <m/>
    <d v="2025-01-29T00:00:00"/>
    <d v="2025-04-15T00:00:00"/>
    <s v="Karin Paredes"/>
    <s v="Víctor Ramos"/>
    <s v="N"/>
    <s v="P"/>
    <s v="P"/>
    <s v="F"/>
    <s v="P"/>
    <s v="F"/>
    <s v="F"/>
    <s v="F"/>
    <m/>
    <m/>
    <m/>
    <m/>
    <m/>
    <m/>
    <m/>
    <m/>
    <m/>
    <s v="Asistió"/>
    <m/>
    <m/>
    <m/>
    <m/>
    <m/>
    <m/>
    <m/>
    <d v="2025-06-30T00:00:00"/>
    <m/>
    <d v="2025-07-31T00:00:00"/>
    <m/>
    <m/>
    <m/>
    <s v="NPP"/>
    <s v="Tacna-Enero-Miércoles-7a9p.m.-45672"/>
    <s v="Conócete a ti mismo"/>
    <s v="Tacna-Enero-Miércoles-7 a 9 p.m.-45672-Inscrito Nuevo"/>
    <b v="0"/>
    <d v="2025-02-05T00:00:00"/>
    <s v="ALTA"/>
    <s v="01/01/1900"/>
  </r>
  <r>
    <s v="Conócete a ti mismo"/>
    <s v="Enero"/>
    <s v="Miércoles"/>
    <x v="0"/>
    <x v="0"/>
    <m/>
    <s v="71135421"/>
    <s v="Diego Cesar"/>
    <s v="Soto Quiroz"/>
    <m/>
    <m/>
    <d v="2003-01-20T00:00:00"/>
    <n v="22"/>
    <s v="Anubis III"/>
    <s v="Inscrito Nuevo"/>
    <m/>
    <m/>
    <m/>
    <m/>
    <d v="2025-01-29T00:00:00"/>
    <d v="2025-04-15T00:00:00"/>
    <s v="Karin Paredes"/>
    <s v="Raúl Yufra"/>
    <s v="N"/>
    <s v="P"/>
    <s v="P"/>
    <s v="P"/>
    <s v="P"/>
    <s v="F"/>
    <s v="P"/>
    <s v="F"/>
    <m/>
    <m/>
    <m/>
    <m/>
    <m/>
    <m/>
    <m/>
    <m/>
    <m/>
    <s v="Asistió"/>
    <m/>
    <m/>
    <m/>
    <m/>
    <m/>
    <m/>
    <m/>
    <d v="2025-06-30T00:00:00"/>
    <m/>
    <d v="2025-07-31T00:00:00"/>
    <m/>
    <m/>
    <m/>
    <s v="NPP"/>
    <s v="Tacna-Enero-Miércoles-7a9p.m.-45672"/>
    <s v="Conócete a ti mismo"/>
    <s v="Tacna-Enero-Miércoles-7 a 9 p.m.-45672-Inscrito Nuevo"/>
    <b v="0"/>
    <d v="2025-02-05T00:00:00"/>
    <s v="ALTA"/>
    <s v="01/01/1900"/>
  </r>
  <r>
    <s v="Conócete a ti mismo"/>
    <s v="Enero"/>
    <s v="Miércoles"/>
    <x v="0"/>
    <x v="0"/>
    <m/>
    <s v="70155863"/>
    <s v="Víctor "/>
    <s v="Castillo Vichata"/>
    <m/>
    <m/>
    <d v="1990-11-29T00:00:00"/>
    <n v="34"/>
    <s v="Anubis III"/>
    <s v="Inscrito Nuevo"/>
    <m/>
    <m/>
    <m/>
    <m/>
    <d v="2025-01-29T00:00:00"/>
    <d v="2025-04-15T00:00:00"/>
    <s v="Karin Paredes"/>
    <s v="Raúl Yufra"/>
    <s v="P"/>
    <s v="P"/>
    <s v="P"/>
    <s v="P"/>
    <s v="P"/>
    <s v="P"/>
    <s v="P"/>
    <s v="F"/>
    <m/>
    <m/>
    <m/>
    <m/>
    <m/>
    <m/>
    <m/>
    <m/>
    <m/>
    <s v="Asistió"/>
    <m/>
    <m/>
    <m/>
    <m/>
    <m/>
    <m/>
    <m/>
    <d v="2025-06-30T00:00:00"/>
    <m/>
    <d v="2025-07-31T00:00:00"/>
    <m/>
    <m/>
    <m/>
    <s v="PPP"/>
    <s v="Tacna-Enero-Miércoles-7a9p.m.-45672"/>
    <s v="Conócete a ti mismo"/>
    <s v="Tacna-Enero-Miércoles-7 a 9 p.m.-45672-Inscrito Nuevo"/>
    <b v="0"/>
    <d v="2025-02-05T00:00:00"/>
    <s v="ALTA"/>
    <s v="01/01/1900"/>
  </r>
  <r>
    <s v="Conócete a ti mismo"/>
    <s v="Enero"/>
    <s v="Sábado"/>
    <x v="1"/>
    <x v="1"/>
    <m/>
    <s v="90972437"/>
    <s v="Anyeli Chiara"/>
    <s v="Poma Tellez"/>
    <m/>
    <m/>
    <d v="2011-07-20T00:00:00"/>
    <n v="13"/>
    <s v="Nuth III"/>
    <s v="Inscrito Nuevo"/>
    <m/>
    <m/>
    <m/>
    <m/>
    <d v="2025-02-01T00:00:00"/>
    <d v="2025-04-18T00:00:00"/>
    <s v="Cynthia Córdova"/>
    <s v="Raúl Yufra"/>
    <s v="P"/>
    <s v="P"/>
    <s v="F"/>
    <s v="P"/>
    <s v="F"/>
    <s v="F"/>
    <s v="P"/>
    <s v="F"/>
    <m/>
    <m/>
    <m/>
    <m/>
    <m/>
    <m/>
    <m/>
    <m/>
    <m/>
    <s v="Asistió"/>
    <m/>
    <m/>
    <m/>
    <m/>
    <m/>
    <m/>
    <m/>
    <d v="2025-06-30T00:00:00"/>
    <m/>
    <d v="2025-07-31T00:00:00"/>
    <m/>
    <m/>
    <m/>
    <s v="PPF"/>
    <s v="Tacna-Enero-Sábado-5a7p.m.-45675"/>
    <s v="Conócete a ti mismo"/>
    <s v="Tacna-Enero-Sábado-5 a 7 p.m.-45675-Inscrito Nuevo"/>
    <b v="0"/>
    <d v="2025-02-08T00:00:00"/>
    <s v="ALTA"/>
    <s v="01/01/1900"/>
  </r>
  <r>
    <s v="Conócete a ti mismo"/>
    <s v="Enero"/>
    <s v="Sábado"/>
    <x v="1"/>
    <x v="1"/>
    <m/>
    <s v="73832911"/>
    <s v="Fernando José"/>
    <s v="Chura Anahua"/>
    <m/>
    <m/>
    <d v="1999-06-25T00:00:00"/>
    <n v="25"/>
    <s v="Nuth III"/>
    <s v="Inscrito Nuevo"/>
    <m/>
    <m/>
    <m/>
    <m/>
    <d v="2025-02-01T00:00:00"/>
    <d v="2025-04-18T00:00:00"/>
    <s v="Cynthia Córdova"/>
    <s v="Raúl Yufra"/>
    <s v="P"/>
    <s v="P"/>
    <s v="P"/>
    <s v="F"/>
    <s v="P"/>
    <s v="F"/>
    <s v="P"/>
    <s v="F"/>
    <m/>
    <m/>
    <m/>
    <m/>
    <m/>
    <m/>
    <m/>
    <m/>
    <m/>
    <s v="Asistió"/>
    <m/>
    <m/>
    <m/>
    <m/>
    <m/>
    <m/>
    <m/>
    <d v="2025-06-30T00:00:00"/>
    <m/>
    <d v="2025-07-31T00:00:00"/>
    <m/>
    <m/>
    <m/>
    <s v="PPP"/>
    <s v="Tacna-Enero-Sábado-5a7p.m.-45675"/>
    <s v="Conócete a ti mismo"/>
    <s v="Tacna-Enero-Sábado-5 a 7 p.m.-45675-Inscrito Nuevo"/>
    <b v="0"/>
    <d v="2025-02-08T00:00:00"/>
    <s v="ALTA"/>
    <s v="01/01/1900"/>
  </r>
  <r>
    <s v="Conócete a ti mismo"/>
    <s v="Enero"/>
    <s v="Sábado"/>
    <x v="1"/>
    <x v="1"/>
    <m/>
    <s v="75558780"/>
    <s v="Angie Maricielo"/>
    <s v="Apaza Machaca"/>
    <m/>
    <m/>
    <d v="2005-07-19T00:00:00"/>
    <n v="19"/>
    <s v="Nuth III"/>
    <s v="Inscrito Nuevo"/>
    <m/>
    <m/>
    <m/>
    <m/>
    <d v="2025-02-01T00:00:00"/>
    <d v="2025-04-18T00:00:00"/>
    <s v="Cynthia Córdova"/>
    <s v="Raúl Yufra"/>
    <s v="P"/>
    <s v="P"/>
    <s v="P"/>
    <s v="P"/>
    <s v="F"/>
    <s v="F"/>
    <s v="P"/>
    <s v="P"/>
    <m/>
    <m/>
    <m/>
    <m/>
    <m/>
    <m/>
    <m/>
    <m/>
    <m/>
    <s v="Asistió"/>
    <m/>
    <m/>
    <m/>
    <m/>
    <m/>
    <m/>
    <m/>
    <d v="2025-06-30T00:00:00"/>
    <m/>
    <d v="2025-07-31T00:00:00"/>
    <m/>
    <m/>
    <m/>
    <s v="PPP"/>
    <s v="Tacna-Enero-Sábado-5a7p.m.-45675"/>
    <s v="Conócete a ti mismo"/>
    <s v="Tacna-Enero-Sábado-5 a 7 p.m.-45675-Inscrito Nuevo"/>
    <b v="0"/>
    <d v="2025-02-08T00:00:00"/>
    <s v="ALTA"/>
    <s v="01/01/1900"/>
  </r>
  <r>
    <s v="Conócete a ti mismo"/>
    <s v="Enero"/>
    <s v="Sábado"/>
    <x v="1"/>
    <x v="1"/>
    <m/>
    <s v="44392320"/>
    <s v="Karina Soledad"/>
    <s v="Quispe Condori"/>
    <m/>
    <m/>
    <d v="1987-01-11T00:00:00"/>
    <n v="38"/>
    <s v="Nuth III"/>
    <s v="Inscrito Nuevo"/>
    <m/>
    <m/>
    <m/>
    <m/>
    <d v="2025-02-01T00:00:00"/>
    <d v="2025-04-18T00:00:00"/>
    <s v="Cynthia Córdova"/>
    <s v="Raúl Yufra"/>
    <s v="P"/>
    <s v="P"/>
    <s v="P"/>
    <s v="P"/>
    <s v="P"/>
    <s v="P"/>
    <s v="P"/>
    <s v="P"/>
    <m/>
    <m/>
    <m/>
    <m/>
    <m/>
    <m/>
    <m/>
    <m/>
    <m/>
    <s v="Asistió"/>
    <m/>
    <m/>
    <m/>
    <m/>
    <m/>
    <m/>
    <m/>
    <d v="2025-06-30T00:00:00"/>
    <m/>
    <d v="2025-07-31T00:00:00"/>
    <m/>
    <m/>
    <m/>
    <s v="PPP"/>
    <s v="Tacna-Enero-Sábado-5a7p.m.-45675"/>
    <s v="Conócete a ti mismo"/>
    <s v="Tacna-Enero-Sábado-5 a 7 p.m.-45675-Inscrito Nuevo"/>
    <b v="0"/>
    <d v="2025-02-08T00:00:00"/>
    <s v="ALTA"/>
    <s v="01/01/1900"/>
  </r>
  <r>
    <s v="Conócete a ti mismo"/>
    <s v="Enero"/>
    <s v="Sábado"/>
    <x v="1"/>
    <x v="1"/>
    <m/>
    <s v="73087927"/>
    <s v="Dunia"/>
    <s v="Ramirez Apaza"/>
    <m/>
    <m/>
    <d v="2005-11-27T00:00:00"/>
    <n v="19"/>
    <s v="Nuth III"/>
    <s v="Inscrito Nuevo"/>
    <m/>
    <m/>
    <m/>
    <m/>
    <d v="2025-02-01T00:00:00"/>
    <d v="2025-04-18T00:00:00"/>
    <s v="Cynthia Córdova"/>
    <s v="Raúl Yufra"/>
    <s v="F"/>
    <s v="F"/>
    <s v="P"/>
    <s v="P"/>
    <s v="P"/>
    <s v="F"/>
    <s v="P"/>
    <s v="P"/>
    <m/>
    <m/>
    <m/>
    <m/>
    <m/>
    <m/>
    <m/>
    <m/>
    <m/>
    <s v="Asistió"/>
    <m/>
    <m/>
    <m/>
    <m/>
    <m/>
    <m/>
    <m/>
    <d v="2025-06-30T00:00:00"/>
    <m/>
    <d v="2025-07-31T00:00:00"/>
    <m/>
    <m/>
    <m/>
    <s v="FFP"/>
    <s v="Tacna-Enero-Sábado-5a7p.m.-45675"/>
    <s v="Conócete a ti mismo"/>
    <s v="Tacna-Enero-Sábado-5 a 7 p.m.-45675-Inscrito Nuevo"/>
    <b v="0"/>
    <d v="2025-02-08T00:00:00"/>
    <s v="ALTA"/>
    <s v="01/01/1900"/>
  </r>
  <r>
    <s v="Conócete a ti mismo"/>
    <s v="Enero"/>
    <s v="Sábado"/>
    <x v="1"/>
    <x v="1"/>
    <m/>
    <s v="61447599"/>
    <s v="Joaquin Leandro"/>
    <s v="Rojas Ramos"/>
    <m/>
    <m/>
    <d v="2008-09-04T00:00:00"/>
    <n v="16"/>
    <s v="Nuth III"/>
    <s v="Inscrito Nuevo"/>
    <m/>
    <m/>
    <m/>
    <m/>
    <d v="2025-02-01T00:00:00"/>
    <d v="2025-04-18T00:00:00"/>
    <s v="Cynthia Córdova"/>
    <s v="Raúl Yufra"/>
    <s v="F"/>
    <s v="P"/>
    <s v="P"/>
    <s v="F"/>
    <s v="F"/>
    <s v="CH"/>
    <m/>
    <m/>
    <m/>
    <m/>
    <m/>
    <m/>
    <m/>
    <m/>
    <m/>
    <m/>
    <m/>
    <s v="Asistió"/>
    <m/>
    <m/>
    <m/>
    <m/>
    <m/>
    <m/>
    <m/>
    <d v="2025-06-30T00:00:00"/>
    <m/>
    <d v="2025-07-31T00:00:00"/>
    <m/>
    <m/>
    <m/>
    <s v="FPP"/>
    <s v="Tacna-Enero-Sábado-5a7p.m.-45675"/>
    <s v="Conócete a ti mismo"/>
    <s v="Tacna-Enero-Sábado-5 a 7 p.m.-45675-Inscrito Nuevo"/>
    <b v="0"/>
    <d v="2025-02-08T00:00:00"/>
    <s v="ALTA"/>
    <s v="01/01/1900"/>
  </r>
  <r>
    <s v="Conócete a ti mismo"/>
    <s v="Febrero"/>
    <s v="Sábado"/>
    <x v="1"/>
    <x v="1"/>
    <m/>
    <s v="62546643"/>
    <s v="Lizeth Diana"/>
    <s v="Cori Navarro"/>
    <m/>
    <m/>
    <d v="2001-05-18T00:00:00"/>
    <n v="23"/>
    <s v="Nuth III"/>
    <s v="Inscrito Nuevo"/>
    <m/>
    <m/>
    <m/>
    <m/>
    <d v="2025-02-01T00:00:00"/>
    <d v="2025-04-18T00:00:00"/>
    <s v="Cynthia Córdova"/>
    <s v="Raúl Yufra"/>
    <s v="N"/>
    <s v="N"/>
    <s v="P"/>
    <s v="F"/>
    <s v="P"/>
    <s v="CH"/>
    <m/>
    <m/>
    <m/>
    <m/>
    <m/>
    <m/>
    <m/>
    <m/>
    <m/>
    <m/>
    <m/>
    <s v="Asistió"/>
    <m/>
    <m/>
    <m/>
    <m/>
    <m/>
    <m/>
    <m/>
    <d v="2025-06-30T00:00:00"/>
    <m/>
    <d v="2025-07-31T00:00:00"/>
    <m/>
    <m/>
    <m/>
    <s v="NNP"/>
    <s v="Tacna-Febrero-Sábado-5a7p.m.-45675"/>
    <s v="Conócete a ti mismo"/>
    <s v="Tacna-Febrero-Sábado-5 a 7 p.m.-45675-Inscrito Nuevo"/>
    <b v="0"/>
    <d v="2025-02-08T00:00:00"/>
    <s v="ALTA"/>
    <s v="01/01/1900"/>
  </r>
  <r>
    <s v="Conócete a ti mismo"/>
    <s v="Febrero"/>
    <s v="Sábado"/>
    <x v="1"/>
    <x v="1"/>
    <m/>
    <s v="76689999"/>
    <s v="Cristian Gabriel"/>
    <s v="García Cruz"/>
    <m/>
    <m/>
    <d v="2005-12-11T00:00:00"/>
    <n v="19"/>
    <s v="Nuth III"/>
    <s v="Inscrito Nuevo"/>
    <m/>
    <m/>
    <m/>
    <m/>
    <d v="2025-02-01T00:00:00"/>
    <d v="2025-04-18T00:00:00"/>
    <s v="Cynthia Córdova"/>
    <s v="Raúl Yufra"/>
    <s v="N"/>
    <s v="N"/>
    <s v="P"/>
    <s v="P"/>
    <s v="F"/>
    <s v="CH"/>
    <m/>
    <m/>
    <m/>
    <m/>
    <m/>
    <m/>
    <m/>
    <m/>
    <m/>
    <m/>
    <m/>
    <s v="Asistió"/>
    <m/>
    <m/>
    <m/>
    <m/>
    <m/>
    <m/>
    <m/>
    <d v="2025-06-30T00:00:00"/>
    <m/>
    <d v="2025-07-31T00:00:00"/>
    <m/>
    <m/>
    <m/>
    <s v="NNP"/>
    <s v="Tacna-Febrero-Sábado-5a7p.m.-45675"/>
    <s v="Conócete a ti mismo"/>
    <s v="Tacna-Febrero-Sábado-5 a 7 p.m.-45675-Inscrito Nuevo"/>
    <b v="0"/>
    <d v="2025-02-08T00:00:00"/>
    <s v="ALTA"/>
    <s v="01/01/1900"/>
  </r>
  <r>
    <s v="Conócete a ti mismo"/>
    <s v="Febrero"/>
    <s v="Miércoles"/>
    <x v="0"/>
    <x v="2"/>
    <m/>
    <s v="00485099"/>
    <s v="Vilma Lucrecia"/>
    <s v="Aguilar Tumbo"/>
    <m/>
    <m/>
    <d v="1967-03-15T00:00:00"/>
    <n v="57"/>
    <s v="Nuth I"/>
    <s v="Inscrito Nuevo"/>
    <m/>
    <m/>
    <m/>
    <m/>
    <d v="2025-02-26T00:00:00"/>
    <d v="2025-05-12T00:00:00"/>
    <s v="Gladys Uceda"/>
    <s v="Víctor Ramos"/>
    <s v="P"/>
    <s v="P"/>
    <s v="P"/>
    <s v="P"/>
    <m/>
    <m/>
    <m/>
    <m/>
    <m/>
    <m/>
    <m/>
    <m/>
    <m/>
    <m/>
    <m/>
    <m/>
    <m/>
    <s v="Asistió"/>
    <m/>
    <m/>
    <m/>
    <m/>
    <m/>
    <m/>
    <m/>
    <d v="2025-07-31T00:00:00"/>
    <m/>
    <d v="2025-08-31T00:00:00"/>
    <m/>
    <m/>
    <m/>
    <s v="PPP"/>
    <s v="Tacna-Febrero-Miércoles-7a9p.m.-45700"/>
    <s v="Conócete a ti mismo"/>
    <s v="Tacna-Febrero-Miércoles-7 a 9 p.m.-45700-Inscrito Nuevo"/>
    <b v="0"/>
    <d v="2025-03-05T00:00:00"/>
    <s v="ALTA"/>
    <s v="01/01/1900"/>
  </r>
  <r>
    <s v="Conócete a ti mismo"/>
    <s v="Febrero"/>
    <s v="Miércoles"/>
    <x v="0"/>
    <x v="2"/>
    <m/>
    <s v="72420392"/>
    <s v="Mauricio Andree"/>
    <s v="Maquera Aguilar"/>
    <m/>
    <m/>
    <d v="2000-10-21T00:00:00"/>
    <n v="24"/>
    <s v="Nuth I"/>
    <s v="Inscrito Nuevo"/>
    <m/>
    <m/>
    <m/>
    <m/>
    <d v="2025-02-26T00:00:00"/>
    <d v="2025-05-12T00:00:00"/>
    <s v="Gladys Uceda"/>
    <s v="Víctor Ramos"/>
    <s v="P"/>
    <s v="P"/>
    <s v="P"/>
    <s v="P"/>
    <m/>
    <m/>
    <m/>
    <m/>
    <m/>
    <m/>
    <m/>
    <m/>
    <m/>
    <m/>
    <m/>
    <m/>
    <m/>
    <s v="Asistió"/>
    <m/>
    <m/>
    <m/>
    <m/>
    <m/>
    <m/>
    <m/>
    <d v="2025-07-31T00:00:00"/>
    <m/>
    <d v="2025-08-31T00:00:00"/>
    <m/>
    <m/>
    <m/>
    <s v="PPP"/>
    <s v="Tacna-Febrero-Miércoles-7a9p.m.-45700"/>
    <s v="Conócete a ti mismo"/>
    <s v="Tacna-Febrero-Miércoles-7 a 9 p.m.-45700-Inscrito Nuevo"/>
    <b v="0"/>
    <d v="2025-03-05T00:00:00"/>
    <s v="ALTA"/>
    <s v="01/01/1900"/>
  </r>
  <r>
    <s v="Conócete a ti mismo"/>
    <s v="Febrero"/>
    <s v="Miércoles"/>
    <x v="0"/>
    <x v="2"/>
    <m/>
    <s v="70541630"/>
    <s v="Edwin Fredy"/>
    <s v="Colque Acero"/>
    <n v="918974125"/>
    <m/>
    <d v="2001-01-17T00:00:00"/>
    <n v="24"/>
    <s v="Nuth I"/>
    <s v="Inscrito Nuevo"/>
    <m/>
    <m/>
    <m/>
    <m/>
    <d v="2025-02-26T00:00:00"/>
    <d v="2025-05-12T00:00:00"/>
    <s v="Gladys Uceda"/>
    <s v="Víctor Ramos"/>
    <s v="N"/>
    <s v="P"/>
    <s v="P"/>
    <s v="P"/>
    <m/>
    <m/>
    <m/>
    <m/>
    <m/>
    <m/>
    <m/>
    <m/>
    <m/>
    <m/>
    <m/>
    <m/>
    <m/>
    <s v="Asistió"/>
    <m/>
    <m/>
    <m/>
    <m/>
    <s v="NPP"/>
    <m/>
    <m/>
    <d v="2025-07-31T00:00:00"/>
    <m/>
    <d v="2025-08-31T00:00:00"/>
    <m/>
    <m/>
    <m/>
    <s v="NPP"/>
    <s v="Tacna-Febrero-Miércoles-7a9p.m.-45700"/>
    <s v="Conócete a ti mismo"/>
    <s v="Tacna-Febrero-Miércoles-7 a 9 p.m.-45700-Inscrito Nuevo"/>
    <b v="0"/>
    <d v="2025-03-05T00:00:00"/>
    <s v="ALTA"/>
    <s v="01/01/1900"/>
  </r>
  <r>
    <s v="Conócete a ti mismo"/>
    <s v="Febrero"/>
    <s v="Sábado"/>
    <x v="1"/>
    <x v="2"/>
    <m/>
    <s v="60899421"/>
    <s v="Antuanette"/>
    <s v="Jimenez Ticona"/>
    <m/>
    <m/>
    <d v="2005-01-31T00:00:00"/>
    <n v="20"/>
    <s v="Amon I"/>
    <s v="Inscrito Nuevo"/>
    <m/>
    <m/>
    <m/>
    <m/>
    <d v="2025-02-26T00:00:00"/>
    <d v="2025-05-12T00:00:00"/>
    <s v="Mónica Paredes"/>
    <s v="Víctor Ramos"/>
    <s v="P"/>
    <s v="P"/>
    <s v="P"/>
    <s v="F"/>
    <m/>
    <m/>
    <m/>
    <m/>
    <m/>
    <m/>
    <m/>
    <m/>
    <m/>
    <m/>
    <m/>
    <m/>
    <m/>
    <s v="Asistió"/>
    <m/>
    <m/>
    <m/>
    <m/>
    <m/>
    <m/>
    <m/>
    <d v="2025-07-31T00:00:00"/>
    <m/>
    <d v="2025-08-31T00:00:00"/>
    <m/>
    <m/>
    <m/>
    <s v="PPP"/>
    <s v="Tacna-Febrero-Sábado-5a7p.m.-45700"/>
    <s v="Conócete a ti mismo"/>
    <s v="Tacna-Febrero-Sábado-5 a 7 p.m.-45700-Inscrito Nuevo"/>
    <b v="0"/>
    <d v="2025-03-05T00:00:00"/>
    <s v="ALTA"/>
    <s v="01/01/1900"/>
  </r>
  <r>
    <s v="Conócete a ti mismo"/>
    <s v="Febrero"/>
    <s v="Sábado"/>
    <x v="1"/>
    <x v="2"/>
    <m/>
    <s v="47679893"/>
    <s v="Odalys"/>
    <s v="Riveros Mamani"/>
    <m/>
    <m/>
    <d v="1993-07-18T00:00:00"/>
    <n v="31"/>
    <s v="Amon I"/>
    <s v="Inscrito Nuevo"/>
    <m/>
    <m/>
    <m/>
    <m/>
    <d v="2025-02-26T00:00:00"/>
    <d v="2025-05-12T00:00:00"/>
    <s v="Mónica Paredes"/>
    <s v="Víctor Ramos"/>
    <s v="P"/>
    <s v="P"/>
    <m/>
    <s v="P"/>
    <m/>
    <m/>
    <m/>
    <m/>
    <m/>
    <m/>
    <m/>
    <m/>
    <m/>
    <m/>
    <m/>
    <m/>
    <m/>
    <s v="Completar hasta 3ra sem. para evaluar a Probacionista"/>
    <m/>
    <m/>
    <m/>
    <m/>
    <m/>
    <m/>
    <m/>
    <d v="2025-07-31T00:00:00"/>
    <m/>
    <d v="2025-08-31T00:00:00"/>
    <m/>
    <m/>
    <m/>
    <s v="PP"/>
    <s v="Tacna-Febrero-Sábado-5a7p.m.-45700"/>
    <s v="Conócete a ti mismo"/>
    <s v="Tacna-Febrero-Sábado-5 a 7 p.m.-45700-Inscrito Nuevo"/>
    <b v="0"/>
    <d v="2025-03-05T00:00:00"/>
    <s v="ALTA"/>
    <s v="01/01/1900"/>
  </r>
  <r>
    <s v="Conócete a ti mismo"/>
    <s v="Febrero"/>
    <s v="Sábado"/>
    <x v="1"/>
    <x v="2"/>
    <m/>
    <s v="40523171"/>
    <s v="Lourdes Cecilia"/>
    <s v="Gomez Ramos"/>
    <m/>
    <m/>
    <d v="1980-04-16T00:00:00"/>
    <n v="44"/>
    <s v="Amon I"/>
    <s v="Inscrito Nuevo"/>
    <m/>
    <m/>
    <m/>
    <m/>
    <d v="2025-02-26T00:00:00"/>
    <d v="2025-05-12T00:00:00"/>
    <s v="Mónica Paredes"/>
    <s v="Víctor Ramos"/>
    <s v="N"/>
    <s v="P"/>
    <s v="P"/>
    <s v="P"/>
    <m/>
    <m/>
    <m/>
    <m/>
    <m/>
    <m/>
    <m/>
    <m/>
    <m/>
    <m/>
    <m/>
    <m/>
    <m/>
    <s v="Asistió"/>
    <m/>
    <m/>
    <m/>
    <m/>
    <m/>
    <m/>
    <m/>
    <d v="2025-07-31T00:00:00"/>
    <m/>
    <d v="2025-08-31T00:00:00"/>
    <m/>
    <m/>
    <m/>
    <s v="NPP"/>
    <s v="Tacna-Febrero-Sábado-5a7p.m.-45700"/>
    <s v="Conócete a ti mismo"/>
    <s v="Tacna-Febrero-Sábado-5 a 7 p.m.-45700-Inscrito Nuevo"/>
    <b v="0"/>
    <d v="2025-03-05T00:00:00"/>
    <s v="ALTA"/>
    <s v="01/01/1900"/>
  </r>
  <r>
    <s v="Conócete a ti mismo"/>
    <s v="Febrero"/>
    <s v="Sábado"/>
    <x v="1"/>
    <x v="2"/>
    <m/>
    <s v="72753804"/>
    <s v="Leslie Stephanie"/>
    <s v="Quiñonez Gomez"/>
    <m/>
    <m/>
    <d v="2005-05-11T00:00:00"/>
    <n v="19"/>
    <s v="Amon I"/>
    <s v="Inscrito Nuevo"/>
    <m/>
    <m/>
    <m/>
    <m/>
    <d v="2025-02-26T00:00:00"/>
    <d v="2025-05-12T00:00:00"/>
    <s v="Mónica Paredes"/>
    <s v="Víctor Ramos"/>
    <s v="N"/>
    <s v="P"/>
    <s v="P"/>
    <s v="P"/>
    <m/>
    <m/>
    <m/>
    <m/>
    <m/>
    <m/>
    <m/>
    <m/>
    <m/>
    <m/>
    <m/>
    <m/>
    <m/>
    <s v="Asistió"/>
    <m/>
    <m/>
    <m/>
    <m/>
    <m/>
    <m/>
    <m/>
    <d v="2025-07-31T00:00:00"/>
    <m/>
    <d v="2025-08-31T00:00:00"/>
    <m/>
    <m/>
    <m/>
    <s v="NPP"/>
    <s v="Tacna-Febrero-Sábado-5a7p.m.-45700"/>
    <s v="Conócete a ti mismo"/>
    <s v="Tacna-Febrero-Sábado-5 a 7 p.m.-45700-Inscrito Nuevo"/>
    <b v="0"/>
    <d v="2025-03-05T00:00:00"/>
    <s v="ALTA"/>
    <s v="01/01/1900"/>
  </r>
  <r>
    <s v="Conócete a ti mismo"/>
    <s v="Febrero"/>
    <s v="Sábado"/>
    <x v="1"/>
    <x v="2"/>
    <m/>
    <s v="62953641"/>
    <s v="Iker Alonso"/>
    <s v="Cruz Llanos"/>
    <m/>
    <m/>
    <d v="2011-07-03T00:00:00"/>
    <n v="13"/>
    <s v="Amon I"/>
    <s v="Inscrito Nuevo"/>
    <m/>
    <m/>
    <m/>
    <m/>
    <d v="2025-02-26T00:00:00"/>
    <d v="2025-05-12T00:00:00"/>
    <s v="Mónica Paredes"/>
    <s v="Víctor Ramos"/>
    <m/>
    <m/>
    <s v="F"/>
    <s v="CH"/>
    <m/>
    <m/>
    <m/>
    <m/>
    <m/>
    <m/>
    <m/>
    <m/>
    <m/>
    <m/>
    <m/>
    <m/>
    <m/>
    <s v="Completar hasta 3ra sem. para evaluar a Probacionista"/>
    <m/>
    <m/>
    <m/>
    <m/>
    <m/>
    <m/>
    <m/>
    <d v="2025-07-31T00:00:00"/>
    <m/>
    <d v="2025-08-31T00:00:00"/>
    <m/>
    <m/>
    <m/>
    <s v="F"/>
    <s v="Tacna-Febrero-Sábado-5a7p.m.-45700"/>
    <s v="Conócete a ti mismo"/>
    <s v="Tacna-Febrero-Sábado-5 a 7 p.m.-45700-Inscrito Nuevo"/>
    <b v="0"/>
    <s v="01/01/1900"/>
    <s v="No asistió 1er mes"/>
    <s v="01/01/1900"/>
  </r>
  <r>
    <s v="Conócete a ti mismo"/>
    <s v="Febrero"/>
    <s v="Sábado"/>
    <x v="1"/>
    <x v="2"/>
    <m/>
    <s v="61518782"/>
    <s v="Héctor"/>
    <s v="Corasi Larico"/>
    <m/>
    <m/>
    <m/>
    <s v=""/>
    <s v="Amon I"/>
    <s v="Inscrito Nuevo"/>
    <m/>
    <m/>
    <m/>
    <m/>
    <d v="2025-02-26T00:00:00"/>
    <d v="2025-05-12T00:00:00"/>
    <s v="Mónica Paredes"/>
    <s v="Víctor Ramos"/>
    <m/>
    <m/>
    <s v="F"/>
    <s v="CH"/>
    <m/>
    <m/>
    <m/>
    <m/>
    <m/>
    <m/>
    <m/>
    <m/>
    <m/>
    <m/>
    <m/>
    <m/>
    <m/>
    <s v="Completar hasta 3ra sem. para evaluar a Probacionista"/>
    <m/>
    <m/>
    <m/>
    <m/>
    <m/>
    <m/>
    <m/>
    <d v="2025-07-31T00:00:00"/>
    <m/>
    <d v="2025-08-31T00:00:00"/>
    <m/>
    <m/>
    <m/>
    <s v="F"/>
    <s v="Tacna-Febrero-Sábado-5a7p.m.-45700"/>
    <s v="Conócete a ti mismo"/>
    <s v="Tacna-Febrero-Sábado-5 a 7 p.m.-45700-Inscrito Nuevo"/>
    <b v="0"/>
    <s v="01/01/1900"/>
    <s v="No asistió 1er mes"/>
    <s v="01/01/1900"/>
  </r>
  <r>
    <s v="Conócete a ti mismo"/>
    <s v="Febrero"/>
    <s v="Sábado"/>
    <x v="1"/>
    <x v="2"/>
    <m/>
    <s v="61447599"/>
    <s v="Joaquin Leandro"/>
    <s v="Rojas Ramos"/>
    <m/>
    <m/>
    <m/>
    <s v=""/>
    <s v="Amon I"/>
    <s v="Cambio de horario"/>
    <m/>
    <m/>
    <m/>
    <m/>
    <d v="2025-02-26T00:00:00"/>
    <d v="2025-05-12T00:00:00"/>
    <s v="Mónica Paredes"/>
    <s v="Víctor Ramos"/>
    <m/>
    <m/>
    <s v="P"/>
    <s v="F"/>
    <m/>
    <m/>
    <m/>
    <m/>
    <m/>
    <m/>
    <m/>
    <m/>
    <m/>
    <m/>
    <m/>
    <m/>
    <m/>
    <s v="Completar hasta 3ra sem. para evaluar a Probacionista"/>
    <m/>
    <m/>
    <m/>
    <m/>
    <m/>
    <m/>
    <m/>
    <d v="2025-07-31T00:00:00"/>
    <m/>
    <d v="2025-08-31T00:00:00"/>
    <m/>
    <m/>
    <m/>
    <s v="P"/>
    <s v="Tacna-Febrero-Sábado-5a7p.m.-45700"/>
    <s v="Conócete a ti mismo"/>
    <s v="Tacna-Febrero-Sábado-5 a 7 p.m.-45700-Cambio de horario"/>
    <b v="0"/>
    <d v="2025-03-05T00:00:00"/>
    <s v="ALTA"/>
    <s v="01/01/1900"/>
  </r>
  <r>
    <s v="Conócete a ti mismo"/>
    <s v="Febrero"/>
    <s v="Sábado"/>
    <x v="1"/>
    <x v="2"/>
    <m/>
    <s v="62546643"/>
    <s v="Lizeth Diana"/>
    <s v="Cori Navarro"/>
    <m/>
    <m/>
    <m/>
    <s v=""/>
    <s v="Amon I"/>
    <s v="Cambio de horario"/>
    <m/>
    <m/>
    <m/>
    <m/>
    <d v="2025-02-26T00:00:00"/>
    <d v="2025-05-12T00:00:00"/>
    <s v="Mónica Paredes"/>
    <s v="Víctor Ramos"/>
    <m/>
    <m/>
    <s v="P"/>
    <s v="P"/>
    <m/>
    <m/>
    <m/>
    <m/>
    <m/>
    <m/>
    <m/>
    <m/>
    <m/>
    <m/>
    <m/>
    <m/>
    <m/>
    <s v="Completar hasta 3ra sem. para evaluar a Probacionista"/>
    <m/>
    <m/>
    <m/>
    <m/>
    <m/>
    <m/>
    <m/>
    <d v="2025-07-31T00:00:00"/>
    <m/>
    <d v="2025-08-31T00:00:00"/>
    <m/>
    <m/>
    <m/>
    <s v="P"/>
    <s v="Tacna-Febrero-Sábado-5a7p.m.-45700"/>
    <s v="Conócete a ti mismo"/>
    <s v="Tacna-Febrero-Sábado-5 a 7 p.m.-45700-Cambio de horario"/>
    <b v="0"/>
    <d v="2025-03-05T00:00:00"/>
    <s v="ALTA"/>
    <s v="01/01/1900"/>
  </r>
  <r>
    <s v="Conócete a ti mismo"/>
    <s v="Febrero"/>
    <s v="Sábado"/>
    <x v="1"/>
    <x v="2"/>
    <m/>
    <s v="76689999"/>
    <s v="Cristian Gabriel"/>
    <s v="García Cruz"/>
    <m/>
    <m/>
    <m/>
    <s v=""/>
    <s v="Amon I"/>
    <s v="Cambio de horario"/>
    <m/>
    <m/>
    <m/>
    <m/>
    <d v="2025-02-26T00:00:00"/>
    <d v="2025-05-12T00:00:00"/>
    <s v="Mónica Paredes"/>
    <s v="Víctor Ramos"/>
    <m/>
    <m/>
    <s v="P"/>
    <s v="P"/>
    <m/>
    <m/>
    <m/>
    <m/>
    <m/>
    <m/>
    <m/>
    <m/>
    <m/>
    <m/>
    <m/>
    <m/>
    <m/>
    <s v="Completar hasta 3ra sem. para evaluar a Probacionista"/>
    <m/>
    <m/>
    <m/>
    <m/>
    <m/>
    <m/>
    <m/>
    <d v="2025-07-31T00:00:00"/>
    <m/>
    <d v="2025-08-31T00:00:00"/>
    <m/>
    <m/>
    <m/>
    <s v="P"/>
    <s v="Tacna-Febrero-Sábado-5a7p.m.-45700"/>
    <s v="Conócete a ti mismo"/>
    <s v="Tacna-Febrero-Sábado-5 a 7 p.m.-45700-Cambio de horario"/>
    <b v="0"/>
    <d v="2025-03-05T00:00:00"/>
    <s v="ALTA"/>
    <s v="01/01/1900"/>
  </r>
  <r>
    <s v="Conócete a ti mismo"/>
    <s v="Febrero"/>
    <s v="Sábado"/>
    <x v="1"/>
    <x v="2"/>
    <m/>
    <s v="77299635"/>
    <s v="Amidei Amilkar"/>
    <s v="Meza Carita"/>
    <m/>
    <m/>
    <d v="1999-07-23T00:00:00"/>
    <n v="25"/>
    <s v="Amon I"/>
    <s v="Inscrito Nuevo"/>
    <m/>
    <m/>
    <m/>
    <m/>
    <d v="2025-02-26T00:00:00"/>
    <d v="2025-05-12T00:00:00"/>
    <s v="Mónica Paredes"/>
    <s v="Víctor Ramos"/>
    <m/>
    <m/>
    <s v="P"/>
    <s v="P"/>
    <m/>
    <m/>
    <m/>
    <m/>
    <m/>
    <m/>
    <m/>
    <m/>
    <m/>
    <m/>
    <m/>
    <m/>
    <m/>
    <s v="Completar hasta 3ra sem. para evaluar a Probacionista"/>
    <m/>
    <m/>
    <m/>
    <m/>
    <m/>
    <m/>
    <m/>
    <d v="2025-07-31T00:00:00"/>
    <m/>
    <d v="2025-08-31T00:00:00"/>
    <m/>
    <m/>
    <m/>
    <s v="P"/>
    <s v="Tacna-Febrero-Sábado-5a7p.m.-45700"/>
    <s v="Conócete a ti mismo"/>
    <s v="Tacna-Febrero-Sábado-5 a 7 p.m.-45700-Inscrito Nuevo"/>
    <b v="0"/>
    <d v="2025-03-05T00:00:00"/>
    <s v="ALTA"/>
    <s v="01/01/1900"/>
  </r>
  <r>
    <s v="Conócete a ti mismo"/>
    <s v="Febrero"/>
    <s v="Sábado"/>
    <x v="1"/>
    <x v="2"/>
    <m/>
    <s v="70209626"/>
    <s v="Frank"/>
    <s v="Cruz Ucharico"/>
    <m/>
    <m/>
    <d v="1992-12-09T00:00:00"/>
    <n v="32"/>
    <s v="Amon I"/>
    <s v="Inscrito Nuevo"/>
    <m/>
    <m/>
    <m/>
    <m/>
    <d v="2025-02-26T00:00:00"/>
    <d v="2025-05-12T00:00:00"/>
    <s v="Mónica Paredes"/>
    <s v="Víctor Ramos"/>
    <m/>
    <m/>
    <s v="P"/>
    <s v="P"/>
    <m/>
    <m/>
    <m/>
    <m/>
    <m/>
    <m/>
    <m/>
    <m/>
    <m/>
    <m/>
    <m/>
    <m/>
    <m/>
    <s v="Completar hasta 3ra sem. para evaluar a Probacionista"/>
    <m/>
    <m/>
    <m/>
    <m/>
    <m/>
    <m/>
    <m/>
    <d v="2025-07-31T00:00:00"/>
    <m/>
    <d v="2025-08-31T00:00:00"/>
    <m/>
    <m/>
    <m/>
    <s v="P"/>
    <s v="Tacna-Febrero-Sábado-5a7p.m.-45700"/>
    <s v="Conócete a ti mismo"/>
    <s v="Tacna-Febrero-Sábado-5 a 7 p.m.-45700-Inscrito Nuevo"/>
    <b v="0"/>
    <d v="2025-03-05T00:00:00"/>
    <s v="ALTA"/>
    <s v="01/01/1900"/>
  </r>
  <r>
    <s v="Conócete a ti mismo"/>
    <s v="Febrero"/>
    <s v="Miércoles"/>
    <x v="2"/>
    <x v="2"/>
    <m/>
    <s v="62953641"/>
    <s v="Iker Alonso"/>
    <s v="Cruz Llanos"/>
    <m/>
    <m/>
    <m/>
    <s v=""/>
    <s v="Nuth I"/>
    <s v="Cambio de horario"/>
    <m/>
    <m/>
    <m/>
    <m/>
    <d v="2025-02-26T00:00:00"/>
    <d v="2025-05-12T00:00:00"/>
    <s v="Gladys Uceda"/>
    <s v="Víctor Ramos"/>
    <m/>
    <m/>
    <s v="P"/>
    <m/>
    <m/>
    <m/>
    <m/>
    <m/>
    <m/>
    <m/>
    <m/>
    <m/>
    <m/>
    <m/>
    <m/>
    <m/>
    <m/>
    <s v="Completar hasta 3ra sem. para evaluar a Probacionista"/>
    <m/>
    <m/>
    <m/>
    <m/>
    <m/>
    <m/>
    <m/>
    <d v="2025-07-31T00:00:00"/>
    <m/>
    <d v="2025-08-31T00:00:00"/>
    <m/>
    <m/>
    <m/>
    <s v="P"/>
    <s v="Tacna-Febrero-Miércoles-7:15-9:10-45700"/>
    <s v="Conócete a ti mismo"/>
    <s v="Tacna-Febrero-Miércoles-7:15 - 9:10-45700-Cambio de horario"/>
    <b v="0"/>
    <d v="2025-03-05T00:00:00"/>
    <s v="ALTA"/>
    <s v="01/01/1900"/>
  </r>
  <r>
    <s v="Conócete a ti mismo"/>
    <s v="Febrero"/>
    <s v="Miércoles"/>
    <x v="2"/>
    <x v="2"/>
    <m/>
    <s v="61518782"/>
    <s v="Héctor"/>
    <s v="Corasi Larico"/>
    <m/>
    <m/>
    <d v="2008-10-07T00:00:00"/>
    <n v="16"/>
    <s v="Nuth I"/>
    <s v="Cambio de horario"/>
    <m/>
    <m/>
    <m/>
    <m/>
    <d v="2025-02-26T00:00:00"/>
    <d v="2025-05-12T00:00:00"/>
    <s v="Gladys Uceda"/>
    <s v="Víctor Ramos"/>
    <m/>
    <m/>
    <s v="P"/>
    <s v="P"/>
    <m/>
    <m/>
    <m/>
    <m/>
    <m/>
    <m/>
    <m/>
    <m/>
    <m/>
    <m/>
    <m/>
    <m/>
    <m/>
    <s v="Completar hasta 3ra sem. para evaluar a Probacionista"/>
    <m/>
    <m/>
    <m/>
    <m/>
    <m/>
    <m/>
    <m/>
    <d v="2025-07-31T00:00:00"/>
    <m/>
    <d v="2025-08-31T00:00:00"/>
    <m/>
    <m/>
    <m/>
    <s v="P"/>
    <s v="Tacna-Febrero-Miércoles-7:15-9:10-45700"/>
    <s v="Conócete a ti mismo"/>
    <s v="Tacna-Febrero-Miércoles-7:15 - 9:10-45700-Cambio de horario"/>
    <b v="0"/>
    <d v="2025-03-05T00:00:00"/>
    <s v="ALTA"/>
    <s v="01/01/1900"/>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FA3908-B832-483A-B403-ED3BD9B18ED2}" name="TablaDinámica3" cacheId="766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3"/>
        <item x="0"/>
        <item x="1"/>
        <item x="2"/>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6">
        <item x="0"/>
        <item x="1"/>
        <item m="1" x="4"/>
        <item m="1" x="5"/>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6">
    <i>
      <x/>
      <x v="1"/>
    </i>
    <i>
      <x v="1"/>
      <x v="2"/>
    </i>
    <i>
      <x v="4"/>
      <x v="1"/>
    </i>
    <i r="1">
      <x v="2"/>
    </i>
    <i r="1">
      <x v="3"/>
    </i>
    <i>
      <x v="5"/>
      <x/>
    </i>
  </rowItems>
  <colItems count="1">
    <i/>
  </colItems>
  <formats count="6">
    <format dxfId="94">
      <pivotArea dataOnly="0" labelOnly="1" outline="0" fieldPosition="0">
        <references count="1">
          <reference field="4" count="0"/>
        </references>
      </pivotArea>
    </format>
    <format dxfId="95">
      <pivotArea field="3" type="button" dataOnly="0" labelOnly="1" outline="0" axis="axisRow" fieldPosition="1"/>
    </format>
    <format dxfId="96">
      <pivotArea field="4" type="button" dataOnly="0" labelOnly="1" outline="0" axis="axisRow" fieldPosition="0"/>
    </format>
    <format dxfId="97">
      <pivotArea field="4" type="button" dataOnly="0" labelOnly="1" outline="0" axis="axisRow" fieldPosition="0"/>
    </format>
    <format dxfId="98">
      <pivotArea dataOnly="0" labelOnly="1" outline="0" fieldPosition="0">
        <references count="1">
          <reference field="4" count="1">
            <x v="5"/>
          </reference>
        </references>
      </pivotArea>
    </format>
    <format dxfId="99">
      <pivotArea dataOnly="0" labelOnly="1" outline="0" fieldPosition="0">
        <references count="2">
          <reference field="3" count="1">
            <x v="0"/>
          </reference>
          <reference field="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7640"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5"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7"/>
        <item m="1" x="3"/>
        <item m="1" x="4"/>
        <item m="1" x="6"/>
        <item m="1" x="5"/>
        <item x="0"/>
        <item x="1"/>
        <item x="2"/>
        <item t="default"/>
      </items>
      <extLst>
        <ext xmlns:x14="http://schemas.microsoft.com/office/spreadsheetml/2009/9/main" uri="{2946ED86-A175-432a-8AC1-64E0C546D7DE}">
          <x14:pivotField fillDownLabels="1"/>
        </ext>
      </extLst>
    </pivotField>
    <pivotField compact="0" outline="0" showAll="0">
      <items count="9">
        <item m="1" x="6"/>
        <item x="1"/>
        <item m="1" x="5"/>
        <item x="0"/>
        <item x="2"/>
        <item m="1" x="7"/>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7"/>
        <item m="1" x="8"/>
        <item m="1" x="9"/>
        <item m="1" x="10"/>
        <item m="1" x="11"/>
        <item m="1" x="12"/>
        <item m="1" x="13"/>
        <item m="1" x="14"/>
        <item m="1" x="15"/>
        <item m="1" x="17"/>
        <item m="1" x="16"/>
        <item m="1" x="6"/>
        <item x="0"/>
        <item x="1"/>
        <item m="1" x="4"/>
        <item m="1" x="5"/>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
        <item m="1" x="6"/>
        <item m="1" x="7"/>
        <item m="1" x="8"/>
        <item m="1" x="9"/>
        <item x="4"/>
        <item m="1" x="10"/>
        <item m="1" x="5"/>
        <item x="0"/>
        <item x="1"/>
        <item x="2"/>
        <item x="3"/>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8">
    <i>
      <x v="12"/>
      <x v="1"/>
      <x/>
      <x v="7"/>
      <x v="7"/>
    </i>
    <i r="4">
      <x v="8"/>
    </i>
    <i>
      <x v="13"/>
      <x v="1"/>
      <x/>
      <x v="8"/>
      <x v="8"/>
    </i>
    <i>
      <x v="16"/>
      <x v="1"/>
      <x/>
      <x v="9"/>
      <x v="7"/>
    </i>
    <i r="3">
      <x v="10"/>
      <x v="7"/>
    </i>
    <i r="2">
      <x v="4"/>
      <x v="9"/>
      <x v="7"/>
    </i>
    <i r="3">
      <x v="10"/>
      <x v="7"/>
    </i>
    <i>
      <x v="17"/>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7649"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2"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3"/>
        <item m="1" x="7"/>
        <item m="1" x="8"/>
        <item m="1" x="9"/>
        <item m="1" x="10"/>
        <item m="1" x="11"/>
        <item m="1" x="12"/>
        <item m="1" x="13"/>
        <item m="1" x="14"/>
        <item m="1" x="15"/>
        <item m="1" x="16"/>
        <item m="1" x="17"/>
        <item m="1" x="6"/>
        <item x="0"/>
        <item x="1"/>
        <item m="1" x="4"/>
        <item m="1" x="5"/>
        <item x="2"/>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11">
        <item x="4"/>
        <item m="1" x="6"/>
        <item m="1" x="7"/>
        <item m="1" x="8"/>
        <item m="1" x="9"/>
        <item m="1" x="10"/>
        <item m="1" x="5"/>
        <item x="0"/>
        <item x="1"/>
        <item x="3"/>
        <item x="2"/>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9">
    <i>
      <x/>
      <x/>
      <x/>
      <x/>
      <x/>
    </i>
    <i>
      <x v="13"/>
      <x v="10"/>
      <x v="1"/>
      <x v="7"/>
      <x v="7"/>
    </i>
    <i r="4">
      <x v="8"/>
    </i>
    <i>
      <x v="14"/>
      <x v="10"/>
      <x v="1"/>
      <x v="8"/>
      <x v="8"/>
    </i>
    <i>
      <x v="17"/>
      <x v="11"/>
      <x v="1"/>
      <x v="9"/>
      <x v="7"/>
    </i>
    <i r="3">
      <x v="10"/>
      <x v="7"/>
    </i>
    <i r="2">
      <x v="4"/>
      <x v="9"/>
      <x v="7"/>
    </i>
    <i r="3">
      <x v="10"/>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764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4"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7"/>
        <item m="1" x="8"/>
        <item m="1" x="9"/>
        <item m="1" x="10"/>
        <item m="1" x="11"/>
        <item m="1" x="12"/>
        <item m="1" x="13"/>
        <item m="1" x="14"/>
        <item m="1" x="15"/>
        <item m="1" x="17"/>
        <item m="1" x="16"/>
        <item m="1" x="6"/>
        <item x="0"/>
        <item x="1"/>
        <item m="1" x="4"/>
        <item m="1" x="5"/>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
        <item x="4"/>
        <item m="1" x="6"/>
        <item m="1" x="7"/>
        <item m="1" x="8"/>
        <item m="1" x="9"/>
        <item m="1" x="10"/>
        <item m="1" x="5"/>
        <item x="0"/>
        <item x="1"/>
        <item x="2"/>
        <item x="3"/>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7">
        <item x="7"/>
        <item m="1" x="12"/>
        <item m="1" x="13"/>
        <item m="1" x="14"/>
        <item m="1" x="15"/>
        <item m="1" x="16"/>
        <item m="1" x="17"/>
        <item m="1" x="18"/>
        <item m="1" x="19"/>
        <item m="1" x="20"/>
        <item m="1" x="21"/>
        <item m="1" x="22"/>
        <item m="1" x="23"/>
        <item m="1" x="24"/>
        <item m="1" x="26"/>
        <item m="1" x="25"/>
        <item m="1" x="11"/>
        <item x="0"/>
        <item m="1" x="8"/>
        <item x="1"/>
        <item m="1" x="9"/>
        <item x="3"/>
        <item m="1" x="10"/>
        <item x="2"/>
        <item x="4"/>
        <item x="5"/>
        <item x="6"/>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8">
    <i>
      <x v="12"/>
      <x v="17"/>
      <x v="2"/>
      <x/>
      <x v="7"/>
      <x v="7"/>
    </i>
    <i r="5">
      <x v="8"/>
    </i>
    <i>
      <x v="13"/>
      <x v="19"/>
      <x v="2"/>
      <x/>
      <x v="8"/>
      <x v="8"/>
    </i>
    <i r="1">
      <x v="23"/>
      <x v="2"/>
      <x/>
      <x v="8"/>
      <x v="8"/>
    </i>
    <i>
      <x v="16"/>
      <x v="21"/>
      <x v="2"/>
      <x/>
      <x v="9"/>
      <x v="7"/>
    </i>
    <i r="1">
      <x v="24"/>
      <x v="2"/>
      <x/>
      <x v="10"/>
      <x v="7"/>
    </i>
    <i r="1">
      <x v="25"/>
      <x v="2"/>
      <x v="4"/>
      <x v="10"/>
      <x v="7"/>
    </i>
    <i r="1">
      <x v="26"/>
      <x v="2"/>
      <x v="4"/>
      <x v="9"/>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7658"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4" firstHeaderRow="0" firstDataRow="1" firstDataCol="3"/>
  <pivotFields count="28">
    <pivotField name="Grupo" axis="axisRow" compact="0" outline="0" showAll="0" defaultSubtotal="0">
      <items count="41">
        <item x="7"/>
        <item m="1" x="26"/>
        <item m="1" x="27"/>
        <item m="1" x="28"/>
        <item m="1" x="29"/>
        <item m="1" x="30"/>
        <item m="1" x="36"/>
        <item m="1" x="31"/>
        <item m="1" x="32"/>
        <item m="1" x="37"/>
        <item m="1" x="38"/>
        <item m="1" x="39"/>
        <item m="1" x="40"/>
        <item x="8"/>
        <item m="1" x="33"/>
        <item m="1" x="34"/>
        <item m="1" x="35"/>
        <item m="1" x="12"/>
        <item m="1" x="13"/>
        <item m="1" x="14"/>
        <item m="1" x="15"/>
        <item m="1" x="16"/>
        <item m="1" x="17"/>
        <item m="1" x="18"/>
        <item m="1" x="19"/>
        <item m="1" x="20"/>
        <item m="1" x="23"/>
        <item m="1" x="21"/>
        <item m="1" x="22"/>
        <item m="1" x="24"/>
        <item m="1" x="25"/>
        <item m="1" x="11"/>
        <item x="0"/>
        <item x="1"/>
        <item m="1" x="9"/>
        <item m="1" x="10"/>
        <item x="3"/>
        <item x="2"/>
        <item x="4"/>
        <item x="5"/>
        <item x="6"/>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1">
        <item x="3"/>
        <item m="1" x="19"/>
        <item m="1" x="8"/>
        <item m="1" x="9"/>
        <item m="1" x="10"/>
        <item m="1" x="11"/>
        <item m="1" x="12"/>
        <item m="1" x="20"/>
        <item m="1" x="13"/>
        <item m="1" x="14"/>
        <item m="1" x="15"/>
        <item m="1" x="16"/>
        <item m="1" x="17"/>
        <item m="1" x="18"/>
        <item m="1" x="7"/>
        <item x="0"/>
        <item x="1"/>
        <item m="1" x="5"/>
        <item m="1" x="6"/>
        <item x="2"/>
        <item x="4"/>
      </items>
      <extLst>
        <ext xmlns:x14="http://schemas.microsoft.com/office/spreadsheetml/2009/9/main" uri="{2946ED86-A175-432a-8AC1-64E0C546D7DE}">
          <x14:pivotField fillDownLabels="1"/>
        </ext>
      </extLst>
    </pivotField>
    <pivotField compact="0" outline="0" showAll="0">
      <items count="23">
        <item x="0"/>
        <item x="1"/>
        <item m="1" x="15"/>
        <item m="1" x="16"/>
        <item m="1" x="17"/>
        <item m="1" x="18"/>
        <item m="1" x="19"/>
        <item m="1" x="20"/>
        <item m="1" x="21"/>
        <item x="2"/>
        <item m="1" x="13"/>
        <item m="1" x="6"/>
        <item m="1" x="4"/>
        <item m="1" x="5"/>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10">
    <i>
      <x/>
      <x/>
      <x/>
    </i>
    <i>
      <x v="15"/>
      <x v="32"/>
      <x v="1"/>
    </i>
    <i>
      <x v="16"/>
      <x v="33"/>
      <x v="1"/>
    </i>
    <i r="1">
      <x v="37"/>
      <x v="1"/>
    </i>
    <i>
      <x v="19"/>
      <x v="36"/>
      <x v="1"/>
    </i>
    <i r="1">
      <x v="38"/>
      <x v="1"/>
    </i>
    <i r="1">
      <x v="39"/>
      <x v="6"/>
    </i>
    <i r="1">
      <x v="40"/>
      <x v="6"/>
    </i>
    <i>
      <x v="20"/>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3">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8">
        <i x="3" s="1"/>
        <i x="0" s="1"/>
        <i x="1" s="1"/>
        <i x="2" s="1"/>
        <i x="7" s="1" nd="1"/>
        <i x="8" s="1" nd="1"/>
        <i x="9" s="1" nd="1"/>
        <i x="10" s="1" nd="1"/>
        <i x="11" s="1" nd="1"/>
        <i x="12" s="1" nd="1"/>
        <i x="13" s="1" nd="1"/>
        <i x="14" s="1" nd="1"/>
        <i x="15" s="1" nd="1"/>
        <i x="16" s="1" nd="1"/>
        <i x="17" s="1" nd="1"/>
        <i x="6" s="1" nd="1"/>
        <i x="4"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5" s="1" nd="1"/>
        <i x="3" s="1" nd="1"/>
        <i x="4"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1" s="1"/>
        <i x="0"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7" s="1" nd="1"/>
        <i x="3" s="1" nd="1"/>
        <i x="4" s="1" nd="1"/>
        <i x="6" s="1" nd="1"/>
        <i x="5"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1" s="1"/>
        <i x="0" s="1"/>
        <i x="2" s="1"/>
        <i x="6" s="1" nd="1"/>
        <i x="5" s="1" nd="1"/>
        <i x="7" s="1" nd="1"/>
        <i x="4"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7" s="1" nd="1"/>
        <i x="8" s="1" nd="1"/>
        <i x="9" s="1" nd="1"/>
        <i x="10" s="1" nd="1"/>
        <i x="11" s="1" nd="1"/>
        <i x="12" s="1" nd="1"/>
        <i x="13" s="1" nd="1"/>
        <i x="14" s="1" nd="1"/>
        <i x="15" s="1" nd="1"/>
        <i x="17" s="1" nd="1"/>
        <i x="16" s="1" nd="1"/>
        <i x="6" s="1" nd="1"/>
        <i x="4" s="1" nd="1"/>
        <i x="5"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1" s="1"/>
        <i x="0"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1">
        <i x="3" s="1"/>
        <i x="0" s="1"/>
        <i x="1" s="1"/>
        <i x="2" s="1"/>
        <i x="4" s="1"/>
        <i x="19" s="1" nd="1"/>
        <i x="8" s="1" nd="1"/>
        <i x="9" s="1" nd="1"/>
        <i x="10" s="1" nd="1"/>
        <i x="11" s="1" nd="1"/>
        <i x="12" s="1" nd="1"/>
        <i x="20" s="1" nd="1"/>
        <i x="13" s="1" nd="1"/>
        <i x="14" s="1" nd="1"/>
        <i x="15" s="1" nd="1"/>
        <i x="16" s="1" nd="1"/>
        <i x="17" s="1" nd="1"/>
        <i x="18" s="1" nd="1"/>
        <i x="7" s="1" nd="1"/>
        <i x="5" s="1" nd="1"/>
        <i x="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1" s="1"/>
        <i x="0"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15" s="1" nd="1"/>
        <i x="16" s="1" nd="1"/>
        <i x="17" s="1" nd="1"/>
        <i x="18" s="1" nd="1"/>
        <i x="19" s="1" nd="1"/>
        <i x="20" s="1" nd="1"/>
        <i x="21" s="1" nd="1"/>
        <i x="13" s="1" nd="1"/>
        <i x="6" s="1" nd="1"/>
        <i x="4" s="1" nd="1"/>
        <i x="5"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01" totalsRowShown="0" headerRowDxfId="68" dataDxfId="67" tableBorderDxfId="66">
  <autoFilter ref="A3:BK1101"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8A10DE68-0071-421C-8846-5AF3982390E7}"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E6A46B2-1563-4F73-AA8B-3177EFC8E6AA}"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B7745CB-C599-4957-A96E-6F6158485416}"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5281D6-D7CB-4696-AE32-A3D9135E7F35}" name="Tabla2" displayName="Tabla2" ref="B5:C102" totalsRowShown="0" headerRowDxfId="2">
  <autoFilter ref="B5:C102" xr:uid="{C4FD57D3-6F2A-447A-8FCE-3E92FAF779C7}"/>
  <tableColumns count="2">
    <tableColumn id="1" xr3:uid="{4F8582F6-41C3-4294-99E4-331FFEA0FD0B}" name="FERIADOS" dataDxfId="1"/>
    <tableColumn id="2" xr3:uid="{8326B3C4-1275-4704-BC19-F375A3D51DC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7"/>
  <sheetViews>
    <sheetView tabSelected="1" zoomScale="90" zoomScaleNormal="90" workbookViewId="0">
      <pane xSplit="10" ySplit="3" topLeftCell="V29" activePane="bottomRight" state="frozen"/>
      <selection pane="bottomRight" activeCell="W36" sqref="W36"/>
      <selection pane="bottomLeft"/>
      <selection pane="topRight"/>
    </sheetView>
  </sheetViews>
  <sheetFormatPr defaultColWidth="11.42578125" defaultRowHeight="15" customHeight="1"/>
  <cols>
    <col min="1" max="1" width="5.42578125" style="81"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141"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62" t="s">
        <v>2</v>
      </c>
      <c r="D2" s="362"/>
      <c r="E2" s="362"/>
      <c r="F2" s="362"/>
      <c r="G2" s="211"/>
      <c r="H2" s="364" t="s">
        <v>3</v>
      </c>
      <c r="I2" s="365"/>
      <c r="J2" s="365"/>
      <c r="K2" s="365"/>
      <c r="L2" s="365"/>
      <c r="M2" s="365"/>
      <c r="N2" s="254" t="s">
        <v>4</v>
      </c>
      <c r="O2"/>
      <c r="P2"/>
      <c r="Q2" s="66"/>
      <c r="R2" s="363" t="s">
        <v>5</v>
      </c>
      <c r="S2" s="363"/>
      <c r="T2" s="363"/>
      <c r="U2" s="255" t="s">
        <v>6</v>
      </c>
      <c r="V2" s="255" t="s">
        <v>6</v>
      </c>
      <c r="W2" s="359" t="s">
        <v>7</v>
      </c>
      <c r="X2" s="360"/>
      <c r="Y2" s="1"/>
      <c r="Z2" s="1"/>
      <c r="AP2" s="256" t="s">
        <v>4</v>
      </c>
      <c r="AQ2"/>
      <c r="AR2"/>
      <c r="AS2" s="196" t="s">
        <v>8</v>
      </c>
      <c r="AV2" s="196" t="s">
        <v>8</v>
      </c>
      <c r="AW2" s="196" t="s">
        <v>8</v>
      </c>
      <c r="AX2" s="255" t="s">
        <v>6</v>
      </c>
      <c r="AY2"/>
      <c r="AZ2" s="255" t="s">
        <v>6</v>
      </c>
      <c r="BA2"/>
      <c r="BB2" s="361"/>
      <c r="BC2" s="361"/>
      <c r="BD2" s="257" t="s">
        <v>4</v>
      </c>
      <c r="BE2" s="257" t="s">
        <v>4</v>
      </c>
      <c r="BF2" s="257" t="s">
        <v>4</v>
      </c>
      <c r="BG2" s="257" t="s">
        <v>4</v>
      </c>
      <c r="BH2" s="257" t="s">
        <v>4</v>
      </c>
      <c r="BI2"/>
    </row>
    <row r="3" spans="1:79" s="31" customFormat="1" ht="55.5" customHeight="1">
      <c r="A3" s="73" t="s">
        <v>9</v>
      </c>
      <c r="B3" s="73" t="s">
        <v>10</v>
      </c>
      <c r="C3" s="73" t="s">
        <v>11</v>
      </c>
      <c r="D3" s="74" t="s">
        <v>12</v>
      </c>
      <c r="E3" s="74" t="s">
        <v>13</v>
      </c>
      <c r="F3" s="74" t="s">
        <v>14</v>
      </c>
      <c r="G3" s="212" t="s">
        <v>15</v>
      </c>
      <c r="H3" s="47" t="s">
        <v>16</v>
      </c>
      <c r="I3" s="48" t="s">
        <v>17</v>
      </c>
      <c r="J3" s="48" t="s">
        <v>18</v>
      </c>
      <c r="K3" s="210" t="s">
        <v>19</v>
      </c>
      <c r="L3" s="48" t="s">
        <v>20</v>
      </c>
      <c r="M3" s="210" t="s">
        <v>21</v>
      </c>
      <c r="N3" s="210" t="s">
        <v>22</v>
      </c>
      <c r="O3" s="74" t="s">
        <v>23</v>
      </c>
      <c r="P3" s="74" t="s">
        <v>24</v>
      </c>
      <c r="Q3" s="73" t="s">
        <v>25</v>
      </c>
      <c r="R3" s="73" t="s">
        <v>26</v>
      </c>
      <c r="S3" s="73" t="s">
        <v>27</v>
      </c>
      <c r="T3" s="73" t="s">
        <v>28</v>
      </c>
      <c r="U3" s="73" t="s">
        <v>29</v>
      </c>
      <c r="V3" s="73" t="s">
        <v>30</v>
      </c>
      <c r="W3" s="73" t="s">
        <v>31</v>
      </c>
      <c r="X3" s="73"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4" t="s">
        <v>49</v>
      </c>
      <c r="AP3" s="74" t="s">
        <v>50</v>
      </c>
      <c r="AQ3" s="74" t="s">
        <v>51</v>
      </c>
      <c r="AR3" s="197" t="s">
        <v>52</v>
      </c>
      <c r="AS3" s="198" t="s">
        <v>53</v>
      </c>
      <c r="AT3" s="199" t="s">
        <v>54</v>
      </c>
      <c r="AU3" s="74" t="s">
        <v>55</v>
      </c>
      <c r="AV3" s="198" t="s">
        <v>56</v>
      </c>
      <c r="AW3" s="198" t="s">
        <v>57</v>
      </c>
      <c r="AX3" s="201" t="s">
        <v>58</v>
      </c>
      <c r="AY3" s="195" t="s">
        <v>59</v>
      </c>
      <c r="AZ3" s="73" t="s">
        <v>60</v>
      </c>
      <c r="BA3" s="195" t="s">
        <v>61</v>
      </c>
      <c r="BB3" s="73" t="s">
        <v>62</v>
      </c>
      <c r="BC3" s="73"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45672</v>
      </c>
      <c r="G4" s="45"/>
      <c r="H4" s="163" t="s">
        <v>76</v>
      </c>
      <c r="I4" s="355" t="s">
        <v>77</v>
      </c>
      <c r="J4" s="28" t="s">
        <v>78</v>
      </c>
      <c r="K4" s="258">
        <v>916707110</v>
      </c>
      <c r="L4" s="68"/>
      <c r="M4" s="259">
        <v>38148</v>
      </c>
      <c r="N4" s="238">
        <f ca="1">IF(Tabla1[[#This Row],[Fecha de nac]]="","",IF(Tabla1[[#This Row],[Fecha Finalización]] &gt;=TODAY(), DATEDIF(Tabla1[[#This Row],[Fecha de nac]],TODAY(),"y"), ROUNDDOWN((Tabla1[[#This Row],[Fecha Finalización]] -Tabla1[[#This Row],[Fecha de nac]])/365,0)))</f>
        <v>20</v>
      </c>
      <c r="O4" s="168" t="s">
        <v>79</v>
      </c>
      <c r="P4" s="71" t="s">
        <v>80</v>
      </c>
      <c r="Q4" s="72"/>
      <c r="R4" s="77"/>
      <c r="S4" s="77"/>
      <c r="T4" s="77"/>
      <c r="U4" s="240">
        <f>IF(F4="","",Tabla1[[#This Row],[Fecha Inicio grupo]]+3*7-7)</f>
        <v>45686</v>
      </c>
      <c r="V4" s="241">
        <f>IF(F4="","",EDATE(Tabla1[[#This Row],[Fecha Inicio grupo]],3))</f>
        <v>45762</v>
      </c>
      <c r="W4" s="34" t="s">
        <v>81</v>
      </c>
      <c r="X4" s="34" t="s">
        <v>82</v>
      </c>
      <c r="Y4" s="75" t="s">
        <v>83</v>
      </c>
      <c r="Z4" s="75" t="s">
        <v>83</v>
      </c>
      <c r="AA4" s="75" t="s">
        <v>83</v>
      </c>
      <c r="AB4" s="75" t="s">
        <v>84</v>
      </c>
      <c r="AC4" s="75" t="s">
        <v>84</v>
      </c>
      <c r="AD4" s="75" t="s">
        <v>84</v>
      </c>
      <c r="AE4" s="75" t="s">
        <v>84</v>
      </c>
      <c r="AF4" s="75" t="s">
        <v>84</v>
      </c>
      <c r="AG4" s="75"/>
      <c r="AH4" s="75"/>
      <c r="AI4" s="75"/>
      <c r="AJ4" s="75"/>
      <c r="AK4" s="75"/>
      <c r="AL4" s="75"/>
      <c r="AM4" s="75"/>
      <c r="AN4" s="75"/>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Tacna-Enero-Miércoles-7a9p.m.-45672</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Tacna-Enero-Miércoles-7 a 9 p.m.-45672-Inscrito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45672</v>
      </c>
      <c r="G5" s="45"/>
      <c r="H5" s="163" t="s">
        <v>85</v>
      </c>
      <c r="I5" s="356" t="s">
        <v>86</v>
      </c>
      <c r="J5" s="28" t="s">
        <v>87</v>
      </c>
      <c r="K5" s="69"/>
      <c r="L5" s="68"/>
      <c r="M5" s="46">
        <v>35431</v>
      </c>
      <c r="N5" s="238">
        <f ca="1">IF(Tabla1[[#This Row],[Fecha de nac]]="","",IF(Tabla1[[#This Row],[Fecha Finalización]] &gt;=TODAY(), DATEDIF(Tabla1[[#This Row],[Fecha de nac]],TODAY(),"y"), ROUNDDOWN((Tabla1[[#This Row],[Fecha Finalización]] -Tabla1[[#This Row],[Fecha de nac]])/365,0)))</f>
        <v>28</v>
      </c>
      <c r="O5" s="168" t="s">
        <v>79</v>
      </c>
      <c r="P5" s="71" t="s">
        <v>80</v>
      </c>
      <c r="Q5" s="72"/>
      <c r="R5" s="77"/>
      <c r="S5" s="77"/>
      <c r="T5" s="77"/>
      <c r="U5" s="240">
        <f>IF(F5="","",Tabla1[[#This Row],[Fecha Inicio grupo]]+3*7-7)</f>
        <v>45686</v>
      </c>
      <c r="V5" s="241">
        <f>IF(F5="","",EDATE(Tabla1[[#This Row],[Fecha Inicio grupo]],3))</f>
        <v>45762</v>
      </c>
      <c r="W5" s="34" t="s">
        <v>81</v>
      </c>
      <c r="X5" s="34" t="s">
        <v>82</v>
      </c>
      <c r="Y5" s="75" t="s">
        <v>88</v>
      </c>
      <c r="Z5" s="75" t="s">
        <v>83</v>
      </c>
      <c r="AA5" s="75" t="s">
        <v>83</v>
      </c>
      <c r="AB5" s="75" t="s">
        <v>84</v>
      </c>
      <c r="AC5" s="75" t="s">
        <v>83</v>
      </c>
      <c r="AD5" s="75" t="s">
        <v>84</v>
      </c>
      <c r="AE5" s="75" t="s">
        <v>84</v>
      </c>
      <c r="AF5" s="75" t="s">
        <v>84</v>
      </c>
      <c r="AG5" s="75"/>
      <c r="AH5" s="75"/>
      <c r="AI5" s="75"/>
      <c r="AJ5" s="75"/>
      <c r="AK5" s="75"/>
      <c r="AL5" s="75"/>
      <c r="AM5" s="75"/>
      <c r="AN5" s="75"/>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NPP</v>
      </c>
      <c r="BE5" s="234" t="str">
        <f>IF(TRIM(F5)="","",$B$1&amp;"-"&amp;SUBSTITUTE(Tabla1[[#This Row],[Mes Inscrito]]," ","")&amp;"-"&amp;SUBSTITUTE(Tabla1[[#This Row],[Dia de clases Inscrito]]," ","")&amp;"-"&amp;SUBSTITUTE(Tabla1[[#This Row],[Horario Inscrito]]," ","")&amp;"-"&amp;Tabla1[[#This Row],[Fecha Inicio grupo]])</f>
        <v>Tacna-Enero-Miércoles-7a9p.m.-45672</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Tacna-Enero-Miércoles-7 a 9 p.m.-45672-Inscrito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45672</v>
      </c>
      <c r="G6" s="45"/>
      <c r="H6" s="163" t="s">
        <v>89</v>
      </c>
      <c r="I6" s="356" t="s">
        <v>90</v>
      </c>
      <c r="J6" s="28" t="s">
        <v>91</v>
      </c>
      <c r="K6" s="69"/>
      <c r="L6" s="68"/>
      <c r="M6" s="46">
        <v>37641</v>
      </c>
      <c r="N6" s="238">
        <f ca="1">IF(Tabla1[[#This Row],[Fecha de nac]]="","",IF(Tabla1[[#This Row],[Fecha Finalización]] &gt;=TODAY(), DATEDIF(Tabla1[[#This Row],[Fecha de nac]],TODAY(),"y"), ROUNDDOWN((Tabla1[[#This Row],[Fecha Finalización]] -Tabla1[[#This Row],[Fecha de nac]])/365,0)))</f>
        <v>22</v>
      </c>
      <c r="O6" s="168" t="s">
        <v>79</v>
      </c>
      <c r="P6" s="71" t="s">
        <v>80</v>
      </c>
      <c r="Q6" s="72"/>
      <c r="R6" s="71"/>
      <c r="S6" s="78"/>
      <c r="T6" s="78"/>
      <c r="U6" s="240">
        <f>IF(F6="","",Tabla1[[#This Row],[Fecha Inicio grupo]]+3*7-7)</f>
        <v>45686</v>
      </c>
      <c r="V6" s="241">
        <f>IF(F6="","",EDATE(Tabla1[[#This Row],[Fecha Inicio grupo]],3))</f>
        <v>45762</v>
      </c>
      <c r="W6" s="34" t="s">
        <v>81</v>
      </c>
      <c r="X6" s="34" t="s">
        <v>92</v>
      </c>
      <c r="Y6" s="75" t="s">
        <v>88</v>
      </c>
      <c r="Z6" s="75" t="s">
        <v>83</v>
      </c>
      <c r="AA6" s="75" t="s">
        <v>83</v>
      </c>
      <c r="AB6" s="75" t="s">
        <v>83</v>
      </c>
      <c r="AC6" s="75" t="s">
        <v>83</v>
      </c>
      <c r="AD6" s="75" t="s">
        <v>84</v>
      </c>
      <c r="AE6" s="75" t="s">
        <v>83</v>
      </c>
      <c r="AF6" s="75" t="s">
        <v>84</v>
      </c>
      <c r="AG6" s="75"/>
      <c r="AH6" s="75"/>
      <c r="AI6" s="75"/>
      <c r="AJ6" s="75"/>
      <c r="AK6" s="75"/>
      <c r="AL6" s="75"/>
      <c r="AM6" s="75"/>
      <c r="AN6" s="75"/>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NPP</v>
      </c>
      <c r="BE6" s="234" t="str">
        <f>IF(TRIM(F6)="","",$B$1&amp;"-"&amp;SUBSTITUTE(Tabla1[[#This Row],[Mes Inscrito]]," ","")&amp;"-"&amp;SUBSTITUTE(Tabla1[[#This Row],[Dia de clases Inscrito]]," ","")&amp;"-"&amp;SUBSTITUTE(Tabla1[[#This Row],[Horario Inscrito]]," ","")&amp;"-"&amp;Tabla1[[#This Row],[Fecha Inicio grupo]])</f>
        <v>Tacna-Enero-Miércoles-7a9p.m.-45672</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Tacna-Enero-Miércoles-7 a 9 p.m.-45672-Inscrito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75">
      <c r="A7" s="311"/>
      <c r="B7" s="331" t="s">
        <v>72</v>
      </c>
      <c r="C7" s="332" t="s">
        <v>73</v>
      </c>
      <c r="D7" s="333" t="s">
        <v>74</v>
      </c>
      <c r="E7" s="42" t="s">
        <v>75</v>
      </c>
      <c r="F7" s="45">
        <v>45672</v>
      </c>
      <c r="G7" s="206"/>
      <c r="H7" s="312" t="s">
        <v>93</v>
      </c>
      <c r="I7" s="357" t="s">
        <v>94</v>
      </c>
      <c r="J7" s="313" t="s">
        <v>95</v>
      </c>
      <c r="K7" s="311"/>
      <c r="L7" s="150"/>
      <c r="M7" s="314">
        <v>33206</v>
      </c>
      <c r="N7" s="238">
        <f ca="1">IF(Tabla1[[#This Row],[Fecha de nac]]="","",IF(Tabla1[[#This Row],[Fecha Finalización]] &gt;=TODAY(), DATEDIF(Tabla1[[#This Row],[Fecha de nac]],TODAY(),"y"), ROUNDDOWN((Tabla1[[#This Row],[Fecha Finalización]] -Tabla1[[#This Row],[Fecha de nac]])/365,0)))</f>
        <v>34</v>
      </c>
      <c r="O7" s="334" t="s">
        <v>79</v>
      </c>
      <c r="P7" s="335" t="s">
        <v>80</v>
      </c>
      <c r="Q7" s="315"/>
      <c r="R7" s="316"/>
      <c r="S7" s="316"/>
      <c r="T7" s="316"/>
      <c r="U7" s="317">
        <f>IF(F7="","",Tabla1[[#This Row],[Fecha Inicio grupo]]+3*7-7)</f>
        <v>45686</v>
      </c>
      <c r="V7" s="318">
        <f>IF(F7="","",EDATE(Tabla1[[#This Row],[Fecha Inicio grupo]],3))</f>
        <v>45762</v>
      </c>
      <c r="W7" s="34" t="s">
        <v>81</v>
      </c>
      <c r="X7" s="34" t="s">
        <v>92</v>
      </c>
      <c r="Y7" s="320" t="s">
        <v>83</v>
      </c>
      <c r="Z7" s="320" t="s">
        <v>83</v>
      </c>
      <c r="AA7" s="320" t="s">
        <v>96</v>
      </c>
      <c r="AB7" s="320" t="s">
        <v>83</v>
      </c>
      <c r="AC7" s="320" t="s">
        <v>83</v>
      </c>
      <c r="AD7" s="320" t="s">
        <v>83</v>
      </c>
      <c r="AE7" s="320" t="s">
        <v>83</v>
      </c>
      <c r="AF7" s="320" t="s">
        <v>84</v>
      </c>
      <c r="AG7" s="320"/>
      <c r="AH7" s="320"/>
      <c r="AI7" s="320"/>
      <c r="AJ7" s="321"/>
      <c r="AK7" s="232"/>
      <c r="AL7" s="322"/>
      <c r="AM7" s="322"/>
      <c r="AN7" s="323"/>
      <c r="AO7" s="324"/>
      <c r="AP7" s="246" t="str">
        <f>IF(F7="","",IFERROR(VLOOKUP(SUBSTITUTE(SUBSTITUTE(Tabla1[[#This Row],[Uso Sistemas]],"T","P"),"N","F"),Parámetros!$M$2:$N$17,2,0),"Completar hasta 3ra sem. para evaluar a Probacionista"))</f>
        <v>Asistió</v>
      </c>
      <c r="AQ7" s="325"/>
      <c r="AR7" s="326"/>
      <c r="AS7" s="155"/>
      <c r="AT7" s="319"/>
      <c r="AU7" s="327"/>
      <c r="AV7" s="55"/>
      <c r="AW7" s="29"/>
      <c r="AX7" s="328">
        <f>IF(V7="","",EOMONTH(EDATE(Tabla1[[#This Row],[Fecha Finalización]],2),0))</f>
        <v>45838</v>
      </c>
      <c r="AY7" s="326"/>
      <c r="AZ7" s="329">
        <f>IF(V7="","",EOMONTH(EDATE(Tabla1[[#This Row],[Fecha Finalización]],3),0))</f>
        <v>45869</v>
      </c>
      <c r="BA7" s="330"/>
      <c r="BB7" s="330"/>
      <c r="BC7" s="327"/>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Tacna-Enero-Miércoles-7a9p.m.-45672</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Tacna-Enero-Miércoles-7 a 9 p.m.-45672-Inscrito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4</v>
      </c>
      <c r="B8" s="34" t="s">
        <v>72</v>
      </c>
      <c r="C8" s="34" t="s">
        <v>73</v>
      </c>
      <c r="D8" s="42" t="s">
        <v>97</v>
      </c>
      <c r="E8" s="42" t="s">
        <v>98</v>
      </c>
      <c r="F8" s="45">
        <v>45675</v>
      </c>
      <c r="G8" s="45"/>
      <c r="H8" s="163" t="s">
        <v>99</v>
      </c>
      <c r="I8" s="356" t="s">
        <v>100</v>
      </c>
      <c r="J8" s="28" t="s">
        <v>101</v>
      </c>
      <c r="K8" s="69"/>
      <c r="L8" s="68"/>
      <c r="M8" s="46">
        <v>40744</v>
      </c>
      <c r="N8" s="238">
        <f ca="1">IF(Tabla1[[#This Row],[Fecha de nac]]="","",IF(Tabla1[[#This Row],[Fecha Finalización]] &gt;=TODAY(), DATEDIF(Tabla1[[#This Row],[Fecha de nac]],TODAY(),"y"), ROUNDDOWN((Tabla1[[#This Row],[Fecha Finalización]] -Tabla1[[#This Row],[Fecha de nac]])/365,0)))</f>
        <v>13</v>
      </c>
      <c r="O8" s="168" t="s">
        <v>102</v>
      </c>
      <c r="P8" s="71" t="s">
        <v>80</v>
      </c>
      <c r="Q8" s="72"/>
      <c r="R8" s="77"/>
      <c r="S8" s="77"/>
      <c r="T8" s="77"/>
      <c r="U8" s="240">
        <f>IF(F8="","",Tabla1[[#This Row],[Fecha Inicio grupo]]+3*7-7)</f>
        <v>45689</v>
      </c>
      <c r="V8" s="241">
        <f>IF(F8="","",EDATE(Tabla1[[#This Row],[Fecha Inicio grupo]],3))</f>
        <v>45765</v>
      </c>
      <c r="W8" s="34" t="s">
        <v>103</v>
      </c>
      <c r="X8" s="34" t="s">
        <v>92</v>
      </c>
      <c r="Y8" s="75" t="s">
        <v>83</v>
      </c>
      <c r="Z8" s="75" t="s">
        <v>83</v>
      </c>
      <c r="AA8" s="75" t="s">
        <v>84</v>
      </c>
      <c r="AB8" s="75" t="s">
        <v>83</v>
      </c>
      <c r="AC8" s="75" t="s">
        <v>84</v>
      </c>
      <c r="AD8" s="75" t="s">
        <v>84</v>
      </c>
      <c r="AE8" s="75" t="s">
        <v>83</v>
      </c>
      <c r="AF8" s="75" t="s">
        <v>84</v>
      </c>
      <c r="AG8" s="75"/>
      <c r="AH8" s="75"/>
      <c r="AI8" s="75"/>
      <c r="AJ8" s="75"/>
      <c r="AK8" s="75"/>
      <c r="AL8" s="75"/>
      <c r="AM8" s="75"/>
      <c r="AN8" s="75"/>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PPF</v>
      </c>
      <c r="BE8" s="234" t="str">
        <f>IF(TRIM(F8)="","",$B$1&amp;"-"&amp;SUBSTITUTE(Tabla1[[#This Row],[Mes Inscrito]]," ","")&amp;"-"&amp;SUBSTITUTE(Tabla1[[#This Row],[Dia de clases Inscrito]]," ","")&amp;"-"&amp;SUBSTITUTE(Tabla1[[#This Row],[Horario Inscrito]]," ","")&amp;"-"&amp;Tabla1[[#This Row],[Fecha Inicio grupo]])</f>
        <v>Tacna-Enero-Sábado-5a7p.m.-45675</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Tacna-Enero-Sábado-5 a 7 p.m.-45675-Inscrito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5</v>
      </c>
      <c r="B9" s="34" t="s">
        <v>72</v>
      </c>
      <c r="C9" s="34" t="s">
        <v>73</v>
      </c>
      <c r="D9" s="42" t="s">
        <v>97</v>
      </c>
      <c r="E9" s="42" t="s">
        <v>98</v>
      </c>
      <c r="F9" s="45">
        <v>45675</v>
      </c>
      <c r="G9" s="45"/>
      <c r="H9" s="163" t="s">
        <v>104</v>
      </c>
      <c r="I9" s="356" t="s">
        <v>105</v>
      </c>
      <c r="J9" s="28" t="s">
        <v>106</v>
      </c>
      <c r="K9" s="69"/>
      <c r="L9" s="68"/>
      <c r="M9" s="46">
        <v>36336</v>
      </c>
      <c r="N9" s="238">
        <f ca="1">IF(Tabla1[[#This Row],[Fecha de nac]]="","",IF(Tabla1[[#This Row],[Fecha Finalización]] &gt;=TODAY(), DATEDIF(Tabla1[[#This Row],[Fecha de nac]],TODAY(),"y"), ROUNDDOWN((Tabla1[[#This Row],[Fecha Finalización]] -Tabla1[[#This Row],[Fecha de nac]])/365,0)))</f>
        <v>25</v>
      </c>
      <c r="O9" s="168" t="s">
        <v>102</v>
      </c>
      <c r="P9" s="71" t="s">
        <v>80</v>
      </c>
      <c r="Q9" s="72"/>
      <c r="R9" s="77"/>
      <c r="S9" s="77"/>
      <c r="T9" s="77"/>
      <c r="U9" s="240">
        <f>IF(F9="","",Tabla1[[#This Row],[Fecha Inicio grupo]]+3*7-7)</f>
        <v>45689</v>
      </c>
      <c r="V9" s="241">
        <f>IF(F9="","",EDATE(Tabla1[[#This Row],[Fecha Inicio grupo]],3))</f>
        <v>45765</v>
      </c>
      <c r="W9" s="34" t="s">
        <v>103</v>
      </c>
      <c r="X9" s="34" t="s">
        <v>92</v>
      </c>
      <c r="Y9" s="75" t="s">
        <v>83</v>
      </c>
      <c r="Z9" s="75" t="s">
        <v>83</v>
      </c>
      <c r="AA9" s="75" t="s">
        <v>83</v>
      </c>
      <c r="AB9" s="75" t="s">
        <v>84</v>
      </c>
      <c r="AC9" s="75" t="s">
        <v>83</v>
      </c>
      <c r="AD9" s="75" t="s">
        <v>84</v>
      </c>
      <c r="AE9" s="75" t="s">
        <v>83</v>
      </c>
      <c r="AF9" s="75" t="s">
        <v>84</v>
      </c>
      <c r="AG9" s="75"/>
      <c r="AH9" s="75"/>
      <c r="AI9" s="75"/>
      <c r="AJ9" s="75"/>
      <c r="AK9" s="75"/>
      <c r="AL9" s="75"/>
      <c r="AM9" s="75"/>
      <c r="AN9" s="75"/>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Tacna-Enero-Sábado-5a7p.m.-45675</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Tacna-Enero-Sábado-5 a 7 p.m.-45675-Inscrito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6</v>
      </c>
      <c r="B10" s="34" t="s">
        <v>72</v>
      </c>
      <c r="C10" s="34" t="s">
        <v>73</v>
      </c>
      <c r="D10" s="42" t="s">
        <v>97</v>
      </c>
      <c r="E10" s="42" t="s">
        <v>98</v>
      </c>
      <c r="F10" s="45">
        <v>45675</v>
      </c>
      <c r="G10" s="45"/>
      <c r="H10" s="163" t="s">
        <v>107</v>
      </c>
      <c r="I10" s="356" t="s">
        <v>108</v>
      </c>
      <c r="J10" s="28" t="s">
        <v>109</v>
      </c>
      <c r="K10" s="69"/>
      <c r="L10" s="68"/>
      <c r="M10" s="46">
        <v>38552</v>
      </c>
      <c r="N10" s="238">
        <f ca="1">IF(Tabla1[[#This Row],[Fecha de nac]]="","",IF(Tabla1[[#This Row],[Fecha Finalización]] &gt;=TODAY(), DATEDIF(Tabla1[[#This Row],[Fecha de nac]],TODAY(),"y"), ROUNDDOWN((Tabla1[[#This Row],[Fecha Finalización]] -Tabla1[[#This Row],[Fecha de nac]])/365,0)))</f>
        <v>19</v>
      </c>
      <c r="O10" s="168" t="s">
        <v>102</v>
      </c>
      <c r="P10" s="71" t="s">
        <v>80</v>
      </c>
      <c r="Q10" s="72"/>
      <c r="R10" s="77"/>
      <c r="S10" s="77"/>
      <c r="T10" s="77"/>
      <c r="U10" s="240">
        <f>IF(F10="","",Tabla1[[#This Row],[Fecha Inicio grupo]]+3*7-7)</f>
        <v>45689</v>
      </c>
      <c r="V10" s="241">
        <f>IF(F10="","",EDATE(Tabla1[[#This Row],[Fecha Inicio grupo]],3))</f>
        <v>45765</v>
      </c>
      <c r="W10" s="34" t="s">
        <v>103</v>
      </c>
      <c r="X10" s="34" t="s">
        <v>92</v>
      </c>
      <c r="Y10" s="75" t="s">
        <v>83</v>
      </c>
      <c r="Z10" s="75" t="s">
        <v>83</v>
      </c>
      <c r="AA10" s="75" t="s">
        <v>83</v>
      </c>
      <c r="AB10" s="75" t="s">
        <v>83</v>
      </c>
      <c r="AC10" s="75" t="s">
        <v>84</v>
      </c>
      <c r="AD10" s="75" t="s">
        <v>84</v>
      </c>
      <c r="AE10" s="75" t="s">
        <v>83</v>
      </c>
      <c r="AF10" s="75" t="s">
        <v>83</v>
      </c>
      <c r="AG10" s="75"/>
      <c r="AH10" s="75"/>
      <c r="AI10" s="75"/>
      <c r="AJ10" s="75"/>
      <c r="AK10" s="75"/>
      <c r="AL10" s="75"/>
      <c r="AM10" s="75"/>
      <c r="AN10" s="75"/>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PPP</v>
      </c>
      <c r="BE10" s="234" t="str">
        <f>IF(TRIM(F10)="","",$B$1&amp;"-"&amp;SUBSTITUTE(Tabla1[[#This Row],[Mes Inscrito]]," ","")&amp;"-"&amp;SUBSTITUTE(Tabla1[[#This Row],[Dia de clases Inscrito]]," ","")&amp;"-"&amp;SUBSTITUTE(Tabla1[[#This Row],[Horario Inscrito]]," ","")&amp;"-"&amp;Tabla1[[#This Row],[Fecha Inicio grupo]])</f>
        <v>Tacna-Enero-Sábado-5a7p.m.-45675</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Tacna-Enero-Sábado-5 a 7 p.m.-45675-Inscrito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7</v>
      </c>
      <c r="B11" s="34" t="s">
        <v>72</v>
      </c>
      <c r="C11" s="34" t="s">
        <v>73</v>
      </c>
      <c r="D11" s="42" t="s">
        <v>97</v>
      </c>
      <c r="E11" s="42" t="s">
        <v>98</v>
      </c>
      <c r="F11" s="45">
        <v>45675</v>
      </c>
      <c r="G11" s="45"/>
      <c r="H11" s="163" t="s">
        <v>110</v>
      </c>
      <c r="I11" s="356" t="s">
        <v>111</v>
      </c>
      <c r="J11" s="28" t="s">
        <v>112</v>
      </c>
      <c r="K11" s="69"/>
      <c r="L11" s="68"/>
      <c r="M11" s="46">
        <v>31788</v>
      </c>
      <c r="N11" s="238">
        <f ca="1">IF(Tabla1[[#This Row],[Fecha de nac]]="","",IF(Tabla1[[#This Row],[Fecha Finalización]] &gt;=TODAY(), DATEDIF(Tabla1[[#This Row],[Fecha de nac]],TODAY(),"y"), ROUNDDOWN((Tabla1[[#This Row],[Fecha Finalización]] -Tabla1[[#This Row],[Fecha de nac]])/365,0)))</f>
        <v>38</v>
      </c>
      <c r="O11" s="168" t="s">
        <v>102</v>
      </c>
      <c r="P11" s="71" t="s">
        <v>80</v>
      </c>
      <c r="Q11" s="72"/>
      <c r="R11" s="77"/>
      <c r="S11" s="77"/>
      <c r="T11" s="77"/>
      <c r="U11" s="240">
        <f>IF(F11="","",Tabla1[[#This Row],[Fecha Inicio grupo]]+3*7-7)</f>
        <v>45689</v>
      </c>
      <c r="V11" s="241">
        <f>IF(F11="","",EDATE(Tabla1[[#This Row],[Fecha Inicio grupo]],3))</f>
        <v>45765</v>
      </c>
      <c r="W11" s="34" t="s">
        <v>103</v>
      </c>
      <c r="X11" s="34" t="s">
        <v>92</v>
      </c>
      <c r="Y11" s="75" t="s">
        <v>83</v>
      </c>
      <c r="Z11" s="75" t="s">
        <v>83</v>
      </c>
      <c r="AA11" s="75" t="s">
        <v>83</v>
      </c>
      <c r="AB11" s="75" t="s">
        <v>83</v>
      </c>
      <c r="AC11" s="75" t="s">
        <v>83</v>
      </c>
      <c r="AD11" s="75" t="s">
        <v>83</v>
      </c>
      <c r="AE11" s="75" t="s">
        <v>83</v>
      </c>
      <c r="AF11" s="75" t="s">
        <v>83</v>
      </c>
      <c r="AG11" s="75"/>
      <c r="AH11" s="75"/>
      <c r="AI11" s="75"/>
      <c r="AJ11" s="75"/>
      <c r="AK11" s="75"/>
      <c r="AL11" s="75"/>
      <c r="AM11" s="75"/>
      <c r="AN11" s="75"/>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PPP</v>
      </c>
      <c r="BE11" s="234" t="str">
        <f>IF(TRIM(F11)="","",$B$1&amp;"-"&amp;SUBSTITUTE(Tabla1[[#This Row],[Mes Inscrito]]," ","")&amp;"-"&amp;SUBSTITUTE(Tabla1[[#This Row],[Dia de clases Inscrito]]," ","")&amp;"-"&amp;SUBSTITUTE(Tabla1[[#This Row],[Horario Inscrito]]," ","")&amp;"-"&amp;Tabla1[[#This Row],[Fecha Inicio grupo]])</f>
        <v>Tacna-Enero-Sábado-5a7p.m.-45675</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Tacna-Enero-Sábado-5 a 7 p.m.-45675-Inscrito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8</v>
      </c>
      <c r="B12" s="34" t="s">
        <v>72</v>
      </c>
      <c r="C12" s="34" t="s">
        <v>73</v>
      </c>
      <c r="D12" s="42" t="s">
        <v>97</v>
      </c>
      <c r="E12" s="42" t="s">
        <v>98</v>
      </c>
      <c r="F12" s="45">
        <v>45675</v>
      </c>
      <c r="G12" s="45"/>
      <c r="H12" s="163" t="s">
        <v>113</v>
      </c>
      <c r="I12" s="356" t="s">
        <v>114</v>
      </c>
      <c r="J12" s="28" t="s">
        <v>115</v>
      </c>
      <c r="K12" s="69"/>
      <c r="L12" s="68"/>
      <c r="M12" s="46">
        <v>38683</v>
      </c>
      <c r="N12" s="238">
        <f ca="1">IF(Tabla1[[#This Row],[Fecha de nac]]="","",IF(Tabla1[[#This Row],[Fecha Finalización]] &gt;=TODAY(), DATEDIF(Tabla1[[#This Row],[Fecha de nac]],TODAY(),"y"), ROUNDDOWN((Tabla1[[#This Row],[Fecha Finalización]] -Tabla1[[#This Row],[Fecha de nac]])/365,0)))</f>
        <v>19</v>
      </c>
      <c r="O12" s="168" t="s">
        <v>102</v>
      </c>
      <c r="P12" s="71" t="s">
        <v>80</v>
      </c>
      <c r="Q12" s="72"/>
      <c r="R12" s="77"/>
      <c r="S12" s="77"/>
      <c r="T12" s="77"/>
      <c r="U12" s="240">
        <f>IF(F12="","",Tabla1[[#This Row],[Fecha Inicio grupo]]+3*7-7)</f>
        <v>45689</v>
      </c>
      <c r="V12" s="241">
        <f>IF(F12="","",EDATE(Tabla1[[#This Row],[Fecha Inicio grupo]],3))</f>
        <v>45765</v>
      </c>
      <c r="W12" s="34" t="s">
        <v>103</v>
      </c>
      <c r="X12" s="34" t="s">
        <v>92</v>
      </c>
      <c r="Y12" s="75" t="s">
        <v>84</v>
      </c>
      <c r="Z12" s="75" t="s">
        <v>84</v>
      </c>
      <c r="AA12" s="75" t="s">
        <v>83</v>
      </c>
      <c r="AB12" s="75" t="s">
        <v>83</v>
      </c>
      <c r="AC12" s="75" t="s">
        <v>83</v>
      </c>
      <c r="AD12" s="75" t="s">
        <v>84</v>
      </c>
      <c r="AE12" s="75" t="s">
        <v>83</v>
      </c>
      <c r="AF12" s="75" t="s">
        <v>83</v>
      </c>
      <c r="AG12" s="75"/>
      <c r="AH12" s="75"/>
      <c r="AI12" s="75"/>
      <c r="AJ12" s="75"/>
      <c r="AK12" s="75"/>
      <c r="AL12" s="75"/>
      <c r="AM12" s="75"/>
      <c r="AN12" s="75"/>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49">
        <f>IF(V12="","",EOMONTH(EDATE(Tabla1[[#This Row],[Fecha Finalización]],3),0))</f>
        <v>45869</v>
      </c>
      <c r="BA12" s="39"/>
      <c r="BB12" s="39"/>
      <c r="BC12" s="235"/>
      <c r="BD12" s="233" t="str">
        <f>IF(F12="","",Tabla1[[#This Row],[sem 01]]&amp;Tabla1[[#This Row],[sem 02]]&amp;Tabla1[[#This Row],[sem 03]])</f>
        <v>FFP</v>
      </c>
      <c r="BE12" s="234" t="str">
        <f>IF(TRIM(F12)="","",$B$1&amp;"-"&amp;SUBSTITUTE(Tabla1[[#This Row],[Mes Inscrito]]," ","")&amp;"-"&amp;SUBSTITUTE(Tabla1[[#This Row],[Dia de clases Inscrito]]," ","")&amp;"-"&amp;SUBSTITUTE(Tabla1[[#This Row],[Horario Inscrito]]," ","")&amp;"-"&amp;Tabla1[[#This Row],[Fecha Inicio grupo]])</f>
        <v>Tacna-Enero-Sábado-5a7p.m.-45675</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Tacna-Enero-Sábado-5 a 7 p.m.-45675-Inscrito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9</v>
      </c>
      <c r="B13" s="34" t="s">
        <v>72</v>
      </c>
      <c r="C13" s="34" t="s">
        <v>73</v>
      </c>
      <c r="D13" s="42" t="s">
        <v>97</v>
      </c>
      <c r="E13" s="42" t="s">
        <v>98</v>
      </c>
      <c r="F13" s="45">
        <v>45675</v>
      </c>
      <c r="G13" s="45"/>
      <c r="H13" s="163" t="s">
        <v>116</v>
      </c>
      <c r="I13" s="356" t="s">
        <v>117</v>
      </c>
      <c r="J13" s="28" t="s">
        <v>118</v>
      </c>
      <c r="K13" s="69"/>
      <c r="L13" s="68"/>
      <c r="M13" s="46">
        <v>39695</v>
      </c>
      <c r="N13" s="238">
        <f ca="1">IF(Tabla1[[#This Row],[Fecha de nac]]="","",IF(Tabla1[[#This Row],[Fecha Finalización]] &gt;=TODAY(), DATEDIF(Tabla1[[#This Row],[Fecha de nac]],TODAY(),"y"), ROUNDDOWN((Tabla1[[#This Row],[Fecha Finalización]] -Tabla1[[#This Row],[Fecha de nac]])/365,0)))</f>
        <v>16</v>
      </c>
      <c r="O13" s="168" t="s">
        <v>102</v>
      </c>
      <c r="P13" s="71" t="s">
        <v>80</v>
      </c>
      <c r="Q13" s="72"/>
      <c r="R13" s="77"/>
      <c r="S13" s="77"/>
      <c r="T13" s="77"/>
      <c r="U13" s="240">
        <f>IF(F13="","",Tabla1[[#This Row],[Fecha Inicio grupo]]+3*7-7)</f>
        <v>45689</v>
      </c>
      <c r="V13" s="241">
        <f>IF(F13="","",EDATE(Tabla1[[#This Row],[Fecha Inicio grupo]],3))</f>
        <v>45765</v>
      </c>
      <c r="W13" s="34" t="s">
        <v>103</v>
      </c>
      <c r="X13" s="34" t="s">
        <v>92</v>
      </c>
      <c r="Y13" s="75" t="s">
        <v>84</v>
      </c>
      <c r="Z13" s="75" t="s">
        <v>83</v>
      </c>
      <c r="AA13" s="75" t="s">
        <v>83</v>
      </c>
      <c r="AB13" s="75" t="s">
        <v>84</v>
      </c>
      <c r="AC13" s="75" t="s">
        <v>84</v>
      </c>
      <c r="AD13" s="75" t="s">
        <v>119</v>
      </c>
      <c r="AE13" s="75"/>
      <c r="AF13" s="75"/>
      <c r="AG13" s="75"/>
      <c r="AH13" s="75"/>
      <c r="AI13" s="75"/>
      <c r="AJ13" s="75"/>
      <c r="AK13" s="75"/>
      <c r="AL13" s="75"/>
      <c r="AM13" s="75"/>
      <c r="AN13" s="75"/>
      <c r="AO13" s="144"/>
      <c r="AP13" s="246" t="str">
        <f>IF(F13="","",IFERROR(VLOOKUP(SUBSTITUTE(SUBSTITUTE(Tabla1[[#This Row],[Uso Sistemas]],"T","P"),"N","F"),Parámetros!$M$2:$N$17,2,0),"Completar hasta 3ra sem. para evaluar a Probacionista"))</f>
        <v>Asistió</v>
      </c>
      <c r="AQ13" s="39"/>
      <c r="AR13" s="200"/>
      <c r="AS13" s="39"/>
      <c r="AT13" s="28"/>
      <c r="AU13" s="28"/>
      <c r="AV13" s="28"/>
      <c r="AW13" s="28"/>
      <c r="AX13" s="244">
        <f>IF(V13="","",EOMONTH(EDATE(Tabla1[[#This Row],[Fecha Finalización]],2),0))</f>
        <v>45838</v>
      </c>
      <c r="AY13" s="39"/>
      <c r="AZ13" s="250">
        <f>IF(V13="","",EOMONTH(EDATE(Tabla1[[#This Row],[Fecha Finalización]],3),0))</f>
        <v>45869</v>
      </c>
      <c r="BA13" s="39"/>
      <c r="BB13" s="59"/>
      <c r="BC13" s="236"/>
      <c r="BD13" s="233" t="str">
        <f>IF(F13="","",Tabla1[[#This Row],[sem 01]]&amp;Tabla1[[#This Row],[sem 02]]&amp;Tabla1[[#This Row],[sem 03]])</f>
        <v>FPP</v>
      </c>
      <c r="BE13" s="234" t="str">
        <f>IF(TRIM(F13)="","",$B$1&amp;"-"&amp;SUBSTITUTE(Tabla1[[#This Row],[Mes Inscrito]]," ","")&amp;"-"&amp;SUBSTITUTE(Tabla1[[#This Row],[Dia de clases Inscrito]]," ","")&amp;"-"&amp;SUBSTITUTE(Tabla1[[#This Row],[Horario Inscrito]]," ","")&amp;"-"&amp;Tabla1[[#This Row],[Fecha Inicio grupo]])</f>
        <v>Tacna-Enero-Sábado-5a7p.m.-45675</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Tacna-Enero-Sábado-5 a 7 p.m.-45675-Inscrito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
      <c r="A14" s="68">
        <v>10</v>
      </c>
      <c r="B14" s="34" t="s">
        <v>72</v>
      </c>
      <c r="C14" s="34" t="s">
        <v>120</v>
      </c>
      <c r="D14" s="42" t="s">
        <v>97</v>
      </c>
      <c r="E14" s="42" t="s">
        <v>98</v>
      </c>
      <c r="F14" s="45">
        <v>45675</v>
      </c>
      <c r="G14" s="45"/>
      <c r="H14" s="163" t="s">
        <v>121</v>
      </c>
      <c r="I14" s="356" t="s">
        <v>122</v>
      </c>
      <c r="J14" s="28" t="s">
        <v>123</v>
      </c>
      <c r="K14" s="69"/>
      <c r="L14" s="68"/>
      <c r="M14" s="46">
        <v>37029</v>
      </c>
      <c r="N14" s="238">
        <f ca="1">IF(Tabla1[[#This Row],[Fecha de nac]]="","",IF(Tabla1[[#This Row],[Fecha Finalización]] &gt;=TODAY(), DATEDIF(Tabla1[[#This Row],[Fecha de nac]],TODAY(),"y"), ROUNDDOWN((Tabla1[[#This Row],[Fecha Finalización]] -Tabla1[[#This Row],[Fecha de nac]])/365,0)))</f>
        <v>23</v>
      </c>
      <c r="O14" s="168" t="s">
        <v>102</v>
      </c>
      <c r="P14" s="71" t="s">
        <v>80</v>
      </c>
      <c r="Q14" s="72"/>
      <c r="R14" s="77"/>
      <c r="S14" s="77"/>
      <c r="T14" s="77"/>
      <c r="U14" s="240">
        <f>IF(F14="","",Tabla1[[#This Row],[Fecha Inicio grupo]]+3*7-7)</f>
        <v>45689</v>
      </c>
      <c r="V14" s="241">
        <f>IF(F14="","",EDATE(Tabla1[[#This Row],[Fecha Inicio grupo]],3))</f>
        <v>45765</v>
      </c>
      <c r="W14" s="34" t="s">
        <v>103</v>
      </c>
      <c r="X14" s="34" t="s">
        <v>92</v>
      </c>
      <c r="Y14" s="75" t="s">
        <v>88</v>
      </c>
      <c r="Z14" s="75" t="s">
        <v>88</v>
      </c>
      <c r="AA14" s="75" t="s">
        <v>83</v>
      </c>
      <c r="AB14" s="75" t="s">
        <v>84</v>
      </c>
      <c r="AC14" s="75" t="s">
        <v>83</v>
      </c>
      <c r="AD14" s="75" t="s">
        <v>119</v>
      </c>
      <c r="AE14" s="75"/>
      <c r="AF14" s="75"/>
      <c r="AG14" s="75"/>
      <c r="AH14" s="75"/>
      <c r="AI14" s="75"/>
      <c r="AJ14" s="75"/>
      <c r="AK14" s="75"/>
      <c r="AL14" s="75"/>
      <c r="AM14" s="75"/>
      <c r="AN14" s="75"/>
      <c r="AO14" s="144"/>
      <c r="AP14" s="246" t="str">
        <f>IF(F14="","",IFERROR(VLOOKUP(SUBSTITUTE(SUBSTITUTE(Tabla1[[#This Row],[Uso Sistemas]],"T","P"),"N","F"),Parámetros!$M$2:$N$17,2,0),"Completar hasta 3ra sem. para evaluar a Probacionista"))</f>
        <v>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c r="BD14" s="233" t="str">
        <f>IF(F14="","",Tabla1[[#This Row],[sem 01]]&amp;Tabla1[[#This Row],[sem 02]]&amp;Tabla1[[#This Row],[sem 03]])</f>
        <v>NNP</v>
      </c>
      <c r="BE14" s="234" t="str">
        <f>IF(TRIM(F14)="","",$B$1&amp;"-"&amp;SUBSTITUTE(Tabla1[[#This Row],[Mes Inscrito]]," ","")&amp;"-"&amp;SUBSTITUTE(Tabla1[[#This Row],[Dia de clases Inscrito]]," ","")&amp;"-"&amp;SUBSTITUTE(Tabla1[[#This Row],[Horario Inscrito]]," ","")&amp;"-"&amp;Tabla1[[#This Row],[Fecha Inicio grupo]])</f>
        <v>Tacna-Febrero-Sábado-5a7p.m.-45675</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Tacna-Febrero-Sábado-5 a 7 p.m.-45675-Inscrito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11</v>
      </c>
      <c r="B15" s="34" t="s">
        <v>72</v>
      </c>
      <c r="C15" s="34" t="s">
        <v>120</v>
      </c>
      <c r="D15" s="42" t="s">
        <v>97</v>
      </c>
      <c r="E15" s="42" t="s">
        <v>98</v>
      </c>
      <c r="F15" s="45">
        <v>45675</v>
      </c>
      <c r="G15" s="45"/>
      <c r="H15" s="163" t="s">
        <v>124</v>
      </c>
      <c r="I15" s="356" t="s">
        <v>125</v>
      </c>
      <c r="J15" s="28" t="s">
        <v>126</v>
      </c>
      <c r="K15" s="69"/>
      <c r="L15" s="68"/>
      <c r="M15" s="260">
        <v>38697</v>
      </c>
      <c r="N15" s="238">
        <f ca="1">IF(Tabla1[[#This Row],[Fecha de nac]]="","",IF(Tabla1[[#This Row],[Fecha Finalización]] &gt;=TODAY(), DATEDIF(Tabla1[[#This Row],[Fecha de nac]],TODAY(),"y"), ROUNDDOWN((Tabla1[[#This Row],[Fecha Finalización]] -Tabla1[[#This Row],[Fecha de nac]])/365,0)))</f>
        <v>19</v>
      </c>
      <c r="O15" s="168" t="s">
        <v>102</v>
      </c>
      <c r="P15" s="71" t="s">
        <v>80</v>
      </c>
      <c r="Q15" s="72"/>
      <c r="R15" s="71"/>
      <c r="S15" s="78"/>
      <c r="T15" s="78"/>
      <c r="U15" s="240">
        <f>IF(F15="","",Tabla1[[#This Row],[Fecha Inicio grupo]]+3*7-7)</f>
        <v>45689</v>
      </c>
      <c r="V15" s="241">
        <f>IF(F15="","",EDATE(Tabla1[[#This Row],[Fecha Inicio grupo]],3))</f>
        <v>45765</v>
      </c>
      <c r="W15" s="34" t="s">
        <v>103</v>
      </c>
      <c r="X15" s="34" t="s">
        <v>92</v>
      </c>
      <c r="Y15" s="75" t="s">
        <v>88</v>
      </c>
      <c r="Z15" s="75" t="s">
        <v>88</v>
      </c>
      <c r="AA15" s="75" t="s">
        <v>83</v>
      </c>
      <c r="AB15" s="75" t="s">
        <v>83</v>
      </c>
      <c r="AC15" s="75" t="s">
        <v>84</v>
      </c>
      <c r="AD15" s="75" t="s">
        <v>119</v>
      </c>
      <c r="AE15" s="75"/>
      <c r="AF15" s="75"/>
      <c r="AG15" s="75"/>
      <c r="AH15" s="75"/>
      <c r="AI15" s="75"/>
      <c r="AJ15" s="75"/>
      <c r="AK15" s="75"/>
      <c r="AL15" s="75"/>
      <c r="AM15" s="75"/>
      <c r="AN15" s="75"/>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c r="BD15" s="233" t="str">
        <f>IF(F15="","",Tabla1[[#This Row],[sem 01]]&amp;Tabla1[[#This Row],[sem 02]]&amp;Tabla1[[#This Row],[sem 03]])</f>
        <v>NNP</v>
      </c>
      <c r="BE15" s="234" t="str">
        <f>IF(TRIM(F15)="","",$B$1&amp;"-"&amp;SUBSTITUTE(Tabla1[[#This Row],[Mes Inscrito]]," ","")&amp;"-"&amp;SUBSTITUTE(Tabla1[[#This Row],[Dia de clases Inscrito]]," ","")&amp;"-"&amp;SUBSTITUTE(Tabla1[[#This Row],[Horario Inscrito]]," ","")&amp;"-"&amp;Tabla1[[#This Row],[Fecha Inicio grupo]])</f>
        <v>Tacna-Febrero-Sábado-5a7p.m.-45675</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Tacna-Febrero-Sábado-5 a 7 p.m.-45675-Inscrito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12</v>
      </c>
      <c r="B16" s="34" t="s">
        <v>72</v>
      </c>
      <c r="C16" s="34" t="s">
        <v>120</v>
      </c>
      <c r="D16" s="42" t="s">
        <v>74</v>
      </c>
      <c r="E16" s="42" t="s">
        <v>75</v>
      </c>
      <c r="F16" s="45">
        <v>45700</v>
      </c>
      <c r="G16" s="45"/>
      <c r="H16" s="163" t="s">
        <v>127</v>
      </c>
      <c r="I16" s="356" t="s">
        <v>128</v>
      </c>
      <c r="J16" s="28" t="s">
        <v>129</v>
      </c>
      <c r="K16" s="69"/>
      <c r="L16" s="68"/>
      <c r="M16" s="46">
        <v>24546</v>
      </c>
      <c r="N16" s="238">
        <f ca="1">IF(Tabla1[[#This Row],[Fecha de nac]]="","",IF(Tabla1[[#This Row],[Fecha Finalización]] &gt;=TODAY(), DATEDIF(Tabla1[[#This Row],[Fecha de nac]],TODAY(),"y"), ROUNDDOWN((Tabla1[[#This Row],[Fecha Finalización]] -Tabla1[[#This Row],[Fecha de nac]])/365,0)))</f>
        <v>57</v>
      </c>
      <c r="O16" s="168" t="s">
        <v>130</v>
      </c>
      <c r="P16" s="71" t="s">
        <v>80</v>
      </c>
      <c r="Q16" s="72"/>
      <c r="R16" s="71"/>
      <c r="S16" s="78"/>
      <c r="T16" s="78"/>
      <c r="U16" s="240">
        <f>IF(F16="","",Tabla1[[#This Row],[Fecha Inicio grupo]]+3*7-7)</f>
        <v>45714</v>
      </c>
      <c r="V16" s="241">
        <f>IF(F16="","",EDATE(Tabla1[[#This Row],[Fecha Inicio grupo]],3))</f>
        <v>45789</v>
      </c>
      <c r="W16" s="34" t="s">
        <v>131</v>
      </c>
      <c r="X16" s="34" t="s">
        <v>82</v>
      </c>
      <c r="Y16" s="75" t="s">
        <v>83</v>
      </c>
      <c r="Z16" s="75" t="s">
        <v>83</v>
      </c>
      <c r="AA16" s="75" t="s">
        <v>83</v>
      </c>
      <c r="AB16" s="75" t="s">
        <v>83</v>
      </c>
      <c r="AC16" s="75"/>
      <c r="AD16" s="75"/>
      <c r="AE16" s="75"/>
      <c r="AF16" s="75"/>
      <c r="AG16" s="75"/>
      <c r="AH16" s="75"/>
      <c r="AI16" s="75"/>
      <c r="AJ16" s="75"/>
      <c r="AK16" s="75"/>
      <c r="AL16" s="75"/>
      <c r="AM16" s="75"/>
      <c r="AN16" s="75"/>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45869</v>
      </c>
      <c r="AY16" s="39"/>
      <c r="AZ16" s="249">
        <f>IF(V16="","",EOMONTH(EDATE(Tabla1[[#This Row],[Fecha Finalización]],3),0))</f>
        <v>45900</v>
      </c>
      <c r="BA16" s="39"/>
      <c r="BB16" s="39"/>
      <c r="BC16" s="235"/>
      <c r="BD16" s="233" t="str">
        <f>IF(F16="","",Tabla1[[#This Row],[sem 01]]&amp;Tabla1[[#This Row],[sem 02]]&amp;Tabla1[[#This Row],[sem 03]])</f>
        <v>PPP</v>
      </c>
      <c r="BE16" s="234" t="str">
        <f>IF(TRIM(F16)="","",$B$1&amp;"-"&amp;SUBSTITUTE(Tabla1[[#This Row],[Mes Inscrito]]," ","")&amp;"-"&amp;SUBSTITUTE(Tabla1[[#This Row],[Dia de clases Inscrito]]," ","")&amp;"-"&amp;SUBSTITUTE(Tabla1[[#This Row],[Horario Inscrito]]," ","")&amp;"-"&amp;Tabla1[[#This Row],[Fecha Inicio grupo]])</f>
        <v>Tacna-Febrero-Miércoles-7a9p.m.-45700</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Tacna-Febrero-Miércoles-7 a 9 p.m.-45700-Inscrito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ht="12">
      <c r="A17" s="68">
        <v>13</v>
      </c>
      <c r="B17" s="34" t="s">
        <v>72</v>
      </c>
      <c r="C17" s="34" t="s">
        <v>120</v>
      </c>
      <c r="D17" s="42" t="s">
        <v>74</v>
      </c>
      <c r="E17" s="42" t="s">
        <v>75</v>
      </c>
      <c r="F17" s="45">
        <v>45700</v>
      </c>
      <c r="G17" s="45"/>
      <c r="H17" s="163" t="s">
        <v>132</v>
      </c>
      <c r="I17" s="356" t="s">
        <v>133</v>
      </c>
      <c r="J17" s="28" t="s">
        <v>134</v>
      </c>
      <c r="K17" s="69"/>
      <c r="L17" s="68"/>
      <c r="M17" s="46">
        <v>36820</v>
      </c>
      <c r="N17" s="238">
        <f ca="1">IF(Tabla1[[#This Row],[Fecha de nac]]="","",IF(Tabla1[[#This Row],[Fecha Finalización]] &gt;=TODAY(), DATEDIF(Tabla1[[#This Row],[Fecha de nac]],TODAY(),"y"), ROUNDDOWN((Tabla1[[#This Row],[Fecha Finalización]] -Tabla1[[#This Row],[Fecha de nac]])/365,0)))</f>
        <v>24</v>
      </c>
      <c r="O17" s="168" t="s">
        <v>130</v>
      </c>
      <c r="P17" s="71" t="s">
        <v>80</v>
      </c>
      <c r="Q17" s="72"/>
      <c r="R17" s="71"/>
      <c r="S17" s="78"/>
      <c r="T17" s="78"/>
      <c r="U17" s="240">
        <f>IF(F17="","",Tabla1[[#This Row],[Fecha Inicio grupo]]+3*7-7)</f>
        <v>45714</v>
      </c>
      <c r="V17" s="241">
        <f>IF(F17="","",EDATE(Tabla1[[#This Row],[Fecha Inicio grupo]],3))</f>
        <v>45789</v>
      </c>
      <c r="W17" s="34" t="s">
        <v>131</v>
      </c>
      <c r="X17" s="34" t="s">
        <v>82</v>
      </c>
      <c r="Y17" s="75" t="s">
        <v>83</v>
      </c>
      <c r="Z17" s="75" t="s">
        <v>83</v>
      </c>
      <c r="AA17" s="75" t="s">
        <v>83</v>
      </c>
      <c r="AB17" s="75" t="s">
        <v>83</v>
      </c>
      <c r="AC17" s="75"/>
      <c r="AD17" s="75"/>
      <c r="AE17" s="75"/>
      <c r="AF17" s="75"/>
      <c r="AG17" s="75"/>
      <c r="AH17" s="75"/>
      <c r="AI17" s="75"/>
      <c r="AJ17" s="75"/>
      <c r="AK17" s="75"/>
      <c r="AL17" s="75"/>
      <c r="AM17" s="75"/>
      <c r="AN17" s="75"/>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45869</v>
      </c>
      <c r="AY17" s="39"/>
      <c r="AZ17" s="249">
        <f>IF(V17="","",EOMONTH(EDATE(Tabla1[[#This Row],[Fecha Finalización]],3),0))</f>
        <v>45900</v>
      </c>
      <c r="BA17" s="39"/>
      <c r="BB17" s="39"/>
      <c r="BC17" s="235"/>
      <c r="BD17" s="233" t="str">
        <f>IF(F17="","",Tabla1[[#This Row],[sem 01]]&amp;Tabla1[[#This Row],[sem 02]]&amp;Tabla1[[#This Row],[sem 03]])</f>
        <v>PPP</v>
      </c>
      <c r="BE17" s="234" t="str">
        <f>IF(TRIM(F17)="","",$B$1&amp;"-"&amp;SUBSTITUTE(Tabla1[[#This Row],[Mes Inscrito]]," ","")&amp;"-"&amp;SUBSTITUTE(Tabla1[[#This Row],[Dia de clases Inscrito]]," ","")&amp;"-"&amp;SUBSTITUTE(Tabla1[[#This Row],[Horario Inscrito]]," ","")&amp;"-"&amp;Tabla1[[#This Row],[Fecha Inicio grupo]])</f>
        <v>Tacna-Febrero-Miércoles-7a9p.m.-45700</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Tacna-Febrero-Miércoles-7 a 9 p.m.-45700-Inscrito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354" customFormat="1" ht="12.75">
      <c r="A18" s="336"/>
      <c r="B18" s="34" t="s">
        <v>72</v>
      </c>
      <c r="C18" s="34" t="s">
        <v>120</v>
      </c>
      <c r="D18" s="42" t="s">
        <v>74</v>
      </c>
      <c r="E18" s="42" t="s">
        <v>75</v>
      </c>
      <c r="F18" s="45">
        <v>45700</v>
      </c>
      <c r="G18" s="206"/>
      <c r="H18" s="337" t="s">
        <v>135</v>
      </c>
      <c r="I18" s="358" t="s">
        <v>136</v>
      </c>
      <c r="J18" s="332" t="s">
        <v>137</v>
      </c>
      <c r="K18" s="336">
        <v>918974125</v>
      </c>
      <c r="L18" s="150"/>
      <c r="M18" s="314">
        <v>36908</v>
      </c>
      <c r="N18" s="238">
        <f ca="1">IF(Tabla1[[#This Row],[Fecha de nac]]="","",IF(Tabla1[[#This Row],[Fecha Finalización]] &gt;=TODAY(), DATEDIF(Tabla1[[#This Row],[Fecha de nac]],TODAY(),"y"), ROUNDDOWN((Tabla1[[#This Row],[Fecha Finalización]] -Tabla1[[#This Row],[Fecha de nac]])/365,0)))</f>
        <v>24</v>
      </c>
      <c r="O18" s="168" t="s">
        <v>130</v>
      </c>
      <c r="P18" s="71" t="s">
        <v>80</v>
      </c>
      <c r="Q18" s="338"/>
      <c r="R18" s="339"/>
      <c r="S18" s="339"/>
      <c r="T18" s="339"/>
      <c r="U18" s="340">
        <f>IF(F18="","",Tabla1[[#This Row],[Fecha Inicio grupo]]+3*7-7)</f>
        <v>45714</v>
      </c>
      <c r="V18" s="341">
        <f>IF(F18="","",EDATE(Tabla1[[#This Row],[Fecha Inicio grupo]],3))</f>
        <v>45789</v>
      </c>
      <c r="W18" s="34" t="s">
        <v>131</v>
      </c>
      <c r="X18" s="34" t="s">
        <v>82</v>
      </c>
      <c r="Y18" s="342" t="s">
        <v>88</v>
      </c>
      <c r="Z18" s="342" t="s">
        <v>83</v>
      </c>
      <c r="AA18" s="342" t="s">
        <v>83</v>
      </c>
      <c r="AB18" s="342" t="s">
        <v>83</v>
      </c>
      <c r="AC18" s="342"/>
      <c r="AD18" s="342"/>
      <c r="AE18" s="342"/>
      <c r="AF18" s="342"/>
      <c r="AG18" s="342"/>
      <c r="AH18" s="342"/>
      <c r="AI18" s="342"/>
      <c r="AJ18" s="343"/>
      <c r="AK18" s="344"/>
      <c r="AL18" s="345"/>
      <c r="AM18" s="345"/>
      <c r="AN18" s="346"/>
      <c r="AO18" s="345"/>
      <c r="AP18" s="246" t="str">
        <f>IF(F18="","",IFERROR(VLOOKUP(SUBSTITUTE(SUBSTITUTE(Tabla1[[#This Row],[Uso Sistemas]],"T","P"),"N","F"),Parámetros!$M$2:$N$17,2,0),"Completar hasta 3ra sem. para evaluar a Probacionista"))</f>
        <v>Asistió</v>
      </c>
      <c r="AQ18" s="347"/>
      <c r="AR18" s="348"/>
      <c r="AS18" s="349"/>
      <c r="AT18" s="331"/>
      <c r="AU18" s="350" t="str">
        <f>CONCATENATE(Tabla1[[#This Row],[sem 01]],Tabla1[[#This Row],[sem 02]],Tabla1[[#This Row],[sem 03]])</f>
        <v>NPP</v>
      </c>
      <c r="AV18" s="351"/>
      <c r="AW18" s="145"/>
      <c r="AX18" s="352">
        <f>IF(V18="","",EOMONTH(EDATE(Tabla1[[#This Row],[Fecha Finalización]],2),0))</f>
        <v>45869</v>
      </c>
      <c r="AY18" s="348"/>
      <c r="AZ18" s="314">
        <f>IF(V18="","",EOMONTH(EDATE(Tabla1[[#This Row],[Fecha Finalización]],3),0))</f>
        <v>45900</v>
      </c>
      <c r="BA18" s="353"/>
      <c r="BB18" s="353"/>
      <c r="BC18" s="350"/>
      <c r="BD18" s="233" t="str">
        <f>IF(F18="","",Tabla1[[#This Row],[sem 01]]&amp;Tabla1[[#This Row],[sem 02]]&amp;Tabla1[[#This Row],[sem 03]])</f>
        <v>NPP</v>
      </c>
      <c r="BE18" s="234" t="str">
        <f>IF(TRIM(F18)="","",$B$1&amp;"-"&amp;SUBSTITUTE(Tabla1[[#This Row],[Mes Inscrito]]," ","")&amp;"-"&amp;SUBSTITUTE(Tabla1[[#This Row],[Dia de clases Inscrito]]," ","")&amp;"-"&amp;SUBSTITUTE(Tabla1[[#This Row],[Horario Inscrito]]," ","")&amp;"-"&amp;Tabla1[[#This Row],[Fecha Inicio grupo]])</f>
        <v>Tacna-Febrero-Miércoles-7a9p.m.-45700</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Tacna-Febrero-Miércoles-7 a 9 p.m.-45700-Inscrito Nuevo</v>
      </c>
      <c r="BH18" s="307"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8">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8" t="str">
        <f>IF(Tabla1[[#This Row],[Fecha Inicio grupo]]="","",IFERROR(VLOOKUP(Tabla1[[#This Row],[Mes de Alta como miembro]],Parámetros!$AM$2:$AN$16,2,0),"01/01/1900"))</f>
        <v>01/01/1900</v>
      </c>
    </row>
    <row r="19" spans="1:63" s="24" customFormat="1" ht="12">
      <c r="A19" s="68">
        <v>14</v>
      </c>
      <c r="B19" s="34" t="s">
        <v>72</v>
      </c>
      <c r="C19" s="34" t="s">
        <v>120</v>
      </c>
      <c r="D19" s="42" t="s">
        <v>97</v>
      </c>
      <c r="E19" s="42" t="s">
        <v>98</v>
      </c>
      <c r="F19" s="45">
        <v>45700</v>
      </c>
      <c r="G19" s="45"/>
      <c r="H19" s="163" t="s">
        <v>138</v>
      </c>
      <c r="I19" s="356" t="s">
        <v>139</v>
      </c>
      <c r="J19" s="28" t="s">
        <v>140</v>
      </c>
      <c r="K19" s="69"/>
      <c r="L19" s="68"/>
      <c r="M19" s="46">
        <v>38383</v>
      </c>
      <c r="N19" s="238">
        <f ca="1">IF(Tabla1[[#This Row],[Fecha de nac]]="","",IF(Tabla1[[#This Row],[Fecha Finalización]] &gt;=TODAY(), DATEDIF(Tabla1[[#This Row],[Fecha de nac]],TODAY(),"y"), ROUNDDOWN((Tabla1[[#This Row],[Fecha Finalización]] -Tabla1[[#This Row],[Fecha de nac]])/365,0)))</f>
        <v>20</v>
      </c>
      <c r="O19" s="168" t="s">
        <v>141</v>
      </c>
      <c r="P19" s="71" t="s">
        <v>80</v>
      </c>
      <c r="Q19" s="72"/>
      <c r="R19" s="77"/>
      <c r="S19" s="77"/>
      <c r="T19" s="77"/>
      <c r="U19" s="240">
        <f>IF(F19="","",Tabla1[[#This Row],[Fecha Inicio grupo]]+3*7-7)</f>
        <v>45714</v>
      </c>
      <c r="V19" s="241">
        <f>IF(F19="","",EDATE(Tabla1[[#This Row],[Fecha Inicio grupo]],3))</f>
        <v>45789</v>
      </c>
      <c r="W19" s="34" t="s">
        <v>142</v>
      </c>
      <c r="X19" s="34" t="s">
        <v>82</v>
      </c>
      <c r="Y19" s="75" t="s">
        <v>83</v>
      </c>
      <c r="Z19" s="75" t="s">
        <v>83</v>
      </c>
      <c r="AA19" s="75" t="s">
        <v>83</v>
      </c>
      <c r="AB19" s="75" t="s">
        <v>84</v>
      </c>
      <c r="AC19" s="75"/>
      <c r="AD19" s="75"/>
      <c r="AE19" s="75"/>
      <c r="AF19" s="75"/>
      <c r="AG19" s="75"/>
      <c r="AH19" s="75"/>
      <c r="AI19" s="75"/>
      <c r="AJ19" s="75"/>
      <c r="AK19" s="75"/>
      <c r="AL19" s="75"/>
      <c r="AM19" s="75"/>
      <c r="AN19" s="75"/>
      <c r="AO19" s="144"/>
      <c r="AP19" s="246" t="str">
        <f>IF(F19="","",IFERROR(VLOOKUP(SUBSTITUTE(SUBSTITUTE(Tabla1[[#This Row],[Uso Sistemas]],"T","P"),"N","F"),Parámetros!$M$2:$N$17,2,0),"Completar hasta 3ra sem. para evaluar a Probacionista"))</f>
        <v>Asistió</v>
      </c>
      <c r="AQ19" s="39"/>
      <c r="AR19" s="200"/>
      <c r="AS19" s="39"/>
      <c r="AT19" s="28"/>
      <c r="AU19" s="54"/>
      <c r="AV19" s="54"/>
      <c r="AW19" s="54"/>
      <c r="AX19" s="247">
        <f>IF(V19="","",EOMONTH(EDATE(Tabla1[[#This Row],[Fecha Finalización]],2),0))</f>
        <v>45869</v>
      </c>
      <c r="AY19" s="39"/>
      <c r="AZ19" s="249">
        <f>IF(V19="","",EOMONTH(EDATE(Tabla1[[#This Row],[Fecha Finalización]],3),0))</f>
        <v>45900</v>
      </c>
      <c r="BA19" s="39"/>
      <c r="BB19" s="39"/>
      <c r="BC19" s="235"/>
      <c r="BD19" s="233" t="str">
        <f>IF(F19="","",Tabla1[[#This Row],[sem 01]]&amp;Tabla1[[#This Row],[sem 02]]&amp;Tabla1[[#This Row],[sem 03]])</f>
        <v>PPP</v>
      </c>
      <c r="BE19" s="234" t="str">
        <f>IF(TRIM(F19)="","",$B$1&amp;"-"&amp;SUBSTITUTE(Tabla1[[#This Row],[Mes Inscrito]]," ","")&amp;"-"&amp;SUBSTITUTE(Tabla1[[#This Row],[Dia de clases Inscrito]]," ","")&amp;"-"&amp;SUBSTITUTE(Tabla1[[#This Row],[Horario Inscrito]]," ","")&amp;"-"&amp;Tabla1[[#This Row],[Fecha Inicio grupo]])</f>
        <v>Tacna-Febrero-Sábado-5a7p.m.-45700</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Tacna-Febrero-Sábado-5 a 7 p.m.-45700-Inscrito Nuevo</v>
      </c>
      <c r="BH19" s="307"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8">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8" t="str">
        <f>IF(Tabla1[[#This Row],[Fecha Inicio grupo]]="","",IFERROR(VLOOKUP(Tabla1[[#This Row],[Mes de Alta como miembro]],Parámetros!$AM$2:$AN$16,2,0),"01/01/1900"))</f>
        <v>01/01/1900</v>
      </c>
    </row>
    <row r="20" spans="1:63" s="24" customFormat="1" ht="12">
      <c r="A20" s="68">
        <v>15</v>
      </c>
      <c r="B20" s="34" t="s">
        <v>72</v>
      </c>
      <c r="C20" s="34" t="s">
        <v>120</v>
      </c>
      <c r="D20" s="42" t="s">
        <v>97</v>
      </c>
      <c r="E20" s="42" t="s">
        <v>98</v>
      </c>
      <c r="F20" s="45">
        <v>45700</v>
      </c>
      <c r="G20" s="45"/>
      <c r="H20" s="163" t="s">
        <v>143</v>
      </c>
      <c r="I20" s="356" t="s">
        <v>144</v>
      </c>
      <c r="J20" s="28" t="s">
        <v>145</v>
      </c>
      <c r="K20" s="69"/>
      <c r="L20" s="68"/>
      <c r="M20" s="46">
        <v>34168</v>
      </c>
      <c r="N20" s="238">
        <f ca="1">IF(Tabla1[[#This Row],[Fecha de nac]]="","",IF(Tabla1[[#This Row],[Fecha Finalización]] &gt;=TODAY(), DATEDIF(Tabla1[[#This Row],[Fecha de nac]],TODAY(),"y"), ROUNDDOWN((Tabla1[[#This Row],[Fecha Finalización]] -Tabla1[[#This Row],[Fecha de nac]])/365,0)))</f>
        <v>31</v>
      </c>
      <c r="O20" s="168" t="s">
        <v>141</v>
      </c>
      <c r="P20" s="71" t="s">
        <v>80</v>
      </c>
      <c r="Q20" s="72"/>
      <c r="R20" s="71"/>
      <c r="S20" s="78"/>
      <c r="T20" s="78"/>
      <c r="U20" s="240">
        <f>IF(F20="","",Tabla1[[#This Row],[Fecha Inicio grupo]]+3*7-7)</f>
        <v>45714</v>
      </c>
      <c r="V20" s="241">
        <f>IF(F20="","",EDATE(Tabla1[[#This Row],[Fecha Inicio grupo]],3))</f>
        <v>45789</v>
      </c>
      <c r="W20" s="34" t="s">
        <v>142</v>
      </c>
      <c r="X20" s="34" t="s">
        <v>82</v>
      </c>
      <c r="Y20" s="75" t="s">
        <v>83</v>
      </c>
      <c r="Z20" s="75" t="s">
        <v>83</v>
      </c>
      <c r="AA20" s="75"/>
      <c r="AB20" s="75" t="s">
        <v>83</v>
      </c>
      <c r="AC20" s="75"/>
      <c r="AD20" s="75"/>
      <c r="AE20" s="75"/>
      <c r="AF20" s="75"/>
      <c r="AG20" s="75"/>
      <c r="AH20" s="75"/>
      <c r="AI20" s="75"/>
      <c r="AJ20" s="75"/>
      <c r="AK20" s="75"/>
      <c r="AL20" s="75"/>
      <c r="AM20" s="75"/>
      <c r="AN20" s="75"/>
      <c r="AO20" s="144"/>
      <c r="AP20" s="246" t="str">
        <f>IF(F20="","",IFERROR(VLOOKUP(SUBSTITUTE(SUBSTITUTE(Tabla1[[#This Row],[Uso Sistemas]],"T","P"),"N","F"),Parámetros!$M$2:$N$17,2,0),"Completar hasta 3ra sem. para evaluar a Probacionista"))</f>
        <v>Completar hasta 3ra sem. para evaluar a Probacionista</v>
      </c>
      <c r="AQ20" s="39"/>
      <c r="AR20" s="200"/>
      <c r="AS20" s="39"/>
      <c r="AT20" s="28"/>
      <c r="AU20" s="54"/>
      <c r="AV20" s="54"/>
      <c r="AW20" s="54"/>
      <c r="AX20" s="247">
        <f>IF(V20="","",EOMONTH(EDATE(Tabla1[[#This Row],[Fecha Finalización]],2),0))</f>
        <v>45869</v>
      </c>
      <c r="AY20" s="39"/>
      <c r="AZ20" s="249">
        <f>IF(V20="","",EOMONTH(EDATE(Tabla1[[#This Row],[Fecha Finalización]],3),0))</f>
        <v>45900</v>
      </c>
      <c r="BA20" s="39"/>
      <c r="BB20" s="39"/>
      <c r="BC20" s="235"/>
      <c r="BD20" s="233" t="str">
        <f>IF(F20="","",Tabla1[[#This Row],[sem 01]]&amp;Tabla1[[#This Row],[sem 02]]&amp;Tabla1[[#This Row],[sem 03]])</f>
        <v>PP</v>
      </c>
      <c r="BE20" s="234" t="str">
        <f>IF(TRIM(F20)="","",$B$1&amp;"-"&amp;SUBSTITUTE(Tabla1[[#This Row],[Mes Inscrito]]," ","")&amp;"-"&amp;SUBSTITUTE(Tabla1[[#This Row],[Dia de clases Inscrito]]," ","")&amp;"-"&amp;SUBSTITUTE(Tabla1[[#This Row],[Horario Inscrito]]," ","")&amp;"-"&amp;Tabla1[[#This Row],[Fecha Inicio grupo]])</f>
        <v>Tacna-Febrero-Sábado-5a7p.m.-45700</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Tacna-Febrero-Sábado-5 a 7 p.m.-45700-Inscrito Nuevo</v>
      </c>
      <c r="BH20" s="307"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8">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8" t="str">
        <f>IF(Tabla1[[#This Row],[Fecha Inicio grupo]]="","",IFERROR(VLOOKUP(Tabla1[[#This Row],[Mes de Alta como miembro]],Parámetros!$AM$2:$AN$16,2,0),"01/01/1900"))</f>
        <v>01/01/1900</v>
      </c>
    </row>
    <row r="21" spans="1:63" s="24" customFormat="1" ht="12.75">
      <c r="A21" s="68">
        <v>16</v>
      </c>
      <c r="B21" s="34" t="s">
        <v>72</v>
      </c>
      <c r="C21" s="34" t="s">
        <v>120</v>
      </c>
      <c r="D21" s="42" t="s">
        <v>97</v>
      </c>
      <c r="E21" s="42" t="s">
        <v>98</v>
      </c>
      <c r="F21" s="45">
        <v>45700</v>
      </c>
      <c r="G21" s="45"/>
      <c r="H21" s="163" t="s">
        <v>146</v>
      </c>
      <c r="I21" s="356" t="s">
        <v>147</v>
      </c>
      <c r="J21" s="28" t="s">
        <v>148</v>
      </c>
      <c r="K21" s="69"/>
      <c r="L21" s="68"/>
      <c r="M21" s="46">
        <v>29327</v>
      </c>
      <c r="N21" s="238">
        <f ca="1">IF(Tabla1[[#This Row],[Fecha de nac]]="","",IF(Tabla1[[#This Row],[Fecha Finalización]] &gt;=TODAY(), DATEDIF(Tabla1[[#This Row],[Fecha de nac]],TODAY(),"y"), ROUNDDOWN((Tabla1[[#This Row],[Fecha Finalización]] -Tabla1[[#This Row],[Fecha de nac]])/365,0)))</f>
        <v>44</v>
      </c>
      <c r="O21" s="168" t="s">
        <v>141</v>
      </c>
      <c r="P21" s="71" t="s">
        <v>80</v>
      </c>
      <c r="Q21" s="72"/>
      <c r="R21" s="71"/>
      <c r="S21" s="78"/>
      <c r="T21" s="78"/>
      <c r="U21" s="242">
        <f>IF(F21="","",Tabla1[[#This Row],[Fecha Inicio grupo]]+3*7-7)</f>
        <v>45714</v>
      </c>
      <c r="V21" s="241">
        <f>IF(F21="","",EDATE(Tabla1[[#This Row],[Fecha Inicio grupo]],3))</f>
        <v>45789</v>
      </c>
      <c r="W21" s="34" t="s">
        <v>142</v>
      </c>
      <c r="X21" s="34" t="s">
        <v>82</v>
      </c>
      <c r="Y21" s="75" t="s">
        <v>88</v>
      </c>
      <c r="Z21" s="75" t="s">
        <v>83</v>
      </c>
      <c r="AA21" s="75" t="s">
        <v>83</v>
      </c>
      <c r="AB21" s="75" t="s">
        <v>83</v>
      </c>
      <c r="AC21" s="75"/>
      <c r="AD21" s="75"/>
      <c r="AE21" s="75"/>
      <c r="AF21" s="75"/>
      <c r="AG21" s="75"/>
      <c r="AH21" s="75"/>
      <c r="AI21" s="75"/>
      <c r="AJ21" s="75"/>
      <c r="AK21" s="75"/>
      <c r="AL21" s="75"/>
      <c r="AM21" s="75"/>
      <c r="AN21" s="75"/>
      <c r="AO21" s="144"/>
      <c r="AP21" s="246" t="str">
        <f>IF(F21="","",IFERROR(VLOOKUP(SUBSTITUTE(SUBSTITUTE(Tabla1[[#This Row],[Uso Sistemas]],"T","P"),"N","F"),Parámetros!$M$2:$N$17,2,0),"Completar hasta 3ra sem. para evaluar a Probacionista"))</f>
        <v>Asistió</v>
      </c>
      <c r="AQ21" s="39"/>
      <c r="AR21" s="200"/>
      <c r="AS21" s="39"/>
      <c r="AT21" s="28"/>
      <c r="AU21" s="55"/>
      <c r="AV21" s="55"/>
      <c r="AW21" s="55"/>
      <c r="AX21" s="248">
        <f>IF(V21="","",EOMONTH(EDATE(Tabla1[[#This Row],[Fecha Finalización]],2),0))</f>
        <v>45869</v>
      </c>
      <c r="AY21" s="39"/>
      <c r="AZ21" s="249">
        <f>IF(V21="","",EOMONTH(EDATE(Tabla1[[#This Row],[Fecha Finalización]],3),0))</f>
        <v>45900</v>
      </c>
      <c r="BA21" s="39"/>
      <c r="BB21" s="39"/>
      <c r="BC21" s="235"/>
      <c r="BD21" s="233" t="str">
        <f>IF(F21="","",Tabla1[[#This Row],[sem 01]]&amp;Tabla1[[#This Row],[sem 02]]&amp;Tabla1[[#This Row],[sem 03]])</f>
        <v>NPP</v>
      </c>
      <c r="BE21" s="234" t="str">
        <f>IF(TRIM(F21)="","",$B$1&amp;"-"&amp;SUBSTITUTE(Tabla1[[#This Row],[Mes Inscrito]]," ","")&amp;"-"&amp;SUBSTITUTE(Tabla1[[#This Row],[Dia de clases Inscrito]]," ","")&amp;"-"&amp;SUBSTITUTE(Tabla1[[#This Row],[Horario Inscrito]]," ","")&amp;"-"&amp;Tabla1[[#This Row],[Fecha Inicio grupo]])</f>
        <v>Tacna-Febrero-Sábado-5a7p.m.-45700</v>
      </c>
      <c r="BF21" s="251" t="str">
        <f>IF(F21="","",Tabla1[[#This Row],[Curso]])</f>
        <v>Conócete a ti mismo</v>
      </c>
      <c r="BG21" s="252" t="str">
        <f>+IF(TRIM(F21)="","",$B$1&amp;"-"&amp;TRIM(Tabla1[[#This Row],[Mes Inscrito]])&amp;"-"&amp;TRIM(Tabla1[[#This Row],[Dia de clases Inscrito]])&amp;"-"&amp;TRIM(Tabla1[[#This Row],[Horario Inscrito]])&amp;"-"&amp;TRIM(Tabla1[[#This Row],[Fecha Inicio grupo]])&amp;"-"&amp;TRIM(Tabla1[[#This Row],[Tipo Incrito]]))</f>
        <v>Tacna-Febrero-Sábado-5 a 7 p.m.-45700-Inscrito Nuevo</v>
      </c>
      <c r="BH21" s="307"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8">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8" t="str">
        <f>IF(Tabla1[[#This Row],[Fecha Inicio grupo]]="","",IFERROR(VLOOKUP(Tabla1[[#This Row],[Mes de Alta como miembro]],Parámetros!$AM$2:$AN$16,2,0),"01/01/1900"))</f>
        <v>01/01/1900</v>
      </c>
    </row>
    <row r="22" spans="1:63" s="24" customFormat="1" ht="12.75">
      <c r="A22" s="68">
        <v>17</v>
      </c>
      <c r="B22" s="34" t="s">
        <v>72</v>
      </c>
      <c r="C22" s="34" t="s">
        <v>120</v>
      </c>
      <c r="D22" s="42" t="s">
        <v>97</v>
      </c>
      <c r="E22" s="42" t="s">
        <v>98</v>
      </c>
      <c r="F22" s="45">
        <v>45700</v>
      </c>
      <c r="G22" s="45"/>
      <c r="H22" s="163" t="s">
        <v>149</v>
      </c>
      <c r="I22" s="356" t="s">
        <v>150</v>
      </c>
      <c r="J22" s="28" t="s">
        <v>151</v>
      </c>
      <c r="K22" s="69"/>
      <c r="L22" s="68"/>
      <c r="M22" s="46">
        <v>38483</v>
      </c>
      <c r="N22" s="238">
        <f ca="1">IF(Tabla1[[#This Row],[Fecha de nac]]="","",IF(Tabla1[[#This Row],[Fecha Finalización]] &gt;=TODAY(), DATEDIF(Tabla1[[#This Row],[Fecha de nac]],TODAY(),"y"), ROUNDDOWN((Tabla1[[#This Row],[Fecha Finalización]] -Tabla1[[#This Row],[Fecha de nac]])/365,0)))</f>
        <v>19</v>
      </c>
      <c r="O22" s="168" t="s">
        <v>141</v>
      </c>
      <c r="P22" s="71" t="s">
        <v>80</v>
      </c>
      <c r="Q22" s="72"/>
      <c r="R22" s="77"/>
      <c r="S22" s="77"/>
      <c r="T22" s="77"/>
      <c r="U22" s="242">
        <f>IF(F22="","",Tabla1[[#This Row],[Fecha Inicio grupo]]+3*7-7)</f>
        <v>45714</v>
      </c>
      <c r="V22" s="241">
        <f>IF(F22="","",EDATE(Tabla1[[#This Row],[Fecha Inicio grupo]],3))</f>
        <v>45789</v>
      </c>
      <c r="W22" s="34" t="s">
        <v>142</v>
      </c>
      <c r="X22" s="34" t="s">
        <v>82</v>
      </c>
      <c r="Y22" s="75" t="s">
        <v>88</v>
      </c>
      <c r="Z22" s="75" t="s">
        <v>83</v>
      </c>
      <c r="AA22" s="75" t="s">
        <v>83</v>
      </c>
      <c r="AB22" s="75" t="s">
        <v>83</v>
      </c>
      <c r="AC22" s="75"/>
      <c r="AD22" s="75"/>
      <c r="AE22" s="75"/>
      <c r="AF22" s="75"/>
      <c r="AG22" s="75"/>
      <c r="AH22" s="75"/>
      <c r="AI22" s="75"/>
      <c r="AJ22" s="75"/>
      <c r="AK22" s="75"/>
      <c r="AL22" s="75"/>
      <c r="AM22" s="75"/>
      <c r="AN22" s="75"/>
      <c r="AO22" s="144"/>
      <c r="AP22" s="246" t="str">
        <f>IF(F22="","",IFERROR(VLOOKUP(SUBSTITUTE(SUBSTITUTE(Tabla1[[#This Row],[Uso Sistemas]],"T","P"),"N","F"),Parámetros!$M$2:$N$17,2,0),"Completar hasta 3ra sem. para evaluar a Probacionista"))</f>
        <v>Asistió</v>
      </c>
      <c r="AQ22" s="39"/>
      <c r="AR22" s="200"/>
      <c r="AS22" s="39"/>
      <c r="AT22" s="28"/>
      <c r="AU22" s="55"/>
      <c r="AV22" s="55"/>
      <c r="AW22" s="55"/>
      <c r="AX22" s="248">
        <f>IF(V22="","",EOMONTH(EDATE(Tabla1[[#This Row],[Fecha Finalización]],2),0))</f>
        <v>45869</v>
      </c>
      <c r="AY22" s="39"/>
      <c r="AZ22" s="249">
        <f>IF(V22="","",EOMONTH(EDATE(Tabla1[[#This Row],[Fecha Finalización]],3),0))</f>
        <v>45900</v>
      </c>
      <c r="BA22" s="39"/>
      <c r="BB22" s="39"/>
      <c r="BC22" s="235"/>
      <c r="BD22" s="233" t="str">
        <f>IF(F22="","",Tabla1[[#This Row],[sem 01]]&amp;Tabla1[[#This Row],[sem 02]]&amp;Tabla1[[#This Row],[sem 03]])</f>
        <v>NPP</v>
      </c>
      <c r="BE22" s="234" t="str">
        <f>IF(TRIM(F22)="","",$B$1&amp;"-"&amp;SUBSTITUTE(Tabla1[[#This Row],[Mes Inscrito]]," ","")&amp;"-"&amp;SUBSTITUTE(Tabla1[[#This Row],[Dia de clases Inscrito]]," ","")&amp;"-"&amp;SUBSTITUTE(Tabla1[[#This Row],[Horario Inscrito]]," ","")&amp;"-"&amp;Tabla1[[#This Row],[Fecha Inicio grupo]])</f>
        <v>Tacna-Febrero-Sábado-5a7p.m.-45700</v>
      </c>
      <c r="BF22" s="251" t="str">
        <f>IF(F22="","",Tabla1[[#This Row],[Curso]])</f>
        <v>Conócete a ti mismo</v>
      </c>
      <c r="BG22" s="252" t="str">
        <f>+IF(TRIM(F22)="","",$B$1&amp;"-"&amp;TRIM(Tabla1[[#This Row],[Mes Inscrito]])&amp;"-"&amp;TRIM(Tabla1[[#This Row],[Dia de clases Inscrito]])&amp;"-"&amp;TRIM(Tabla1[[#This Row],[Horario Inscrito]])&amp;"-"&amp;TRIM(Tabla1[[#This Row],[Fecha Inicio grupo]])&amp;"-"&amp;TRIM(Tabla1[[#This Row],[Tipo Incrito]]))</f>
        <v>Tacna-Febrero-Sábado-5 a 7 p.m.-45700-Inscrito Nuevo</v>
      </c>
      <c r="BH22" s="307"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8">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8" t="str">
        <f>IF(Tabla1[[#This Row],[Fecha Inicio grupo]]="","",IFERROR(VLOOKUP(Tabla1[[#This Row],[Mes de Alta como miembro]],Parámetros!$AM$2:$AN$16,2,0),"01/01/1900"))</f>
        <v>01/01/1900</v>
      </c>
    </row>
    <row r="23" spans="1:63" s="24" customFormat="1" ht="12.75">
      <c r="A23" s="68">
        <v>18</v>
      </c>
      <c r="B23" s="34" t="s">
        <v>72</v>
      </c>
      <c r="C23" s="34" t="s">
        <v>120</v>
      </c>
      <c r="D23" s="42" t="s">
        <v>97</v>
      </c>
      <c r="E23" s="42" t="s">
        <v>98</v>
      </c>
      <c r="F23" s="45">
        <v>45700</v>
      </c>
      <c r="G23" s="45"/>
      <c r="H23" s="163" t="s">
        <v>152</v>
      </c>
      <c r="I23" s="355" t="s">
        <v>153</v>
      </c>
      <c r="J23" s="28" t="s">
        <v>154</v>
      </c>
      <c r="K23" s="69"/>
      <c r="L23" s="68"/>
      <c r="M23" s="46">
        <v>40727</v>
      </c>
      <c r="N23" s="238">
        <f ca="1">IF(Tabla1[[#This Row],[Fecha de nac]]="","",IF(Tabla1[[#This Row],[Fecha Finalización]] &gt;=TODAY(), DATEDIF(Tabla1[[#This Row],[Fecha de nac]],TODAY(),"y"), ROUNDDOWN((Tabla1[[#This Row],[Fecha Finalización]] -Tabla1[[#This Row],[Fecha de nac]])/365,0)))</f>
        <v>13</v>
      </c>
      <c r="O23" s="168" t="s">
        <v>141</v>
      </c>
      <c r="P23" s="71" t="s">
        <v>80</v>
      </c>
      <c r="Q23" s="67"/>
      <c r="R23" s="67"/>
      <c r="S23" s="67"/>
      <c r="T23" s="67"/>
      <c r="U23" s="243">
        <f>IF(F23="","",Tabla1[[#This Row],[Fecha Inicio grupo]]+3*7-7)</f>
        <v>45714</v>
      </c>
      <c r="V23" s="244">
        <f>IF(F23="","",EDATE(Tabla1[[#This Row],[Fecha Inicio grupo]],3))</f>
        <v>45789</v>
      </c>
      <c r="W23" s="34" t="s">
        <v>142</v>
      </c>
      <c r="X23" s="34" t="s">
        <v>82</v>
      </c>
      <c r="Y23" s="75"/>
      <c r="Z23" s="75"/>
      <c r="AA23" s="75" t="s">
        <v>84</v>
      </c>
      <c r="AB23" s="75" t="s">
        <v>119</v>
      </c>
      <c r="AC23" s="75"/>
      <c r="AD23" s="75"/>
      <c r="AE23" s="75"/>
      <c r="AF23" s="75"/>
      <c r="AG23" s="75"/>
      <c r="AH23" s="75"/>
      <c r="AI23" s="75"/>
      <c r="AJ23" s="75"/>
      <c r="AK23" s="75"/>
      <c r="AL23" s="75"/>
      <c r="AM23" s="75"/>
      <c r="AN23" s="75"/>
      <c r="AO23" s="144"/>
      <c r="AP23" s="246" t="str">
        <f>IF(F23="","",IFERROR(VLOOKUP(SUBSTITUTE(SUBSTITUTE(Tabla1[[#This Row],[Uso Sistemas]],"T","P"),"N","F"),Parámetros!$M$2:$N$17,2,0),"Completar hasta 3ra sem. para evaluar a Probacionista"))</f>
        <v>Completar hasta 3ra sem. para evaluar a Probacionista</v>
      </c>
      <c r="AQ23" s="39"/>
      <c r="AR23" s="200"/>
      <c r="AS23" s="39"/>
      <c r="AT23" s="28"/>
      <c r="AU23" s="55"/>
      <c r="AV23" s="55"/>
      <c r="AW23" s="55"/>
      <c r="AX23" s="248">
        <f>IF(V23="","",EOMONTH(EDATE(Tabla1[[#This Row],[Fecha Finalización]],2),0))</f>
        <v>45869</v>
      </c>
      <c r="AY23" s="39"/>
      <c r="AZ23" s="249">
        <f>IF(V23="","",EOMONTH(EDATE(Tabla1[[#This Row],[Fecha Finalización]],3),0))</f>
        <v>45900</v>
      </c>
      <c r="BA23" s="39"/>
      <c r="BB23" s="39"/>
      <c r="BC23" s="235"/>
      <c r="BD23" s="233" t="str">
        <f>IF(F23="","",Tabla1[[#This Row],[sem 01]]&amp;Tabla1[[#This Row],[sem 02]]&amp;Tabla1[[#This Row],[sem 03]])</f>
        <v>F</v>
      </c>
      <c r="BE23" s="234" t="str">
        <f>IF(TRIM(F23)="","",$B$1&amp;"-"&amp;SUBSTITUTE(Tabla1[[#This Row],[Mes Inscrito]]," ","")&amp;"-"&amp;SUBSTITUTE(Tabla1[[#This Row],[Dia de clases Inscrito]]," ","")&amp;"-"&amp;SUBSTITUTE(Tabla1[[#This Row],[Horario Inscrito]]," ","")&amp;"-"&amp;Tabla1[[#This Row],[Fecha Inicio grupo]])</f>
        <v>Tacna-Febrero-Sábado-5a7p.m.-45700</v>
      </c>
      <c r="BF23" s="251" t="str">
        <f>IF(F23="","",Tabla1[[#This Row],[Curso]])</f>
        <v>Conócete a ti mismo</v>
      </c>
      <c r="BG23" s="252" t="str">
        <f>+IF(TRIM(F23)="","",$B$1&amp;"-"&amp;TRIM(Tabla1[[#This Row],[Mes Inscrito]])&amp;"-"&amp;TRIM(Tabla1[[#This Row],[Dia de clases Inscrito]])&amp;"-"&amp;TRIM(Tabla1[[#This Row],[Horario Inscrito]])&amp;"-"&amp;TRIM(Tabla1[[#This Row],[Fecha Inicio grupo]])&amp;"-"&amp;TRIM(Tabla1[[#This Row],[Tipo Incrito]]))</f>
        <v>Tacna-Febrero-Sábado-5 a 7 p.m.-45700-Inscrito Nuevo</v>
      </c>
      <c r="BH23" s="307"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3" s="308" t="str">
        <f>IF(Tabla1[[#This Row],[Fecha Inicio grupo]]="","",IFERROR(VLOOKUP(Tabla1[[#This Row],[Mes de Alta como miembro]],Parámetros!$AM$2:$AN$16,2,0),"01/01/1900"))</f>
        <v>01/01/1900</v>
      </c>
    </row>
    <row r="24" spans="1:63" s="24" customFormat="1" ht="12.75">
      <c r="A24" s="68">
        <v>19</v>
      </c>
      <c r="B24" s="34" t="s">
        <v>72</v>
      </c>
      <c r="C24" s="34" t="s">
        <v>120</v>
      </c>
      <c r="D24" s="42" t="s">
        <v>97</v>
      </c>
      <c r="E24" s="42" t="s">
        <v>98</v>
      </c>
      <c r="F24" s="45">
        <v>45700</v>
      </c>
      <c r="G24" s="45"/>
      <c r="H24" s="163" t="s">
        <v>155</v>
      </c>
      <c r="I24" s="356" t="s">
        <v>156</v>
      </c>
      <c r="J24" s="28" t="s">
        <v>157</v>
      </c>
      <c r="K24" s="69"/>
      <c r="L24" s="68"/>
      <c r="M24" s="46"/>
      <c r="N24" s="238" t="str">
        <f ca="1">IF(Tabla1[[#This Row],[Fecha de nac]]="","",IF(Tabla1[[#This Row],[Fecha Finalización]] &gt;=TODAY(), DATEDIF(Tabla1[[#This Row],[Fecha de nac]],TODAY(),"y"), ROUNDDOWN((Tabla1[[#This Row],[Fecha Finalización]] -Tabla1[[#This Row],[Fecha de nac]])/365,0)))</f>
        <v/>
      </c>
      <c r="O24" s="168" t="s">
        <v>141</v>
      </c>
      <c r="P24" s="71" t="s">
        <v>80</v>
      </c>
      <c r="Q24" s="70"/>
      <c r="R24" s="70"/>
      <c r="S24" s="70"/>
      <c r="T24" s="70"/>
      <c r="U24" s="245">
        <f>IF(F24="","",Tabla1[[#This Row],[Fecha Inicio grupo]]+3*7-7)</f>
        <v>45714</v>
      </c>
      <c r="V24" s="244">
        <f>IF(F24="","",EDATE(Tabla1[[#This Row],[Fecha Inicio grupo]],3))</f>
        <v>45789</v>
      </c>
      <c r="W24" s="34" t="s">
        <v>142</v>
      </c>
      <c r="X24" s="34" t="s">
        <v>82</v>
      </c>
      <c r="Y24" s="75"/>
      <c r="Z24" s="75"/>
      <c r="AA24" s="75" t="s">
        <v>84</v>
      </c>
      <c r="AB24" s="75" t="s">
        <v>119</v>
      </c>
      <c r="AC24" s="75"/>
      <c r="AD24" s="75"/>
      <c r="AE24" s="75"/>
      <c r="AF24" s="75"/>
      <c r="AG24" s="75"/>
      <c r="AH24" s="75"/>
      <c r="AI24" s="75"/>
      <c r="AJ24" s="75"/>
      <c r="AK24" s="75"/>
      <c r="AL24" s="75"/>
      <c r="AM24" s="75"/>
      <c r="AN24" s="75"/>
      <c r="AO24" s="144"/>
      <c r="AP24" s="246" t="str">
        <f>IF(F24="","",IFERROR(VLOOKUP(SUBSTITUTE(SUBSTITUTE(Tabla1[[#This Row],[Uso Sistemas]],"T","P"),"N","F"),Parámetros!$M$2:$N$17,2,0),"Completar hasta 3ra sem. para evaluar a Probacionista"))</f>
        <v>Completar hasta 3ra sem. para evaluar a Probacionista</v>
      </c>
      <c r="AQ24" s="39"/>
      <c r="AR24" s="200"/>
      <c r="AS24" s="39"/>
      <c r="AT24" s="28"/>
      <c r="AU24" s="55"/>
      <c r="AV24" s="55"/>
      <c r="AW24" s="55"/>
      <c r="AX24" s="248">
        <f>IF(V24="","",EOMONTH(EDATE(Tabla1[[#This Row],[Fecha Finalización]],2),0))</f>
        <v>45869</v>
      </c>
      <c r="AY24" s="39"/>
      <c r="AZ24" s="249">
        <f>IF(V24="","",EOMONTH(EDATE(Tabla1[[#This Row],[Fecha Finalización]],3),0))</f>
        <v>45900</v>
      </c>
      <c r="BA24" s="39"/>
      <c r="BB24" s="39"/>
      <c r="BC24" s="235"/>
      <c r="BD24" s="233" t="str">
        <f>IF(F24="","",Tabla1[[#This Row],[sem 01]]&amp;Tabla1[[#This Row],[sem 02]]&amp;Tabla1[[#This Row],[sem 03]])</f>
        <v>F</v>
      </c>
      <c r="BE24" s="234" t="str">
        <f>IF(TRIM(F24)="","",$B$1&amp;"-"&amp;SUBSTITUTE(Tabla1[[#This Row],[Mes Inscrito]]," ","")&amp;"-"&amp;SUBSTITUTE(Tabla1[[#This Row],[Dia de clases Inscrito]]," ","")&amp;"-"&amp;SUBSTITUTE(Tabla1[[#This Row],[Horario Inscrito]]," ","")&amp;"-"&amp;Tabla1[[#This Row],[Fecha Inicio grupo]])</f>
        <v>Tacna-Febrero-Sábado-5a7p.m.-45700</v>
      </c>
      <c r="BF24" s="251" t="str">
        <f>IF(F24="","",Tabla1[[#This Row],[Curso]])</f>
        <v>Conócete a ti mismo</v>
      </c>
      <c r="BG24" s="252" t="str">
        <f>+IF(TRIM(F24)="","",$B$1&amp;"-"&amp;TRIM(Tabla1[[#This Row],[Mes Inscrito]])&amp;"-"&amp;TRIM(Tabla1[[#This Row],[Dia de clases Inscrito]])&amp;"-"&amp;TRIM(Tabla1[[#This Row],[Horario Inscrito]])&amp;"-"&amp;TRIM(Tabla1[[#This Row],[Fecha Inicio grupo]])&amp;"-"&amp;TRIM(Tabla1[[#This Row],[Tipo Incrito]]))</f>
        <v>Tacna-Febrero-Sábado-5 a 7 p.m.-45700-Inscrito Nuevo</v>
      </c>
      <c r="BH24" s="307"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4" s="308" t="str">
        <f>IF(Tabla1[[#This Row],[Fecha Inicio grupo]]="","",IFERROR(VLOOKUP(Tabla1[[#This Row],[Mes de Alta como miembro]],Parámetros!$AM$2:$AN$16,2,0),"01/01/1900"))</f>
        <v>01/01/1900</v>
      </c>
    </row>
    <row r="25" spans="1:63" s="24" customFormat="1" ht="12.75">
      <c r="A25" s="68">
        <v>20</v>
      </c>
      <c r="B25" s="34" t="s">
        <v>72</v>
      </c>
      <c r="C25" s="34" t="s">
        <v>120</v>
      </c>
      <c r="D25" s="42" t="s">
        <v>97</v>
      </c>
      <c r="E25" s="42" t="s">
        <v>98</v>
      </c>
      <c r="F25" s="45">
        <v>45700</v>
      </c>
      <c r="G25" s="45"/>
      <c r="H25" s="163" t="s">
        <v>116</v>
      </c>
      <c r="I25" s="356" t="s">
        <v>117</v>
      </c>
      <c r="J25" s="28" t="s">
        <v>118</v>
      </c>
      <c r="K25" s="69"/>
      <c r="L25" s="68"/>
      <c r="M25" s="46"/>
      <c r="N25" s="238" t="str">
        <f ca="1">IF(Tabla1[[#This Row],[Fecha de nac]]="","",IF(Tabla1[[#This Row],[Fecha Finalización]] &gt;=TODAY(), DATEDIF(Tabla1[[#This Row],[Fecha de nac]],TODAY(),"y"), ROUNDDOWN((Tabla1[[#This Row],[Fecha Finalización]] -Tabla1[[#This Row],[Fecha de nac]])/365,0)))</f>
        <v/>
      </c>
      <c r="O25" s="168" t="s">
        <v>141</v>
      </c>
      <c r="P25" s="34" t="s">
        <v>158</v>
      </c>
      <c r="Q25" s="67"/>
      <c r="R25" s="67"/>
      <c r="S25" s="67"/>
      <c r="T25" s="67"/>
      <c r="U25" s="243">
        <f>IF(F25="","",Tabla1[[#This Row],[Fecha Inicio grupo]]+3*7-7)</f>
        <v>45714</v>
      </c>
      <c r="V25" s="244">
        <f>IF(F25="","",EDATE(Tabla1[[#This Row],[Fecha Inicio grupo]],3))</f>
        <v>45789</v>
      </c>
      <c r="W25" s="34" t="s">
        <v>142</v>
      </c>
      <c r="X25" s="34" t="s">
        <v>82</v>
      </c>
      <c r="Y25" s="75"/>
      <c r="Z25" s="75"/>
      <c r="AA25" s="75" t="s">
        <v>83</v>
      </c>
      <c r="AB25" s="75" t="s">
        <v>84</v>
      </c>
      <c r="AC25" s="75"/>
      <c r="AD25" s="75"/>
      <c r="AE25" s="75"/>
      <c r="AF25" s="75"/>
      <c r="AG25" s="75"/>
      <c r="AH25" s="75"/>
      <c r="AI25" s="75"/>
      <c r="AJ25" s="75"/>
      <c r="AK25" s="75"/>
      <c r="AL25" s="75"/>
      <c r="AM25" s="75"/>
      <c r="AN25" s="75"/>
      <c r="AO25" s="144"/>
      <c r="AP25" s="246" t="str">
        <f>IF(F25="","",IFERROR(VLOOKUP(SUBSTITUTE(SUBSTITUTE(Tabla1[[#This Row],[Uso Sistemas]],"T","P"),"N","F"),Parámetros!$M$2:$N$17,2,0),"Completar hasta 3ra sem. para evaluar a Probacionista"))</f>
        <v>Completar hasta 3ra sem. para evaluar a Probacionista</v>
      </c>
      <c r="AQ25" s="39"/>
      <c r="AR25" s="200"/>
      <c r="AS25" s="39"/>
      <c r="AT25" s="28"/>
      <c r="AU25" s="55"/>
      <c r="AV25" s="55"/>
      <c r="AW25" s="55"/>
      <c r="AX25" s="248">
        <f>IF(V25="","",EOMONTH(EDATE(Tabla1[[#This Row],[Fecha Finalización]],2),0))</f>
        <v>45869</v>
      </c>
      <c r="AY25" s="39"/>
      <c r="AZ25" s="249">
        <f>IF(V25="","",EOMONTH(EDATE(Tabla1[[#This Row],[Fecha Finalización]],3),0))</f>
        <v>45900</v>
      </c>
      <c r="BA25" s="39"/>
      <c r="BB25" s="39"/>
      <c r="BC25" s="235"/>
      <c r="BD25" s="233" t="str">
        <f>IF(F25="","",Tabla1[[#This Row],[sem 01]]&amp;Tabla1[[#This Row],[sem 02]]&amp;Tabla1[[#This Row],[sem 03]])</f>
        <v>P</v>
      </c>
      <c r="BE25" s="234" t="str">
        <f>IF(TRIM(F25)="","",$B$1&amp;"-"&amp;SUBSTITUTE(Tabla1[[#This Row],[Mes Inscrito]]," ","")&amp;"-"&amp;SUBSTITUTE(Tabla1[[#This Row],[Dia de clases Inscrito]]," ","")&amp;"-"&amp;SUBSTITUTE(Tabla1[[#This Row],[Horario Inscrito]]," ","")&amp;"-"&amp;Tabla1[[#This Row],[Fecha Inicio grupo]])</f>
        <v>Tacna-Febrero-Sábado-5a7p.m.-45700</v>
      </c>
      <c r="BF25" s="251" t="str">
        <f>IF(F25="","",Tabla1[[#This Row],[Curso]])</f>
        <v>Conócete a ti mismo</v>
      </c>
      <c r="BG25" s="252" t="str">
        <f>+IF(TRIM(F25)="","",$B$1&amp;"-"&amp;TRIM(Tabla1[[#This Row],[Mes Inscrito]])&amp;"-"&amp;TRIM(Tabla1[[#This Row],[Dia de clases Inscrito]])&amp;"-"&amp;TRIM(Tabla1[[#This Row],[Horario Inscrito]])&amp;"-"&amp;TRIM(Tabla1[[#This Row],[Fecha Inicio grupo]])&amp;"-"&amp;TRIM(Tabla1[[#This Row],[Tipo Incrito]]))</f>
        <v>Tacna-Febrero-Sábado-5 a 7 p.m.-45700-Cambio de horario</v>
      </c>
      <c r="BH25" s="307"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8">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8" t="str">
        <f>IF(Tabla1[[#This Row],[Fecha Inicio grupo]]="","",IFERROR(VLOOKUP(Tabla1[[#This Row],[Mes de Alta como miembro]],Parámetros!$AM$2:$AN$16,2,0),"01/01/1900"))</f>
        <v>01/01/1900</v>
      </c>
    </row>
    <row r="26" spans="1:63" s="24" customFormat="1" ht="12.75">
      <c r="A26" s="68">
        <v>21</v>
      </c>
      <c r="B26" s="34" t="s">
        <v>72</v>
      </c>
      <c r="C26" s="34" t="s">
        <v>120</v>
      </c>
      <c r="D26" s="42" t="s">
        <v>97</v>
      </c>
      <c r="E26" s="42" t="s">
        <v>98</v>
      </c>
      <c r="F26" s="45">
        <v>45700</v>
      </c>
      <c r="G26" s="45"/>
      <c r="H26" s="163" t="s">
        <v>121</v>
      </c>
      <c r="I26" s="356" t="s">
        <v>122</v>
      </c>
      <c r="J26" s="28" t="s">
        <v>123</v>
      </c>
      <c r="K26" s="69"/>
      <c r="L26" s="68"/>
      <c r="M26" s="46"/>
      <c r="N26" s="238" t="str">
        <f ca="1">IF(Tabla1[[#This Row],[Fecha de nac]]="","",IF(Tabla1[[#This Row],[Fecha Finalización]] &gt;=TODAY(), DATEDIF(Tabla1[[#This Row],[Fecha de nac]],TODAY(),"y"), ROUNDDOWN((Tabla1[[#This Row],[Fecha Finalización]] -Tabla1[[#This Row],[Fecha de nac]])/365,0)))</f>
        <v/>
      </c>
      <c r="O26" s="168" t="s">
        <v>141</v>
      </c>
      <c r="P26" s="34" t="s">
        <v>158</v>
      </c>
      <c r="Q26" s="67"/>
      <c r="R26" s="67"/>
      <c r="S26" s="67"/>
      <c r="T26" s="67"/>
      <c r="U26" s="243">
        <f>IF(F26="","",Tabla1[[#This Row],[Fecha Inicio grupo]]+3*7-7)</f>
        <v>45714</v>
      </c>
      <c r="V26" s="244">
        <f>IF(F26="","",EDATE(Tabla1[[#This Row],[Fecha Inicio grupo]],3))</f>
        <v>45789</v>
      </c>
      <c r="W26" s="34" t="s">
        <v>142</v>
      </c>
      <c r="X26" s="34" t="s">
        <v>82</v>
      </c>
      <c r="Y26" s="75"/>
      <c r="Z26" s="75"/>
      <c r="AA26" s="75" t="s">
        <v>83</v>
      </c>
      <c r="AB26" s="75" t="s">
        <v>83</v>
      </c>
      <c r="AC26" s="75"/>
      <c r="AD26" s="75"/>
      <c r="AE26" s="75"/>
      <c r="AF26" s="75"/>
      <c r="AG26" s="75"/>
      <c r="AH26" s="75"/>
      <c r="AI26" s="75"/>
      <c r="AJ26" s="75"/>
      <c r="AK26" s="75"/>
      <c r="AL26" s="75"/>
      <c r="AM26" s="75"/>
      <c r="AN26" s="75"/>
      <c r="AO26" s="144"/>
      <c r="AP26" s="246" t="str">
        <f>IF(F26="","",IFERROR(VLOOKUP(SUBSTITUTE(SUBSTITUTE(Tabla1[[#This Row],[Uso Sistemas]],"T","P"),"N","F"),Parámetros!$M$2:$N$17,2,0),"Completar hasta 3ra sem. para evaluar a Probacionista"))</f>
        <v>Completar hasta 3ra sem. para evaluar a Probacionista</v>
      </c>
      <c r="AQ26" s="39"/>
      <c r="AR26" s="200"/>
      <c r="AS26" s="39"/>
      <c r="AT26" s="28"/>
      <c r="AU26" s="55"/>
      <c r="AV26" s="55"/>
      <c r="AW26" s="55"/>
      <c r="AX26" s="248">
        <f>IF(V26="","",EOMONTH(EDATE(Tabla1[[#This Row],[Fecha Finalización]],2),0))</f>
        <v>45869</v>
      </c>
      <c r="AY26" s="39"/>
      <c r="AZ26" s="249">
        <f>IF(V26="","",EOMONTH(EDATE(Tabla1[[#This Row],[Fecha Finalización]],3),0))</f>
        <v>45900</v>
      </c>
      <c r="BA26" s="39"/>
      <c r="BB26" s="39"/>
      <c r="BC26" s="235"/>
      <c r="BD26" s="233" t="str">
        <f>IF(F26="","",Tabla1[[#This Row],[sem 01]]&amp;Tabla1[[#This Row],[sem 02]]&amp;Tabla1[[#This Row],[sem 03]])</f>
        <v>P</v>
      </c>
      <c r="BE26" s="234" t="str">
        <f>IF(TRIM(F26)="","",$B$1&amp;"-"&amp;SUBSTITUTE(Tabla1[[#This Row],[Mes Inscrito]]," ","")&amp;"-"&amp;SUBSTITUTE(Tabla1[[#This Row],[Dia de clases Inscrito]]," ","")&amp;"-"&amp;SUBSTITUTE(Tabla1[[#This Row],[Horario Inscrito]]," ","")&amp;"-"&amp;Tabla1[[#This Row],[Fecha Inicio grupo]])</f>
        <v>Tacna-Febrero-Sábado-5a7p.m.-45700</v>
      </c>
      <c r="BF26" s="251" t="str">
        <f>IF(F26="","",Tabla1[[#This Row],[Curso]])</f>
        <v>Conócete a ti mismo</v>
      </c>
      <c r="BG26" s="252" t="str">
        <f>+IF(TRIM(F26)="","",$B$1&amp;"-"&amp;TRIM(Tabla1[[#This Row],[Mes Inscrito]])&amp;"-"&amp;TRIM(Tabla1[[#This Row],[Dia de clases Inscrito]])&amp;"-"&amp;TRIM(Tabla1[[#This Row],[Horario Inscrito]])&amp;"-"&amp;TRIM(Tabla1[[#This Row],[Fecha Inicio grupo]])&amp;"-"&amp;TRIM(Tabla1[[#This Row],[Tipo Incrito]]))</f>
        <v>Tacna-Febrero-Sábado-5 a 7 p.m.-45700-Cambio de horario</v>
      </c>
      <c r="BH26" s="307"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8">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08" t="str">
        <f>IF(Tabla1[[#This Row],[Fecha Inicio grupo]]="","",IFERROR(VLOOKUP(Tabla1[[#This Row],[Mes de Alta como miembro]],Parámetros!$AM$2:$AN$16,2,0),"01/01/1900"))</f>
        <v>01/01/1900</v>
      </c>
    </row>
    <row r="27" spans="1:63" s="24" customFormat="1" ht="12.75">
      <c r="A27" s="68">
        <v>22</v>
      </c>
      <c r="B27" s="34" t="s">
        <v>72</v>
      </c>
      <c r="C27" s="34" t="s">
        <v>120</v>
      </c>
      <c r="D27" s="42" t="s">
        <v>97</v>
      </c>
      <c r="E27" s="42" t="s">
        <v>98</v>
      </c>
      <c r="F27" s="45">
        <v>45700</v>
      </c>
      <c r="G27" s="45"/>
      <c r="H27" s="163" t="s">
        <v>124</v>
      </c>
      <c r="I27" s="356" t="s">
        <v>125</v>
      </c>
      <c r="J27" s="28" t="s">
        <v>126</v>
      </c>
      <c r="K27" s="69"/>
      <c r="L27" s="68"/>
      <c r="M27" s="46"/>
      <c r="N27" s="238" t="str">
        <f ca="1">IF(Tabla1[[#This Row],[Fecha de nac]]="","",IF(Tabla1[[#This Row],[Fecha Finalización]] &gt;=TODAY(), DATEDIF(Tabla1[[#This Row],[Fecha de nac]],TODAY(),"y"), ROUNDDOWN((Tabla1[[#This Row],[Fecha Finalización]] -Tabla1[[#This Row],[Fecha de nac]])/365,0)))</f>
        <v/>
      </c>
      <c r="O27" s="168" t="s">
        <v>141</v>
      </c>
      <c r="P27" s="34" t="s">
        <v>158</v>
      </c>
      <c r="Q27" s="67"/>
      <c r="R27" s="67"/>
      <c r="S27" s="67"/>
      <c r="T27" s="67"/>
      <c r="U27" s="243">
        <f>IF(F27="","",Tabla1[[#This Row],[Fecha Inicio grupo]]+3*7-7)</f>
        <v>45714</v>
      </c>
      <c r="V27" s="244">
        <f>IF(F27="","",EDATE(Tabla1[[#This Row],[Fecha Inicio grupo]],3))</f>
        <v>45789</v>
      </c>
      <c r="W27" s="34" t="s">
        <v>142</v>
      </c>
      <c r="X27" s="34" t="s">
        <v>82</v>
      </c>
      <c r="Y27" s="75"/>
      <c r="Z27" s="75"/>
      <c r="AA27" s="75" t="s">
        <v>83</v>
      </c>
      <c r="AB27" s="75" t="s">
        <v>83</v>
      </c>
      <c r="AC27" s="75"/>
      <c r="AD27" s="75"/>
      <c r="AE27" s="75"/>
      <c r="AF27" s="75"/>
      <c r="AG27" s="75"/>
      <c r="AH27" s="75"/>
      <c r="AI27" s="75"/>
      <c r="AJ27" s="75"/>
      <c r="AK27" s="75"/>
      <c r="AL27" s="75"/>
      <c r="AM27" s="75"/>
      <c r="AN27" s="75"/>
      <c r="AO27" s="144"/>
      <c r="AP27" s="246" t="str">
        <f>IF(F27="","",IFERROR(VLOOKUP(SUBSTITUTE(SUBSTITUTE(Tabla1[[#This Row],[Uso Sistemas]],"T","P"),"N","F"),Parámetros!$M$2:$N$17,2,0),"Completar hasta 3ra sem. para evaluar a Probacionista"))</f>
        <v>Completar hasta 3ra sem. para evaluar a Probacionista</v>
      </c>
      <c r="AQ27" s="39"/>
      <c r="AR27" s="200"/>
      <c r="AS27" s="39"/>
      <c r="AT27" s="28"/>
      <c r="AU27" s="55"/>
      <c r="AV27" s="55"/>
      <c r="AW27" s="55"/>
      <c r="AX27" s="248">
        <f>IF(V27="","",EOMONTH(EDATE(Tabla1[[#This Row],[Fecha Finalización]],2),0))</f>
        <v>45869</v>
      </c>
      <c r="AY27" s="39"/>
      <c r="AZ27" s="249">
        <f>IF(V27="","",EOMONTH(EDATE(Tabla1[[#This Row],[Fecha Finalización]],3),0))</f>
        <v>45900</v>
      </c>
      <c r="BA27" s="39"/>
      <c r="BB27" s="39"/>
      <c r="BC27" s="235"/>
      <c r="BD27" s="233" t="str">
        <f>IF(F27="","",Tabla1[[#This Row],[sem 01]]&amp;Tabla1[[#This Row],[sem 02]]&amp;Tabla1[[#This Row],[sem 03]])</f>
        <v>P</v>
      </c>
      <c r="BE27" s="234" t="str">
        <f>IF(TRIM(F27)="","",$B$1&amp;"-"&amp;SUBSTITUTE(Tabla1[[#This Row],[Mes Inscrito]]," ","")&amp;"-"&amp;SUBSTITUTE(Tabla1[[#This Row],[Dia de clases Inscrito]]," ","")&amp;"-"&amp;SUBSTITUTE(Tabla1[[#This Row],[Horario Inscrito]]," ","")&amp;"-"&amp;Tabla1[[#This Row],[Fecha Inicio grupo]])</f>
        <v>Tacna-Febrero-Sábado-5a7p.m.-45700</v>
      </c>
      <c r="BF27" s="251" t="str">
        <f>IF(F27="","",Tabla1[[#This Row],[Curso]])</f>
        <v>Conócete a ti mismo</v>
      </c>
      <c r="BG27" s="252" t="str">
        <f>+IF(TRIM(F27)="","",$B$1&amp;"-"&amp;TRIM(Tabla1[[#This Row],[Mes Inscrito]])&amp;"-"&amp;TRIM(Tabla1[[#This Row],[Dia de clases Inscrito]])&amp;"-"&amp;TRIM(Tabla1[[#This Row],[Horario Inscrito]])&amp;"-"&amp;TRIM(Tabla1[[#This Row],[Fecha Inicio grupo]])&amp;"-"&amp;TRIM(Tabla1[[#This Row],[Tipo Incrito]]))</f>
        <v>Tacna-Febrero-Sábado-5 a 7 p.m.-45700-Cambio de horario</v>
      </c>
      <c r="BH27" s="307"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08">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08" t="str">
        <f>IF(Tabla1[[#This Row],[Fecha Inicio grupo]]="","",IFERROR(VLOOKUP(Tabla1[[#This Row],[Mes de Alta como miembro]],Parámetros!$AM$2:$AN$16,2,0),"01/01/1900"))</f>
        <v>01/01/1900</v>
      </c>
    </row>
    <row r="28" spans="1:63" s="24" customFormat="1" ht="12.75">
      <c r="A28" s="68">
        <v>23</v>
      </c>
      <c r="B28" s="34" t="s">
        <v>72</v>
      </c>
      <c r="C28" s="34" t="s">
        <v>120</v>
      </c>
      <c r="D28" s="42" t="s">
        <v>97</v>
      </c>
      <c r="E28" s="42" t="s">
        <v>98</v>
      </c>
      <c r="F28" s="45">
        <v>45700</v>
      </c>
      <c r="G28" s="45"/>
      <c r="H28" s="163" t="s">
        <v>159</v>
      </c>
      <c r="I28" s="355" t="s">
        <v>160</v>
      </c>
      <c r="J28" s="28" t="s">
        <v>161</v>
      </c>
      <c r="K28" s="69"/>
      <c r="L28" s="68"/>
      <c r="M28" s="46">
        <v>36364</v>
      </c>
      <c r="N28" s="238">
        <f ca="1">IF(Tabla1[[#This Row],[Fecha de nac]]="","",IF(Tabla1[[#This Row],[Fecha Finalización]] &gt;=TODAY(), DATEDIF(Tabla1[[#This Row],[Fecha de nac]],TODAY(),"y"), ROUNDDOWN((Tabla1[[#This Row],[Fecha Finalización]] -Tabla1[[#This Row],[Fecha de nac]])/365,0)))</f>
        <v>25</v>
      </c>
      <c r="O28" s="168" t="s">
        <v>141</v>
      </c>
      <c r="P28" s="34" t="s">
        <v>80</v>
      </c>
      <c r="Q28" s="67"/>
      <c r="R28" s="67"/>
      <c r="S28" s="67"/>
      <c r="T28" s="67"/>
      <c r="U28" s="243">
        <f>IF(F28="","",Tabla1[[#This Row],[Fecha Inicio grupo]]+3*7-7)</f>
        <v>45714</v>
      </c>
      <c r="V28" s="244">
        <f>IF(F28="","",EDATE(Tabla1[[#This Row],[Fecha Inicio grupo]],3))</f>
        <v>45789</v>
      </c>
      <c r="W28" s="34" t="s">
        <v>142</v>
      </c>
      <c r="X28" s="34" t="s">
        <v>82</v>
      </c>
      <c r="Y28" s="75"/>
      <c r="Z28" s="75"/>
      <c r="AA28" s="75" t="s">
        <v>83</v>
      </c>
      <c r="AB28" s="75" t="s">
        <v>83</v>
      </c>
      <c r="AC28" s="75"/>
      <c r="AD28" s="75"/>
      <c r="AE28" s="75"/>
      <c r="AF28" s="75"/>
      <c r="AG28" s="75"/>
      <c r="AH28" s="75"/>
      <c r="AI28" s="75"/>
      <c r="AJ28" s="75"/>
      <c r="AK28" s="75"/>
      <c r="AL28" s="75"/>
      <c r="AM28" s="75"/>
      <c r="AN28" s="75"/>
      <c r="AO28" s="144"/>
      <c r="AP28" s="246" t="str">
        <f>IF(F28="","",IFERROR(VLOOKUP(SUBSTITUTE(SUBSTITUTE(Tabla1[[#This Row],[Uso Sistemas]],"T","P"),"N","F"),Parámetros!$M$2:$N$17,2,0),"Completar hasta 3ra sem. para evaluar a Probacionista"))</f>
        <v>Completar hasta 3ra sem. para evaluar a Probacionista</v>
      </c>
      <c r="AQ28" s="39"/>
      <c r="AR28" s="200"/>
      <c r="AS28" s="39"/>
      <c r="AT28" s="28"/>
      <c r="AU28" s="55"/>
      <c r="AV28" s="55"/>
      <c r="AW28" s="55"/>
      <c r="AX28" s="248">
        <f>IF(V28="","",EOMONTH(EDATE(Tabla1[[#This Row],[Fecha Finalización]],2),0))</f>
        <v>45869</v>
      </c>
      <c r="AY28" s="39"/>
      <c r="AZ28" s="249">
        <f>IF(V28="","",EOMONTH(EDATE(Tabla1[[#This Row],[Fecha Finalización]],3),0))</f>
        <v>45900</v>
      </c>
      <c r="BA28" s="39"/>
      <c r="BB28" s="39"/>
      <c r="BC28" s="235"/>
      <c r="BD28" s="233" t="str">
        <f>IF(F28="","",Tabla1[[#This Row],[sem 01]]&amp;Tabla1[[#This Row],[sem 02]]&amp;Tabla1[[#This Row],[sem 03]])</f>
        <v>P</v>
      </c>
      <c r="BE28" s="234" t="str">
        <f>IF(TRIM(F28)="","",$B$1&amp;"-"&amp;SUBSTITUTE(Tabla1[[#This Row],[Mes Inscrito]]," ","")&amp;"-"&amp;SUBSTITUTE(Tabla1[[#This Row],[Dia de clases Inscrito]]," ","")&amp;"-"&amp;SUBSTITUTE(Tabla1[[#This Row],[Horario Inscrito]]," ","")&amp;"-"&amp;Tabla1[[#This Row],[Fecha Inicio grupo]])</f>
        <v>Tacna-Febrero-Sábado-5a7p.m.-45700</v>
      </c>
      <c r="BF28" s="251" t="str">
        <f>IF(F28="","",Tabla1[[#This Row],[Curso]])</f>
        <v>Conócete a ti mismo</v>
      </c>
      <c r="BG28" s="252" t="str">
        <f>+IF(TRIM(F28)="","",$B$1&amp;"-"&amp;TRIM(Tabla1[[#This Row],[Mes Inscrito]])&amp;"-"&amp;TRIM(Tabla1[[#This Row],[Dia de clases Inscrito]])&amp;"-"&amp;TRIM(Tabla1[[#This Row],[Horario Inscrito]])&amp;"-"&amp;TRIM(Tabla1[[#This Row],[Fecha Inicio grupo]])&amp;"-"&amp;TRIM(Tabla1[[#This Row],[Tipo Incrito]]))</f>
        <v>Tacna-Febrero-Sábado-5 a 7 p.m.-45700-Inscrito Nuevo</v>
      </c>
      <c r="BH28" s="307"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08">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08" t="str">
        <f>IF(Tabla1[[#This Row],[Fecha Inicio grupo]]="","",IFERROR(VLOOKUP(Tabla1[[#This Row],[Mes de Alta como miembro]],Parámetros!$AM$2:$AN$16,2,0),"01/01/1900"))</f>
        <v>01/01/1900</v>
      </c>
    </row>
    <row r="29" spans="1:63" s="24" customFormat="1" ht="12.75">
      <c r="A29" s="68">
        <v>24</v>
      </c>
      <c r="B29" s="34" t="s">
        <v>72</v>
      </c>
      <c r="C29" s="34" t="s">
        <v>120</v>
      </c>
      <c r="D29" s="42" t="s">
        <v>97</v>
      </c>
      <c r="E29" s="42" t="s">
        <v>98</v>
      </c>
      <c r="F29" s="45">
        <v>45700</v>
      </c>
      <c r="G29" s="45"/>
      <c r="H29" s="163" t="s">
        <v>162</v>
      </c>
      <c r="I29" s="42" t="s">
        <v>163</v>
      </c>
      <c r="J29" s="28" t="s">
        <v>164</v>
      </c>
      <c r="K29" s="69"/>
      <c r="L29" s="68"/>
      <c r="M29" s="46">
        <v>33947</v>
      </c>
      <c r="N29" s="238">
        <f ca="1">IF(Tabla1[[#This Row],[Fecha de nac]]="","",IF(Tabla1[[#This Row],[Fecha Finalización]] &gt;=TODAY(), DATEDIF(Tabla1[[#This Row],[Fecha de nac]],TODAY(),"y"), ROUNDDOWN((Tabla1[[#This Row],[Fecha Finalización]] -Tabla1[[#This Row],[Fecha de nac]])/365,0)))</f>
        <v>32</v>
      </c>
      <c r="O29" s="168" t="s">
        <v>141</v>
      </c>
      <c r="P29" s="34" t="s">
        <v>80</v>
      </c>
      <c r="Q29" s="67"/>
      <c r="R29" s="67"/>
      <c r="S29" s="67"/>
      <c r="T29" s="67"/>
      <c r="U29" s="243">
        <f>IF(F29="","",Tabla1[[#This Row],[Fecha Inicio grupo]]+3*7-7)</f>
        <v>45714</v>
      </c>
      <c r="V29" s="244">
        <f>IF(F29="","",EDATE(Tabla1[[#This Row],[Fecha Inicio grupo]],3))</f>
        <v>45789</v>
      </c>
      <c r="W29" s="34" t="s">
        <v>142</v>
      </c>
      <c r="X29" s="34" t="s">
        <v>82</v>
      </c>
      <c r="Y29" s="75"/>
      <c r="Z29" s="75"/>
      <c r="AA29" s="75" t="s">
        <v>83</v>
      </c>
      <c r="AB29" s="75" t="s">
        <v>83</v>
      </c>
      <c r="AC29" s="75"/>
      <c r="AD29" s="75"/>
      <c r="AE29" s="75"/>
      <c r="AF29" s="75"/>
      <c r="AG29" s="75"/>
      <c r="AH29" s="75"/>
      <c r="AI29" s="75"/>
      <c r="AJ29" s="75"/>
      <c r="AK29" s="75"/>
      <c r="AL29" s="75"/>
      <c r="AM29" s="75"/>
      <c r="AN29" s="75"/>
      <c r="AO29" s="144"/>
      <c r="AP29" s="246" t="str">
        <f>IF(F29="","",IFERROR(VLOOKUP(SUBSTITUTE(SUBSTITUTE(Tabla1[[#This Row],[Uso Sistemas]],"T","P"),"N","F"),Parámetros!$M$2:$N$17,2,0),"Completar hasta 3ra sem. para evaluar a Probacionista"))</f>
        <v>Completar hasta 3ra sem. para evaluar a Probacionista</v>
      </c>
      <c r="AQ29" s="39"/>
      <c r="AR29" s="200"/>
      <c r="AS29" s="39"/>
      <c r="AT29" s="28"/>
      <c r="AU29" s="55"/>
      <c r="AV29" s="55"/>
      <c r="AW29" s="55"/>
      <c r="AX29" s="248">
        <f>IF(V29="","",EOMONTH(EDATE(Tabla1[[#This Row],[Fecha Finalización]],2),0))</f>
        <v>45869</v>
      </c>
      <c r="AY29" s="39"/>
      <c r="AZ29" s="249">
        <f>IF(V29="","",EOMONTH(EDATE(Tabla1[[#This Row],[Fecha Finalización]],3),0))</f>
        <v>45900</v>
      </c>
      <c r="BA29" s="39"/>
      <c r="BB29" s="39"/>
      <c r="BC29" s="235"/>
      <c r="BD29" s="233" t="str">
        <f>IF(F29="","",Tabla1[[#This Row],[sem 01]]&amp;Tabla1[[#This Row],[sem 02]]&amp;Tabla1[[#This Row],[sem 03]])</f>
        <v>P</v>
      </c>
      <c r="BE29" s="234" t="str">
        <f>IF(TRIM(F29)="","",$B$1&amp;"-"&amp;SUBSTITUTE(Tabla1[[#This Row],[Mes Inscrito]]," ","")&amp;"-"&amp;SUBSTITUTE(Tabla1[[#This Row],[Dia de clases Inscrito]]," ","")&amp;"-"&amp;SUBSTITUTE(Tabla1[[#This Row],[Horario Inscrito]]," ","")&amp;"-"&amp;Tabla1[[#This Row],[Fecha Inicio grupo]])</f>
        <v>Tacna-Febrero-Sábado-5a7p.m.-45700</v>
      </c>
      <c r="BF29" s="251" t="str">
        <f>IF(F29="","",Tabla1[[#This Row],[Curso]])</f>
        <v>Conócete a ti mismo</v>
      </c>
      <c r="BG29" s="252" t="str">
        <f>+IF(TRIM(F29)="","",$B$1&amp;"-"&amp;TRIM(Tabla1[[#This Row],[Mes Inscrito]])&amp;"-"&amp;TRIM(Tabla1[[#This Row],[Dia de clases Inscrito]])&amp;"-"&amp;TRIM(Tabla1[[#This Row],[Horario Inscrito]])&amp;"-"&amp;TRIM(Tabla1[[#This Row],[Fecha Inicio grupo]])&amp;"-"&amp;TRIM(Tabla1[[#This Row],[Tipo Incrito]]))</f>
        <v>Tacna-Febrero-Sábado-5 a 7 p.m.-45700-Inscrito Nuevo</v>
      </c>
      <c r="BH29" s="307"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08">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08" t="str">
        <f>IF(Tabla1[[#This Row],[Fecha Inicio grupo]]="","",IFERROR(VLOOKUP(Tabla1[[#This Row],[Mes de Alta como miembro]],Parámetros!$AM$2:$AN$16,2,0),"01/01/1900"))</f>
        <v>01/01/1900</v>
      </c>
    </row>
    <row r="30" spans="1:63" s="24" customFormat="1" ht="13.9">
      <c r="A30" s="68">
        <v>25</v>
      </c>
      <c r="B30" s="29" t="s">
        <v>72</v>
      </c>
      <c r="C30" s="34" t="s">
        <v>120</v>
      </c>
      <c r="D30" s="42" t="s">
        <v>74</v>
      </c>
      <c r="E30" s="42" t="s">
        <v>165</v>
      </c>
      <c r="F30" s="45">
        <v>45700</v>
      </c>
      <c r="G30" s="45"/>
      <c r="H30" s="163" t="s">
        <v>152</v>
      </c>
      <c r="I30" s="42" t="s">
        <v>153</v>
      </c>
      <c r="J30" s="28" t="s">
        <v>154</v>
      </c>
      <c r="K30" s="69"/>
      <c r="L30" s="68"/>
      <c r="M30" s="46"/>
      <c r="N30" s="238" t="str">
        <f ca="1">IF(Tabla1[[#This Row],[Fecha de nac]]="","",IF(Tabla1[[#This Row],[Fecha Finalización]] &gt;=TODAY(), DATEDIF(Tabla1[[#This Row],[Fecha de nac]],TODAY(),"y"), ROUNDDOWN((Tabla1[[#This Row],[Fecha Finalización]] -Tabla1[[#This Row],[Fecha de nac]])/365,0)))</f>
        <v/>
      </c>
      <c r="O30" s="169" t="s">
        <v>130</v>
      </c>
      <c r="P30" s="34" t="s">
        <v>158</v>
      </c>
      <c r="Q30" s="67"/>
      <c r="R30" s="67"/>
      <c r="S30" s="67"/>
      <c r="T30" s="67"/>
      <c r="U30" s="243">
        <f>IF(F30="","",Tabla1[[#This Row],[Fecha Inicio grupo]]+3*7-7)</f>
        <v>45714</v>
      </c>
      <c r="V30" s="244">
        <f>IF(F30="","",EDATE(Tabla1[[#This Row],[Fecha Inicio grupo]],3))</f>
        <v>45789</v>
      </c>
      <c r="W30" s="29" t="s">
        <v>131</v>
      </c>
      <c r="X30" s="29" t="s">
        <v>82</v>
      </c>
      <c r="Y30" s="75"/>
      <c r="Z30" s="75"/>
      <c r="AA30" s="75" t="s">
        <v>83</v>
      </c>
      <c r="AB30" s="75"/>
      <c r="AC30" s="75"/>
      <c r="AD30" s="75"/>
      <c r="AE30" s="75"/>
      <c r="AF30" s="75"/>
      <c r="AG30" s="75"/>
      <c r="AH30" s="75"/>
      <c r="AI30" s="75"/>
      <c r="AJ30" s="75"/>
      <c r="AK30" s="75"/>
      <c r="AL30" s="75"/>
      <c r="AM30" s="75"/>
      <c r="AN30" s="75"/>
      <c r="AO30" s="144"/>
      <c r="AP30" s="246" t="str">
        <f>IF(F30="","",IFERROR(VLOOKUP(SUBSTITUTE(SUBSTITUTE(Tabla1[[#This Row],[Uso Sistemas]],"T","P"),"N","F"),Parámetros!$M$2:$N$17,2,0),"Completar hasta 3ra sem. para evaluar a Probacionista"))</f>
        <v>Completar hasta 3ra sem. para evaluar a Probacionista</v>
      </c>
      <c r="AQ30" s="39"/>
      <c r="AR30" s="200"/>
      <c r="AS30" s="39"/>
      <c r="AT30" s="28"/>
      <c r="AU30" s="55"/>
      <c r="AV30" s="55"/>
      <c r="AW30" s="55"/>
      <c r="AX30" s="248">
        <f>IF(V30="","",EOMONTH(EDATE(Tabla1[[#This Row],[Fecha Finalización]],2),0))</f>
        <v>45869</v>
      </c>
      <c r="AY30" s="39"/>
      <c r="AZ30" s="249">
        <f>IF(V30="","",EOMONTH(EDATE(Tabla1[[#This Row],[Fecha Finalización]],3),0))</f>
        <v>45900</v>
      </c>
      <c r="BA30" s="39"/>
      <c r="BB30" s="39"/>
      <c r="BC30" s="235"/>
      <c r="BD30" s="233" t="str">
        <f>IF(F30="","",Tabla1[[#This Row],[sem 01]]&amp;Tabla1[[#This Row],[sem 02]]&amp;Tabla1[[#This Row],[sem 03]])</f>
        <v>P</v>
      </c>
      <c r="BE30" s="234" t="str">
        <f>IF(TRIM(F30)="","",$B$1&amp;"-"&amp;SUBSTITUTE(Tabla1[[#This Row],[Mes Inscrito]]," ","")&amp;"-"&amp;SUBSTITUTE(Tabla1[[#This Row],[Dia de clases Inscrito]]," ","")&amp;"-"&amp;SUBSTITUTE(Tabla1[[#This Row],[Horario Inscrito]]," ","")&amp;"-"&amp;Tabla1[[#This Row],[Fecha Inicio grupo]])</f>
        <v>Tacna-Febrero-Miércoles-7:15-9:10-45700</v>
      </c>
      <c r="BF30" s="251" t="str">
        <f>IF(F30="","",Tabla1[[#This Row],[Curso]])</f>
        <v>Conócete a ti mismo</v>
      </c>
      <c r="BG30" s="252" t="str">
        <f>+IF(TRIM(F30)="","",$B$1&amp;"-"&amp;TRIM(Tabla1[[#This Row],[Mes Inscrito]])&amp;"-"&amp;TRIM(Tabla1[[#This Row],[Dia de clases Inscrito]])&amp;"-"&amp;TRIM(Tabla1[[#This Row],[Horario Inscrito]])&amp;"-"&amp;TRIM(Tabla1[[#This Row],[Fecha Inicio grupo]])&amp;"-"&amp;TRIM(Tabla1[[#This Row],[Tipo Incrito]]))</f>
        <v>Tacna-Febrero-Miércoles-7:15 - 9:10-45700-Cambio de horario</v>
      </c>
      <c r="BH30" s="307"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08">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08" t="str">
        <f>IF(Tabla1[[#This Row],[Fecha Inicio grupo]]="","",IFERROR(VLOOKUP(Tabla1[[#This Row],[Mes de Alta como miembro]],Parámetros!$AM$2:$AN$16,2,0),"01/01/1900"))</f>
        <v>01/01/1900</v>
      </c>
    </row>
    <row r="31" spans="1:63" s="24" customFormat="1" ht="13.9">
      <c r="A31" s="68">
        <v>26</v>
      </c>
      <c r="B31" s="29" t="s">
        <v>72</v>
      </c>
      <c r="C31" s="34" t="s">
        <v>120</v>
      </c>
      <c r="D31" s="42" t="s">
        <v>74</v>
      </c>
      <c r="E31" s="42" t="s">
        <v>165</v>
      </c>
      <c r="F31" s="45">
        <v>45700</v>
      </c>
      <c r="G31" s="45"/>
      <c r="H31" s="163" t="s">
        <v>155</v>
      </c>
      <c r="I31" s="42" t="s">
        <v>156</v>
      </c>
      <c r="J31" s="28" t="s">
        <v>157</v>
      </c>
      <c r="K31" s="69"/>
      <c r="L31" s="68"/>
      <c r="M31" s="46">
        <v>39728</v>
      </c>
      <c r="N31" s="238">
        <f ca="1">IF(Tabla1[[#This Row],[Fecha de nac]]="","",IF(Tabla1[[#This Row],[Fecha Finalización]] &gt;=TODAY(), DATEDIF(Tabla1[[#This Row],[Fecha de nac]],TODAY(),"y"), ROUNDDOWN((Tabla1[[#This Row],[Fecha Finalización]] -Tabla1[[#This Row],[Fecha de nac]])/365,0)))</f>
        <v>16</v>
      </c>
      <c r="O31" s="169" t="s">
        <v>130</v>
      </c>
      <c r="P31" s="34" t="s">
        <v>158</v>
      </c>
      <c r="Q31" s="67"/>
      <c r="R31" s="67"/>
      <c r="S31" s="67"/>
      <c r="T31" s="67"/>
      <c r="U31" s="243">
        <f>IF(F31="","",Tabla1[[#This Row],[Fecha Inicio grupo]]+3*7-7)</f>
        <v>45714</v>
      </c>
      <c r="V31" s="244">
        <f>IF(F31="","",EDATE(Tabla1[[#This Row],[Fecha Inicio grupo]],3))</f>
        <v>45789</v>
      </c>
      <c r="W31" s="29" t="s">
        <v>131</v>
      </c>
      <c r="X31" s="29" t="s">
        <v>82</v>
      </c>
      <c r="Y31" s="75"/>
      <c r="Z31" s="75"/>
      <c r="AA31" s="75" t="s">
        <v>83</v>
      </c>
      <c r="AB31" s="75" t="s">
        <v>83</v>
      </c>
      <c r="AC31" s="75"/>
      <c r="AD31" s="75"/>
      <c r="AE31" s="75"/>
      <c r="AF31" s="75"/>
      <c r="AG31" s="75"/>
      <c r="AH31" s="75"/>
      <c r="AI31" s="75"/>
      <c r="AJ31" s="75"/>
      <c r="AK31" s="75"/>
      <c r="AL31" s="75"/>
      <c r="AM31" s="75"/>
      <c r="AN31" s="75"/>
      <c r="AO31" s="144"/>
      <c r="AP31" s="246" t="str">
        <f>IF(F31="","",IFERROR(VLOOKUP(SUBSTITUTE(SUBSTITUTE(Tabla1[[#This Row],[Uso Sistemas]],"T","P"),"N","F"),Parámetros!$M$2:$N$17,2,0),"Completar hasta 3ra sem. para evaluar a Probacionista"))</f>
        <v>Completar hasta 3ra sem. para evaluar a Probacionista</v>
      </c>
      <c r="AQ31" s="39"/>
      <c r="AR31" s="200"/>
      <c r="AS31" s="39"/>
      <c r="AT31" s="28"/>
      <c r="AU31" s="55"/>
      <c r="AV31" s="55"/>
      <c r="AW31" s="55"/>
      <c r="AX31" s="248">
        <f>IF(V31="","",EOMONTH(EDATE(Tabla1[[#This Row],[Fecha Finalización]],2),0))</f>
        <v>45869</v>
      </c>
      <c r="AY31" s="39"/>
      <c r="AZ31" s="249">
        <f>IF(V31="","",EOMONTH(EDATE(Tabla1[[#This Row],[Fecha Finalización]],3),0))</f>
        <v>45900</v>
      </c>
      <c r="BA31" s="39"/>
      <c r="BB31" s="39"/>
      <c r="BC31" s="235"/>
      <c r="BD31" s="233" t="str">
        <f>IF(F31="","",Tabla1[[#This Row],[sem 01]]&amp;Tabla1[[#This Row],[sem 02]]&amp;Tabla1[[#This Row],[sem 03]])</f>
        <v>P</v>
      </c>
      <c r="BE31" s="234" t="str">
        <f>IF(TRIM(F31)="","",$B$1&amp;"-"&amp;SUBSTITUTE(Tabla1[[#This Row],[Mes Inscrito]]," ","")&amp;"-"&amp;SUBSTITUTE(Tabla1[[#This Row],[Dia de clases Inscrito]]," ","")&amp;"-"&amp;SUBSTITUTE(Tabla1[[#This Row],[Horario Inscrito]]," ","")&amp;"-"&amp;Tabla1[[#This Row],[Fecha Inicio grupo]])</f>
        <v>Tacna-Febrero-Miércoles-7:15-9:10-45700</v>
      </c>
      <c r="BF31" s="251" t="str">
        <f>IF(F31="","",Tabla1[[#This Row],[Curso]])</f>
        <v>Conócete a ti mismo</v>
      </c>
      <c r="BG31" s="252" t="str">
        <f>+IF(TRIM(F31)="","",$B$1&amp;"-"&amp;TRIM(Tabla1[[#This Row],[Mes Inscrito]])&amp;"-"&amp;TRIM(Tabla1[[#This Row],[Dia de clases Inscrito]])&amp;"-"&amp;TRIM(Tabla1[[#This Row],[Horario Inscrito]])&amp;"-"&amp;TRIM(Tabla1[[#This Row],[Fecha Inicio grupo]])&amp;"-"&amp;TRIM(Tabla1[[#This Row],[Tipo Incrito]]))</f>
        <v>Tacna-Febrero-Miércoles-7:15 - 9:10-45700-Cambio de horario</v>
      </c>
      <c r="BH31" s="307"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08">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08" t="str">
        <f>IF(Tabla1[[#This Row],[Fecha Inicio grupo]]="","",IFERROR(VLOOKUP(Tabla1[[#This Row],[Mes de Alta como miembro]],Parámetros!$AM$2:$AN$16,2,0),"01/01/1900"))</f>
        <v>01/01/1900</v>
      </c>
    </row>
    <row r="32" spans="1:63" s="24" customFormat="1" ht="13.9">
      <c r="A32" s="68">
        <v>27</v>
      </c>
      <c r="B32" s="29" t="s">
        <v>72</v>
      </c>
      <c r="C32" s="34" t="s">
        <v>166</v>
      </c>
      <c r="D32" s="42" t="s">
        <v>167</v>
      </c>
      <c r="E32" s="42" t="s">
        <v>165</v>
      </c>
      <c r="F32" s="45">
        <v>45720</v>
      </c>
      <c r="G32" s="45"/>
      <c r="H32" s="163"/>
      <c r="I32" s="42" t="s">
        <v>168</v>
      </c>
      <c r="J32" s="28" t="s">
        <v>169</v>
      </c>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f>IF(F32="","",Tabla1[[#This Row],[Fecha Inicio grupo]]+3*7-7)</f>
        <v>45734</v>
      </c>
      <c r="V32" s="244">
        <f>IF(F32="","",EDATE(Tabla1[[#This Row],[Fecha Inicio grupo]],3))</f>
        <v>45812</v>
      </c>
      <c r="W32" s="29"/>
      <c r="X32" s="29"/>
      <c r="Y32" s="75" t="s">
        <v>83</v>
      </c>
      <c r="Z32" s="75"/>
      <c r="AA32" s="75"/>
      <c r="AB32" s="75"/>
      <c r="AC32" s="75"/>
      <c r="AD32" s="75"/>
      <c r="AE32" s="75"/>
      <c r="AF32" s="75"/>
      <c r="AG32" s="75"/>
      <c r="AH32" s="75"/>
      <c r="AI32" s="75"/>
      <c r="AJ32" s="75"/>
      <c r="AK32" s="75"/>
      <c r="AL32" s="75"/>
      <c r="AM32" s="75"/>
      <c r="AN32" s="75"/>
      <c r="AO32" s="144"/>
      <c r="AP32" s="246" t="str">
        <f>IF(F32="","",IFERROR(VLOOKUP(SUBSTITUTE(SUBSTITUTE(Tabla1[[#This Row],[Uso Sistemas]],"T","P"),"N","F"),Parámetros!$M$2:$N$17,2,0),"Completar hasta 3ra sem. para evaluar a Probacionista"))</f>
        <v>Completar hasta 3ra sem. para evaluar a Probacionista</v>
      </c>
      <c r="AQ32" s="39"/>
      <c r="AR32" s="200"/>
      <c r="AS32" s="39"/>
      <c r="AT32" s="28"/>
      <c r="AU32" s="55"/>
      <c r="AV32" s="55"/>
      <c r="AW32" s="55"/>
      <c r="AX32" s="248">
        <f>IF(V32="","",EOMONTH(EDATE(Tabla1[[#This Row],[Fecha Finalización]],2),0))</f>
        <v>45900</v>
      </c>
      <c r="AY32" s="39"/>
      <c r="AZ32" s="249">
        <f>IF(V32="","",EOMONTH(EDATE(Tabla1[[#This Row],[Fecha Finalización]],3),0))</f>
        <v>45930</v>
      </c>
      <c r="BA32" s="39"/>
      <c r="BB32" s="39"/>
      <c r="BC32" s="235"/>
      <c r="BD32" s="233" t="str">
        <f>IF(F32="","",Tabla1[[#This Row],[sem 01]]&amp;Tabla1[[#This Row],[sem 02]]&amp;Tabla1[[#This Row],[sem 03]])</f>
        <v>P</v>
      </c>
      <c r="BE32" s="234" t="str">
        <f>IF(TRIM(F32)="","",$B$1&amp;"-"&amp;SUBSTITUTE(Tabla1[[#This Row],[Mes Inscrito]]," ","")&amp;"-"&amp;SUBSTITUTE(Tabla1[[#This Row],[Dia de clases Inscrito]]," ","")&amp;"-"&amp;SUBSTITUTE(Tabla1[[#This Row],[Horario Inscrito]]," ","")&amp;"-"&amp;Tabla1[[#This Row],[Fecha Inicio grupo]])</f>
        <v>Tacna-Marzo-Martes-7:15-9:10-45720</v>
      </c>
      <c r="BF32" s="251" t="str">
        <f>IF(F32="","",Tabla1[[#This Row],[Curso]])</f>
        <v>Conócete a ti mismo</v>
      </c>
      <c r="BG32" s="252" t="str">
        <f>+IF(TRIM(F32)="","",$B$1&amp;"-"&amp;TRIM(Tabla1[[#This Row],[Mes Inscrito]])&amp;"-"&amp;TRIM(Tabla1[[#This Row],[Dia de clases Inscrito]])&amp;"-"&amp;TRIM(Tabla1[[#This Row],[Horario Inscrito]])&amp;"-"&amp;TRIM(Tabla1[[#This Row],[Fecha Inicio grupo]])&amp;"-"&amp;TRIM(Tabla1[[#This Row],[Tipo Incrito]]))</f>
        <v>Tacna-Marzo-Martes-7:15 - 9:10-45720-</v>
      </c>
      <c r="BH32" s="307"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08" t="e">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08" t="str">
        <f>IF(Tabla1[[#This Row],[Fecha Inicio grupo]]="","",IFERROR(VLOOKUP(Tabla1[[#This Row],[Mes de Alta como miembro]],Parámetros!$AM$2:$AN$16,2,0),"01/01/1900"))</f>
        <v>01/01/1900</v>
      </c>
    </row>
    <row r="33" spans="1:63" s="24" customFormat="1" ht="13.9">
      <c r="A33" s="68">
        <v>28</v>
      </c>
      <c r="B33" s="377" t="s">
        <v>72</v>
      </c>
      <c r="C33" s="378" t="s">
        <v>166</v>
      </c>
      <c r="D33" s="379" t="s">
        <v>167</v>
      </c>
      <c r="E33" s="379" t="s">
        <v>165</v>
      </c>
      <c r="F33" s="380">
        <v>45720</v>
      </c>
      <c r="G33" s="45"/>
      <c r="H33" s="163"/>
      <c r="I33" s="42" t="s">
        <v>170</v>
      </c>
      <c r="J33" s="28" t="s">
        <v>171</v>
      </c>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f>IF(F33="","",Tabla1[[#This Row],[Fecha Inicio grupo]]+3*7-7)</f>
        <v>45734</v>
      </c>
      <c r="V33" s="244">
        <f>IF(F33="","",EDATE(Tabla1[[#This Row],[Fecha Inicio grupo]],3))</f>
        <v>45812</v>
      </c>
      <c r="W33" s="29"/>
      <c r="X33" s="29"/>
      <c r="Y33" s="75" t="s">
        <v>84</v>
      </c>
      <c r="Z33" s="75"/>
      <c r="AA33" s="75"/>
      <c r="AB33" s="75"/>
      <c r="AC33" s="75"/>
      <c r="AD33" s="75"/>
      <c r="AE33" s="75"/>
      <c r="AF33" s="75"/>
      <c r="AG33" s="75"/>
      <c r="AH33" s="75"/>
      <c r="AI33" s="75"/>
      <c r="AJ33" s="75"/>
      <c r="AK33" s="75"/>
      <c r="AL33" s="75"/>
      <c r="AM33" s="75"/>
      <c r="AN33" s="75"/>
      <c r="AO33" s="144"/>
      <c r="AP33" s="246" t="str">
        <f>IF(F33="","",IFERROR(VLOOKUP(SUBSTITUTE(SUBSTITUTE(Tabla1[[#This Row],[Uso Sistemas]],"T","P"),"N","F"),Parámetros!$M$2:$N$17,2,0),"Completar hasta 3ra sem. para evaluar a Probacionista"))</f>
        <v>Completar hasta 3ra sem. para evaluar a Probacionista</v>
      </c>
      <c r="AQ33" s="39"/>
      <c r="AR33" s="200"/>
      <c r="AS33" s="39"/>
      <c r="AT33" s="28"/>
      <c r="AU33" s="55"/>
      <c r="AV33" s="55"/>
      <c r="AW33" s="55"/>
      <c r="AX33" s="248">
        <f>IF(V33="","",EOMONTH(EDATE(Tabla1[[#This Row],[Fecha Finalización]],2),0))</f>
        <v>45900</v>
      </c>
      <c r="AY33" s="39"/>
      <c r="AZ33" s="249">
        <f>IF(V33="","",EOMONTH(EDATE(Tabla1[[#This Row],[Fecha Finalización]],3),0))</f>
        <v>45930</v>
      </c>
      <c r="BA33" s="39"/>
      <c r="BB33" s="39"/>
      <c r="BC33" s="235"/>
      <c r="BD33" s="233" t="str">
        <f>IF(F33="","",Tabla1[[#This Row],[sem 01]]&amp;Tabla1[[#This Row],[sem 02]]&amp;Tabla1[[#This Row],[sem 03]])</f>
        <v>F</v>
      </c>
      <c r="BE33" s="234" t="str">
        <f>IF(TRIM(F33)="","",$B$1&amp;"-"&amp;SUBSTITUTE(Tabla1[[#This Row],[Mes Inscrito]]," ","")&amp;"-"&amp;SUBSTITUTE(Tabla1[[#This Row],[Dia de clases Inscrito]]," ","")&amp;"-"&amp;SUBSTITUTE(Tabla1[[#This Row],[Horario Inscrito]]," ","")&amp;"-"&amp;Tabla1[[#This Row],[Fecha Inicio grupo]])</f>
        <v>Tacna-Marzo-Martes-7:15-9:10-45720</v>
      </c>
      <c r="BF33" s="251" t="str">
        <f>IF(F33="","",Tabla1[[#This Row],[Curso]])</f>
        <v>Conócete a ti mismo</v>
      </c>
      <c r="BG33" s="252" t="str">
        <f>+IF(TRIM(F33)="","",$B$1&amp;"-"&amp;TRIM(Tabla1[[#This Row],[Mes Inscrito]])&amp;"-"&amp;TRIM(Tabla1[[#This Row],[Dia de clases Inscrito]])&amp;"-"&amp;TRIM(Tabla1[[#This Row],[Horario Inscrito]])&amp;"-"&amp;TRIM(Tabla1[[#This Row],[Fecha Inicio grupo]])&amp;"-"&amp;TRIM(Tabla1[[#This Row],[Tipo Incrito]]))</f>
        <v>Tacna-Marzo-Martes-7:15 - 9:10-45720-</v>
      </c>
      <c r="BH33" s="307"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3" s="308" t="str">
        <f>IF(Tabla1[[#This Row],[Fecha Inicio grupo]]="","",IFERROR(VLOOKUP(Tabla1[[#This Row],[Mes de Alta como miembro]],Parámetros!$AM$2:$AN$16,2,0),"01/01/1900"))</f>
        <v>01/01/1900</v>
      </c>
    </row>
    <row r="34" spans="1:63" s="24" customFormat="1" ht="13.9">
      <c r="A34" s="68">
        <v>29</v>
      </c>
      <c r="B34" s="377" t="s">
        <v>72</v>
      </c>
      <c r="C34" s="378" t="s">
        <v>166</v>
      </c>
      <c r="D34" s="379" t="s">
        <v>167</v>
      </c>
      <c r="E34" s="379" t="s">
        <v>165</v>
      </c>
      <c r="F34" s="380">
        <v>45720</v>
      </c>
      <c r="G34" s="45"/>
      <c r="H34" s="163"/>
      <c r="I34" s="261" t="s">
        <v>172</v>
      </c>
      <c r="J34" s="28" t="s">
        <v>173</v>
      </c>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f>IF(F34="","",Tabla1[[#This Row],[Fecha Inicio grupo]]+3*7-7)</f>
        <v>45734</v>
      </c>
      <c r="V34" s="244">
        <f>IF(F34="","",EDATE(Tabla1[[#This Row],[Fecha Inicio grupo]],3))</f>
        <v>45812</v>
      </c>
      <c r="W34" s="29"/>
      <c r="X34" s="29"/>
      <c r="Y34" s="75"/>
      <c r="Z34" s="75" t="s">
        <v>83</v>
      </c>
      <c r="AA34" s="75"/>
      <c r="AB34" s="75"/>
      <c r="AC34" s="75"/>
      <c r="AD34" s="75"/>
      <c r="AE34" s="75"/>
      <c r="AF34" s="75"/>
      <c r="AG34" s="75"/>
      <c r="AH34" s="75"/>
      <c r="AI34" s="75"/>
      <c r="AJ34" s="75"/>
      <c r="AK34" s="75"/>
      <c r="AL34" s="75"/>
      <c r="AM34" s="75"/>
      <c r="AN34" s="75"/>
      <c r="AO34" s="144"/>
      <c r="AP34" s="246" t="str">
        <f>IF(F34="","",IFERROR(VLOOKUP(SUBSTITUTE(SUBSTITUTE(Tabla1[[#This Row],[Uso Sistemas]],"T","P"),"N","F"),Parámetros!$M$2:$N$17,2,0),"Completar hasta 3ra sem. para evaluar a Probacionista"))</f>
        <v>Completar hasta 3ra sem. para evaluar a Probacionista</v>
      </c>
      <c r="AQ34" s="39"/>
      <c r="AR34" s="200"/>
      <c r="AS34" s="39"/>
      <c r="AT34" s="28"/>
      <c r="AU34" s="55"/>
      <c r="AV34" s="55"/>
      <c r="AW34" s="55"/>
      <c r="AX34" s="248">
        <f>IF(V34="","",EOMONTH(EDATE(Tabla1[[#This Row],[Fecha Finalización]],2),0))</f>
        <v>45900</v>
      </c>
      <c r="AY34" s="39"/>
      <c r="AZ34" s="249">
        <f>IF(V34="","",EOMONTH(EDATE(Tabla1[[#This Row],[Fecha Finalización]],3),0))</f>
        <v>45930</v>
      </c>
      <c r="BA34" s="39"/>
      <c r="BB34" s="39"/>
      <c r="BC34" s="235"/>
      <c r="BD34" s="233" t="str">
        <f>IF(F34="","",Tabla1[[#This Row],[sem 01]]&amp;Tabla1[[#This Row],[sem 02]]&amp;Tabla1[[#This Row],[sem 03]])</f>
        <v>P</v>
      </c>
      <c r="BE34" s="234" t="str">
        <f>IF(TRIM(F34)="","",$B$1&amp;"-"&amp;SUBSTITUTE(Tabla1[[#This Row],[Mes Inscrito]]," ","")&amp;"-"&amp;SUBSTITUTE(Tabla1[[#This Row],[Dia de clases Inscrito]]," ","")&amp;"-"&amp;SUBSTITUTE(Tabla1[[#This Row],[Horario Inscrito]]," ","")&amp;"-"&amp;Tabla1[[#This Row],[Fecha Inicio grupo]])</f>
        <v>Tacna-Marzo-Martes-7:15-9:10-45720</v>
      </c>
      <c r="BF34" s="251" t="str">
        <f>IF(F34="","",Tabla1[[#This Row],[Curso]])</f>
        <v>Conócete a ti mismo</v>
      </c>
      <c r="BG34" s="252" t="str">
        <f>+IF(TRIM(F34)="","",$B$1&amp;"-"&amp;TRIM(Tabla1[[#This Row],[Mes Inscrito]])&amp;"-"&amp;TRIM(Tabla1[[#This Row],[Dia de clases Inscrito]])&amp;"-"&amp;TRIM(Tabla1[[#This Row],[Horario Inscrito]])&amp;"-"&amp;TRIM(Tabla1[[#This Row],[Fecha Inicio grupo]])&amp;"-"&amp;TRIM(Tabla1[[#This Row],[Tipo Incrito]]))</f>
        <v>Tacna-Marzo-Martes-7:15 - 9:10-45720-</v>
      </c>
      <c r="BH34" s="307"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08" t="e">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4" s="308" t="str">
        <f>IF(Tabla1[[#This Row],[Fecha Inicio grupo]]="","",IFERROR(VLOOKUP(Tabla1[[#This Row],[Mes de Alta como miembro]],Parámetros!$AM$2:$AN$16,2,0),"01/01/1900"))</f>
        <v>01/01/1900</v>
      </c>
    </row>
    <row r="35" spans="1:63" s="24" customFormat="1" ht="13.9">
      <c r="A35" s="68">
        <v>30</v>
      </c>
      <c r="B35" s="377" t="s">
        <v>72</v>
      </c>
      <c r="C35" s="378" t="s">
        <v>166</v>
      </c>
      <c r="D35" s="379" t="s">
        <v>167</v>
      </c>
      <c r="E35" s="379" t="s">
        <v>165</v>
      </c>
      <c r="F35" s="380">
        <v>45720</v>
      </c>
      <c r="G35" s="45"/>
      <c r="H35" s="163"/>
      <c r="I35" s="261" t="s">
        <v>174</v>
      </c>
      <c r="J35" s="28" t="s">
        <v>175</v>
      </c>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f>IF(F35="","",Tabla1[[#This Row],[Fecha Inicio grupo]]+3*7-7)</f>
        <v>45734</v>
      </c>
      <c r="V35" s="244">
        <f>IF(F35="","",EDATE(Tabla1[[#This Row],[Fecha Inicio grupo]],3))</f>
        <v>45812</v>
      </c>
      <c r="W35" s="29"/>
      <c r="X35" s="29"/>
      <c r="Y35" s="75"/>
      <c r="Z35" s="75" t="s">
        <v>84</v>
      </c>
      <c r="AA35" s="75"/>
      <c r="AB35" s="75"/>
      <c r="AC35" s="75"/>
      <c r="AD35" s="75"/>
      <c r="AE35" s="75"/>
      <c r="AF35" s="75"/>
      <c r="AG35" s="75"/>
      <c r="AH35" s="75"/>
      <c r="AI35" s="75"/>
      <c r="AJ35" s="75"/>
      <c r="AK35" s="75"/>
      <c r="AL35" s="75"/>
      <c r="AM35" s="75"/>
      <c r="AN35" s="75"/>
      <c r="AO35" s="144"/>
      <c r="AP35" s="246" t="str">
        <f>IF(F35="","",IFERROR(VLOOKUP(SUBSTITUTE(SUBSTITUTE(Tabla1[[#This Row],[Uso Sistemas]],"T","P"),"N","F"),Parámetros!$M$2:$N$17,2,0),"Completar hasta 3ra sem. para evaluar a Probacionista"))</f>
        <v>Completar hasta 3ra sem. para evaluar a Probacionista</v>
      </c>
      <c r="AQ35" s="39"/>
      <c r="AR35" s="200"/>
      <c r="AS35" s="39"/>
      <c r="AT35" s="28"/>
      <c r="AU35" s="55"/>
      <c r="AV35" s="55"/>
      <c r="AW35" s="55"/>
      <c r="AX35" s="248">
        <f>IF(V35="","",EOMONTH(EDATE(Tabla1[[#This Row],[Fecha Finalización]],2),0))</f>
        <v>45900</v>
      </c>
      <c r="AY35" s="39"/>
      <c r="AZ35" s="249">
        <f>IF(V35="","",EOMONTH(EDATE(Tabla1[[#This Row],[Fecha Finalización]],3),0))</f>
        <v>45930</v>
      </c>
      <c r="BA35" s="39"/>
      <c r="BB35" s="39"/>
      <c r="BC35" s="235"/>
      <c r="BD35" s="233" t="str">
        <f>IF(F35="","",Tabla1[[#This Row],[sem 01]]&amp;Tabla1[[#This Row],[sem 02]]&amp;Tabla1[[#This Row],[sem 03]])</f>
        <v>F</v>
      </c>
      <c r="BE35" s="234" t="str">
        <f>IF(TRIM(F35)="","",$B$1&amp;"-"&amp;SUBSTITUTE(Tabla1[[#This Row],[Mes Inscrito]]," ","")&amp;"-"&amp;SUBSTITUTE(Tabla1[[#This Row],[Dia de clases Inscrito]]," ","")&amp;"-"&amp;SUBSTITUTE(Tabla1[[#This Row],[Horario Inscrito]]," ","")&amp;"-"&amp;Tabla1[[#This Row],[Fecha Inicio grupo]])</f>
        <v>Tacna-Marzo-Martes-7:15-9:10-45720</v>
      </c>
      <c r="BF35" s="251" t="str">
        <f>IF(F35="","",Tabla1[[#This Row],[Curso]])</f>
        <v>Conócete a ti mismo</v>
      </c>
      <c r="BG35" s="252" t="str">
        <f>+IF(TRIM(F35)="","",$B$1&amp;"-"&amp;TRIM(Tabla1[[#This Row],[Mes Inscrito]])&amp;"-"&amp;TRIM(Tabla1[[#This Row],[Dia de clases Inscrito]])&amp;"-"&amp;TRIM(Tabla1[[#This Row],[Horario Inscrito]])&amp;"-"&amp;TRIM(Tabla1[[#This Row],[Fecha Inicio grupo]])&amp;"-"&amp;TRIM(Tabla1[[#This Row],[Tipo Incrito]]))</f>
        <v>Tacna-Marzo-Martes-7:15 - 9:10-45720-</v>
      </c>
      <c r="BH35" s="307" t="b">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5" s="308" t="str">
        <f>IF(Tabla1[[#This Row],[Fecha Inicio grupo]]="","",IFERROR(VLOOKUP(Tabla1[[#This Row],[Mes de Alta como miembro]],Parámetros!$AM$2:$AN$16,2,0),"01/01/1900"))</f>
        <v>01/01/1900</v>
      </c>
    </row>
    <row r="36" spans="1:63" s="24" customFormat="1" ht="12.75">
      <c r="A36" s="68">
        <v>31</v>
      </c>
      <c r="B36" s="377" t="s">
        <v>72</v>
      </c>
      <c r="C36" s="378" t="s">
        <v>166</v>
      </c>
      <c r="D36" s="379" t="s">
        <v>167</v>
      </c>
      <c r="E36" s="379" t="s">
        <v>165</v>
      </c>
      <c r="F36" s="380">
        <v>45720</v>
      </c>
      <c r="G36" s="45"/>
      <c r="H36" s="163"/>
      <c r="I36" s="42" t="s">
        <v>176</v>
      </c>
      <c r="J36" s="28" t="s">
        <v>177</v>
      </c>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f>IF(F36="","",Tabla1[[#This Row],[Fecha Inicio grupo]]+3*7-7)</f>
        <v>45734</v>
      </c>
      <c r="V36" s="244">
        <f>IF(F36="","",EDATE(Tabla1[[#This Row],[Fecha Inicio grupo]],3))</f>
        <v>45812</v>
      </c>
      <c r="W36" s="29"/>
      <c r="X36" s="29"/>
      <c r="Y36" s="75"/>
      <c r="Z36" s="75" t="s">
        <v>83</v>
      </c>
      <c r="AA36" s="75"/>
      <c r="AB36" s="75"/>
      <c r="AC36" s="75"/>
      <c r="AD36" s="75"/>
      <c r="AE36" s="75"/>
      <c r="AF36" s="75"/>
      <c r="AG36" s="75"/>
      <c r="AH36" s="75"/>
      <c r="AI36" s="75"/>
      <c r="AJ36" s="75"/>
      <c r="AK36" s="75"/>
      <c r="AL36" s="75"/>
      <c r="AM36" s="75"/>
      <c r="AN36" s="75"/>
      <c r="AO36" s="144"/>
      <c r="AP36" s="246" t="str">
        <f>IF(F36="","",IFERROR(VLOOKUP(SUBSTITUTE(SUBSTITUTE(Tabla1[[#This Row],[Uso Sistemas]],"T","P"),"N","F"),Parámetros!$M$2:$N$17,2,0),"Completar hasta 3ra sem. para evaluar a Probacionista"))</f>
        <v>Completar hasta 3ra sem. para evaluar a Probacionista</v>
      </c>
      <c r="AQ36" s="39"/>
      <c r="AR36" s="200"/>
      <c r="AS36" s="39"/>
      <c r="AT36" s="28"/>
      <c r="AU36" s="55"/>
      <c r="AV36" s="55"/>
      <c r="AW36" s="55"/>
      <c r="AX36" s="248">
        <f>IF(V36="","",EOMONTH(EDATE(Tabla1[[#This Row],[Fecha Finalización]],2),0))</f>
        <v>45900</v>
      </c>
      <c r="AY36" s="39"/>
      <c r="AZ36" s="249">
        <f>IF(V36="","",EOMONTH(EDATE(Tabla1[[#This Row],[Fecha Finalización]],3),0))</f>
        <v>45930</v>
      </c>
      <c r="BA36" s="39"/>
      <c r="BB36" s="39"/>
      <c r="BC36" s="235"/>
      <c r="BD36" s="233" t="str">
        <f>IF(F36="","",Tabla1[[#This Row],[sem 01]]&amp;Tabla1[[#This Row],[sem 02]]&amp;Tabla1[[#This Row],[sem 03]])</f>
        <v>P</v>
      </c>
      <c r="BE36" s="234" t="str">
        <f>IF(TRIM(F36)="","",$B$1&amp;"-"&amp;SUBSTITUTE(Tabla1[[#This Row],[Mes Inscrito]]," ","")&amp;"-"&amp;SUBSTITUTE(Tabla1[[#This Row],[Dia de clases Inscrito]]," ","")&amp;"-"&amp;SUBSTITUTE(Tabla1[[#This Row],[Horario Inscrito]]," ","")&amp;"-"&amp;Tabla1[[#This Row],[Fecha Inicio grupo]])</f>
        <v>Tacna-Marzo-Martes-7:15-9:10-45720</v>
      </c>
      <c r="BF36" s="251" t="str">
        <f>IF(F36="","",Tabla1[[#This Row],[Curso]])</f>
        <v>Conócete a ti mismo</v>
      </c>
      <c r="BG36" s="252" t="str">
        <f>+IF(TRIM(F36)="","",$B$1&amp;"-"&amp;TRIM(Tabla1[[#This Row],[Mes Inscrito]])&amp;"-"&amp;TRIM(Tabla1[[#This Row],[Dia de clases Inscrito]])&amp;"-"&amp;TRIM(Tabla1[[#This Row],[Horario Inscrito]])&amp;"-"&amp;TRIM(Tabla1[[#This Row],[Fecha Inicio grupo]])&amp;"-"&amp;TRIM(Tabla1[[#This Row],[Tipo Incrito]]))</f>
        <v>Tacna-Marzo-Martes-7:15 - 9:10-45720-</v>
      </c>
      <c r="BH36" s="307" t="b">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6" s="308" t="e">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6" s="308" t="str">
        <f>IF(Tabla1[[#This Row],[Fecha Inicio grupo]]="","",IFERROR(VLOOKUP(Tabla1[[#This Row],[Mes de Alta como miembro]],Parámetros!$AM$2:$AN$16,2,0),"01/01/1900"))</f>
        <v>01/01/1900</v>
      </c>
    </row>
    <row r="37" spans="1:63" s="24" customFormat="1" ht="12.75">
      <c r="A37" s="68">
        <v>32</v>
      </c>
      <c r="B37" s="377" t="s">
        <v>72</v>
      </c>
      <c r="C37" s="378" t="s">
        <v>166</v>
      </c>
      <c r="D37" s="379" t="s">
        <v>167</v>
      </c>
      <c r="E37" s="379" t="s">
        <v>165</v>
      </c>
      <c r="F37" s="380">
        <v>45720</v>
      </c>
      <c r="G37" s="45"/>
      <c r="H37" s="163"/>
      <c r="I37" s="42" t="s">
        <v>178</v>
      </c>
      <c r="J37" s="28" t="s">
        <v>179</v>
      </c>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f>IF(F37="","",Tabla1[[#This Row],[Fecha Inicio grupo]]+3*7-7)</f>
        <v>45734</v>
      </c>
      <c r="V37" s="244">
        <f>IF(F37="","",EDATE(Tabla1[[#This Row],[Fecha Inicio grupo]],3))</f>
        <v>45812</v>
      </c>
      <c r="W37" s="29"/>
      <c r="X37" s="29"/>
      <c r="Y37" s="75"/>
      <c r="Z37" s="75" t="s">
        <v>83</v>
      </c>
      <c r="AA37" s="75"/>
      <c r="AB37" s="75"/>
      <c r="AC37" s="75"/>
      <c r="AD37" s="75"/>
      <c r="AE37" s="75"/>
      <c r="AF37" s="75"/>
      <c r="AG37" s="75"/>
      <c r="AH37" s="75"/>
      <c r="AI37" s="75"/>
      <c r="AJ37" s="75"/>
      <c r="AK37" s="75"/>
      <c r="AL37" s="75"/>
      <c r="AM37" s="75"/>
      <c r="AN37" s="75"/>
      <c r="AO37" s="144"/>
      <c r="AP37" s="246" t="str">
        <f>IF(F37="","",IFERROR(VLOOKUP(SUBSTITUTE(SUBSTITUTE(Tabla1[[#This Row],[Uso Sistemas]],"T","P"),"N","F"),Parámetros!$M$2:$N$17,2,0),"Completar hasta 3ra sem. para evaluar a Probacionista"))</f>
        <v>Completar hasta 3ra sem. para evaluar a Probacionista</v>
      </c>
      <c r="AQ37" s="39"/>
      <c r="AR37" s="200"/>
      <c r="AS37" s="39"/>
      <c r="AT37" s="28"/>
      <c r="AU37" s="55"/>
      <c r="AV37" s="55"/>
      <c r="AW37" s="55"/>
      <c r="AX37" s="248">
        <f>IF(V37="","",EOMONTH(EDATE(Tabla1[[#This Row],[Fecha Finalización]],2),0))</f>
        <v>45900</v>
      </c>
      <c r="AY37" s="39"/>
      <c r="AZ37" s="249">
        <f>IF(V37="","",EOMONTH(EDATE(Tabla1[[#This Row],[Fecha Finalización]],3),0))</f>
        <v>45930</v>
      </c>
      <c r="BA37" s="39"/>
      <c r="BB37" s="39"/>
      <c r="BC37" s="235"/>
      <c r="BD37" s="233" t="str">
        <f>IF(F37="","",Tabla1[[#This Row],[sem 01]]&amp;Tabla1[[#This Row],[sem 02]]&amp;Tabla1[[#This Row],[sem 03]])</f>
        <v>P</v>
      </c>
      <c r="BE37" s="234" t="str">
        <f>IF(TRIM(F37)="","",$B$1&amp;"-"&amp;SUBSTITUTE(Tabla1[[#This Row],[Mes Inscrito]]," ","")&amp;"-"&amp;SUBSTITUTE(Tabla1[[#This Row],[Dia de clases Inscrito]]," ","")&amp;"-"&amp;SUBSTITUTE(Tabla1[[#This Row],[Horario Inscrito]]," ","")&amp;"-"&amp;Tabla1[[#This Row],[Fecha Inicio grupo]])</f>
        <v>Tacna-Marzo-Martes-7:15-9:10-45720</v>
      </c>
      <c r="BF37" s="251" t="str">
        <f>IF(F37="","",Tabla1[[#This Row],[Curso]])</f>
        <v>Conócete a ti mismo</v>
      </c>
      <c r="BG37" s="252" t="str">
        <f>+IF(TRIM(F37)="","",$B$1&amp;"-"&amp;TRIM(Tabla1[[#This Row],[Mes Inscrito]])&amp;"-"&amp;TRIM(Tabla1[[#This Row],[Dia de clases Inscrito]])&amp;"-"&amp;TRIM(Tabla1[[#This Row],[Horario Inscrito]])&amp;"-"&amp;TRIM(Tabla1[[#This Row],[Fecha Inicio grupo]])&amp;"-"&amp;TRIM(Tabla1[[#This Row],[Tipo Incrito]]))</f>
        <v>Tacna-Marzo-Martes-7:15 - 9:10-45720-</v>
      </c>
      <c r="BH37" s="307" t="b">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7" s="308" t="e">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7" s="308" t="str">
        <f>IF(Tabla1[[#This Row],[Fecha Inicio grupo]]="","",IFERROR(VLOOKUP(Tabla1[[#This Row],[Mes de Alta como miembro]],Parámetros!$AM$2:$AN$16,2,0),"01/01/1900"))</f>
        <v>01/01/1900</v>
      </c>
    </row>
    <row r="38" spans="1:63" s="24" customFormat="1" ht="12.75">
      <c r="A38" s="68">
        <v>33</v>
      </c>
      <c r="B38" s="377" t="s">
        <v>72</v>
      </c>
      <c r="C38" s="378" t="s">
        <v>166</v>
      </c>
      <c r="D38" s="379" t="s">
        <v>167</v>
      </c>
      <c r="E38" s="379" t="s">
        <v>165</v>
      </c>
      <c r="F38" s="380">
        <v>45720</v>
      </c>
      <c r="G38" s="45"/>
      <c r="H38" s="163"/>
      <c r="I38" s="42" t="s">
        <v>180</v>
      </c>
      <c r="J38" s="28" t="s">
        <v>181</v>
      </c>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f>IF(F38="","",Tabla1[[#This Row],[Fecha Inicio grupo]]+3*7-7)</f>
        <v>45734</v>
      </c>
      <c r="V38" s="244">
        <f>IF(F38="","",EDATE(Tabla1[[#This Row],[Fecha Inicio grupo]],3))</f>
        <v>45812</v>
      </c>
      <c r="W38" s="29"/>
      <c r="X38" s="29"/>
      <c r="Y38" s="75"/>
      <c r="Z38" s="75" t="s">
        <v>84</v>
      </c>
      <c r="AA38" s="75"/>
      <c r="AB38" s="75"/>
      <c r="AC38" s="75"/>
      <c r="AD38" s="75"/>
      <c r="AE38" s="75"/>
      <c r="AF38" s="75"/>
      <c r="AG38" s="75"/>
      <c r="AH38" s="75"/>
      <c r="AI38" s="75"/>
      <c r="AJ38" s="75"/>
      <c r="AK38" s="75"/>
      <c r="AL38" s="75"/>
      <c r="AM38" s="75"/>
      <c r="AN38" s="75"/>
      <c r="AO38" s="144"/>
      <c r="AP38" s="246" t="str">
        <f>IF(F38="","",IFERROR(VLOOKUP(SUBSTITUTE(SUBSTITUTE(Tabla1[[#This Row],[Uso Sistemas]],"T","P"),"N","F"),Parámetros!$M$2:$N$17,2,0),"Completar hasta 3ra sem. para evaluar a Probacionista"))</f>
        <v>Completar hasta 3ra sem. para evaluar a Probacionista</v>
      </c>
      <c r="AQ38" s="39"/>
      <c r="AR38" s="200"/>
      <c r="AS38" s="39"/>
      <c r="AT38" s="28"/>
      <c r="AU38" s="55"/>
      <c r="AV38" s="55"/>
      <c r="AW38" s="55"/>
      <c r="AX38" s="248">
        <f>IF(V38="","",EOMONTH(EDATE(Tabla1[[#This Row],[Fecha Finalización]],2),0))</f>
        <v>45900</v>
      </c>
      <c r="AY38" s="39"/>
      <c r="AZ38" s="249">
        <f>IF(V38="","",EOMONTH(EDATE(Tabla1[[#This Row],[Fecha Finalización]],3),0))</f>
        <v>45930</v>
      </c>
      <c r="BA38" s="39"/>
      <c r="BB38" s="39"/>
      <c r="BC38" s="235"/>
      <c r="BD38" s="233" t="str">
        <f>IF(F38="","",Tabla1[[#This Row],[sem 01]]&amp;Tabla1[[#This Row],[sem 02]]&amp;Tabla1[[#This Row],[sem 03]])</f>
        <v>F</v>
      </c>
      <c r="BE38" s="234" t="str">
        <f>IF(TRIM(F38)="","",$B$1&amp;"-"&amp;SUBSTITUTE(Tabla1[[#This Row],[Mes Inscrito]]," ","")&amp;"-"&amp;SUBSTITUTE(Tabla1[[#This Row],[Dia de clases Inscrito]]," ","")&amp;"-"&amp;SUBSTITUTE(Tabla1[[#This Row],[Horario Inscrito]]," ","")&amp;"-"&amp;Tabla1[[#This Row],[Fecha Inicio grupo]])</f>
        <v>Tacna-Marzo-Martes-7:15-9:10-45720</v>
      </c>
      <c r="BF38" s="251" t="str">
        <f>IF(F38="","",Tabla1[[#This Row],[Curso]])</f>
        <v>Conócete a ti mismo</v>
      </c>
      <c r="BG38" s="252" t="str">
        <f>+IF(TRIM(F38)="","",$B$1&amp;"-"&amp;TRIM(Tabla1[[#This Row],[Mes Inscrito]])&amp;"-"&amp;TRIM(Tabla1[[#This Row],[Dia de clases Inscrito]])&amp;"-"&amp;TRIM(Tabla1[[#This Row],[Horario Inscrito]])&amp;"-"&amp;TRIM(Tabla1[[#This Row],[Fecha Inicio grupo]])&amp;"-"&amp;TRIM(Tabla1[[#This Row],[Tipo Incrito]]))</f>
        <v>Tacna-Marzo-Martes-7:15 - 9:10-45720-</v>
      </c>
      <c r="BH38" s="307" t="b">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8" s="308" t="str">
        <f>IF(Tabla1[[#This Row],[Fecha Inicio grupo]]="","",IFERROR(VLOOKUP(Tabla1[[#This Row],[Mes de Alta como miembro]],Parámetros!$AM$2:$AN$16,2,0),"01/01/1900"))</f>
        <v>01/01/1900</v>
      </c>
    </row>
    <row r="39" spans="1:63" s="24" customFormat="1" ht="12.75">
      <c r="A39" s="68">
        <v>34</v>
      </c>
      <c r="B39" s="377" t="s">
        <v>72</v>
      </c>
      <c r="C39" s="378" t="s">
        <v>166</v>
      </c>
      <c r="D39" s="379" t="s">
        <v>167</v>
      </c>
      <c r="E39" s="379" t="s">
        <v>165</v>
      </c>
      <c r="F39" s="380">
        <v>45720</v>
      </c>
      <c r="G39" s="45"/>
      <c r="H39" s="163"/>
      <c r="I39" s="42" t="s">
        <v>182</v>
      </c>
      <c r="J39" s="28" t="s">
        <v>183</v>
      </c>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f>IF(F39="","",Tabla1[[#This Row],[Fecha Inicio grupo]]+3*7-7)</f>
        <v>45734</v>
      </c>
      <c r="V39" s="244">
        <f>IF(F39="","",EDATE(Tabla1[[#This Row],[Fecha Inicio grupo]],3))</f>
        <v>45812</v>
      </c>
      <c r="W39" s="29"/>
      <c r="X39" s="29"/>
      <c r="Y39" s="75"/>
      <c r="Z39" s="75" t="s">
        <v>84</v>
      </c>
      <c r="AA39" s="75"/>
      <c r="AB39" s="75"/>
      <c r="AC39" s="75"/>
      <c r="AD39" s="75"/>
      <c r="AE39" s="75"/>
      <c r="AF39" s="75"/>
      <c r="AG39" s="75"/>
      <c r="AH39" s="75"/>
      <c r="AI39" s="75"/>
      <c r="AJ39" s="75"/>
      <c r="AK39" s="75"/>
      <c r="AL39" s="75"/>
      <c r="AM39" s="75"/>
      <c r="AN39" s="75"/>
      <c r="AO39" s="144"/>
      <c r="AP39" s="246" t="str">
        <f>IF(F39="","",IFERROR(VLOOKUP(SUBSTITUTE(SUBSTITUTE(Tabla1[[#This Row],[Uso Sistemas]],"T","P"),"N","F"),Parámetros!$M$2:$N$17,2,0),"Completar hasta 3ra sem. para evaluar a Probacionista"))</f>
        <v>Completar hasta 3ra sem. para evaluar a Probacionista</v>
      </c>
      <c r="AQ39" s="39"/>
      <c r="AR39" s="200"/>
      <c r="AS39" s="39"/>
      <c r="AT39" s="28"/>
      <c r="AU39" s="55"/>
      <c r="AV39" s="55"/>
      <c r="AW39" s="55"/>
      <c r="AX39" s="248">
        <f>IF(V39="","",EOMONTH(EDATE(Tabla1[[#This Row],[Fecha Finalización]],2),0))</f>
        <v>45900</v>
      </c>
      <c r="AY39" s="39"/>
      <c r="AZ39" s="249">
        <f>IF(V39="","",EOMONTH(EDATE(Tabla1[[#This Row],[Fecha Finalización]],3),0))</f>
        <v>45930</v>
      </c>
      <c r="BA39" s="39"/>
      <c r="BB39" s="39"/>
      <c r="BC39" s="235"/>
      <c r="BD39" s="233" t="str">
        <f>IF(F39="","",Tabla1[[#This Row],[sem 01]]&amp;Tabla1[[#This Row],[sem 02]]&amp;Tabla1[[#This Row],[sem 03]])</f>
        <v>F</v>
      </c>
      <c r="BE39" s="234" t="str">
        <f>IF(TRIM(F39)="","",$B$1&amp;"-"&amp;SUBSTITUTE(Tabla1[[#This Row],[Mes Inscrito]]," ","")&amp;"-"&amp;SUBSTITUTE(Tabla1[[#This Row],[Dia de clases Inscrito]]," ","")&amp;"-"&amp;SUBSTITUTE(Tabla1[[#This Row],[Horario Inscrito]]," ","")&amp;"-"&amp;Tabla1[[#This Row],[Fecha Inicio grupo]])</f>
        <v>Tacna-Marzo-Martes-7:15-9:10-45720</v>
      </c>
      <c r="BF39" s="251" t="str">
        <f>IF(F39="","",Tabla1[[#This Row],[Curso]])</f>
        <v>Conócete a ti mismo</v>
      </c>
      <c r="BG39" s="252" t="str">
        <f>+IF(TRIM(F39)="","",$B$1&amp;"-"&amp;TRIM(Tabla1[[#This Row],[Mes Inscrito]])&amp;"-"&amp;TRIM(Tabla1[[#This Row],[Dia de clases Inscrito]])&amp;"-"&amp;TRIM(Tabla1[[#This Row],[Horario Inscrito]])&amp;"-"&amp;TRIM(Tabla1[[#This Row],[Fecha Inicio grupo]])&amp;"-"&amp;TRIM(Tabla1[[#This Row],[Tipo Incrito]]))</f>
        <v>Tacna-Marzo-Martes-7:15 - 9:10-45720-</v>
      </c>
      <c r="BH39" s="307" t="b">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9" s="308" t="str">
        <f>IF(Tabla1[[#This Row],[Fecha Inicio grupo]]="","",IFERROR(VLOOKUP(Tabla1[[#This Row],[Mes de Alta como miembro]],Parámetros!$AM$2:$AN$16,2,0),"01/01/1900"))</f>
        <v>01/01/1900</v>
      </c>
    </row>
    <row r="40" spans="1:63" s="24" customFormat="1" ht="12.75">
      <c r="A40" s="68">
        <v>35</v>
      </c>
      <c r="B40" s="377" t="s">
        <v>72</v>
      </c>
      <c r="C40" s="378" t="s">
        <v>166</v>
      </c>
      <c r="D40" s="379" t="s">
        <v>167</v>
      </c>
      <c r="E40" s="379" t="s">
        <v>165</v>
      </c>
      <c r="F40" s="380">
        <v>45720</v>
      </c>
      <c r="G40" s="45"/>
      <c r="H40" s="163"/>
      <c r="I40" s="42" t="s">
        <v>184</v>
      </c>
      <c r="J40" s="28" t="s">
        <v>185</v>
      </c>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f>IF(F40="","",Tabla1[[#This Row],[Fecha Inicio grupo]]+3*7-7)</f>
        <v>45734</v>
      </c>
      <c r="V40" s="244">
        <f>IF(F40="","",EDATE(Tabla1[[#This Row],[Fecha Inicio grupo]],3))</f>
        <v>45812</v>
      </c>
      <c r="W40" s="29"/>
      <c r="X40" s="29"/>
      <c r="Y40" s="75"/>
      <c r="Z40" s="75" t="s">
        <v>83</v>
      </c>
      <c r="AA40" s="75"/>
      <c r="AB40" s="75"/>
      <c r="AC40" s="75"/>
      <c r="AD40" s="75"/>
      <c r="AE40" s="75"/>
      <c r="AF40" s="75"/>
      <c r="AG40" s="75"/>
      <c r="AH40" s="75"/>
      <c r="AI40" s="75"/>
      <c r="AJ40" s="75"/>
      <c r="AK40" s="75"/>
      <c r="AL40" s="75"/>
      <c r="AM40" s="75"/>
      <c r="AN40" s="75"/>
      <c r="AO40" s="144"/>
      <c r="AP40" s="246" t="str">
        <f>IF(F40="","",IFERROR(VLOOKUP(SUBSTITUTE(SUBSTITUTE(Tabla1[[#This Row],[Uso Sistemas]],"T","P"),"N","F"),Parámetros!$M$2:$N$17,2,0),"Completar hasta 3ra sem. para evaluar a Probacionista"))</f>
        <v>Completar hasta 3ra sem. para evaluar a Probacionista</v>
      </c>
      <c r="AQ40" s="39"/>
      <c r="AR40" s="200"/>
      <c r="AS40" s="39"/>
      <c r="AT40" s="28"/>
      <c r="AU40" s="55"/>
      <c r="AV40" s="55"/>
      <c r="AW40" s="55"/>
      <c r="AX40" s="248">
        <f>IF(V40="","",EOMONTH(EDATE(Tabla1[[#This Row],[Fecha Finalización]],2),0))</f>
        <v>45900</v>
      </c>
      <c r="AY40" s="39"/>
      <c r="AZ40" s="249">
        <f>IF(V40="","",EOMONTH(EDATE(Tabla1[[#This Row],[Fecha Finalización]],3),0))</f>
        <v>45930</v>
      </c>
      <c r="BA40" s="39"/>
      <c r="BB40" s="39"/>
      <c r="BC40" s="235"/>
      <c r="BD40" s="233" t="str">
        <f>IF(F40="","",Tabla1[[#This Row],[sem 01]]&amp;Tabla1[[#This Row],[sem 02]]&amp;Tabla1[[#This Row],[sem 03]])</f>
        <v>P</v>
      </c>
      <c r="BE40" s="234" t="str">
        <f>IF(TRIM(F40)="","",$B$1&amp;"-"&amp;SUBSTITUTE(Tabla1[[#This Row],[Mes Inscrito]]," ","")&amp;"-"&amp;SUBSTITUTE(Tabla1[[#This Row],[Dia de clases Inscrito]]," ","")&amp;"-"&amp;SUBSTITUTE(Tabla1[[#This Row],[Horario Inscrito]]," ","")&amp;"-"&amp;Tabla1[[#This Row],[Fecha Inicio grupo]])</f>
        <v>Tacna-Marzo-Martes-7:15-9:10-45720</v>
      </c>
      <c r="BF40" s="251" t="str">
        <f>IF(F40="","",Tabla1[[#This Row],[Curso]])</f>
        <v>Conócete a ti mismo</v>
      </c>
      <c r="BG40" s="252" t="str">
        <f>+IF(TRIM(F40)="","",$B$1&amp;"-"&amp;TRIM(Tabla1[[#This Row],[Mes Inscrito]])&amp;"-"&amp;TRIM(Tabla1[[#This Row],[Dia de clases Inscrito]])&amp;"-"&amp;TRIM(Tabla1[[#This Row],[Horario Inscrito]])&amp;"-"&amp;TRIM(Tabla1[[#This Row],[Fecha Inicio grupo]])&amp;"-"&amp;TRIM(Tabla1[[#This Row],[Tipo Incrito]]))</f>
        <v>Tacna-Marzo-Martes-7:15 - 9:10-45720-</v>
      </c>
      <c r="BH40" s="307" t="b">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0" s="308" t="e">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0" s="308" t="str">
        <f>IF(Tabla1[[#This Row],[Fecha Inicio grupo]]="","",IFERROR(VLOOKUP(Tabla1[[#This Row],[Mes de Alta como miembro]],Parámetros!$AM$2:$AN$16,2,0),"01/01/1900"))</f>
        <v>01/01/1900</v>
      </c>
    </row>
    <row r="41" spans="1:63" s="24" customFormat="1" ht="13.9">
      <c r="A41" s="68">
        <v>36</v>
      </c>
      <c r="B41" s="377" t="s">
        <v>72</v>
      </c>
      <c r="C41" s="378" t="s">
        <v>166</v>
      </c>
      <c r="D41" s="379" t="s">
        <v>167</v>
      </c>
      <c r="E41" s="379" t="s">
        <v>165</v>
      </c>
      <c r="F41" s="380">
        <v>45720</v>
      </c>
      <c r="G41" s="45"/>
      <c r="H41" s="163"/>
      <c r="I41" s="42" t="s">
        <v>186</v>
      </c>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f>IF(F41="","",Tabla1[[#This Row],[Fecha Inicio grupo]]+3*7-7)</f>
        <v>45734</v>
      </c>
      <c r="V41" s="244">
        <f>IF(F41="","",EDATE(Tabla1[[#This Row],[Fecha Inicio grupo]],3))</f>
        <v>45812</v>
      </c>
      <c r="W41" s="29"/>
      <c r="X41" s="29"/>
      <c r="Y41" s="75"/>
      <c r="Z41" s="75" t="s">
        <v>83</v>
      </c>
      <c r="AA41" s="75"/>
      <c r="AB41" s="75"/>
      <c r="AC41" s="75"/>
      <c r="AD41" s="75"/>
      <c r="AE41" s="75"/>
      <c r="AF41" s="75"/>
      <c r="AG41" s="75"/>
      <c r="AH41" s="75"/>
      <c r="AI41" s="75"/>
      <c r="AJ41" s="75"/>
      <c r="AK41" s="75"/>
      <c r="AL41" s="75"/>
      <c r="AM41" s="75"/>
      <c r="AN41" s="75"/>
      <c r="AO41" s="144"/>
      <c r="AP41" s="246" t="str">
        <f>IF(F41="","",IFERROR(VLOOKUP(SUBSTITUTE(SUBSTITUTE(Tabla1[[#This Row],[Uso Sistemas]],"T","P"),"N","F"),Parámetros!$M$2:$N$17,2,0),"Completar hasta 3ra sem. para evaluar a Probacionista"))</f>
        <v>Completar hasta 3ra sem. para evaluar a Probacionista</v>
      </c>
      <c r="AQ41" s="39"/>
      <c r="AR41" s="200"/>
      <c r="AS41" s="39"/>
      <c r="AT41" s="28"/>
      <c r="AU41" s="55"/>
      <c r="AV41" s="55"/>
      <c r="AW41" s="55"/>
      <c r="AX41" s="248">
        <f>IF(V41="","",EOMONTH(EDATE(Tabla1[[#This Row],[Fecha Finalización]],2),0))</f>
        <v>45900</v>
      </c>
      <c r="AY41" s="39"/>
      <c r="AZ41" s="249">
        <f>IF(V41="","",EOMONTH(EDATE(Tabla1[[#This Row],[Fecha Finalización]],3),0))</f>
        <v>45930</v>
      </c>
      <c r="BA41" s="39"/>
      <c r="BB41" s="39"/>
      <c r="BC41" s="235"/>
      <c r="BD41" s="233" t="str">
        <f>IF(F41="","",Tabla1[[#This Row],[sem 01]]&amp;Tabla1[[#This Row],[sem 02]]&amp;Tabla1[[#This Row],[sem 03]])</f>
        <v>P</v>
      </c>
      <c r="BE41" s="234" t="str">
        <f>IF(TRIM(F41)="","",$B$1&amp;"-"&amp;SUBSTITUTE(Tabla1[[#This Row],[Mes Inscrito]]," ","")&amp;"-"&amp;SUBSTITUTE(Tabla1[[#This Row],[Dia de clases Inscrito]]," ","")&amp;"-"&amp;SUBSTITUTE(Tabla1[[#This Row],[Horario Inscrito]]," ","")&amp;"-"&amp;Tabla1[[#This Row],[Fecha Inicio grupo]])</f>
        <v>Tacna-Marzo-Martes-7:15-9:10-45720</v>
      </c>
      <c r="BF41" s="251" t="str">
        <f>IF(F41="","",Tabla1[[#This Row],[Curso]])</f>
        <v>Conócete a ti mismo</v>
      </c>
      <c r="BG41" s="252" t="str">
        <f>+IF(TRIM(F41)="","",$B$1&amp;"-"&amp;TRIM(Tabla1[[#This Row],[Mes Inscrito]])&amp;"-"&amp;TRIM(Tabla1[[#This Row],[Dia de clases Inscrito]])&amp;"-"&amp;TRIM(Tabla1[[#This Row],[Horario Inscrito]])&amp;"-"&amp;TRIM(Tabla1[[#This Row],[Fecha Inicio grupo]])&amp;"-"&amp;TRIM(Tabla1[[#This Row],[Tipo Incrito]]))</f>
        <v>Tacna-Marzo-Martes-7:15 - 9:10-45720-</v>
      </c>
      <c r="BH41" s="307" t="b">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1" s="308" t="e">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1" s="308" t="str">
        <f>IF(Tabla1[[#This Row],[Fecha Inicio grupo]]="","",IFERROR(VLOOKUP(Tabla1[[#This Row],[Mes de Alta como miembro]],Parámetros!$AM$2:$AN$16,2,0),"01/01/1900"))</f>
        <v>01/01/1900</v>
      </c>
    </row>
    <row r="42" spans="1:63" s="24" customFormat="1" ht="13.9">
      <c r="A42" s="68">
        <v>37</v>
      </c>
      <c r="B42" s="29"/>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5"/>
      <c r="Z42" s="75"/>
      <c r="AA42" s="75"/>
      <c r="AB42" s="75"/>
      <c r="AC42" s="75"/>
      <c r="AD42" s="75"/>
      <c r="AE42" s="75"/>
      <c r="AF42" s="75"/>
      <c r="AG42" s="75"/>
      <c r="AH42" s="75"/>
      <c r="AI42" s="75"/>
      <c r="AJ42" s="75"/>
      <c r="AK42" s="75"/>
      <c r="AL42" s="75"/>
      <c r="AM42" s="75"/>
      <c r="AN42" s="75"/>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38</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5"/>
      <c r="Z43" s="75"/>
      <c r="AA43" s="75"/>
      <c r="AB43" s="75"/>
      <c r="AC43" s="75"/>
      <c r="AD43" s="75"/>
      <c r="AE43" s="75"/>
      <c r="AF43" s="75"/>
      <c r="AG43" s="75"/>
      <c r="AH43" s="75"/>
      <c r="AI43" s="75"/>
      <c r="AJ43" s="75"/>
      <c r="AK43" s="75"/>
      <c r="AL43" s="75"/>
      <c r="AM43" s="75"/>
      <c r="AN43" s="75"/>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39</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5"/>
      <c r="Z44" s="75"/>
      <c r="AA44" s="75"/>
      <c r="AB44" s="75"/>
      <c r="AC44" s="75"/>
      <c r="AD44" s="75"/>
      <c r="AE44" s="75"/>
      <c r="AF44" s="75"/>
      <c r="AG44" s="75"/>
      <c r="AH44" s="75"/>
      <c r="AI44" s="75"/>
      <c r="AJ44" s="75"/>
      <c r="AK44" s="75"/>
      <c r="AL44" s="75"/>
      <c r="AM44" s="75"/>
      <c r="AN44" s="75"/>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40</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5"/>
      <c r="Z45" s="75"/>
      <c r="AA45" s="75"/>
      <c r="AB45" s="75"/>
      <c r="AC45" s="75"/>
      <c r="AD45" s="75"/>
      <c r="AE45" s="75"/>
      <c r="AF45" s="75"/>
      <c r="AG45" s="75"/>
      <c r="AH45" s="75"/>
      <c r="AI45" s="75"/>
      <c r="AJ45" s="75"/>
      <c r="AK45" s="75"/>
      <c r="AL45" s="75"/>
      <c r="AM45" s="75"/>
      <c r="AN45" s="75"/>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41</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5"/>
      <c r="Z46" s="75"/>
      <c r="AA46" s="75"/>
      <c r="AB46" s="75"/>
      <c r="AC46" s="75"/>
      <c r="AD46" s="75"/>
      <c r="AE46" s="75"/>
      <c r="AF46" s="75"/>
      <c r="AG46" s="75"/>
      <c r="AH46" s="75"/>
      <c r="AI46" s="75"/>
      <c r="AJ46" s="75"/>
      <c r="AK46" s="75"/>
      <c r="AL46" s="75"/>
      <c r="AM46" s="75"/>
      <c r="AN46" s="75"/>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42</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5"/>
      <c r="Z47" s="75"/>
      <c r="AA47" s="75"/>
      <c r="AB47" s="75"/>
      <c r="AC47" s="75"/>
      <c r="AD47" s="75"/>
      <c r="AE47" s="75"/>
      <c r="AF47" s="75"/>
      <c r="AG47" s="75"/>
      <c r="AH47" s="75"/>
      <c r="AI47" s="75"/>
      <c r="AJ47" s="75"/>
      <c r="AK47" s="75"/>
      <c r="AL47" s="75"/>
      <c r="AM47" s="75"/>
      <c r="AN47" s="75"/>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43</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5"/>
      <c r="Z48" s="75"/>
      <c r="AA48" s="75"/>
      <c r="AB48" s="75"/>
      <c r="AC48" s="75"/>
      <c r="AD48" s="75"/>
      <c r="AE48" s="75"/>
      <c r="AF48" s="75"/>
      <c r="AG48" s="75"/>
      <c r="AH48" s="75"/>
      <c r="AI48" s="75"/>
      <c r="AJ48" s="75"/>
      <c r="AK48" s="75"/>
      <c r="AL48" s="75"/>
      <c r="AM48" s="75"/>
      <c r="AN48" s="75"/>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44</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5"/>
      <c r="Z49" s="75"/>
      <c r="AA49" s="75"/>
      <c r="AB49" s="75"/>
      <c r="AC49" s="75"/>
      <c r="AD49" s="75"/>
      <c r="AE49" s="75"/>
      <c r="AF49" s="75"/>
      <c r="AG49" s="75"/>
      <c r="AH49" s="75"/>
      <c r="AI49" s="75"/>
      <c r="AJ49" s="75"/>
      <c r="AK49" s="75"/>
      <c r="AL49" s="75"/>
      <c r="AM49" s="75"/>
      <c r="AN49" s="75"/>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45</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5"/>
      <c r="Z50" s="75"/>
      <c r="AA50" s="75"/>
      <c r="AB50" s="75"/>
      <c r="AC50" s="75"/>
      <c r="AD50" s="75"/>
      <c r="AE50" s="75"/>
      <c r="AF50" s="75"/>
      <c r="AG50" s="75"/>
      <c r="AH50" s="75"/>
      <c r="AI50" s="75"/>
      <c r="AJ50" s="75"/>
      <c r="AK50" s="75"/>
      <c r="AL50" s="75"/>
      <c r="AM50" s="75"/>
      <c r="AN50" s="75"/>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46</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5"/>
      <c r="Z51" s="75"/>
      <c r="AA51" s="75"/>
      <c r="AB51" s="75"/>
      <c r="AC51" s="75"/>
      <c r="AD51" s="75"/>
      <c r="AE51" s="75"/>
      <c r="AF51" s="75"/>
      <c r="AG51" s="75"/>
      <c r="AH51" s="75"/>
      <c r="AI51" s="75"/>
      <c r="AJ51" s="75"/>
      <c r="AK51" s="75"/>
      <c r="AL51" s="75"/>
      <c r="AM51" s="75"/>
      <c r="AN51" s="75"/>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47</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5"/>
      <c r="Z52" s="75"/>
      <c r="AA52" s="75"/>
      <c r="AB52" s="75"/>
      <c r="AC52" s="75"/>
      <c r="AD52" s="75"/>
      <c r="AE52" s="75"/>
      <c r="AF52" s="75"/>
      <c r="AG52" s="75"/>
      <c r="AH52" s="75"/>
      <c r="AI52" s="75"/>
      <c r="AJ52" s="75"/>
      <c r="AK52" s="75"/>
      <c r="AL52" s="75"/>
      <c r="AM52" s="75"/>
      <c r="AN52" s="75"/>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48</v>
      </c>
      <c r="B53" s="28"/>
      <c r="C53" s="34"/>
      <c r="D53" s="42"/>
      <c r="E53" s="42"/>
      <c r="F53" s="45"/>
      <c r="G53" s="45"/>
      <c r="H53" s="163"/>
      <c r="I53" s="42"/>
      <c r="J53" s="28"/>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5"/>
      <c r="Z53" s="75"/>
      <c r="AA53" s="75"/>
      <c r="AB53" s="75"/>
      <c r="AC53" s="75"/>
      <c r="AD53" s="75"/>
      <c r="AE53" s="75"/>
      <c r="AF53" s="75"/>
      <c r="AG53" s="75"/>
      <c r="AH53" s="75"/>
      <c r="AI53" s="75"/>
      <c r="AJ53" s="75"/>
      <c r="AK53" s="75"/>
      <c r="AL53" s="75"/>
      <c r="AM53" s="75"/>
      <c r="AN53" s="75"/>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49</v>
      </c>
      <c r="B54" s="28"/>
      <c r="C54" s="34"/>
      <c r="D54" s="42"/>
      <c r="E54" s="42"/>
      <c r="F54" s="45"/>
      <c r="G54" s="45"/>
      <c r="H54" s="163"/>
      <c r="I54" s="42"/>
      <c r="J54" s="28"/>
      <c r="K54" s="69"/>
      <c r="L54" s="68"/>
      <c r="M54" s="46"/>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5"/>
      <c r="Z54" s="75"/>
      <c r="AA54" s="75"/>
      <c r="AB54" s="75"/>
      <c r="AC54" s="75"/>
      <c r="AD54" s="75"/>
      <c r="AE54" s="75"/>
      <c r="AF54" s="75"/>
      <c r="AG54" s="75"/>
      <c r="AH54" s="75"/>
      <c r="AI54" s="75"/>
      <c r="AJ54" s="75"/>
      <c r="AK54" s="75"/>
      <c r="AL54" s="75"/>
      <c r="AM54" s="75"/>
      <c r="AN54" s="75"/>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50</v>
      </c>
      <c r="B55" s="28"/>
      <c r="C55" s="34"/>
      <c r="D55" s="42"/>
      <c r="E55" s="42"/>
      <c r="F55" s="45"/>
      <c r="G55" s="45"/>
      <c r="H55" s="163"/>
      <c r="I55" s="42"/>
      <c r="J55" s="262"/>
      <c r="K55" s="69"/>
      <c r="L55" s="68"/>
      <c r="M55" s="46"/>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5"/>
      <c r="Z55" s="75"/>
      <c r="AA55" s="75"/>
      <c r="AB55" s="75"/>
      <c r="AC55" s="75"/>
      <c r="AD55" s="75"/>
      <c r="AE55" s="75"/>
      <c r="AF55" s="75"/>
      <c r="AG55" s="75"/>
      <c r="AH55" s="75"/>
      <c r="AI55" s="75"/>
      <c r="AJ55" s="75"/>
      <c r="AK55" s="75"/>
      <c r="AL55" s="75"/>
      <c r="AM55" s="75"/>
      <c r="AN55" s="75"/>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51</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5"/>
      <c r="Z56" s="75"/>
      <c r="AA56" s="75"/>
      <c r="AB56" s="75"/>
      <c r="AC56" s="75"/>
      <c r="AD56" s="75"/>
      <c r="AE56" s="75"/>
      <c r="AF56" s="75"/>
      <c r="AG56" s="75"/>
      <c r="AH56" s="75"/>
      <c r="AI56" s="75"/>
      <c r="AJ56" s="75"/>
      <c r="AK56" s="75"/>
      <c r="AL56" s="75"/>
      <c r="AM56" s="75"/>
      <c r="AN56" s="75"/>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52</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5"/>
      <c r="Z57" s="75"/>
      <c r="AA57" s="75"/>
      <c r="AB57" s="75"/>
      <c r="AC57" s="75"/>
      <c r="AD57" s="75"/>
      <c r="AE57" s="75"/>
      <c r="AF57" s="75"/>
      <c r="AG57" s="75"/>
      <c r="AH57" s="75"/>
      <c r="AI57" s="75"/>
      <c r="AJ57" s="75"/>
      <c r="AK57" s="75"/>
      <c r="AL57" s="75"/>
      <c r="AM57" s="75"/>
      <c r="AN57" s="75"/>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53</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5"/>
      <c r="Z58" s="75"/>
      <c r="AA58" s="75"/>
      <c r="AB58" s="75"/>
      <c r="AC58" s="75"/>
      <c r="AD58" s="75"/>
      <c r="AE58" s="75"/>
      <c r="AF58" s="75"/>
      <c r="AG58" s="75"/>
      <c r="AH58" s="75"/>
      <c r="AI58" s="75"/>
      <c r="AJ58" s="75"/>
      <c r="AK58" s="75"/>
      <c r="AL58" s="75"/>
      <c r="AM58" s="75"/>
      <c r="AN58" s="75"/>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54</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5"/>
      <c r="Z59" s="75"/>
      <c r="AA59" s="75"/>
      <c r="AB59" s="75"/>
      <c r="AC59" s="75"/>
      <c r="AD59" s="75"/>
      <c r="AE59" s="75"/>
      <c r="AF59" s="75"/>
      <c r="AG59" s="75"/>
      <c r="AH59" s="75"/>
      <c r="AI59" s="75"/>
      <c r="AJ59" s="75"/>
      <c r="AK59" s="75"/>
      <c r="AL59" s="75"/>
      <c r="AM59" s="75"/>
      <c r="AN59" s="75"/>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55</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5"/>
      <c r="Z60" s="75"/>
      <c r="AA60" s="75"/>
      <c r="AB60" s="75"/>
      <c r="AC60" s="75"/>
      <c r="AD60" s="75"/>
      <c r="AE60" s="75"/>
      <c r="AF60" s="75"/>
      <c r="AG60" s="75"/>
      <c r="AH60" s="75"/>
      <c r="AI60" s="75"/>
      <c r="AJ60" s="75"/>
      <c r="AK60" s="75"/>
      <c r="AL60" s="75"/>
      <c r="AM60" s="75"/>
      <c r="AN60" s="75"/>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56</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5"/>
      <c r="Z61" s="75"/>
      <c r="AA61" s="75"/>
      <c r="AB61" s="75"/>
      <c r="AC61" s="75"/>
      <c r="AD61" s="75"/>
      <c r="AE61" s="75"/>
      <c r="AF61" s="75"/>
      <c r="AG61" s="75"/>
      <c r="AH61" s="75"/>
      <c r="AI61" s="75"/>
      <c r="AJ61" s="75"/>
      <c r="AK61" s="75"/>
      <c r="AL61" s="75"/>
      <c r="AM61" s="75"/>
      <c r="AN61" s="75"/>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57</v>
      </c>
      <c r="B62" s="28"/>
      <c r="C62" s="34"/>
      <c r="D62" s="42"/>
      <c r="E62" s="42"/>
      <c r="F62" s="45"/>
      <c r="G62" s="45"/>
      <c r="H62" s="163"/>
      <c r="I62" s="263"/>
      <c r="J62" s="28"/>
      <c r="K62" s="69"/>
      <c r="L62" s="68"/>
      <c r="M62" s="264"/>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5"/>
      <c r="Z62" s="75"/>
      <c r="AA62" s="75"/>
      <c r="AB62" s="75"/>
      <c r="AC62" s="75"/>
      <c r="AD62" s="75"/>
      <c r="AE62" s="75"/>
      <c r="AF62" s="75"/>
      <c r="AG62" s="75"/>
      <c r="AH62" s="75"/>
      <c r="AI62" s="75"/>
      <c r="AJ62" s="75"/>
      <c r="AK62" s="75"/>
      <c r="AL62" s="75"/>
      <c r="AM62" s="75"/>
      <c r="AN62" s="75"/>
      <c r="AO62" s="144"/>
      <c r="AP62" s="246" t="str">
        <f>IF(F62="","",IFERROR(VLOOKUP(SUBSTITUTE(SUBSTITUTE(Tabla1[[#This Row],[Uso Sistemas]],"T","P"),"N","F"),Parámetros!$M$2:$N$17,2,0),"Completar hasta 3ra sem. para evaluar a Probacionista"))</f>
        <v/>
      </c>
      <c r="AQ62" s="39"/>
      <c r="AR62" s="200"/>
      <c r="AS62" s="39"/>
      <c r="AT62" s="28"/>
      <c r="AU62" s="55"/>
      <c r="AV62" s="55"/>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58</v>
      </c>
      <c r="B63" s="28"/>
      <c r="C63" s="34"/>
      <c r="D63" s="42"/>
      <c r="E63" s="42"/>
      <c r="F63" s="45"/>
      <c r="G63" s="45"/>
      <c r="H63" s="163"/>
      <c r="I63" s="263"/>
      <c r="J63" s="28"/>
      <c r="K63" s="69"/>
      <c r="L63" s="68"/>
      <c r="M63" s="264"/>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5"/>
      <c r="Z63" s="75"/>
      <c r="AA63" s="75"/>
      <c r="AB63" s="75"/>
      <c r="AC63" s="75"/>
      <c r="AD63" s="75"/>
      <c r="AE63" s="75"/>
      <c r="AF63" s="75"/>
      <c r="AG63" s="75"/>
      <c r="AH63" s="75"/>
      <c r="AI63" s="75"/>
      <c r="AJ63" s="75"/>
      <c r="AK63" s="75"/>
      <c r="AL63" s="75"/>
      <c r="AM63" s="75"/>
      <c r="AN63" s="75"/>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59</v>
      </c>
      <c r="B64" s="28"/>
      <c r="C64" s="34"/>
      <c r="D64" s="42"/>
      <c r="E64" s="42"/>
      <c r="F64" s="45"/>
      <c r="G64" s="45"/>
      <c r="H64" s="163"/>
      <c r="I64" s="42"/>
      <c r="J64" s="202"/>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5"/>
      <c r="Z64" s="75"/>
      <c r="AA64" s="75"/>
      <c r="AB64" s="75"/>
      <c r="AC64" s="75"/>
      <c r="AD64" s="75"/>
      <c r="AE64" s="75"/>
      <c r="AF64" s="75"/>
      <c r="AG64" s="75"/>
      <c r="AH64" s="75"/>
      <c r="AI64" s="75"/>
      <c r="AJ64" s="75"/>
      <c r="AK64" s="75"/>
      <c r="AL64" s="75"/>
      <c r="AM64" s="75"/>
      <c r="AN64" s="75"/>
      <c r="AO64" s="144"/>
      <c r="AP64" s="246" t="str">
        <f>IF(F64="","",IFERROR(VLOOKUP(SUBSTITUTE(SUBSTITUTE(Tabla1[[#This Row],[Uso Sistemas]],"T","P"),"N","F"),Parámetros!$M$2:$N$17,2,0),"Completar hasta 3ra sem. para evaluar a Probacionista"))</f>
        <v/>
      </c>
      <c r="AQ64" s="39"/>
      <c r="AR64" s="200"/>
      <c r="AS64" s="39"/>
      <c r="AT64" s="28"/>
      <c r="AU64" s="55"/>
      <c r="AV64" s="209"/>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60</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5"/>
      <c r="Z65" s="75"/>
      <c r="AA65" s="75"/>
      <c r="AB65" s="75"/>
      <c r="AC65" s="75"/>
      <c r="AD65" s="75"/>
      <c r="AE65" s="75"/>
      <c r="AF65" s="75"/>
      <c r="AG65" s="75"/>
      <c r="AH65" s="75"/>
      <c r="AI65" s="75"/>
      <c r="AJ65" s="75"/>
      <c r="AK65" s="75"/>
      <c r="AL65" s="75"/>
      <c r="AM65" s="75"/>
      <c r="AN65" s="75"/>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61</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5"/>
      <c r="Z66" s="75"/>
      <c r="AA66" s="75"/>
      <c r="AB66" s="75"/>
      <c r="AC66" s="75"/>
      <c r="AD66" s="75"/>
      <c r="AE66" s="75"/>
      <c r="AF66" s="75"/>
      <c r="AG66" s="75"/>
      <c r="AH66" s="75"/>
      <c r="AI66" s="75"/>
      <c r="AJ66" s="75"/>
      <c r="AK66" s="75"/>
      <c r="AL66" s="75"/>
      <c r="AM66" s="75"/>
      <c r="AN66" s="75"/>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62</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5"/>
      <c r="Z67" s="75"/>
      <c r="AA67" s="75"/>
      <c r="AB67" s="75"/>
      <c r="AC67" s="75"/>
      <c r="AD67" s="75"/>
      <c r="AE67" s="75"/>
      <c r="AF67" s="75"/>
      <c r="AG67" s="75"/>
      <c r="AH67" s="75"/>
      <c r="AI67" s="75"/>
      <c r="AJ67" s="75"/>
      <c r="AK67" s="75"/>
      <c r="AL67" s="75"/>
      <c r="AM67" s="75"/>
      <c r="AN67" s="75"/>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63</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5"/>
      <c r="Z68" s="75"/>
      <c r="AA68" s="75"/>
      <c r="AB68" s="75"/>
      <c r="AC68" s="75"/>
      <c r="AD68" s="75"/>
      <c r="AE68" s="75"/>
      <c r="AF68" s="75"/>
      <c r="AG68" s="75"/>
      <c r="AH68" s="75"/>
      <c r="AI68" s="75"/>
      <c r="AJ68" s="75"/>
      <c r="AK68" s="75"/>
      <c r="AL68" s="75"/>
      <c r="AM68" s="75"/>
      <c r="AN68" s="75"/>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64</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5"/>
      <c r="Z69" s="75"/>
      <c r="AA69" s="75"/>
      <c r="AB69" s="75"/>
      <c r="AC69" s="75"/>
      <c r="AD69" s="75"/>
      <c r="AE69" s="75"/>
      <c r="AF69" s="75"/>
      <c r="AG69" s="75"/>
      <c r="AH69" s="75"/>
      <c r="AI69" s="75"/>
      <c r="AJ69" s="75"/>
      <c r="AK69" s="75"/>
      <c r="AL69" s="75"/>
      <c r="AM69" s="75"/>
      <c r="AN69" s="75"/>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65</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5"/>
      <c r="Z70" s="75"/>
      <c r="AA70" s="75"/>
      <c r="AB70" s="75"/>
      <c r="AC70" s="75"/>
      <c r="AD70" s="75"/>
      <c r="AE70" s="75"/>
      <c r="AF70" s="75"/>
      <c r="AG70" s="75"/>
      <c r="AH70" s="75"/>
      <c r="AI70" s="75"/>
      <c r="AJ70" s="75"/>
      <c r="AK70" s="75"/>
      <c r="AL70" s="75"/>
      <c r="AM70" s="75"/>
      <c r="AN70" s="75"/>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66</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5"/>
      <c r="Z71" s="75"/>
      <c r="AA71" s="75"/>
      <c r="AB71" s="75"/>
      <c r="AC71" s="75"/>
      <c r="AD71" s="75"/>
      <c r="AE71" s="75"/>
      <c r="AF71" s="75"/>
      <c r="AG71" s="75"/>
      <c r="AH71" s="75"/>
      <c r="AI71" s="75"/>
      <c r="AJ71" s="75"/>
      <c r="AK71" s="75"/>
      <c r="AL71" s="75"/>
      <c r="AM71" s="75"/>
      <c r="AN71" s="75"/>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67</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5"/>
      <c r="Z72" s="75"/>
      <c r="AA72" s="75"/>
      <c r="AB72" s="75"/>
      <c r="AC72" s="75"/>
      <c r="AD72" s="75"/>
      <c r="AE72" s="75"/>
      <c r="AF72" s="75"/>
      <c r="AG72" s="75"/>
      <c r="AH72" s="75"/>
      <c r="AI72" s="75"/>
      <c r="AJ72" s="75"/>
      <c r="AK72" s="75"/>
      <c r="AL72" s="75"/>
      <c r="AM72" s="75"/>
      <c r="AN72" s="75"/>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68</v>
      </c>
      <c r="B73" s="28"/>
      <c r="C73" s="34"/>
      <c r="D73" s="42"/>
      <c r="E73" s="42"/>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5"/>
      <c r="Z73" s="75"/>
      <c r="AA73" s="75"/>
      <c r="AB73" s="75"/>
      <c r="AC73" s="75"/>
      <c r="AD73" s="75"/>
      <c r="AE73" s="75"/>
      <c r="AF73" s="75"/>
      <c r="AG73" s="75"/>
      <c r="AH73" s="75"/>
      <c r="AI73" s="75"/>
      <c r="AJ73" s="75"/>
      <c r="AK73" s="75"/>
      <c r="AL73" s="75"/>
      <c r="AM73" s="75"/>
      <c r="AN73" s="75"/>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69</v>
      </c>
      <c r="B74" s="28"/>
      <c r="C74" s="34"/>
      <c r="D74" s="42"/>
      <c r="E74" s="42"/>
      <c r="F74" s="45"/>
      <c r="G74" s="45"/>
      <c r="H74" s="163"/>
      <c r="I74" s="42"/>
      <c r="J74" s="28"/>
      <c r="K74" s="69"/>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5"/>
      <c r="Z74" s="75"/>
      <c r="AA74" s="75"/>
      <c r="AB74" s="75"/>
      <c r="AC74" s="75"/>
      <c r="AD74" s="75"/>
      <c r="AE74" s="75"/>
      <c r="AF74" s="75"/>
      <c r="AG74" s="75"/>
      <c r="AH74" s="75"/>
      <c r="AI74" s="75"/>
      <c r="AJ74" s="75"/>
      <c r="AK74" s="75"/>
      <c r="AL74" s="75"/>
      <c r="AM74" s="75"/>
      <c r="AN74" s="75"/>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70</v>
      </c>
      <c r="B75" s="28"/>
      <c r="C75" s="34"/>
      <c r="D75" s="42"/>
      <c r="E75" s="64"/>
      <c r="F75" s="45"/>
      <c r="G75" s="45"/>
      <c r="H75" s="163"/>
      <c r="I75" s="42"/>
      <c r="J75" s="28"/>
      <c r="K75" s="69"/>
      <c r="L75" s="68"/>
      <c r="M75" s="46"/>
      <c r="N75" s="238" t="str">
        <f ca="1">IF(Tabla1[[#This Row],[Fecha de nac]]="","",IF(Tabla1[[#This Row],[Fecha Finalización]] &gt;=TODAY(), DATEDIF(Tabla1[[#This Row],[Fecha de nac]],TODAY(),"y"), ROUNDDOWN((Tabla1[[#This Row],[Fecha Finalización]] -Tabla1[[#This Row],[Fecha de nac]])/365,0)))</f>
        <v/>
      </c>
      <c r="O75" s="169"/>
      <c r="P75" s="34"/>
      <c r="Q75" s="67"/>
      <c r="R75" s="67"/>
      <c r="S75" s="67"/>
      <c r="T75" s="67"/>
      <c r="U75" s="243" t="str">
        <f>IF(F75="","",Tabla1[[#This Row],[Fecha Inicio grupo]]+3*7-7)</f>
        <v/>
      </c>
      <c r="V75" s="244" t="str">
        <f>IF(F75="","",EDATE(Tabla1[[#This Row],[Fecha Inicio grupo]],3))</f>
        <v/>
      </c>
      <c r="W75" s="29"/>
      <c r="X75" s="29"/>
      <c r="Y75" s="75"/>
      <c r="Z75" s="75"/>
      <c r="AA75" s="75"/>
      <c r="AB75" s="75"/>
      <c r="AC75" s="75"/>
      <c r="AD75" s="75"/>
      <c r="AE75" s="75"/>
      <c r="AF75" s="75"/>
      <c r="AG75" s="75"/>
      <c r="AH75" s="75"/>
      <c r="AI75" s="75"/>
      <c r="AJ75" s="75"/>
      <c r="AK75" s="75"/>
      <c r="AL75" s="75"/>
      <c r="AM75" s="75"/>
      <c r="AN75" s="75"/>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71</v>
      </c>
      <c r="B76" s="28"/>
      <c r="C76" s="34"/>
      <c r="D76" s="64"/>
      <c r="E76" s="42"/>
      <c r="F76" s="45"/>
      <c r="G76" s="45"/>
      <c r="H76" s="42"/>
      <c r="I76" s="42"/>
      <c r="J76" s="265"/>
      <c r="K76" s="68"/>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5"/>
      <c r="Z76" s="75"/>
      <c r="AA76" s="75"/>
      <c r="AB76" s="75"/>
      <c r="AC76" s="75"/>
      <c r="AD76" s="75"/>
      <c r="AE76" s="75"/>
      <c r="AF76" s="75"/>
      <c r="AG76" s="75"/>
      <c r="AH76" s="75"/>
      <c r="AI76" s="75"/>
      <c r="AJ76" s="75"/>
      <c r="AK76" s="75"/>
      <c r="AL76" s="75"/>
      <c r="AM76" s="75"/>
      <c r="AN76" s="75"/>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72</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34"/>
      <c r="S77" s="64"/>
      <c r="T77" s="42"/>
      <c r="U77" s="243" t="str">
        <f>IF(F77="","",Tabla1[[#This Row],[Fecha Inicio grupo]]+3*7-7)</f>
        <v/>
      </c>
      <c r="V77" s="244" t="str">
        <f>IF(F77="","",EDATE(Tabla1[[#This Row],[Fecha Inicio grupo]],3))</f>
        <v/>
      </c>
      <c r="W77" s="29"/>
      <c r="X77" s="29"/>
      <c r="Y77" s="75"/>
      <c r="Z77" s="75"/>
      <c r="AA77" s="75"/>
      <c r="AB77" s="75"/>
      <c r="AC77" s="75"/>
      <c r="AD77" s="75"/>
      <c r="AE77" s="75"/>
      <c r="AF77" s="75"/>
      <c r="AG77" s="75"/>
      <c r="AH77" s="75"/>
      <c r="AI77" s="75"/>
      <c r="AJ77" s="75"/>
      <c r="AK77" s="75"/>
      <c r="AL77" s="75"/>
      <c r="AM77" s="75"/>
      <c r="AN77" s="75"/>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73</v>
      </c>
      <c r="B78" s="28"/>
      <c r="C78" s="34"/>
      <c r="D78" s="64"/>
      <c r="E78" s="42"/>
      <c r="F78" s="45"/>
      <c r="G78" s="45"/>
      <c r="H78" s="42"/>
      <c r="I78" s="42"/>
      <c r="J78" s="28"/>
      <c r="K78" s="69"/>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5"/>
      <c r="Z78" s="75"/>
      <c r="AA78" s="75"/>
      <c r="AB78" s="75"/>
      <c r="AC78" s="75"/>
      <c r="AD78" s="75"/>
      <c r="AE78" s="75"/>
      <c r="AF78" s="75"/>
      <c r="AG78" s="75"/>
      <c r="AH78" s="75"/>
      <c r="AI78" s="75"/>
      <c r="AJ78" s="75"/>
      <c r="AK78" s="75"/>
      <c r="AL78" s="75"/>
      <c r="AM78" s="75"/>
      <c r="AN78" s="75"/>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74</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5"/>
      <c r="Z79" s="75"/>
      <c r="AA79" s="75"/>
      <c r="AB79" s="75"/>
      <c r="AC79" s="75"/>
      <c r="AD79" s="75"/>
      <c r="AE79" s="75"/>
      <c r="AF79" s="75"/>
      <c r="AG79" s="75"/>
      <c r="AH79" s="75"/>
      <c r="AI79" s="75"/>
      <c r="AJ79" s="75"/>
      <c r="AK79" s="75"/>
      <c r="AL79" s="75"/>
      <c r="AM79" s="75"/>
      <c r="AN79" s="75"/>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75</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5"/>
      <c r="Z80" s="75"/>
      <c r="AA80" s="75"/>
      <c r="AB80" s="75"/>
      <c r="AC80" s="75"/>
      <c r="AD80" s="75"/>
      <c r="AE80" s="75"/>
      <c r="AF80" s="75"/>
      <c r="AG80" s="75"/>
      <c r="AH80" s="75"/>
      <c r="AI80" s="75"/>
      <c r="AJ80" s="75"/>
      <c r="AK80" s="75"/>
      <c r="AL80" s="75"/>
      <c r="AM80" s="75"/>
      <c r="AN80" s="75"/>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76</v>
      </c>
      <c r="B81" s="28"/>
      <c r="C81" s="34"/>
      <c r="D81" s="64"/>
      <c r="E81" s="42"/>
      <c r="F81" s="45"/>
      <c r="G81" s="45"/>
      <c r="H81" s="42"/>
      <c r="I81" s="42"/>
      <c r="J81" s="28"/>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67"/>
      <c r="S81" s="67"/>
      <c r="T81" s="67"/>
      <c r="U81" s="243" t="str">
        <f>IF(F81="","",Tabla1[[#This Row],[Fecha Inicio grupo]]+3*7-7)</f>
        <v/>
      </c>
      <c r="V81" s="244" t="str">
        <f>IF(F81="","",EDATE(Tabla1[[#This Row],[Fecha Inicio grupo]],3))</f>
        <v/>
      </c>
      <c r="W81" s="29"/>
      <c r="X81" s="29"/>
      <c r="Y81" s="75"/>
      <c r="Z81" s="75"/>
      <c r="AA81" s="75"/>
      <c r="AB81" s="75"/>
      <c r="AC81" s="75"/>
      <c r="AD81" s="75"/>
      <c r="AE81" s="75"/>
      <c r="AF81" s="75"/>
      <c r="AG81" s="75"/>
      <c r="AH81" s="75"/>
      <c r="AI81" s="75"/>
      <c r="AJ81" s="75"/>
      <c r="AK81" s="75"/>
      <c r="AL81" s="75"/>
      <c r="AM81" s="75"/>
      <c r="AN81" s="75"/>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77</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67"/>
      <c r="S82" s="67"/>
      <c r="T82" s="67"/>
      <c r="U82" s="243" t="str">
        <f>IF(F82="","",Tabla1[[#This Row],[Fecha Inicio grupo]]+3*7-7)</f>
        <v/>
      </c>
      <c r="V82" s="244" t="str">
        <f>IF(F82="","",EDATE(Tabla1[[#This Row],[Fecha Inicio grupo]],3))</f>
        <v/>
      </c>
      <c r="W82" s="29"/>
      <c r="X82" s="29"/>
      <c r="Y82" s="75"/>
      <c r="Z82" s="75"/>
      <c r="AA82" s="75"/>
      <c r="AB82" s="75"/>
      <c r="AC82" s="75"/>
      <c r="AD82" s="75"/>
      <c r="AE82" s="75"/>
      <c r="AF82" s="75"/>
      <c r="AG82" s="75"/>
      <c r="AH82" s="75"/>
      <c r="AI82" s="75"/>
      <c r="AJ82" s="75"/>
      <c r="AK82" s="75"/>
      <c r="AL82" s="75"/>
      <c r="AM82" s="75"/>
      <c r="AN82" s="75"/>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78</v>
      </c>
      <c r="B83" s="28"/>
      <c r="C83" s="34"/>
      <c r="D83" s="64"/>
      <c r="E83" s="42"/>
      <c r="F83" s="45"/>
      <c r="G83" s="45"/>
      <c r="H83" s="42"/>
      <c r="I83" s="42"/>
      <c r="J83" s="265"/>
      <c r="K83" s="68"/>
      <c r="L83" s="68"/>
      <c r="M83" s="46"/>
      <c r="N83" s="238" t="str">
        <f ca="1">IF(Tabla1[[#This Row],[Fecha de nac]]="","",IF(Tabla1[[#This Row],[Fecha Finalización]] &gt;=TODAY(), DATEDIF(Tabla1[[#This Row],[Fecha de nac]],TODAY(),"y"), ROUNDDOWN((Tabla1[[#This Row],[Fecha Finalización]] -Tabla1[[#This Row],[Fecha de nac]])/365,0)))</f>
        <v/>
      </c>
      <c r="O83" s="169"/>
      <c r="P83" s="34"/>
      <c r="Q83" s="67"/>
      <c r="R83" s="34"/>
      <c r="S83" s="64"/>
      <c r="T83" s="42"/>
      <c r="U83" s="243" t="str">
        <f>IF(F83="","",Tabla1[[#This Row],[Fecha Inicio grupo]]+3*7-7)</f>
        <v/>
      </c>
      <c r="V83" s="244" t="str">
        <f>IF(F83="","",EDATE(Tabla1[[#This Row],[Fecha Inicio grupo]],3))</f>
        <v/>
      </c>
      <c r="W83" s="29"/>
      <c r="X83" s="29"/>
      <c r="Y83" s="75"/>
      <c r="Z83" s="75"/>
      <c r="AA83" s="75"/>
      <c r="AB83" s="75"/>
      <c r="AC83" s="75"/>
      <c r="AD83" s="75"/>
      <c r="AE83" s="75"/>
      <c r="AF83" s="75"/>
      <c r="AG83" s="75"/>
      <c r="AH83" s="75"/>
      <c r="AI83" s="75"/>
      <c r="AJ83" s="75"/>
      <c r="AK83" s="75"/>
      <c r="AL83" s="75"/>
      <c r="AM83" s="75"/>
      <c r="AN83" s="75"/>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79</v>
      </c>
      <c r="B84" s="28"/>
      <c r="C84" s="34"/>
      <c r="D84" s="64"/>
      <c r="E84" s="42"/>
      <c r="F84" s="45"/>
      <c r="G84" s="45"/>
      <c r="H84" s="42"/>
      <c r="I84" s="42"/>
      <c r="J84" s="28"/>
      <c r="K84" s="68"/>
      <c r="L84" s="68"/>
      <c r="M84" s="46"/>
      <c r="N84" s="238" t="str">
        <f ca="1">IF(Tabla1[[#This Row],[Fecha de nac]]="","",IF(Tabla1[[#This Row],[Fecha Finalización]] &gt;=TODAY(), DATEDIF(Tabla1[[#This Row],[Fecha de nac]],TODAY(),"y"), ROUNDDOWN((Tabla1[[#This Row],[Fecha Finalización]] -Tabla1[[#This Row],[Fecha de nac]])/365,0)))</f>
        <v/>
      </c>
      <c r="O84" s="169"/>
      <c r="P84" s="34"/>
      <c r="Q84" s="67"/>
      <c r="R84" s="34"/>
      <c r="S84" s="64"/>
      <c r="T84" s="42"/>
      <c r="U84" s="243" t="str">
        <f>IF(F84="","",Tabla1[[#This Row],[Fecha Inicio grupo]]+3*7-7)</f>
        <v/>
      </c>
      <c r="V84" s="244" t="str">
        <f>IF(F84="","",EDATE(Tabla1[[#This Row],[Fecha Inicio grupo]],3))</f>
        <v/>
      </c>
      <c r="W84" s="29"/>
      <c r="X84" s="29"/>
      <c r="Y84" s="75"/>
      <c r="Z84" s="75"/>
      <c r="AA84" s="75"/>
      <c r="AB84" s="75"/>
      <c r="AC84" s="75"/>
      <c r="AD84" s="75"/>
      <c r="AE84" s="75"/>
      <c r="AF84" s="75"/>
      <c r="AG84" s="75"/>
      <c r="AH84" s="75"/>
      <c r="AI84" s="75"/>
      <c r="AJ84" s="75"/>
      <c r="AK84" s="75"/>
      <c r="AL84" s="75"/>
      <c r="AM84" s="75"/>
      <c r="AN84" s="75"/>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80</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5"/>
      <c r="Z85" s="75"/>
      <c r="AA85" s="75"/>
      <c r="AB85" s="75"/>
      <c r="AC85" s="75"/>
      <c r="AD85" s="75"/>
      <c r="AE85" s="75"/>
      <c r="AF85" s="75"/>
      <c r="AG85" s="75"/>
      <c r="AH85" s="75"/>
      <c r="AI85" s="75"/>
      <c r="AJ85" s="75"/>
      <c r="AK85" s="75"/>
      <c r="AL85" s="75"/>
      <c r="AM85" s="75"/>
      <c r="AN85" s="75"/>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81</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5"/>
      <c r="Z86" s="75"/>
      <c r="AA86" s="75"/>
      <c r="AB86" s="75"/>
      <c r="AC86" s="75"/>
      <c r="AD86" s="75"/>
      <c r="AE86" s="75"/>
      <c r="AF86" s="75"/>
      <c r="AG86" s="75"/>
      <c r="AH86" s="75"/>
      <c r="AI86" s="75"/>
      <c r="AJ86" s="75"/>
      <c r="AK86" s="75"/>
      <c r="AL86" s="75"/>
      <c r="AM86" s="75"/>
      <c r="AN86" s="75"/>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82</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5"/>
      <c r="Z87" s="75"/>
      <c r="AA87" s="75"/>
      <c r="AB87" s="75"/>
      <c r="AC87" s="75"/>
      <c r="AD87" s="75"/>
      <c r="AE87" s="75"/>
      <c r="AF87" s="75"/>
      <c r="AG87" s="75"/>
      <c r="AH87" s="75"/>
      <c r="AI87" s="75"/>
      <c r="AJ87" s="75"/>
      <c r="AK87" s="75"/>
      <c r="AL87" s="75"/>
      <c r="AM87" s="75"/>
      <c r="AN87" s="75"/>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83</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5"/>
      <c r="Z88" s="75"/>
      <c r="AA88" s="75"/>
      <c r="AB88" s="75"/>
      <c r="AC88" s="75"/>
      <c r="AD88" s="75"/>
      <c r="AE88" s="75"/>
      <c r="AF88" s="75"/>
      <c r="AG88" s="75"/>
      <c r="AH88" s="75"/>
      <c r="AI88" s="75"/>
      <c r="AJ88" s="75"/>
      <c r="AK88" s="75"/>
      <c r="AL88" s="75"/>
      <c r="AM88" s="75"/>
      <c r="AN88" s="75"/>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84</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5"/>
      <c r="Z89" s="75"/>
      <c r="AA89" s="75"/>
      <c r="AB89" s="75"/>
      <c r="AC89" s="75"/>
      <c r="AD89" s="75"/>
      <c r="AE89" s="75"/>
      <c r="AF89" s="75"/>
      <c r="AG89" s="75"/>
      <c r="AH89" s="75"/>
      <c r="AI89" s="75"/>
      <c r="AJ89" s="75"/>
      <c r="AK89" s="75"/>
      <c r="AL89" s="75"/>
      <c r="AM89" s="75"/>
      <c r="AN89" s="75"/>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85</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5"/>
      <c r="Z90" s="75"/>
      <c r="AA90" s="75"/>
      <c r="AB90" s="75"/>
      <c r="AC90" s="75"/>
      <c r="AD90" s="75"/>
      <c r="AE90" s="75"/>
      <c r="AF90" s="75"/>
      <c r="AG90" s="75"/>
      <c r="AH90" s="75"/>
      <c r="AI90" s="75"/>
      <c r="AJ90" s="75"/>
      <c r="AK90" s="75"/>
      <c r="AL90" s="75"/>
      <c r="AM90" s="75"/>
      <c r="AN90" s="75"/>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86</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5"/>
      <c r="Z91" s="75"/>
      <c r="AA91" s="75"/>
      <c r="AB91" s="75"/>
      <c r="AC91" s="75"/>
      <c r="AD91" s="75"/>
      <c r="AE91" s="75"/>
      <c r="AF91" s="75"/>
      <c r="AG91" s="75"/>
      <c r="AH91" s="75"/>
      <c r="AI91" s="75"/>
      <c r="AJ91" s="75"/>
      <c r="AK91" s="75"/>
      <c r="AL91" s="75"/>
      <c r="AM91" s="75"/>
      <c r="AN91" s="75"/>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87</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5"/>
      <c r="Z92" s="75"/>
      <c r="AA92" s="75"/>
      <c r="AB92" s="75"/>
      <c r="AC92" s="75"/>
      <c r="AD92" s="75"/>
      <c r="AE92" s="75"/>
      <c r="AF92" s="75"/>
      <c r="AG92" s="75"/>
      <c r="AH92" s="75"/>
      <c r="AI92" s="75"/>
      <c r="AJ92" s="75"/>
      <c r="AK92" s="75"/>
      <c r="AL92" s="75"/>
      <c r="AM92" s="75"/>
      <c r="AN92" s="75"/>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88</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5"/>
      <c r="Z93" s="75"/>
      <c r="AA93" s="75"/>
      <c r="AB93" s="75"/>
      <c r="AC93" s="75"/>
      <c r="AD93" s="75"/>
      <c r="AE93" s="75"/>
      <c r="AF93" s="75"/>
      <c r="AG93" s="75"/>
      <c r="AH93" s="75"/>
      <c r="AI93" s="75"/>
      <c r="AJ93" s="75"/>
      <c r="AK93" s="75"/>
      <c r="AL93" s="75"/>
      <c r="AM93" s="75"/>
      <c r="AN93" s="75"/>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89</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5"/>
      <c r="Z94" s="75"/>
      <c r="AA94" s="75"/>
      <c r="AB94" s="75"/>
      <c r="AC94" s="75"/>
      <c r="AD94" s="75"/>
      <c r="AE94" s="75"/>
      <c r="AF94" s="75"/>
      <c r="AG94" s="75"/>
      <c r="AH94" s="75"/>
      <c r="AI94" s="75"/>
      <c r="AJ94" s="75"/>
      <c r="AK94" s="75"/>
      <c r="AL94" s="75"/>
      <c r="AM94" s="75"/>
      <c r="AN94" s="75"/>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s="24" customFormat="1" ht="13.9">
      <c r="A95" s="68">
        <v>90</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5"/>
      <c r="Z95" s="75"/>
      <c r="AA95" s="75"/>
      <c r="AB95" s="75"/>
      <c r="AC95" s="75"/>
      <c r="AD95" s="75"/>
      <c r="AE95" s="75"/>
      <c r="AF95" s="75"/>
      <c r="AG95" s="75"/>
      <c r="AH95" s="75"/>
      <c r="AI95" s="75"/>
      <c r="AJ95" s="75"/>
      <c r="AK95" s="75"/>
      <c r="AL95" s="75"/>
      <c r="AM95" s="75"/>
      <c r="AN95" s="75"/>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s="24" customFormat="1" ht="13.9">
      <c r="A96" s="68">
        <v>91</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5"/>
      <c r="Z96" s="75"/>
      <c r="AA96" s="75"/>
      <c r="AB96" s="75"/>
      <c r="AC96" s="75"/>
      <c r="AD96" s="75"/>
      <c r="AE96" s="75"/>
      <c r="AF96" s="75"/>
      <c r="AG96" s="75"/>
      <c r="AH96" s="75"/>
      <c r="AI96" s="75"/>
      <c r="AJ96" s="75"/>
      <c r="AK96" s="75"/>
      <c r="AL96" s="75"/>
      <c r="AM96" s="75"/>
      <c r="AN96" s="75"/>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92</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5"/>
      <c r="Z97" s="75"/>
      <c r="AA97" s="75"/>
      <c r="AB97" s="75"/>
      <c r="AC97" s="75"/>
      <c r="AD97" s="75"/>
      <c r="AE97" s="75"/>
      <c r="AF97" s="75"/>
      <c r="AG97" s="75"/>
      <c r="AH97" s="75"/>
      <c r="AI97" s="75"/>
      <c r="AJ97" s="75"/>
      <c r="AK97" s="75"/>
      <c r="AL97" s="75"/>
      <c r="AM97" s="75"/>
      <c r="AN97" s="75"/>
      <c r="AO97" s="144"/>
      <c r="AP97" s="246" t="str">
        <f>IF(F97="","",IFERROR(VLOOKUP(SUBSTITUTE(SUBSTITUTE(Tabla1[[#This Row],[Uso Sistemas]],"T","P"),"N","F"),Parámetros!$M$2:$N$17,2,0),"Completar hasta 3ra sem. para evaluar a Probacionista"))</f>
        <v/>
      </c>
      <c r="AQ97" s="39"/>
      <c r="AR97" s="200"/>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93</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5"/>
      <c r="Z98" s="75"/>
      <c r="AA98" s="75"/>
      <c r="AB98" s="75"/>
      <c r="AC98" s="75"/>
      <c r="AD98" s="75"/>
      <c r="AE98" s="75"/>
      <c r="AF98" s="75"/>
      <c r="AG98" s="75"/>
      <c r="AH98" s="75"/>
      <c r="AI98" s="75"/>
      <c r="AJ98" s="75"/>
      <c r="AK98" s="75"/>
      <c r="AL98" s="75"/>
      <c r="AM98" s="75"/>
      <c r="AN98" s="75"/>
      <c r="AO98" s="144"/>
      <c r="AP98" s="246" t="str">
        <f>IF(F98="","",IFERROR(VLOOKUP(SUBSTITUTE(SUBSTITUTE(Tabla1[[#This Row],[Uso Sistemas]],"T","P"),"N","F"),Parámetros!$M$2:$N$17,2,0),"Completar hasta 3ra sem. para evaluar a Probacionista"))</f>
        <v/>
      </c>
      <c r="AQ98" s="39"/>
      <c r="AR98" s="200"/>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94</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5"/>
      <c r="Z99" s="75"/>
      <c r="AA99" s="75"/>
      <c r="AB99" s="75"/>
      <c r="AC99" s="75"/>
      <c r="AD99" s="75"/>
      <c r="AE99" s="75"/>
      <c r="AF99" s="75"/>
      <c r="AG99" s="75"/>
      <c r="AH99" s="75"/>
      <c r="AI99" s="75"/>
      <c r="AJ99" s="75"/>
      <c r="AK99" s="75"/>
      <c r="AL99" s="75"/>
      <c r="AM99" s="75"/>
      <c r="AN99" s="75"/>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95</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5"/>
      <c r="Z100" s="75"/>
      <c r="AA100" s="75"/>
      <c r="AB100" s="75"/>
      <c r="AC100" s="75"/>
      <c r="AD100" s="75"/>
      <c r="AE100" s="75"/>
      <c r="AF100" s="75"/>
      <c r="AG100" s="75"/>
      <c r="AH100" s="75"/>
      <c r="AI100" s="75"/>
      <c r="AJ100" s="75"/>
      <c r="AK100" s="75"/>
      <c r="AL100" s="75"/>
      <c r="AM100" s="75"/>
      <c r="AN100" s="75"/>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96</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5"/>
      <c r="Z101" s="75"/>
      <c r="AA101" s="75"/>
      <c r="AB101" s="75"/>
      <c r="AC101" s="75"/>
      <c r="AD101" s="75"/>
      <c r="AE101" s="75"/>
      <c r="AF101" s="75"/>
      <c r="AG101" s="75"/>
      <c r="AH101" s="75"/>
      <c r="AI101" s="75"/>
      <c r="AJ101" s="75"/>
      <c r="AK101" s="75"/>
      <c r="AL101" s="75"/>
      <c r="AM101" s="75"/>
      <c r="AN101" s="75"/>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97</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5"/>
      <c r="Z102" s="75"/>
      <c r="AA102" s="75"/>
      <c r="AB102" s="75"/>
      <c r="AC102" s="75"/>
      <c r="AD102" s="75"/>
      <c r="AE102" s="75"/>
      <c r="AF102" s="75"/>
      <c r="AG102" s="75"/>
      <c r="AH102" s="75"/>
      <c r="AI102" s="75"/>
      <c r="AJ102" s="75"/>
      <c r="AK102" s="75"/>
      <c r="AL102" s="75"/>
      <c r="AM102" s="75"/>
      <c r="AN102" s="75"/>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98</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5"/>
      <c r="Z103" s="75"/>
      <c r="AA103" s="75"/>
      <c r="AB103" s="75"/>
      <c r="AC103" s="75"/>
      <c r="AD103" s="75"/>
      <c r="AE103" s="75"/>
      <c r="AF103" s="75"/>
      <c r="AG103" s="75"/>
      <c r="AH103" s="75"/>
      <c r="AI103" s="75"/>
      <c r="AJ103" s="75"/>
      <c r="AK103" s="75"/>
      <c r="AL103" s="75"/>
      <c r="AM103" s="75"/>
      <c r="AN103" s="75"/>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99</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5"/>
      <c r="Z104" s="75"/>
      <c r="AA104" s="75"/>
      <c r="AB104" s="75"/>
      <c r="AC104" s="75"/>
      <c r="AD104" s="75"/>
      <c r="AE104" s="75"/>
      <c r="AF104" s="75"/>
      <c r="AG104" s="75"/>
      <c r="AH104" s="75"/>
      <c r="AI104" s="75"/>
      <c r="AJ104" s="75"/>
      <c r="AK104" s="75"/>
      <c r="AL104" s="75"/>
      <c r="AM104" s="75"/>
      <c r="AN104" s="75"/>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100</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5"/>
      <c r="Z105" s="75"/>
      <c r="AA105" s="75"/>
      <c r="AB105" s="75"/>
      <c r="AC105" s="75"/>
      <c r="AD105" s="75"/>
      <c r="AE105" s="75"/>
      <c r="AF105" s="75"/>
      <c r="AG105" s="75"/>
      <c r="AH105" s="75"/>
      <c r="AI105" s="75"/>
      <c r="AJ105" s="75"/>
      <c r="AK105" s="75"/>
      <c r="AL105" s="75"/>
      <c r="AM105" s="75"/>
      <c r="AN105" s="75"/>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101</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5"/>
      <c r="Z106" s="75"/>
      <c r="AA106" s="75"/>
      <c r="AB106" s="75"/>
      <c r="AC106" s="75"/>
      <c r="AD106" s="75"/>
      <c r="AE106" s="75"/>
      <c r="AF106" s="75"/>
      <c r="AG106" s="75"/>
      <c r="AH106" s="75"/>
      <c r="AI106" s="75"/>
      <c r="AJ106" s="75"/>
      <c r="AK106" s="75"/>
      <c r="AL106" s="75"/>
      <c r="AM106" s="75"/>
      <c r="AN106" s="75"/>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102</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5"/>
      <c r="Z107" s="75"/>
      <c r="AA107" s="75"/>
      <c r="AB107" s="75"/>
      <c r="AC107" s="75"/>
      <c r="AD107" s="75"/>
      <c r="AE107" s="75"/>
      <c r="AF107" s="75"/>
      <c r="AG107" s="75"/>
      <c r="AH107" s="75"/>
      <c r="AI107" s="75"/>
      <c r="AJ107" s="75"/>
      <c r="AK107" s="75"/>
      <c r="AL107" s="75"/>
      <c r="AM107" s="75"/>
      <c r="AN107" s="75"/>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103</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5"/>
      <c r="Z108" s="75"/>
      <c r="AA108" s="75"/>
      <c r="AB108" s="75"/>
      <c r="AC108" s="75"/>
      <c r="AD108" s="75"/>
      <c r="AE108" s="75"/>
      <c r="AF108" s="75"/>
      <c r="AG108" s="75"/>
      <c r="AH108" s="75"/>
      <c r="AI108" s="75"/>
      <c r="AJ108" s="75"/>
      <c r="AK108" s="75"/>
      <c r="AL108" s="75"/>
      <c r="AM108" s="75"/>
      <c r="AN108" s="75"/>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104</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5"/>
      <c r="Z109" s="75"/>
      <c r="AA109" s="75"/>
      <c r="AB109" s="75"/>
      <c r="AC109" s="75"/>
      <c r="AD109" s="75"/>
      <c r="AE109" s="75"/>
      <c r="AF109" s="75"/>
      <c r="AG109" s="75"/>
      <c r="AH109" s="75"/>
      <c r="AI109" s="75"/>
      <c r="AJ109" s="75"/>
      <c r="AK109" s="75"/>
      <c r="AL109" s="75"/>
      <c r="AM109" s="75"/>
      <c r="AN109" s="75"/>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105</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5"/>
      <c r="Z110" s="75"/>
      <c r="AA110" s="75"/>
      <c r="AB110" s="75"/>
      <c r="AC110" s="75"/>
      <c r="AD110" s="75"/>
      <c r="AE110" s="75"/>
      <c r="AF110" s="75"/>
      <c r="AG110" s="75"/>
      <c r="AH110" s="75"/>
      <c r="AI110" s="75"/>
      <c r="AJ110" s="75"/>
      <c r="AK110" s="75"/>
      <c r="AL110" s="75"/>
      <c r="AM110" s="75"/>
      <c r="AN110" s="75"/>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106</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5"/>
      <c r="Z111" s="75"/>
      <c r="AA111" s="75"/>
      <c r="AB111" s="75"/>
      <c r="AC111" s="75"/>
      <c r="AD111" s="75"/>
      <c r="AE111" s="75"/>
      <c r="AF111" s="75"/>
      <c r="AG111" s="75"/>
      <c r="AH111" s="75"/>
      <c r="AI111" s="75"/>
      <c r="AJ111" s="75"/>
      <c r="AK111" s="75"/>
      <c r="AL111" s="75"/>
      <c r="AM111" s="75"/>
      <c r="AN111" s="75"/>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107</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5"/>
      <c r="Z112" s="75"/>
      <c r="AA112" s="75"/>
      <c r="AB112" s="75"/>
      <c r="AC112" s="75"/>
      <c r="AD112" s="75"/>
      <c r="AE112" s="75"/>
      <c r="AF112" s="75"/>
      <c r="AG112" s="75"/>
      <c r="AH112" s="75"/>
      <c r="AI112" s="75"/>
      <c r="AJ112" s="75"/>
      <c r="AK112" s="75"/>
      <c r="AL112" s="75"/>
      <c r="AM112" s="75"/>
      <c r="AN112" s="75"/>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108</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5"/>
      <c r="Z113" s="75"/>
      <c r="AA113" s="75"/>
      <c r="AB113" s="75"/>
      <c r="AC113" s="75"/>
      <c r="AD113" s="75"/>
      <c r="AE113" s="75"/>
      <c r="AF113" s="75"/>
      <c r="AG113" s="75"/>
      <c r="AH113" s="75"/>
      <c r="AI113" s="75"/>
      <c r="AJ113" s="75"/>
      <c r="AK113" s="75"/>
      <c r="AL113" s="75"/>
      <c r="AM113" s="75"/>
      <c r="AN113" s="75"/>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109</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5"/>
      <c r="Z114" s="75"/>
      <c r="AA114" s="75"/>
      <c r="AB114" s="75"/>
      <c r="AC114" s="75"/>
      <c r="AD114" s="75"/>
      <c r="AE114" s="75"/>
      <c r="AF114" s="75"/>
      <c r="AG114" s="75"/>
      <c r="AH114" s="75"/>
      <c r="AI114" s="75"/>
      <c r="AJ114" s="75"/>
      <c r="AK114" s="75"/>
      <c r="AL114" s="75"/>
      <c r="AM114" s="75"/>
      <c r="AN114" s="75"/>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110</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5"/>
      <c r="Z115" s="75"/>
      <c r="AA115" s="75"/>
      <c r="AB115" s="75"/>
      <c r="AC115" s="75"/>
      <c r="AD115" s="75"/>
      <c r="AE115" s="75"/>
      <c r="AF115" s="75"/>
      <c r="AG115" s="75"/>
      <c r="AH115" s="75"/>
      <c r="AI115" s="75"/>
      <c r="AJ115" s="75"/>
      <c r="AK115" s="75"/>
      <c r="AL115" s="75"/>
      <c r="AM115" s="75"/>
      <c r="AN115" s="75"/>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111</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5"/>
      <c r="Z116" s="75"/>
      <c r="AA116" s="75"/>
      <c r="AB116" s="75"/>
      <c r="AC116" s="75"/>
      <c r="AD116" s="75"/>
      <c r="AE116" s="75"/>
      <c r="AF116" s="75"/>
      <c r="AG116" s="75"/>
      <c r="AH116" s="75"/>
      <c r="AI116" s="75"/>
      <c r="AJ116" s="75"/>
      <c r="AK116" s="75"/>
      <c r="AL116" s="75"/>
      <c r="AM116" s="75"/>
      <c r="AN116" s="75"/>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112</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5"/>
      <c r="Z117" s="75"/>
      <c r="AA117" s="75"/>
      <c r="AB117" s="75"/>
      <c r="AC117" s="75"/>
      <c r="AD117" s="75"/>
      <c r="AE117" s="75"/>
      <c r="AF117" s="75"/>
      <c r="AG117" s="75"/>
      <c r="AH117" s="75"/>
      <c r="AI117" s="75"/>
      <c r="AJ117" s="75"/>
      <c r="AK117" s="75"/>
      <c r="AL117" s="75"/>
      <c r="AM117" s="75"/>
      <c r="AN117" s="75"/>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113</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5"/>
      <c r="Z118" s="75"/>
      <c r="AA118" s="75"/>
      <c r="AB118" s="75"/>
      <c r="AC118" s="75"/>
      <c r="AD118" s="75"/>
      <c r="AE118" s="75"/>
      <c r="AF118" s="75"/>
      <c r="AG118" s="75"/>
      <c r="AH118" s="75"/>
      <c r="AI118" s="75"/>
      <c r="AJ118" s="75"/>
      <c r="AK118" s="75"/>
      <c r="AL118" s="75"/>
      <c r="AM118" s="75"/>
      <c r="AN118" s="75"/>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114</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5"/>
      <c r="Z119" s="75"/>
      <c r="AA119" s="75"/>
      <c r="AB119" s="75"/>
      <c r="AC119" s="75"/>
      <c r="AD119" s="75"/>
      <c r="AE119" s="75"/>
      <c r="AF119" s="75"/>
      <c r="AG119" s="75"/>
      <c r="AH119" s="75"/>
      <c r="AI119" s="75"/>
      <c r="AJ119" s="75"/>
      <c r="AK119" s="75"/>
      <c r="AL119" s="75"/>
      <c r="AM119" s="75"/>
      <c r="AN119" s="75"/>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115</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5"/>
      <c r="Z120" s="75"/>
      <c r="AA120" s="75"/>
      <c r="AB120" s="75"/>
      <c r="AC120" s="75"/>
      <c r="AD120" s="75"/>
      <c r="AE120" s="75"/>
      <c r="AF120" s="75"/>
      <c r="AG120" s="75"/>
      <c r="AH120" s="75"/>
      <c r="AI120" s="75"/>
      <c r="AJ120" s="75"/>
      <c r="AK120" s="75"/>
      <c r="AL120" s="75"/>
      <c r="AM120" s="75"/>
      <c r="AN120" s="75"/>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116</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5"/>
      <c r="Z121" s="75"/>
      <c r="AA121" s="75"/>
      <c r="AB121" s="75"/>
      <c r="AC121" s="75"/>
      <c r="AD121" s="75"/>
      <c r="AE121" s="75"/>
      <c r="AF121" s="75"/>
      <c r="AG121" s="75"/>
      <c r="AH121" s="75"/>
      <c r="AI121" s="75"/>
      <c r="AJ121" s="75"/>
      <c r="AK121" s="75"/>
      <c r="AL121" s="75"/>
      <c r="AM121" s="75"/>
      <c r="AN121" s="75"/>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117</v>
      </c>
      <c r="B122" s="28"/>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5"/>
      <c r="Z122" s="75"/>
      <c r="AA122" s="75"/>
      <c r="AB122" s="75"/>
      <c r="AC122" s="75"/>
      <c r="AD122" s="75"/>
      <c r="AE122" s="75"/>
      <c r="AF122" s="75"/>
      <c r="AG122" s="75"/>
      <c r="AH122" s="75"/>
      <c r="AI122" s="75"/>
      <c r="AJ122" s="75"/>
      <c r="AK122" s="75"/>
      <c r="AL122" s="75"/>
      <c r="AM122" s="75"/>
      <c r="AN122" s="75"/>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118</v>
      </c>
      <c r="B123" s="28"/>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5"/>
      <c r="Z123" s="75"/>
      <c r="AA123" s="75"/>
      <c r="AB123" s="75"/>
      <c r="AC123" s="75"/>
      <c r="AD123" s="75"/>
      <c r="AE123" s="75"/>
      <c r="AF123" s="75"/>
      <c r="AG123" s="75"/>
      <c r="AH123" s="75"/>
      <c r="AI123" s="75"/>
      <c r="AJ123" s="75"/>
      <c r="AK123" s="75"/>
      <c r="AL123" s="75"/>
      <c r="AM123" s="75"/>
      <c r="AN123" s="75"/>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119</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5"/>
      <c r="Z124" s="75"/>
      <c r="AA124" s="75"/>
      <c r="AB124" s="75"/>
      <c r="AC124" s="75"/>
      <c r="AD124" s="75"/>
      <c r="AE124" s="75"/>
      <c r="AF124" s="75"/>
      <c r="AG124" s="75"/>
      <c r="AH124" s="75"/>
      <c r="AI124" s="75"/>
      <c r="AJ124" s="75"/>
      <c r="AK124" s="75"/>
      <c r="AL124" s="75"/>
      <c r="AM124" s="75"/>
      <c r="AN124" s="75"/>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120</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5"/>
      <c r="Z125" s="75"/>
      <c r="AA125" s="75"/>
      <c r="AB125" s="75"/>
      <c r="AC125" s="75"/>
      <c r="AD125" s="75"/>
      <c r="AE125" s="75"/>
      <c r="AF125" s="75"/>
      <c r="AG125" s="75"/>
      <c r="AH125" s="75"/>
      <c r="AI125" s="75"/>
      <c r="AJ125" s="75"/>
      <c r="AK125" s="75"/>
      <c r="AL125" s="75"/>
      <c r="AM125" s="75"/>
      <c r="AN125" s="75"/>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121</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5"/>
      <c r="Z126" s="75"/>
      <c r="AA126" s="75"/>
      <c r="AB126" s="75"/>
      <c r="AC126" s="75"/>
      <c r="AD126" s="75"/>
      <c r="AE126" s="75"/>
      <c r="AF126" s="75"/>
      <c r="AG126" s="75"/>
      <c r="AH126" s="75"/>
      <c r="AI126" s="75"/>
      <c r="AJ126" s="75"/>
      <c r="AK126" s="75"/>
      <c r="AL126" s="75"/>
      <c r="AM126" s="75"/>
      <c r="AN126" s="75"/>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122</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5"/>
      <c r="Z127" s="75"/>
      <c r="AA127" s="75"/>
      <c r="AB127" s="75"/>
      <c r="AC127" s="75"/>
      <c r="AD127" s="75"/>
      <c r="AE127" s="75"/>
      <c r="AF127" s="75"/>
      <c r="AG127" s="75"/>
      <c r="AH127" s="75"/>
      <c r="AI127" s="75"/>
      <c r="AJ127" s="75"/>
      <c r="AK127" s="75"/>
      <c r="AL127" s="75"/>
      <c r="AM127" s="75"/>
      <c r="AN127" s="75"/>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123</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5"/>
      <c r="Z128" s="75"/>
      <c r="AA128" s="75"/>
      <c r="AB128" s="75"/>
      <c r="AC128" s="75"/>
      <c r="AD128" s="75"/>
      <c r="AE128" s="75"/>
      <c r="AF128" s="75"/>
      <c r="AG128" s="75"/>
      <c r="AH128" s="75"/>
      <c r="AI128" s="75"/>
      <c r="AJ128" s="75"/>
      <c r="AK128" s="75"/>
      <c r="AL128" s="75"/>
      <c r="AM128" s="75"/>
      <c r="AN128" s="75"/>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124</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5"/>
      <c r="Z129" s="75"/>
      <c r="AA129" s="75"/>
      <c r="AB129" s="75"/>
      <c r="AC129" s="75"/>
      <c r="AD129" s="75"/>
      <c r="AE129" s="75"/>
      <c r="AF129" s="75"/>
      <c r="AG129" s="75"/>
      <c r="AH129" s="75"/>
      <c r="AI129" s="75"/>
      <c r="AJ129" s="75"/>
      <c r="AK129" s="75"/>
      <c r="AL129" s="75"/>
      <c r="AM129" s="75"/>
      <c r="AN129" s="75"/>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125</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5"/>
      <c r="Z130" s="75"/>
      <c r="AA130" s="75"/>
      <c r="AB130" s="75"/>
      <c r="AC130" s="75"/>
      <c r="AD130" s="75"/>
      <c r="AE130" s="75"/>
      <c r="AF130" s="75"/>
      <c r="AG130" s="75"/>
      <c r="AH130" s="75"/>
      <c r="AI130" s="75"/>
      <c r="AJ130" s="75"/>
      <c r="AK130" s="75"/>
      <c r="AL130" s="75"/>
      <c r="AM130" s="75"/>
      <c r="AN130" s="75"/>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126</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5"/>
      <c r="Z131" s="75"/>
      <c r="AA131" s="75"/>
      <c r="AB131" s="75"/>
      <c r="AC131" s="75"/>
      <c r="AD131" s="75"/>
      <c r="AE131" s="75"/>
      <c r="AF131" s="75"/>
      <c r="AG131" s="75"/>
      <c r="AH131" s="75"/>
      <c r="AI131" s="75"/>
      <c r="AJ131" s="75"/>
      <c r="AK131" s="75"/>
      <c r="AL131" s="75"/>
      <c r="AM131" s="75"/>
      <c r="AN131" s="75"/>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127</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5"/>
      <c r="Z132" s="75"/>
      <c r="AA132" s="75"/>
      <c r="AB132" s="75"/>
      <c r="AC132" s="75"/>
      <c r="AD132" s="75"/>
      <c r="AE132" s="75"/>
      <c r="AF132" s="75"/>
      <c r="AG132" s="75"/>
      <c r="AH132" s="75"/>
      <c r="AI132" s="75"/>
      <c r="AJ132" s="75"/>
      <c r="AK132" s="75"/>
      <c r="AL132" s="75"/>
      <c r="AM132" s="75"/>
      <c r="AN132" s="75"/>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128</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5"/>
      <c r="Z133" s="75"/>
      <c r="AA133" s="75"/>
      <c r="AB133" s="75"/>
      <c r="AC133" s="75"/>
      <c r="AD133" s="75"/>
      <c r="AE133" s="75"/>
      <c r="AF133" s="75"/>
      <c r="AG133" s="75"/>
      <c r="AH133" s="75"/>
      <c r="AI133" s="75"/>
      <c r="AJ133" s="75"/>
      <c r="AK133" s="75"/>
      <c r="AL133" s="75"/>
      <c r="AM133" s="75"/>
      <c r="AN133" s="75"/>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129</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5"/>
      <c r="Z134" s="75"/>
      <c r="AA134" s="75"/>
      <c r="AB134" s="75"/>
      <c r="AC134" s="75"/>
      <c r="AD134" s="75"/>
      <c r="AE134" s="75"/>
      <c r="AF134" s="75"/>
      <c r="AG134" s="75"/>
      <c r="AH134" s="75"/>
      <c r="AI134" s="75"/>
      <c r="AJ134" s="75"/>
      <c r="AK134" s="75"/>
      <c r="AL134" s="75"/>
      <c r="AM134" s="75"/>
      <c r="AN134" s="75"/>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130</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5"/>
      <c r="Z135" s="75"/>
      <c r="AA135" s="75"/>
      <c r="AB135" s="75"/>
      <c r="AC135" s="75"/>
      <c r="AD135" s="75"/>
      <c r="AE135" s="75"/>
      <c r="AF135" s="75"/>
      <c r="AG135" s="75"/>
      <c r="AH135" s="75"/>
      <c r="AI135" s="75"/>
      <c r="AJ135" s="75"/>
      <c r="AK135" s="75"/>
      <c r="AL135" s="75"/>
      <c r="AM135" s="75"/>
      <c r="AN135" s="75"/>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131</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5"/>
      <c r="Z136" s="75"/>
      <c r="AA136" s="75"/>
      <c r="AB136" s="75"/>
      <c r="AC136" s="75"/>
      <c r="AD136" s="75"/>
      <c r="AE136" s="75"/>
      <c r="AF136" s="75"/>
      <c r="AG136" s="75"/>
      <c r="AH136" s="75"/>
      <c r="AI136" s="75"/>
      <c r="AJ136" s="75"/>
      <c r="AK136" s="75"/>
      <c r="AL136" s="75"/>
      <c r="AM136" s="75"/>
      <c r="AN136" s="75"/>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132</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5"/>
      <c r="Z137" s="75"/>
      <c r="AA137" s="75"/>
      <c r="AB137" s="75"/>
      <c r="AC137" s="75"/>
      <c r="AD137" s="75"/>
      <c r="AE137" s="75"/>
      <c r="AF137" s="75"/>
      <c r="AG137" s="75"/>
      <c r="AH137" s="75"/>
      <c r="AI137" s="75"/>
      <c r="AJ137" s="75"/>
      <c r="AK137" s="75"/>
      <c r="AL137" s="75"/>
      <c r="AM137" s="75"/>
      <c r="AN137" s="75"/>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133</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5"/>
      <c r="Z138" s="75"/>
      <c r="AA138" s="75"/>
      <c r="AB138" s="75"/>
      <c r="AC138" s="75"/>
      <c r="AD138" s="75"/>
      <c r="AE138" s="75"/>
      <c r="AF138" s="75"/>
      <c r="AG138" s="75"/>
      <c r="AH138" s="75"/>
      <c r="AI138" s="75"/>
      <c r="AJ138" s="75"/>
      <c r="AK138" s="75"/>
      <c r="AL138" s="75"/>
      <c r="AM138" s="75"/>
      <c r="AN138" s="75"/>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134</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5"/>
      <c r="Z139" s="75"/>
      <c r="AA139" s="75"/>
      <c r="AB139" s="75"/>
      <c r="AC139" s="75"/>
      <c r="AD139" s="75"/>
      <c r="AE139" s="75"/>
      <c r="AF139" s="75"/>
      <c r="AG139" s="75"/>
      <c r="AH139" s="75"/>
      <c r="AI139" s="75"/>
      <c r="AJ139" s="75"/>
      <c r="AK139" s="75"/>
      <c r="AL139" s="75"/>
      <c r="AM139" s="75"/>
      <c r="AN139" s="75"/>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135</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5"/>
      <c r="Z140" s="75"/>
      <c r="AA140" s="75"/>
      <c r="AB140" s="75"/>
      <c r="AC140" s="75"/>
      <c r="AD140" s="75"/>
      <c r="AE140" s="75"/>
      <c r="AF140" s="75"/>
      <c r="AG140" s="75"/>
      <c r="AH140" s="75"/>
      <c r="AI140" s="75"/>
      <c r="AJ140" s="75"/>
      <c r="AK140" s="75"/>
      <c r="AL140" s="75"/>
      <c r="AM140" s="75"/>
      <c r="AN140" s="75"/>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136</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5"/>
      <c r="Z141" s="75"/>
      <c r="AA141" s="75"/>
      <c r="AB141" s="75"/>
      <c r="AC141" s="75"/>
      <c r="AD141" s="75"/>
      <c r="AE141" s="75"/>
      <c r="AF141" s="75"/>
      <c r="AG141" s="75"/>
      <c r="AH141" s="75"/>
      <c r="AI141" s="75"/>
      <c r="AJ141" s="75"/>
      <c r="AK141" s="75"/>
      <c r="AL141" s="75"/>
      <c r="AM141" s="75"/>
      <c r="AN141" s="75"/>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137</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5"/>
      <c r="Z142" s="75"/>
      <c r="AA142" s="75"/>
      <c r="AB142" s="75"/>
      <c r="AC142" s="75"/>
      <c r="AD142" s="75"/>
      <c r="AE142" s="75"/>
      <c r="AF142" s="75"/>
      <c r="AG142" s="75"/>
      <c r="AH142" s="75"/>
      <c r="AI142" s="75"/>
      <c r="AJ142" s="75"/>
      <c r="AK142" s="75"/>
      <c r="AL142" s="75"/>
      <c r="AM142" s="75"/>
      <c r="AN142" s="75"/>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138</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5"/>
      <c r="Z143" s="75"/>
      <c r="AA143" s="75"/>
      <c r="AB143" s="75"/>
      <c r="AC143" s="75"/>
      <c r="AD143" s="75"/>
      <c r="AE143" s="75"/>
      <c r="AF143" s="75"/>
      <c r="AG143" s="75"/>
      <c r="AH143" s="75"/>
      <c r="AI143" s="75"/>
      <c r="AJ143" s="75"/>
      <c r="AK143" s="75"/>
      <c r="AL143" s="75"/>
      <c r="AM143" s="75"/>
      <c r="AN143" s="75"/>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139</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5"/>
      <c r="Z144" s="75"/>
      <c r="AA144" s="75"/>
      <c r="AB144" s="75"/>
      <c r="AC144" s="75"/>
      <c r="AD144" s="75"/>
      <c r="AE144" s="75"/>
      <c r="AF144" s="75"/>
      <c r="AG144" s="75"/>
      <c r="AH144" s="75"/>
      <c r="AI144" s="75"/>
      <c r="AJ144" s="75"/>
      <c r="AK144" s="75"/>
      <c r="AL144" s="75"/>
      <c r="AM144" s="75"/>
      <c r="AN144" s="75"/>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140</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5"/>
      <c r="Z145" s="75"/>
      <c r="AA145" s="75"/>
      <c r="AB145" s="75"/>
      <c r="AC145" s="75"/>
      <c r="AD145" s="75"/>
      <c r="AE145" s="75"/>
      <c r="AF145" s="75"/>
      <c r="AG145" s="75"/>
      <c r="AH145" s="75"/>
      <c r="AI145" s="75"/>
      <c r="AJ145" s="75"/>
      <c r="AK145" s="75"/>
      <c r="AL145" s="75"/>
      <c r="AM145" s="75"/>
      <c r="AN145" s="75"/>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141</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5"/>
      <c r="Z146" s="75"/>
      <c r="AA146" s="75"/>
      <c r="AB146" s="75"/>
      <c r="AC146" s="75"/>
      <c r="AD146" s="75"/>
      <c r="AE146" s="75"/>
      <c r="AF146" s="75"/>
      <c r="AG146" s="75"/>
      <c r="AH146" s="75"/>
      <c r="AI146" s="75"/>
      <c r="AJ146" s="75"/>
      <c r="AK146" s="75"/>
      <c r="AL146" s="75"/>
      <c r="AM146" s="75"/>
      <c r="AN146" s="75"/>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142</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5"/>
      <c r="Z147" s="75"/>
      <c r="AA147" s="75"/>
      <c r="AB147" s="75"/>
      <c r="AC147" s="75"/>
      <c r="AD147" s="75"/>
      <c r="AE147" s="75"/>
      <c r="AF147" s="75"/>
      <c r="AG147" s="75"/>
      <c r="AH147" s="75"/>
      <c r="AI147" s="75"/>
      <c r="AJ147" s="75"/>
      <c r="AK147" s="75"/>
      <c r="AL147" s="75"/>
      <c r="AM147" s="75"/>
      <c r="AN147" s="75"/>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143</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5"/>
      <c r="Z148" s="75"/>
      <c r="AA148" s="75"/>
      <c r="AB148" s="75"/>
      <c r="AC148" s="75"/>
      <c r="AD148" s="75"/>
      <c r="AE148" s="75"/>
      <c r="AF148" s="75"/>
      <c r="AG148" s="75"/>
      <c r="AH148" s="75"/>
      <c r="AI148" s="75"/>
      <c r="AJ148" s="75"/>
      <c r="AK148" s="75"/>
      <c r="AL148" s="75"/>
      <c r="AM148" s="75"/>
      <c r="AN148" s="75"/>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144</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5"/>
      <c r="Z149" s="75"/>
      <c r="AA149" s="75"/>
      <c r="AB149" s="75"/>
      <c r="AC149" s="75"/>
      <c r="AD149" s="75"/>
      <c r="AE149" s="75"/>
      <c r="AF149" s="75"/>
      <c r="AG149" s="75"/>
      <c r="AH149" s="75"/>
      <c r="AI149" s="75"/>
      <c r="AJ149" s="75"/>
      <c r="AK149" s="75"/>
      <c r="AL149" s="75"/>
      <c r="AM149" s="75"/>
      <c r="AN149" s="75"/>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145</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5"/>
      <c r="Z150" s="75"/>
      <c r="AA150" s="75"/>
      <c r="AB150" s="75"/>
      <c r="AC150" s="75"/>
      <c r="AD150" s="75"/>
      <c r="AE150" s="75"/>
      <c r="AF150" s="75"/>
      <c r="AG150" s="75"/>
      <c r="AH150" s="75"/>
      <c r="AI150" s="75"/>
      <c r="AJ150" s="75"/>
      <c r="AK150" s="75"/>
      <c r="AL150" s="75"/>
      <c r="AM150" s="75"/>
      <c r="AN150" s="75"/>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146</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5"/>
      <c r="Z151" s="75"/>
      <c r="AA151" s="75"/>
      <c r="AB151" s="75"/>
      <c r="AC151" s="75"/>
      <c r="AD151" s="75"/>
      <c r="AE151" s="75"/>
      <c r="AF151" s="75"/>
      <c r="AG151" s="75"/>
      <c r="AH151" s="75"/>
      <c r="AI151" s="75"/>
      <c r="AJ151" s="75"/>
      <c r="AK151" s="75"/>
      <c r="AL151" s="75"/>
      <c r="AM151" s="75"/>
      <c r="AN151" s="75"/>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147</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5"/>
      <c r="Z152" s="75"/>
      <c r="AA152" s="75"/>
      <c r="AB152" s="75"/>
      <c r="AC152" s="75"/>
      <c r="AD152" s="75"/>
      <c r="AE152" s="75"/>
      <c r="AF152" s="75"/>
      <c r="AG152" s="75"/>
      <c r="AH152" s="75"/>
      <c r="AI152" s="75"/>
      <c r="AJ152" s="75"/>
      <c r="AK152" s="75"/>
      <c r="AL152" s="75"/>
      <c r="AM152" s="75"/>
      <c r="AN152" s="75"/>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148</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5"/>
      <c r="Z153" s="75"/>
      <c r="AA153" s="75"/>
      <c r="AB153" s="75"/>
      <c r="AC153" s="75"/>
      <c r="AD153" s="75"/>
      <c r="AE153" s="75"/>
      <c r="AF153" s="75"/>
      <c r="AG153" s="75"/>
      <c r="AH153" s="75"/>
      <c r="AI153" s="75"/>
      <c r="AJ153" s="75"/>
      <c r="AK153" s="75"/>
      <c r="AL153" s="75"/>
      <c r="AM153" s="75"/>
      <c r="AN153" s="75"/>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149</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5"/>
      <c r="Z154" s="75"/>
      <c r="AA154" s="75"/>
      <c r="AB154" s="75"/>
      <c r="AC154" s="75"/>
      <c r="AD154" s="75"/>
      <c r="AE154" s="75"/>
      <c r="AF154" s="75"/>
      <c r="AG154" s="75"/>
      <c r="AH154" s="75"/>
      <c r="AI154" s="75"/>
      <c r="AJ154" s="75"/>
      <c r="AK154" s="75"/>
      <c r="AL154" s="75"/>
      <c r="AM154" s="75"/>
      <c r="AN154" s="75"/>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150</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5"/>
      <c r="Z155" s="75"/>
      <c r="AA155" s="75"/>
      <c r="AB155" s="75"/>
      <c r="AC155" s="75"/>
      <c r="AD155" s="75"/>
      <c r="AE155" s="75"/>
      <c r="AF155" s="75"/>
      <c r="AG155" s="75"/>
      <c r="AH155" s="75"/>
      <c r="AI155" s="75"/>
      <c r="AJ155" s="75"/>
      <c r="AK155" s="75"/>
      <c r="AL155" s="75"/>
      <c r="AM155" s="75"/>
      <c r="AN155" s="75"/>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151</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5"/>
      <c r="Z156" s="75"/>
      <c r="AA156" s="75"/>
      <c r="AB156" s="75"/>
      <c r="AC156" s="75"/>
      <c r="AD156" s="75"/>
      <c r="AE156" s="75"/>
      <c r="AF156" s="75"/>
      <c r="AG156" s="75"/>
      <c r="AH156" s="75"/>
      <c r="AI156" s="75"/>
      <c r="AJ156" s="75"/>
      <c r="AK156" s="75"/>
      <c r="AL156" s="75"/>
      <c r="AM156" s="75"/>
      <c r="AN156" s="75"/>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152</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5"/>
      <c r="Z157" s="75"/>
      <c r="AA157" s="75"/>
      <c r="AB157" s="75"/>
      <c r="AC157" s="75"/>
      <c r="AD157" s="75"/>
      <c r="AE157" s="75"/>
      <c r="AF157" s="75"/>
      <c r="AG157" s="75"/>
      <c r="AH157" s="75"/>
      <c r="AI157" s="75"/>
      <c r="AJ157" s="75"/>
      <c r="AK157" s="75"/>
      <c r="AL157" s="75"/>
      <c r="AM157" s="75"/>
      <c r="AN157" s="75"/>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153</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5"/>
      <c r="Z158" s="75"/>
      <c r="AA158" s="75"/>
      <c r="AB158" s="75"/>
      <c r="AC158" s="75"/>
      <c r="AD158" s="75"/>
      <c r="AE158" s="75"/>
      <c r="AF158" s="75"/>
      <c r="AG158" s="75"/>
      <c r="AH158" s="75"/>
      <c r="AI158" s="75"/>
      <c r="AJ158" s="75"/>
      <c r="AK158" s="75"/>
      <c r="AL158" s="75"/>
      <c r="AM158" s="75"/>
      <c r="AN158" s="75"/>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154</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5"/>
      <c r="Z159" s="75"/>
      <c r="AA159" s="75"/>
      <c r="AB159" s="75"/>
      <c r="AC159" s="75"/>
      <c r="AD159" s="75"/>
      <c r="AE159" s="75"/>
      <c r="AF159" s="75"/>
      <c r="AG159" s="75"/>
      <c r="AH159" s="75"/>
      <c r="AI159" s="75"/>
      <c r="AJ159" s="75"/>
      <c r="AK159" s="75"/>
      <c r="AL159" s="75"/>
      <c r="AM159" s="75"/>
      <c r="AN159" s="75"/>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155</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5"/>
      <c r="Z160" s="75"/>
      <c r="AA160" s="75"/>
      <c r="AB160" s="75"/>
      <c r="AC160" s="75"/>
      <c r="AD160" s="75"/>
      <c r="AE160" s="75"/>
      <c r="AF160" s="75"/>
      <c r="AG160" s="75"/>
      <c r="AH160" s="75"/>
      <c r="AI160" s="75"/>
      <c r="AJ160" s="75"/>
      <c r="AK160" s="75"/>
      <c r="AL160" s="75"/>
      <c r="AM160" s="75"/>
      <c r="AN160" s="75"/>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156</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5"/>
      <c r="Z161" s="75"/>
      <c r="AA161" s="75"/>
      <c r="AB161" s="75"/>
      <c r="AC161" s="75"/>
      <c r="AD161" s="75"/>
      <c r="AE161" s="75"/>
      <c r="AF161" s="75"/>
      <c r="AG161" s="75"/>
      <c r="AH161" s="75"/>
      <c r="AI161" s="75"/>
      <c r="AJ161" s="75"/>
      <c r="AK161" s="75"/>
      <c r="AL161" s="75"/>
      <c r="AM161" s="75"/>
      <c r="AN161" s="75"/>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157</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5"/>
      <c r="Z162" s="75"/>
      <c r="AA162" s="75"/>
      <c r="AB162" s="75"/>
      <c r="AC162" s="75"/>
      <c r="AD162" s="75"/>
      <c r="AE162" s="75"/>
      <c r="AF162" s="75"/>
      <c r="AG162" s="75"/>
      <c r="AH162" s="75"/>
      <c r="AI162" s="75"/>
      <c r="AJ162" s="75"/>
      <c r="AK162" s="75"/>
      <c r="AL162" s="75"/>
      <c r="AM162" s="75"/>
      <c r="AN162" s="75"/>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158</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5"/>
      <c r="Z163" s="75"/>
      <c r="AA163" s="75"/>
      <c r="AB163" s="75"/>
      <c r="AC163" s="75"/>
      <c r="AD163" s="75"/>
      <c r="AE163" s="75"/>
      <c r="AF163" s="75"/>
      <c r="AG163" s="75"/>
      <c r="AH163" s="75"/>
      <c r="AI163" s="75"/>
      <c r="AJ163" s="75"/>
      <c r="AK163" s="75"/>
      <c r="AL163" s="75"/>
      <c r="AM163" s="75"/>
      <c r="AN163" s="75"/>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159</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5"/>
      <c r="Z164" s="75"/>
      <c r="AA164" s="75"/>
      <c r="AB164" s="75"/>
      <c r="AC164" s="75"/>
      <c r="AD164" s="75"/>
      <c r="AE164" s="75"/>
      <c r="AF164" s="75"/>
      <c r="AG164" s="75"/>
      <c r="AH164" s="75"/>
      <c r="AI164" s="75"/>
      <c r="AJ164" s="75"/>
      <c r="AK164" s="75"/>
      <c r="AL164" s="75"/>
      <c r="AM164" s="75"/>
      <c r="AN164" s="75"/>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160</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5"/>
      <c r="Z165" s="75"/>
      <c r="AA165" s="75"/>
      <c r="AB165" s="75"/>
      <c r="AC165" s="75"/>
      <c r="AD165" s="75"/>
      <c r="AE165" s="75"/>
      <c r="AF165" s="75"/>
      <c r="AG165" s="75"/>
      <c r="AH165" s="75"/>
      <c r="AI165" s="75"/>
      <c r="AJ165" s="75"/>
      <c r="AK165" s="75"/>
      <c r="AL165" s="75"/>
      <c r="AM165" s="75"/>
      <c r="AN165" s="75"/>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161</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5"/>
      <c r="Z166" s="75"/>
      <c r="AA166" s="75"/>
      <c r="AB166" s="75"/>
      <c r="AC166" s="75"/>
      <c r="AD166" s="75"/>
      <c r="AE166" s="75"/>
      <c r="AF166" s="75"/>
      <c r="AG166" s="75"/>
      <c r="AH166" s="75"/>
      <c r="AI166" s="75"/>
      <c r="AJ166" s="75"/>
      <c r="AK166" s="75"/>
      <c r="AL166" s="75"/>
      <c r="AM166" s="75"/>
      <c r="AN166" s="75"/>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162</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5"/>
      <c r="Z167" s="75"/>
      <c r="AA167" s="75"/>
      <c r="AB167" s="75"/>
      <c r="AC167" s="75"/>
      <c r="AD167" s="75"/>
      <c r="AE167" s="75"/>
      <c r="AF167" s="75"/>
      <c r="AG167" s="75"/>
      <c r="AH167" s="75"/>
      <c r="AI167" s="75"/>
      <c r="AJ167" s="75"/>
      <c r="AK167" s="75"/>
      <c r="AL167" s="75"/>
      <c r="AM167" s="75"/>
      <c r="AN167" s="75"/>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163</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5"/>
      <c r="Z168" s="75"/>
      <c r="AA168" s="75"/>
      <c r="AB168" s="75"/>
      <c r="AC168" s="75"/>
      <c r="AD168" s="75"/>
      <c r="AE168" s="75"/>
      <c r="AF168" s="75"/>
      <c r="AG168" s="75"/>
      <c r="AH168" s="75"/>
      <c r="AI168" s="75"/>
      <c r="AJ168" s="75"/>
      <c r="AK168" s="75"/>
      <c r="AL168" s="75"/>
      <c r="AM168" s="75"/>
      <c r="AN168" s="75"/>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164</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5"/>
      <c r="Z169" s="75"/>
      <c r="AA169" s="75"/>
      <c r="AB169" s="75"/>
      <c r="AC169" s="75"/>
      <c r="AD169" s="75"/>
      <c r="AE169" s="75"/>
      <c r="AF169" s="75"/>
      <c r="AG169" s="75"/>
      <c r="AH169" s="75"/>
      <c r="AI169" s="75"/>
      <c r="AJ169" s="75"/>
      <c r="AK169" s="75"/>
      <c r="AL169" s="75"/>
      <c r="AM169" s="75"/>
      <c r="AN169" s="75"/>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165</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5"/>
      <c r="Z170" s="75"/>
      <c r="AA170" s="75"/>
      <c r="AB170" s="75"/>
      <c r="AC170" s="75"/>
      <c r="AD170" s="75"/>
      <c r="AE170" s="75"/>
      <c r="AF170" s="75"/>
      <c r="AG170" s="75"/>
      <c r="AH170" s="75"/>
      <c r="AI170" s="75"/>
      <c r="AJ170" s="75"/>
      <c r="AK170" s="75"/>
      <c r="AL170" s="75"/>
      <c r="AM170" s="75"/>
      <c r="AN170" s="75"/>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166</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5"/>
      <c r="Z171" s="75"/>
      <c r="AA171" s="75"/>
      <c r="AB171" s="75"/>
      <c r="AC171" s="75"/>
      <c r="AD171" s="75"/>
      <c r="AE171" s="75"/>
      <c r="AF171" s="75"/>
      <c r="AG171" s="75"/>
      <c r="AH171" s="75"/>
      <c r="AI171" s="75"/>
      <c r="AJ171" s="75"/>
      <c r="AK171" s="75"/>
      <c r="AL171" s="75"/>
      <c r="AM171" s="75"/>
      <c r="AN171" s="75"/>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167</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5"/>
      <c r="Z172" s="75"/>
      <c r="AA172" s="75"/>
      <c r="AB172" s="75"/>
      <c r="AC172" s="75"/>
      <c r="AD172" s="75"/>
      <c r="AE172" s="75"/>
      <c r="AF172" s="75"/>
      <c r="AG172" s="75"/>
      <c r="AH172" s="75"/>
      <c r="AI172" s="75"/>
      <c r="AJ172" s="75"/>
      <c r="AK172" s="75"/>
      <c r="AL172" s="75"/>
      <c r="AM172" s="75"/>
      <c r="AN172" s="75"/>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168</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5"/>
      <c r="Z173" s="75"/>
      <c r="AA173" s="75"/>
      <c r="AB173" s="75"/>
      <c r="AC173" s="75"/>
      <c r="AD173" s="75"/>
      <c r="AE173" s="75"/>
      <c r="AF173" s="75"/>
      <c r="AG173" s="75"/>
      <c r="AH173" s="75"/>
      <c r="AI173" s="75"/>
      <c r="AJ173" s="75"/>
      <c r="AK173" s="75"/>
      <c r="AL173" s="75"/>
      <c r="AM173" s="75"/>
      <c r="AN173" s="75"/>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169</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5"/>
      <c r="Z174" s="75"/>
      <c r="AA174" s="75"/>
      <c r="AB174" s="75"/>
      <c r="AC174" s="75"/>
      <c r="AD174" s="75"/>
      <c r="AE174" s="75"/>
      <c r="AF174" s="75"/>
      <c r="AG174" s="75"/>
      <c r="AH174" s="75"/>
      <c r="AI174" s="75"/>
      <c r="AJ174" s="75"/>
      <c r="AK174" s="75"/>
      <c r="AL174" s="75"/>
      <c r="AM174" s="75"/>
      <c r="AN174" s="75"/>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170</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5"/>
      <c r="Z175" s="75"/>
      <c r="AA175" s="75"/>
      <c r="AB175" s="75"/>
      <c r="AC175" s="75"/>
      <c r="AD175" s="75"/>
      <c r="AE175" s="75"/>
      <c r="AF175" s="75"/>
      <c r="AG175" s="75"/>
      <c r="AH175" s="75"/>
      <c r="AI175" s="75"/>
      <c r="AJ175" s="75"/>
      <c r="AK175" s="75"/>
      <c r="AL175" s="75"/>
      <c r="AM175" s="75"/>
      <c r="AN175" s="75"/>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171</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5"/>
      <c r="Z176" s="75"/>
      <c r="AA176" s="75"/>
      <c r="AB176" s="75"/>
      <c r="AC176" s="75"/>
      <c r="AD176" s="75"/>
      <c r="AE176" s="75"/>
      <c r="AF176" s="75"/>
      <c r="AG176" s="75"/>
      <c r="AH176" s="75"/>
      <c r="AI176" s="75"/>
      <c r="AJ176" s="75"/>
      <c r="AK176" s="75"/>
      <c r="AL176" s="75"/>
      <c r="AM176" s="75"/>
      <c r="AN176" s="75"/>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172</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5"/>
      <c r="Z177" s="75"/>
      <c r="AA177" s="75"/>
      <c r="AB177" s="75"/>
      <c r="AC177" s="75"/>
      <c r="AD177" s="75"/>
      <c r="AE177" s="75"/>
      <c r="AF177" s="75"/>
      <c r="AG177" s="75"/>
      <c r="AH177" s="75"/>
      <c r="AI177" s="75"/>
      <c r="AJ177" s="75"/>
      <c r="AK177" s="75"/>
      <c r="AL177" s="75"/>
      <c r="AM177" s="75"/>
      <c r="AN177" s="75"/>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173</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5"/>
      <c r="Z178" s="75"/>
      <c r="AA178" s="75"/>
      <c r="AB178" s="75"/>
      <c r="AC178" s="75"/>
      <c r="AD178" s="75"/>
      <c r="AE178" s="75"/>
      <c r="AF178" s="75"/>
      <c r="AG178" s="75"/>
      <c r="AH178" s="75"/>
      <c r="AI178" s="75"/>
      <c r="AJ178" s="75"/>
      <c r="AK178" s="75"/>
      <c r="AL178" s="75"/>
      <c r="AM178" s="75"/>
      <c r="AN178" s="75"/>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174</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5"/>
      <c r="Z179" s="75"/>
      <c r="AA179" s="75"/>
      <c r="AB179" s="75"/>
      <c r="AC179" s="75"/>
      <c r="AD179" s="75"/>
      <c r="AE179" s="75"/>
      <c r="AF179" s="75"/>
      <c r="AG179" s="75"/>
      <c r="AH179" s="75"/>
      <c r="AI179" s="75"/>
      <c r="AJ179" s="75"/>
      <c r="AK179" s="75"/>
      <c r="AL179" s="75"/>
      <c r="AM179" s="75"/>
      <c r="AN179" s="75"/>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175</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5"/>
      <c r="Z180" s="75"/>
      <c r="AA180" s="75"/>
      <c r="AB180" s="75"/>
      <c r="AC180" s="75"/>
      <c r="AD180" s="75"/>
      <c r="AE180" s="75"/>
      <c r="AF180" s="75"/>
      <c r="AG180" s="75"/>
      <c r="AH180" s="75"/>
      <c r="AI180" s="75"/>
      <c r="AJ180" s="75"/>
      <c r="AK180" s="75"/>
      <c r="AL180" s="75"/>
      <c r="AM180" s="75"/>
      <c r="AN180" s="75"/>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176</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5"/>
      <c r="Z181" s="75"/>
      <c r="AA181" s="75"/>
      <c r="AB181" s="75"/>
      <c r="AC181" s="75"/>
      <c r="AD181" s="75"/>
      <c r="AE181" s="75"/>
      <c r="AF181" s="75"/>
      <c r="AG181" s="75"/>
      <c r="AH181" s="75"/>
      <c r="AI181" s="75"/>
      <c r="AJ181" s="75"/>
      <c r="AK181" s="75"/>
      <c r="AL181" s="75"/>
      <c r="AM181" s="75"/>
      <c r="AN181" s="75"/>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177</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5"/>
      <c r="Z182" s="75"/>
      <c r="AA182" s="75"/>
      <c r="AB182" s="75"/>
      <c r="AC182" s="75"/>
      <c r="AD182" s="75"/>
      <c r="AE182" s="75"/>
      <c r="AF182" s="75"/>
      <c r="AG182" s="75"/>
      <c r="AH182" s="75"/>
      <c r="AI182" s="75"/>
      <c r="AJ182" s="75"/>
      <c r="AK182" s="75"/>
      <c r="AL182" s="75"/>
      <c r="AM182" s="75"/>
      <c r="AN182" s="75"/>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178</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5"/>
      <c r="Z183" s="75"/>
      <c r="AA183" s="75"/>
      <c r="AB183" s="75"/>
      <c r="AC183" s="75"/>
      <c r="AD183" s="75"/>
      <c r="AE183" s="75"/>
      <c r="AF183" s="75"/>
      <c r="AG183" s="75"/>
      <c r="AH183" s="75"/>
      <c r="AI183" s="75"/>
      <c r="AJ183" s="75"/>
      <c r="AK183" s="75"/>
      <c r="AL183" s="75"/>
      <c r="AM183" s="75"/>
      <c r="AN183" s="75"/>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179</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5"/>
      <c r="Z184" s="75"/>
      <c r="AA184" s="75"/>
      <c r="AB184" s="75"/>
      <c r="AC184" s="75"/>
      <c r="AD184" s="75"/>
      <c r="AE184" s="75"/>
      <c r="AF184" s="75"/>
      <c r="AG184" s="75"/>
      <c r="AH184" s="75"/>
      <c r="AI184" s="75"/>
      <c r="AJ184" s="75"/>
      <c r="AK184" s="75"/>
      <c r="AL184" s="75"/>
      <c r="AM184" s="75"/>
      <c r="AN184" s="75"/>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180</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5"/>
      <c r="Z185" s="75"/>
      <c r="AA185" s="75"/>
      <c r="AB185" s="75"/>
      <c r="AC185" s="75"/>
      <c r="AD185" s="75"/>
      <c r="AE185" s="75"/>
      <c r="AF185" s="75"/>
      <c r="AG185" s="75"/>
      <c r="AH185" s="75"/>
      <c r="AI185" s="75"/>
      <c r="AJ185" s="75"/>
      <c r="AK185" s="75"/>
      <c r="AL185" s="75"/>
      <c r="AM185" s="75"/>
      <c r="AN185" s="75"/>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181</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5"/>
      <c r="Z186" s="75"/>
      <c r="AA186" s="75"/>
      <c r="AB186" s="75"/>
      <c r="AC186" s="75"/>
      <c r="AD186" s="75"/>
      <c r="AE186" s="75"/>
      <c r="AF186" s="75"/>
      <c r="AG186" s="75"/>
      <c r="AH186" s="75"/>
      <c r="AI186" s="75"/>
      <c r="AJ186" s="75"/>
      <c r="AK186" s="75"/>
      <c r="AL186" s="75"/>
      <c r="AM186" s="75"/>
      <c r="AN186" s="75"/>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182</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5"/>
      <c r="Z187" s="75"/>
      <c r="AA187" s="75"/>
      <c r="AB187" s="75"/>
      <c r="AC187" s="75"/>
      <c r="AD187" s="75"/>
      <c r="AE187" s="75"/>
      <c r="AF187" s="75"/>
      <c r="AG187" s="75"/>
      <c r="AH187" s="75"/>
      <c r="AI187" s="75"/>
      <c r="AJ187" s="75"/>
      <c r="AK187" s="75"/>
      <c r="AL187" s="75"/>
      <c r="AM187" s="75"/>
      <c r="AN187" s="75"/>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183</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5"/>
      <c r="Z188" s="75"/>
      <c r="AA188" s="75"/>
      <c r="AB188" s="75"/>
      <c r="AC188" s="75"/>
      <c r="AD188" s="75"/>
      <c r="AE188" s="75"/>
      <c r="AF188" s="75"/>
      <c r="AG188" s="75"/>
      <c r="AH188" s="75"/>
      <c r="AI188" s="75"/>
      <c r="AJ188" s="75"/>
      <c r="AK188" s="75"/>
      <c r="AL188" s="75"/>
      <c r="AM188" s="75"/>
      <c r="AN188" s="75"/>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184</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5"/>
      <c r="Z189" s="75"/>
      <c r="AA189" s="75"/>
      <c r="AB189" s="75"/>
      <c r="AC189" s="75"/>
      <c r="AD189" s="75"/>
      <c r="AE189" s="75"/>
      <c r="AF189" s="75"/>
      <c r="AG189" s="75"/>
      <c r="AH189" s="75"/>
      <c r="AI189" s="75"/>
      <c r="AJ189" s="75"/>
      <c r="AK189" s="75"/>
      <c r="AL189" s="75"/>
      <c r="AM189" s="75"/>
      <c r="AN189" s="75"/>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185</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5"/>
      <c r="Z190" s="75"/>
      <c r="AA190" s="75"/>
      <c r="AB190" s="75"/>
      <c r="AC190" s="75"/>
      <c r="AD190" s="75"/>
      <c r="AE190" s="75"/>
      <c r="AF190" s="75"/>
      <c r="AG190" s="75"/>
      <c r="AH190" s="75"/>
      <c r="AI190" s="75"/>
      <c r="AJ190" s="75"/>
      <c r="AK190" s="75"/>
      <c r="AL190" s="75"/>
      <c r="AM190" s="75"/>
      <c r="AN190" s="75"/>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186</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5"/>
      <c r="Z191" s="75"/>
      <c r="AA191" s="75"/>
      <c r="AB191" s="75"/>
      <c r="AC191" s="75"/>
      <c r="AD191" s="75"/>
      <c r="AE191" s="75"/>
      <c r="AF191" s="75"/>
      <c r="AG191" s="75"/>
      <c r="AH191" s="75"/>
      <c r="AI191" s="75"/>
      <c r="AJ191" s="75"/>
      <c r="AK191" s="75"/>
      <c r="AL191" s="75"/>
      <c r="AM191" s="75"/>
      <c r="AN191" s="75"/>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187</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5"/>
      <c r="Z192" s="75"/>
      <c r="AA192" s="75"/>
      <c r="AB192" s="75"/>
      <c r="AC192" s="75"/>
      <c r="AD192" s="75"/>
      <c r="AE192" s="75"/>
      <c r="AF192" s="75"/>
      <c r="AG192" s="75"/>
      <c r="AH192" s="75"/>
      <c r="AI192" s="75"/>
      <c r="AJ192" s="75"/>
      <c r="AK192" s="75"/>
      <c r="AL192" s="75"/>
      <c r="AM192" s="75"/>
      <c r="AN192" s="75"/>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188</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5"/>
      <c r="Z193" s="75"/>
      <c r="AA193" s="75"/>
      <c r="AB193" s="75"/>
      <c r="AC193" s="75"/>
      <c r="AD193" s="75"/>
      <c r="AE193" s="75"/>
      <c r="AF193" s="75"/>
      <c r="AG193" s="75"/>
      <c r="AH193" s="75"/>
      <c r="AI193" s="75"/>
      <c r="AJ193" s="75"/>
      <c r="AK193" s="75"/>
      <c r="AL193" s="75"/>
      <c r="AM193" s="75"/>
      <c r="AN193" s="75"/>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189</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5"/>
      <c r="Z194" s="75"/>
      <c r="AA194" s="75"/>
      <c r="AB194" s="75"/>
      <c r="AC194" s="75"/>
      <c r="AD194" s="75"/>
      <c r="AE194" s="75"/>
      <c r="AF194" s="75"/>
      <c r="AG194" s="75"/>
      <c r="AH194" s="75"/>
      <c r="AI194" s="75"/>
      <c r="AJ194" s="75"/>
      <c r="AK194" s="75"/>
      <c r="AL194" s="75"/>
      <c r="AM194" s="75"/>
      <c r="AN194" s="75"/>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190</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5"/>
      <c r="Z195" s="75"/>
      <c r="AA195" s="75"/>
      <c r="AB195" s="75"/>
      <c r="AC195" s="75"/>
      <c r="AD195" s="75"/>
      <c r="AE195" s="75"/>
      <c r="AF195" s="75"/>
      <c r="AG195" s="75"/>
      <c r="AH195" s="75"/>
      <c r="AI195" s="75"/>
      <c r="AJ195" s="75"/>
      <c r="AK195" s="75"/>
      <c r="AL195" s="75"/>
      <c r="AM195" s="75"/>
      <c r="AN195" s="75"/>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191</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5"/>
      <c r="Z196" s="75"/>
      <c r="AA196" s="75"/>
      <c r="AB196" s="75"/>
      <c r="AC196" s="75"/>
      <c r="AD196" s="75"/>
      <c r="AE196" s="75"/>
      <c r="AF196" s="75"/>
      <c r="AG196" s="75"/>
      <c r="AH196" s="75"/>
      <c r="AI196" s="75"/>
      <c r="AJ196" s="75"/>
      <c r="AK196" s="75"/>
      <c r="AL196" s="75"/>
      <c r="AM196" s="75"/>
      <c r="AN196" s="75"/>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192</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5"/>
      <c r="Z197" s="75"/>
      <c r="AA197" s="75"/>
      <c r="AB197" s="75"/>
      <c r="AC197" s="75"/>
      <c r="AD197" s="75"/>
      <c r="AE197" s="75"/>
      <c r="AF197" s="75"/>
      <c r="AG197" s="75"/>
      <c r="AH197" s="75"/>
      <c r="AI197" s="75"/>
      <c r="AJ197" s="75"/>
      <c r="AK197" s="75"/>
      <c r="AL197" s="75"/>
      <c r="AM197" s="75"/>
      <c r="AN197" s="75"/>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193</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5"/>
      <c r="Z198" s="75"/>
      <c r="AA198" s="75"/>
      <c r="AB198" s="75"/>
      <c r="AC198" s="75"/>
      <c r="AD198" s="75"/>
      <c r="AE198" s="75"/>
      <c r="AF198" s="75"/>
      <c r="AG198" s="75"/>
      <c r="AH198" s="75"/>
      <c r="AI198" s="75"/>
      <c r="AJ198" s="75"/>
      <c r="AK198" s="75"/>
      <c r="AL198" s="75"/>
      <c r="AM198" s="75"/>
      <c r="AN198" s="75"/>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194</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5"/>
      <c r="Z199" s="75"/>
      <c r="AA199" s="75"/>
      <c r="AB199" s="75"/>
      <c r="AC199" s="75"/>
      <c r="AD199" s="75"/>
      <c r="AE199" s="75"/>
      <c r="AF199" s="75"/>
      <c r="AG199" s="75"/>
      <c r="AH199" s="75"/>
      <c r="AI199" s="75"/>
      <c r="AJ199" s="75"/>
      <c r="AK199" s="75"/>
      <c r="AL199" s="75"/>
      <c r="AM199" s="75"/>
      <c r="AN199" s="75"/>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195</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5"/>
      <c r="Z200" s="75"/>
      <c r="AA200" s="75"/>
      <c r="AB200" s="75"/>
      <c r="AC200" s="75"/>
      <c r="AD200" s="75"/>
      <c r="AE200" s="75"/>
      <c r="AF200" s="75"/>
      <c r="AG200" s="75"/>
      <c r="AH200" s="75"/>
      <c r="AI200" s="75"/>
      <c r="AJ200" s="75"/>
      <c r="AK200" s="75"/>
      <c r="AL200" s="75"/>
      <c r="AM200" s="75"/>
      <c r="AN200" s="75"/>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196</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5"/>
      <c r="Z201" s="75"/>
      <c r="AA201" s="75"/>
      <c r="AB201" s="75"/>
      <c r="AC201" s="75"/>
      <c r="AD201" s="75"/>
      <c r="AE201" s="75"/>
      <c r="AF201" s="75"/>
      <c r="AG201" s="75"/>
      <c r="AH201" s="75"/>
      <c r="AI201" s="75"/>
      <c r="AJ201" s="75"/>
      <c r="AK201" s="75"/>
      <c r="AL201" s="75"/>
      <c r="AM201" s="75"/>
      <c r="AN201" s="75"/>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197</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5"/>
      <c r="Z202" s="75"/>
      <c r="AA202" s="75"/>
      <c r="AB202" s="75"/>
      <c r="AC202" s="75"/>
      <c r="AD202" s="75"/>
      <c r="AE202" s="75"/>
      <c r="AF202" s="75"/>
      <c r="AG202" s="75"/>
      <c r="AH202" s="75"/>
      <c r="AI202" s="75"/>
      <c r="AJ202" s="75"/>
      <c r="AK202" s="75"/>
      <c r="AL202" s="75"/>
      <c r="AM202" s="75"/>
      <c r="AN202" s="75"/>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198</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5"/>
      <c r="Z203" s="75"/>
      <c r="AA203" s="75"/>
      <c r="AB203" s="75"/>
      <c r="AC203" s="75"/>
      <c r="AD203" s="75"/>
      <c r="AE203" s="75"/>
      <c r="AF203" s="75"/>
      <c r="AG203" s="75"/>
      <c r="AH203" s="75"/>
      <c r="AI203" s="75"/>
      <c r="AJ203" s="75"/>
      <c r="AK203" s="75"/>
      <c r="AL203" s="75"/>
      <c r="AM203" s="75"/>
      <c r="AN203" s="75"/>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199</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5"/>
      <c r="Z204" s="75"/>
      <c r="AA204" s="75"/>
      <c r="AB204" s="75"/>
      <c r="AC204" s="75"/>
      <c r="AD204" s="75"/>
      <c r="AE204" s="75"/>
      <c r="AF204" s="75"/>
      <c r="AG204" s="75"/>
      <c r="AH204" s="75"/>
      <c r="AI204" s="75"/>
      <c r="AJ204" s="75"/>
      <c r="AK204" s="75"/>
      <c r="AL204" s="75"/>
      <c r="AM204" s="75"/>
      <c r="AN204" s="75"/>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200</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5"/>
      <c r="Z205" s="75"/>
      <c r="AA205" s="75"/>
      <c r="AB205" s="75"/>
      <c r="AC205" s="75"/>
      <c r="AD205" s="75"/>
      <c r="AE205" s="75"/>
      <c r="AF205" s="75"/>
      <c r="AG205" s="75"/>
      <c r="AH205" s="75"/>
      <c r="AI205" s="75"/>
      <c r="AJ205" s="75"/>
      <c r="AK205" s="75"/>
      <c r="AL205" s="75"/>
      <c r="AM205" s="75"/>
      <c r="AN205" s="75"/>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201</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5"/>
      <c r="Z206" s="75"/>
      <c r="AA206" s="75"/>
      <c r="AB206" s="75"/>
      <c r="AC206" s="75"/>
      <c r="AD206" s="75"/>
      <c r="AE206" s="75"/>
      <c r="AF206" s="75"/>
      <c r="AG206" s="75"/>
      <c r="AH206" s="75"/>
      <c r="AI206" s="75"/>
      <c r="AJ206" s="75"/>
      <c r="AK206" s="75"/>
      <c r="AL206" s="75"/>
      <c r="AM206" s="75"/>
      <c r="AN206" s="75"/>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202</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5"/>
      <c r="Z207" s="75"/>
      <c r="AA207" s="75"/>
      <c r="AB207" s="75"/>
      <c r="AC207" s="75"/>
      <c r="AD207" s="75"/>
      <c r="AE207" s="75"/>
      <c r="AF207" s="75"/>
      <c r="AG207" s="75"/>
      <c r="AH207" s="75"/>
      <c r="AI207" s="75"/>
      <c r="AJ207" s="75"/>
      <c r="AK207" s="75"/>
      <c r="AL207" s="75"/>
      <c r="AM207" s="75"/>
      <c r="AN207" s="75"/>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203</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5"/>
      <c r="Z208" s="75"/>
      <c r="AA208" s="75"/>
      <c r="AB208" s="75"/>
      <c r="AC208" s="75"/>
      <c r="AD208" s="75"/>
      <c r="AE208" s="75"/>
      <c r="AF208" s="75"/>
      <c r="AG208" s="75"/>
      <c r="AH208" s="75"/>
      <c r="AI208" s="75"/>
      <c r="AJ208" s="75"/>
      <c r="AK208" s="75"/>
      <c r="AL208" s="75"/>
      <c r="AM208" s="75"/>
      <c r="AN208" s="75"/>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204</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5"/>
      <c r="Z209" s="75"/>
      <c r="AA209" s="75"/>
      <c r="AB209" s="75"/>
      <c r="AC209" s="75"/>
      <c r="AD209" s="75"/>
      <c r="AE209" s="75"/>
      <c r="AF209" s="75"/>
      <c r="AG209" s="75"/>
      <c r="AH209" s="75"/>
      <c r="AI209" s="75"/>
      <c r="AJ209" s="75"/>
      <c r="AK209" s="75"/>
      <c r="AL209" s="75"/>
      <c r="AM209" s="75"/>
      <c r="AN209" s="75"/>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205</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5"/>
      <c r="Z210" s="75"/>
      <c r="AA210" s="75"/>
      <c r="AB210" s="75"/>
      <c r="AC210" s="75"/>
      <c r="AD210" s="75"/>
      <c r="AE210" s="75"/>
      <c r="AF210" s="75"/>
      <c r="AG210" s="75"/>
      <c r="AH210" s="75"/>
      <c r="AI210" s="75"/>
      <c r="AJ210" s="75"/>
      <c r="AK210" s="75"/>
      <c r="AL210" s="75"/>
      <c r="AM210" s="75"/>
      <c r="AN210" s="75"/>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206</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5"/>
      <c r="Z211" s="75"/>
      <c r="AA211" s="75"/>
      <c r="AB211" s="75"/>
      <c r="AC211" s="75"/>
      <c r="AD211" s="75"/>
      <c r="AE211" s="75"/>
      <c r="AF211" s="75"/>
      <c r="AG211" s="75"/>
      <c r="AH211" s="75"/>
      <c r="AI211" s="75"/>
      <c r="AJ211" s="75"/>
      <c r="AK211" s="75"/>
      <c r="AL211" s="75"/>
      <c r="AM211" s="75"/>
      <c r="AN211" s="75"/>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207</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5"/>
      <c r="Z212" s="75"/>
      <c r="AA212" s="75"/>
      <c r="AB212" s="75"/>
      <c r="AC212" s="75"/>
      <c r="AD212" s="75"/>
      <c r="AE212" s="75"/>
      <c r="AF212" s="75"/>
      <c r="AG212" s="75"/>
      <c r="AH212" s="75"/>
      <c r="AI212" s="75"/>
      <c r="AJ212" s="75"/>
      <c r="AK212" s="75"/>
      <c r="AL212" s="75"/>
      <c r="AM212" s="75"/>
      <c r="AN212" s="75"/>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208</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5"/>
      <c r="Z213" s="75"/>
      <c r="AA213" s="75"/>
      <c r="AB213" s="75"/>
      <c r="AC213" s="75"/>
      <c r="AD213" s="75"/>
      <c r="AE213" s="75"/>
      <c r="AF213" s="75"/>
      <c r="AG213" s="75"/>
      <c r="AH213" s="75"/>
      <c r="AI213" s="75"/>
      <c r="AJ213" s="75"/>
      <c r="AK213" s="75"/>
      <c r="AL213" s="75"/>
      <c r="AM213" s="75"/>
      <c r="AN213" s="75"/>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209</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5"/>
      <c r="Z214" s="75"/>
      <c r="AA214" s="75"/>
      <c r="AB214" s="75"/>
      <c r="AC214" s="75"/>
      <c r="AD214" s="75"/>
      <c r="AE214" s="75"/>
      <c r="AF214" s="75"/>
      <c r="AG214" s="75"/>
      <c r="AH214" s="75"/>
      <c r="AI214" s="75"/>
      <c r="AJ214" s="75"/>
      <c r="AK214" s="75"/>
      <c r="AL214" s="75"/>
      <c r="AM214" s="75"/>
      <c r="AN214" s="75"/>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210</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5"/>
      <c r="Z215" s="75"/>
      <c r="AA215" s="75"/>
      <c r="AB215" s="75"/>
      <c r="AC215" s="75"/>
      <c r="AD215" s="75"/>
      <c r="AE215" s="75"/>
      <c r="AF215" s="75"/>
      <c r="AG215" s="75"/>
      <c r="AH215" s="75"/>
      <c r="AI215" s="75"/>
      <c r="AJ215" s="75"/>
      <c r="AK215" s="75"/>
      <c r="AL215" s="75"/>
      <c r="AM215" s="75"/>
      <c r="AN215" s="75"/>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211</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5"/>
      <c r="Z216" s="75"/>
      <c r="AA216" s="75"/>
      <c r="AB216" s="75"/>
      <c r="AC216" s="75"/>
      <c r="AD216" s="75"/>
      <c r="AE216" s="75"/>
      <c r="AF216" s="75"/>
      <c r="AG216" s="75"/>
      <c r="AH216" s="75"/>
      <c r="AI216" s="75"/>
      <c r="AJ216" s="75"/>
      <c r="AK216" s="75"/>
      <c r="AL216" s="75"/>
      <c r="AM216" s="75"/>
      <c r="AN216" s="75"/>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212</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5"/>
      <c r="Z217" s="75"/>
      <c r="AA217" s="75"/>
      <c r="AB217" s="75"/>
      <c r="AC217" s="75"/>
      <c r="AD217" s="75"/>
      <c r="AE217" s="75"/>
      <c r="AF217" s="75"/>
      <c r="AG217" s="75"/>
      <c r="AH217" s="75"/>
      <c r="AI217" s="75"/>
      <c r="AJ217" s="75"/>
      <c r="AK217" s="75"/>
      <c r="AL217" s="75"/>
      <c r="AM217" s="75"/>
      <c r="AN217" s="75"/>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213</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5"/>
      <c r="Z218" s="75"/>
      <c r="AA218" s="75"/>
      <c r="AB218" s="75"/>
      <c r="AC218" s="75"/>
      <c r="AD218" s="75"/>
      <c r="AE218" s="75"/>
      <c r="AF218" s="75"/>
      <c r="AG218" s="75"/>
      <c r="AH218" s="75"/>
      <c r="AI218" s="75"/>
      <c r="AJ218" s="75"/>
      <c r="AK218" s="75"/>
      <c r="AL218" s="75"/>
      <c r="AM218" s="75"/>
      <c r="AN218" s="75"/>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214</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5"/>
      <c r="Z219" s="75"/>
      <c r="AA219" s="75"/>
      <c r="AB219" s="75"/>
      <c r="AC219" s="75"/>
      <c r="AD219" s="75"/>
      <c r="AE219" s="75"/>
      <c r="AF219" s="75"/>
      <c r="AG219" s="75"/>
      <c r="AH219" s="75"/>
      <c r="AI219" s="75"/>
      <c r="AJ219" s="75"/>
      <c r="AK219" s="75"/>
      <c r="AL219" s="75"/>
      <c r="AM219" s="75"/>
      <c r="AN219" s="75"/>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215</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5"/>
      <c r="Z220" s="75"/>
      <c r="AA220" s="75"/>
      <c r="AB220" s="75"/>
      <c r="AC220" s="75"/>
      <c r="AD220" s="75"/>
      <c r="AE220" s="75"/>
      <c r="AF220" s="75"/>
      <c r="AG220" s="75"/>
      <c r="AH220" s="75"/>
      <c r="AI220" s="75"/>
      <c r="AJ220" s="75"/>
      <c r="AK220" s="75"/>
      <c r="AL220" s="75"/>
      <c r="AM220" s="75"/>
      <c r="AN220" s="75"/>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216</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5"/>
      <c r="Z221" s="75"/>
      <c r="AA221" s="75"/>
      <c r="AB221" s="75"/>
      <c r="AC221" s="75"/>
      <c r="AD221" s="75"/>
      <c r="AE221" s="75"/>
      <c r="AF221" s="75"/>
      <c r="AG221" s="75"/>
      <c r="AH221" s="75"/>
      <c r="AI221" s="75"/>
      <c r="AJ221" s="75"/>
      <c r="AK221" s="75"/>
      <c r="AL221" s="75"/>
      <c r="AM221" s="75"/>
      <c r="AN221" s="75"/>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217</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5"/>
      <c r="Z222" s="75"/>
      <c r="AA222" s="75"/>
      <c r="AB222" s="75"/>
      <c r="AC222" s="75"/>
      <c r="AD222" s="75"/>
      <c r="AE222" s="75"/>
      <c r="AF222" s="75"/>
      <c r="AG222" s="75"/>
      <c r="AH222" s="75"/>
      <c r="AI222" s="75"/>
      <c r="AJ222" s="75"/>
      <c r="AK222" s="75"/>
      <c r="AL222" s="75"/>
      <c r="AM222" s="75"/>
      <c r="AN222" s="75"/>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218</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5"/>
      <c r="Z223" s="75"/>
      <c r="AA223" s="75"/>
      <c r="AB223" s="75"/>
      <c r="AC223" s="75"/>
      <c r="AD223" s="75"/>
      <c r="AE223" s="75"/>
      <c r="AF223" s="75"/>
      <c r="AG223" s="75"/>
      <c r="AH223" s="75"/>
      <c r="AI223" s="75"/>
      <c r="AJ223" s="75"/>
      <c r="AK223" s="75"/>
      <c r="AL223" s="75"/>
      <c r="AM223" s="75"/>
      <c r="AN223" s="75"/>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219</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5"/>
      <c r="Z224" s="75"/>
      <c r="AA224" s="75"/>
      <c r="AB224" s="75"/>
      <c r="AC224" s="75"/>
      <c r="AD224" s="75"/>
      <c r="AE224" s="75"/>
      <c r="AF224" s="75"/>
      <c r="AG224" s="75"/>
      <c r="AH224" s="75"/>
      <c r="AI224" s="75"/>
      <c r="AJ224" s="75"/>
      <c r="AK224" s="75"/>
      <c r="AL224" s="75"/>
      <c r="AM224" s="75"/>
      <c r="AN224" s="75"/>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220</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5"/>
      <c r="Z225" s="75"/>
      <c r="AA225" s="75"/>
      <c r="AB225" s="75"/>
      <c r="AC225" s="75"/>
      <c r="AD225" s="75"/>
      <c r="AE225" s="75"/>
      <c r="AF225" s="75"/>
      <c r="AG225" s="75"/>
      <c r="AH225" s="75"/>
      <c r="AI225" s="75"/>
      <c r="AJ225" s="75"/>
      <c r="AK225" s="75"/>
      <c r="AL225" s="75"/>
      <c r="AM225" s="75"/>
      <c r="AN225" s="75"/>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221</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5"/>
      <c r="Z226" s="75"/>
      <c r="AA226" s="75"/>
      <c r="AB226" s="75"/>
      <c r="AC226" s="75"/>
      <c r="AD226" s="75"/>
      <c r="AE226" s="75"/>
      <c r="AF226" s="75"/>
      <c r="AG226" s="75"/>
      <c r="AH226" s="75"/>
      <c r="AI226" s="75"/>
      <c r="AJ226" s="75"/>
      <c r="AK226" s="75"/>
      <c r="AL226" s="75"/>
      <c r="AM226" s="75"/>
      <c r="AN226" s="75"/>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222</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5"/>
      <c r="Z227" s="75"/>
      <c r="AA227" s="75"/>
      <c r="AB227" s="75"/>
      <c r="AC227" s="75"/>
      <c r="AD227" s="75"/>
      <c r="AE227" s="75"/>
      <c r="AF227" s="75"/>
      <c r="AG227" s="75"/>
      <c r="AH227" s="75"/>
      <c r="AI227" s="75"/>
      <c r="AJ227" s="75"/>
      <c r="AK227" s="75"/>
      <c r="AL227" s="75"/>
      <c r="AM227" s="75"/>
      <c r="AN227" s="75"/>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223</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5"/>
      <c r="Z228" s="75"/>
      <c r="AA228" s="75"/>
      <c r="AB228" s="75"/>
      <c r="AC228" s="75"/>
      <c r="AD228" s="75"/>
      <c r="AE228" s="75"/>
      <c r="AF228" s="75"/>
      <c r="AG228" s="75"/>
      <c r="AH228" s="75"/>
      <c r="AI228" s="75"/>
      <c r="AJ228" s="75"/>
      <c r="AK228" s="75"/>
      <c r="AL228" s="75"/>
      <c r="AM228" s="75"/>
      <c r="AN228" s="75"/>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224</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5"/>
      <c r="Z229" s="75"/>
      <c r="AA229" s="75"/>
      <c r="AB229" s="75"/>
      <c r="AC229" s="75"/>
      <c r="AD229" s="75"/>
      <c r="AE229" s="75"/>
      <c r="AF229" s="75"/>
      <c r="AG229" s="75"/>
      <c r="AH229" s="75"/>
      <c r="AI229" s="75"/>
      <c r="AJ229" s="75"/>
      <c r="AK229" s="75"/>
      <c r="AL229" s="75"/>
      <c r="AM229" s="75"/>
      <c r="AN229" s="75"/>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225</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5"/>
      <c r="Z230" s="75"/>
      <c r="AA230" s="75"/>
      <c r="AB230" s="75"/>
      <c r="AC230" s="75"/>
      <c r="AD230" s="75"/>
      <c r="AE230" s="75"/>
      <c r="AF230" s="75"/>
      <c r="AG230" s="75"/>
      <c r="AH230" s="75"/>
      <c r="AI230" s="75"/>
      <c r="AJ230" s="75"/>
      <c r="AK230" s="75"/>
      <c r="AL230" s="75"/>
      <c r="AM230" s="75"/>
      <c r="AN230" s="75"/>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226</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5"/>
      <c r="Z231" s="75"/>
      <c r="AA231" s="75"/>
      <c r="AB231" s="75"/>
      <c r="AC231" s="75"/>
      <c r="AD231" s="75"/>
      <c r="AE231" s="75"/>
      <c r="AF231" s="75"/>
      <c r="AG231" s="75"/>
      <c r="AH231" s="75"/>
      <c r="AI231" s="75"/>
      <c r="AJ231" s="75"/>
      <c r="AK231" s="75"/>
      <c r="AL231" s="75"/>
      <c r="AM231" s="75"/>
      <c r="AN231" s="75"/>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227</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5"/>
      <c r="Z232" s="75"/>
      <c r="AA232" s="75"/>
      <c r="AB232" s="75"/>
      <c r="AC232" s="75"/>
      <c r="AD232" s="75"/>
      <c r="AE232" s="75"/>
      <c r="AF232" s="75"/>
      <c r="AG232" s="75"/>
      <c r="AH232" s="75"/>
      <c r="AI232" s="75"/>
      <c r="AJ232" s="75"/>
      <c r="AK232" s="75"/>
      <c r="AL232" s="75"/>
      <c r="AM232" s="75"/>
      <c r="AN232" s="75"/>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228</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5"/>
      <c r="Z233" s="75"/>
      <c r="AA233" s="75"/>
      <c r="AB233" s="75"/>
      <c r="AC233" s="75"/>
      <c r="AD233" s="75"/>
      <c r="AE233" s="75"/>
      <c r="AF233" s="75"/>
      <c r="AG233" s="75"/>
      <c r="AH233" s="75"/>
      <c r="AI233" s="75"/>
      <c r="AJ233" s="75"/>
      <c r="AK233" s="75"/>
      <c r="AL233" s="75"/>
      <c r="AM233" s="75"/>
      <c r="AN233" s="75"/>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229</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5"/>
      <c r="Z234" s="75"/>
      <c r="AA234" s="75"/>
      <c r="AB234" s="75"/>
      <c r="AC234" s="75"/>
      <c r="AD234" s="75"/>
      <c r="AE234" s="75"/>
      <c r="AF234" s="75"/>
      <c r="AG234" s="75"/>
      <c r="AH234" s="75"/>
      <c r="AI234" s="75"/>
      <c r="AJ234" s="75"/>
      <c r="AK234" s="75"/>
      <c r="AL234" s="75"/>
      <c r="AM234" s="75"/>
      <c r="AN234" s="75"/>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230</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5"/>
      <c r="Z235" s="75"/>
      <c r="AA235" s="75"/>
      <c r="AB235" s="75"/>
      <c r="AC235" s="75"/>
      <c r="AD235" s="75"/>
      <c r="AE235" s="75"/>
      <c r="AF235" s="75"/>
      <c r="AG235" s="75"/>
      <c r="AH235" s="75"/>
      <c r="AI235" s="75"/>
      <c r="AJ235" s="75"/>
      <c r="AK235" s="75"/>
      <c r="AL235" s="75"/>
      <c r="AM235" s="75"/>
      <c r="AN235" s="75"/>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231</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5"/>
      <c r="Z236" s="75"/>
      <c r="AA236" s="75"/>
      <c r="AB236" s="75"/>
      <c r="AC236" s="75"/>
      <c r="AD236" s="75"/>
      <c r="AE236" s="75"/>
      <c r="AF236" s="75"/>
      <c r="AG236" s="75"/>
      <c r="AH236" s="75"/>
      <c r="AI236" s="75"/>
      <c r="AJ236" s="75"/>
      <c r="AK236" s="75"/>
      <c r="AL236" s="75"/>
      <c r="AM236" s="75"/>
      <c r="AN236" s="75"/>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232</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5"/>
      <c r="Z237" s="75"/>
      <c r="AA237" s="75"/>
      <c r="AB237" s="75"/>
      <c r="AC237" s="75"/>
      <c r="AD237" s="75"/>
      <c r="AE237" s="75"/>
      <c r="AF237" s="75"/>
      <c r="AG237" s="75"/>
      <c r="AH237" s="75"/>
      <c r="AI237" s="75"/>
      <c r="AJ237" s="75"/>
      <c r="AK237" s="75"/>
      <c r="AL237" s="75"/>
      <c r="AM237" s="75"/>
      <c r="AN237" s="75"/>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233</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5"/>
      <c r="Z238" s="75"/>
      <c r="AA238" s="75"/>
      <c r="AB238" s="75"/>
      <c r="AC238" s="75"/>
      <c r="AD238" s="75"/>
      <c r="AE238" s="75"/>
      <c r="AF238" s="75"/>
      <c r="AG238" s="75"/>
      <c r="AH238" s="75"/>
      <c r="AI238" s="75"/>
      <c r="AJ238" s="75"/>
      <c r="AK238" s="75"/>
      <c r="AL238" s="75"/>
      <c r="AM238" s="75"/>
      <c r="AN238" s="75"/>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234</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5"/>
      <c r="Z239" s="75"/>
      <c r="AA239" s="75"/>
      <c r="AB239" s="75"/>
      <c r="AC239" s="75"/>
      <c r="AD239" s="75"/>
      <c r="AE239" s="75"/>
      <c r="AF239" s="75"/>
      <c r="AG239" s="75"/>
      <c r="AH239" s="75"/>
      <c r="AI239" s="75"/>
      <c r="AJ239" s="75"/>
      <c r="AK239" s="75"/>
      <c r="AL239" s="75"/>
      <c r="AM239" s="75"/>
      <c r="AN239" s="75"/>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235</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5"/>
      <c r="Z240" s="75"/>
      <c r="AA240" s="75"/>
      <c r="AB240" s="75"/>
      <c r="AC240" s="75"/>
      <c r="AD240" s="75"/>
      <c r="AE240" s="75"/>
      <c r="AF240" s="75"/>
      <c r="AG240" s="75"/>
      <c r="AH240" s="75"/>
      <c r="AI240" s="75"/>
      <c r="AJ240" s="75"/>
      <c r="AK240" s="75"/>
      <c r="AL240" s="75"/>
      <c r="AM240" s="75"/>
      <c r="AN240" s="75"/>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236</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5"/>
      <c r="Z241" s="75"/>
      <c r="AA241" s="75"/>
      <c r="AB241" s="75"/>
      <c r="AC241" s="75"/>
      <c r="AD241" s="75"/>
      <c r="AE241" s="75"/>
      <c r="AF241" s="75"/>
      <c r="AG241" s="75"/>
      <c r="AH241" s="75"/>
      <c r="AI241" s="75"/>
      <c r="AJ241" s="75"/>
      <c r="AK241" s="75"/>
      <c r="AL241" s="75"/>
      <c r="AM241" s="75"/>
      <c r="AN241" s="75"/>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237</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5"/>
      <c r="Z242" s="75"/>
      <c r="AA242" s="75"/>
      <c r="AB242" s="75"/>
      <c r="AC242" s="75"/>
      <c r="AD242" s="75"/>
      <c r="AE242" s="75"/>
      <c r="AF242" s="75"/>
      <c r="AG242" s="75"/>
      <c r="AH242" s="75"/>
      <c r="AI242" s="75"/>
      <c r="AJ242" s="75"/>
      <c r="AK242" s="75"/>
      <c r="AL242" s="75"/>
      <c r="AM242" s="75"/>
      <c r="AN242" s="75"/>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238</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5"/>
      <c r="Z243" s="75"/>
      <c r="AA243" s="75"/>
      <c r="AB243" s="75"/>
      <c r="AC243" s="75"/>
      <c r="AD243" s="75"/>
      <c r="AE243" s="75"/>
      <c r="AF243" s="75"/>
      <c r="AG243" s="75"/>
      <c r="AH243" s="75"/>
      <c r="AI243" s="75"/>
      <c r="AJ243" s="75"/>
      <c r="AK243" s="75"/>
      <c r="AL243" s="75"/>
      <c r="AM243" s="75"/>
      <c r="AN243" s="75"/>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239</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5"/>
      <c r="Z244" s="75"/>
      <c r="AA244" s="75"/>
      <c r="AB244" s="75"/>
      <c r="AC244" s="75"/>
      <c r="AD244" s="75"/>
      <c r="AE244" s="75"/>
      <c r="AF244" s="75"/>
      <c r="AG244" s="75"/>
      <c r="AH244" s="75"/>
      <c r="AI244" s="75"/>
      <c r="AJ244" s="75"/>
      <c r="AK244" s="75"/>
      <c r="AL244" s="75"/>
      <c r="AM244" s="75"/>
      <c r="AN244" s="75"/>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240</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5"/>
      <c r="Z245" s="75"/>
      <c r="AA245" s="75"/>
      <c r="AB245" s="75"/>
      <c r="AC245" s="75"/>
      <c r="AD245" s="75"/>
      <c r="AE245" s="75"/>
      <c r="AF245" s="75"/>
      <c r="AG245" s="75"/>
      <c r="AH245" s="75"/>
      <c r="AI245" s="75"/>
      <c r="AJ245" s="75"/>
      <c r="AK245" s="75"/>
      <c r="AL245" s="75"/>
      <c r="AM245" s="75"/>
      <c r="AN245" s="75"/>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241</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5"/>
      <c r="Z246" s="75"/>
      <c r="AA246" s="75"/>
      <c r="AB246" s="75"/>
      <c r="AC246" s="75"/>
      <c r="AD246" s="75"/>
      <c r="AE246" s="75"/>
      <c r="AF246" s="75"/>
      <c r="AG246" s="75"/>
      <c r="AH246" s="75"/>
      <c r="AI246" s="75"/>
      <c r="AJ246" s="75"/>
      <c r="AK246" s="75"/>
      <c r="AL246" s="75"/>
      <c r="AM246" s="75"/>
      <c r="AN246" s="75"/>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242</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5"/>
      <c r="Z247" s="75"/>
      <c r="AA247" s="75"/>
      <c r="AB247" s="75"/>
      <c r="AC247" s="75"/>
      <c r="AD247" s="75"/>
      <c r="AE247" s="75"/>
      <c r="AF247" s="75"/>
      <c r="AG247" s="75"/>
      <c r="AH247" s="75"/>
      <c r="AI247" s="75"/>
      <c r="AJ247" s="75"/>
      <c r="AK247" s="75"/>
      <c r="AL247" s="75"/>
      <c r="AM247" s="75"/>
      <c r="AN247" s="75"/>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243</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5"/>
      <c r="Z248" s="75"/>
      <c r="AA248" s="75"/>
      <c r="AB248" s="75"/>
      <c r="AC248" s="75"/>
      <c r="AD248" s="75"/>
      <c r="AE248" s="75"/>
      <c r="AF248" s="75"/>
      <c r="AG248" s="75"/>
      <c r="AH248" s="75"/>
      <c r="AI248" s="75"/>
      <c r="AJ248" s="75"/>
      <c r="AK248" s="75"/>
      <c r="AL248" s="75"/>
      <c r="AM248" s="75"/>
      <c r="AN248" s="75"/>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244</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5"/>
      <c r="Z249" s="75"/>
      <c r="AA249" s="75"/>
      <c r="AB249" s="75"/>
      <c r="AC249" s="75"/>
      <c r="AD249" s="75"/>
      <c r="AE249" s="75"/>
      <c r="AF249" s="75"/>
      <c r="AG249" s="75"/>
      <c r="AH249" s="75"/>
      <c r="AI249" s="75"/>
      <c r="AJ249" s="75"/>
      <c r="AK249" s="75"/>
      <c r="AL249" s="75"/>
      <c r="AM249" s="75"/>
      <c r="AN249" s="75"/>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245</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5"/>
      <c r="Z250" s="75"/>
      <c r="AA250" s="75"/>
      <c r="AB250" s="75"/>
      <c r="AC250" s="75"/>
      <c r="AD250" s="75"/>
      <c r="AE250" s="75"/>
      <c r="AF250" s="75"/>
      <c r="AG250" s="75"/>
      <c r="AH250" s="75"/>
      <c r="AI250" s="75"/>
      <c r="AJ250" s="75"/>
      <c r="AK250" s="75"/>
      <c r="AL250" s="75"/>
      <c r="AM250" s="75"/>
      <c r="AN250" s="75"/>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246</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5"/>
      <c r="Z251" s="75"/>
      <c r="AA251" s="75"/>
      <c r="AB251" s="75"/>
      <c r="AC251" s="75"/>
      <c r="AD251" s="75"/>
      <c r="AE251" s="75"/>
      <c r="AF251" s="75"/>
      <c r="AG251" s="75"/>
      <c r="AH251" s="75"/>
      <c r="AI251" s="75"/>
      <c r="AJ251" s="75"/>
      <c r="AK251" s="75"/>
      <c r="AL251" s="75"/>
      <c r="AM251" s="75"/>
      <c r="AN251" s="75"/>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247</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5"/>
      <c r="Z252" s="75"/>
      <c r="AA252" s="75"/>
      <c r="AB252" s="75"/>
      <c r="AC252" s="75"/>
      <c r="AD252" s="75"/>
      <c r="AE252" s="75"/>
      <c r="AF252" s="75"/>
      <c r="AG252" s="75"/>
      <c r="AH252" s="75"/>
      <c r="AI252" s="75"/>
      <c r="AJ252" s="75"/>
      <c r="AK252" s="75"/>
      <c r="AL252" s="75"/>
      <c r="AM252" s="75"/>
      <c r="AN252" s="75"/>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248</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5"/>
      <c r="Z253" s="75"/>
      <c r="AA253" s="75"/>
      <c r="AB253" s="75"/>
      <c r="AC253" s="75"/>
      <c r="AD253" s="75"/>
      <c r="AE253" s="75"/>
      <c r="AF253" s="75"/>
      <c r="AG253" s="75"/>
      <c r="AH253" s="75"/>
      <c r="AI253" s="75"/>
      <c r="AJ253" s="75"/>
      <c r="AK253" s="75"/>
      <c r="AL253" s="75"/>
      <c r="AM253" s="75"/>
      <c r="AN253" s="75"/>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249</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5"/>
      <c r="Z254" s="75"/>
      <c r="AA254" s="75"/>
      <c r="AB254" s="75"/>
      <c r="AC254" s="75"/>
      <c r="AD254" s="75"/>
      <c r="AE254" s="75"/>
      <c r="AF254" s="75"/>
      <c r="AG254" s="75"/>
      <c r="AH254" s="75"/>
      <c r="AI254" s="75"/>
      <c r="AJ254" s="75"/>
      <c r="AK254" s="75"/>
      <c r="AL254" s="75"/>
      <c r="AM254" s="75"/>
      <c r="AN254" s="75"/>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250</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5"/>
      <c r="Z255" s="75"/>
      <c r="AA255" s="75"/>
      <c r="AB255" s="75"/>
      <c r="AC255" s="75"/>
      <c r="AD255" s="75"/>
      <c r="AE255" s="75"/>
      <c r="AF255" s="75"/>
      <c r="AG255" s="75"/>
      <c r="AH255" s="75"/>
      <c r="AI255" s="75"/>
      <c r="AJ255" s="75"/>
      <c r="AK255" s="75"/>
      <c r="AL255" s="75"/>
      <c r="AM255" s="75"/>
      <c r="AN255" s="75"/>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251</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5"/>
      <c r="Z256" s="75"/>
      <c r="AA256" s="75"/>
      <c r="AB256" s="75"/>
      <c r="AC256" s="75"/>
      <c r="AD256" s="75"/>
      <c r="AE256" s="75"/>
      <c r="AF256" s="75"/>
      <c r="AG256" s="75"/>
      <c r="AH256" s="75"/>
      <c r="AI256" s="75"/>
      <c r="AJ256" s="75"/>
      <c r="AK256" s="75"/>
      <c r="AL256" s="75"/>
      <c r="AM256" s="75"/>
      <c r="AN256" s="75"/>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252</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5"/>
      <c r="Z257" s="75"/>
      <c r="AA257" s="75"/>
      <c r="AB257" s="75"/>
      <c r="AC257" s="75"/>
      <c r="AD257" s="75"/>
      <c r="AE257" s="75"/>
      <c r="AF257" s="75"/>
      <c r="AG257" s="75"/>
      <c r="AH257" s="75"/>
      <c r="AI257" s="75"/>
      <c r="AJ257" s="75"/>
      <c r="AK257" s="75"/>
      <c r="AL257" s="75"/>
      <c r="AM257" s="75"/>
      <c r="AN257" s="75"/>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253</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5"/>
      <c r="Z258" s="75"/>
      <c r="AA258" s="75"/>
      <c r="AB258" s="75"/>
      <c r="AC258" s="75"/>
      <c r="AD258" s="75"/>
      <c r="AE258" s="75"/>
      <c r="AF258" s="75"/>
      <c r="AG258" s="75"/>
      <c r="AH258" s="75"/>
      <c r="AI258" s="75"/>
      <c r="AJ258" s="75"/>
      <c r="AK258" s="75"/>
      <c r="AL258" s="75"/>
      <c r="AM258" s="75"/>
      <c r="AN258" s="75"/>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254</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5"/>
      <c r="Z259" s="75"/>
      <c r="AA259" s="75"/>
      <c r="AB259" s="75"/>
      <c r="AC259" s="75"/>
      <c r="AD259" s="75"/>
      <c r="AE259" s="75"/>
      <c r="AF259" s="75"/>
      <c r="AG259" s="75"/>
      <c r="AH259" s="75"/>
      <c r="AI259" s="75"/>
      <c r="AJ259" s="75"/>
      <c r="AK259" s="75"/>
      <c r="AL259" s="75"/>
      <c r="AM259" s="75"/>
      <c r="AN259" s="75"/>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255</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5"/>
      <c r="Z260" s="75"/>
      <c r="AA260" s="75"/>
      <c r="AB260" s="75"/>
      <c r="AC260" s="75"/>
      <c r="AD260" s="75"/>
      <c r="AE260" s="75"/>
      <c r="AF260" s="75"/>
      <c r="AG260" s="75"/>
      <c r="AH260" s="75"/>
      <c r="AI260" s="75"/>
      <c r="AJ260" s="75"/>
      <c r="AK260" s="75"/>
      <c r="AL260" s="75"/>
      <c r="AM260" s="75"/>
      <c r="AN260" s="75"/>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256</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5"/>
      <c r="Z261" s="75"/>
      <c r="AA261" s="75"/>
      <c r="AB261" s="75"/>
      <c r="AC261" s="75"/>
      <c r="AD261" s="75"/>
      <c r="AE261" s="75"/>
      <c r="AF261" s="75"/>
      <c r="AG261" s="75"/>
      <c r="AH261" s="75"/>
      <c r="AI261" s="75"/>
      <c r="AJ261" s="75"/>
      <c r="AK261" s="75"/>
      <c r="AL261" s="75"/>
      <c r="AM261" s="75"/>
      <c r="AN261" s="75"/>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257</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5"/>
      <c r="Z262" s="75"/>
      <c r="AA262" s="75"/>
      <c r="AB262" s="75"/>
      <c r="AC262" s="75"/>
      <c r="AD262" s="75"/>
      <c r="AE262" s="75"/>
      <c r="AF262" s="75"/>
      <c r="AG262" s="75"/>
      <c r="AH262" s="75"/>
      <c r="AI262" s="75"/>
      <c r="AJ262" s="75"/>
      <c r="AK262" s="75"/>
      <c r="AL262" s="75"/>
      <c r="AM262" s="75"/>
      <c r="AN262" s="75"/>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258</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5"/>
      <c r="Z263" s="75"/>
      <c r="AA263" s="75"/>
      <c r="AB263" s="75"/>
      <c r="AC263" s="75"/>
      <c r="AD263" s="75"/>
      <c r="AE263" s="75"/>
      <c r="AF263" s="75"/>
      <c r="AG263" s="75"/>
      <c r="AH263" s="75"/>
      <c r="AI263" s="75"/>
      <c r="AJ263" s="75"/>
      <c r="AK263" s="75"/>
      <c r="AL263" s="75"/>
      <c r="AM263" s="75"/>
      <c r="AN263" s="75"/>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259</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5"/>
      <c r="Z264" s="75"/>
      <c r="AA264" s="75"/>
      <c r="AB264" s="75"/>
      <c r="AC264" s="75"/>
      <c r="AD264" s="75"/>
      <c r="AE264" s="75"/>
      <c r="AF264" s="75"/>
      <c r="AG264" s="75"/>
      <c r="AH264" s="75"/>
      <c r="AI264" s="75"/>
      <c r="AJ264" s="75"/>
      <c r="AK264" s="75"/>
      <c r="AL264" s="75"/>
      <c r="AM264" s="75"/>
      <c r="AN264" s="75"/>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260</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5"/>
      <c r="Z265" s="75"/>
      <c r="AA265" s="75"/>
      <c r="AB265" s="75"/>
      <c r="AC265" s="75"/>
      <c r="AD265" s="75"/>
      <c r="AE265" s="75"/>
      <c r="AF265" s="75"/>
      <c r="AG265" s="75"/>
      <c r="AH265" s="75"/>
      <c r="AI265" s="75"/>
      <c r="AJ265" s="75"/>
      <c r="AK265" s="75"/>
      <c r="AL265" s="75"/>
      <c r="AM265" s="75"/>
      <c r="AN265" s="75"/>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261</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5"/>
      <c r="Z266" s="75"/>
      <c r="AA266" s="75"/>
      <c r="AB266" s="75"/>
      <c r="AC266" s="75"/>
      <c r="AD266" s="75"/>
      <c r="AE266" s="75"/>
      <c r="AF266" s="75"/>
      <c r="AG266" s="75"/>
      <c r="AH266" s="75"/>
      <c r="AI266" s="75"/>
      <c r="AJ266" s="75"/>
      <c r="AK266" s="75"/>
      <c r="AL266" s="75"/>
      <c r="AM266" s="75"/>
      <c r="AN266" s="75"/>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262</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5"/>
      <c r="Z267" s="75"/>
      <c r="AA267" s="75"/>
      <c r="AB267" s="75"/>
      <c r="AC267" s="75"/>
      <c r="AD267" s="75"/>
      <c r="AE267" s="75"/>
      <c r="AF267" s="75"/>
      <c r="AG267" s="75"/>
      <c r="AH267" s="75"/>
      <c r="AI267" s="75"/>
      <c r="AJ267" s="75"/>
      <c r="AK267" s="75"/>
      <c r="AL267" s="75"/>
      <c r="AM267" s="75"/>
      <c r="AN267" s="75"/>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263</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5"/>
      <c r="Z268" s="75"/>
      <c r="AA268" s="75"/>
      <c r="AB268" s="75"/>
      <c r="AC268" s="75"/>
      <c r="AD268" s="75"/>
      <c r="AE268" s="75"/>
      <c r="AF268" s="75"/>
      <c r="AG268" s="75"/>
      <c r="AH268" s="75"/>
      <c r="AI268" s="75"/>
      <c r="AJ268" s="75"/>
      <c r="AK268" s="75"/>
      <c r="AL268" s="75"/>
      <c r="AM268" s="75"/>
      <c r="AN268" s="75"/>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264</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5"/>
      <c r="Z269" s="75"/>
      <c r="AA269" s="75"/>
      <c r="AB269" s="75"/>
      <c r="AC269" s="75"/>
      <c r="AD269" s="75"/>
      <c r="AE269" s="75"/>
      <c r="AF269" s="75"/>
      <c r="AG269" s="75"/>
      <c r="AH269" s="75"/>
      <c r="AI269" s="75"/>
      <c r="AJ269" s="75"/>
      <c r="AK269" s="75"/>
      <c r="AL269" s="75"/>
      <c r="AM269" s="75"/>
      <c r="AN269" s="75"/>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265</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5"/>
      <c r="Z270" s="75"/>
      <c r="AA270" s="75"/>
      <c r="AB270" s="75"/>
      <c r="AC270" s="75"/>
      <c r="AD270" s="75"/>
      <c r="AE270" s="75"/>
      <c r="AF270" s="75"/>
      <c r="AG270" s="75"/>
      <c r="AH270" s="75"/>
      <c r="AI270" s="75"/>
      <c r="AJ270" s="75"/>
      <c r="AK270" s="75"/>
      <c r="AL270" s="75"/>
      <c r="AM270" s="75"/>
      <c r="AN270" s="75"/>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266</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5"/>
      <c r="Z271" s="75"/>
      <c r="AA271" s="75"/>
      <c r="AB271" s="75"/>
      <c r="AC271" s="75"/>
      <c r="AD271" s="75"/>
      <c r="AE271" s="75"/>
      <c r="AF271" s="75"/>
      <c r="AG271" s="75"/>
      <c r="AH271" s="75"/>
      <c r="AI271" s="75"/>
      <c r="AJ271" s="75"/>
      <c r="AK271" s="75"/>
      <c r="AL271" s="75"/>
      <c r="AM271" s="75"/>
      <c r="AN271" s="75"/>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267</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5"/>
      <c r="Z272" s="75"/>
      <c r="AA272" s="75"/>
      <c r="AB272" s="75"/>
      <c r="AC272" s="75"/>
      <c r="AD272" s="75"/>
      <c r="AE272" s="75"/>
      <c r="AF272" s="75"/>
      <c r="AG272" s="75"/>
      <c r="AH272" s="75"/>
      <c r="AI272" s="75"/>
      <c r="AJ272" s="75"/>
      <c r="AK272" s="75"/>
      <c r="AL272" s="75"/>
      <c r="AM272" s="75"/>
      <c r="AN272" s="75"/>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268</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5"/>
      <c r="Z273" s="75"/>
      <c r="AA273" s="75"/>
      <c r="AB273" s="75"/>
      <c r="AC273" s="75"/>
      <c r="AD273" s="75"/>
      <c r="AE273" s="75"/>
      <c r="AF273" s="75"/>
      <c r="AG273" s="75"/>
      <c r="AH273" s="75"/>
      <c r="AI273" s="75"/>
      <c r="AJ273" s="75"/>
      <c r="AK273" s="75"/>
      <c r="AL273" s="75"/>
      <c r="AM273" s="75"/>
      <c r="AN273" s="75"/>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269</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5"/>
      <c r="Z274" s="75"/>
      <c r="AA274" s="75"/>
      <c r="AB274" s="75"/>
      <c r="AC274" s="75"/>
      <c r="AD274" s="75"/>
      <c r="AE274" s="75"/>
      <c r="AF274" s="75"/>
      <c r="AG274" s="75"/>
      <c r="AH274" s="75"/>
      <c r="AI274" s="75"/>
      <c r="AJ274" s="75"/>
      <c r="AK274" s="75"/>
      <c r="AL274" s="75"/>
      <c r="AM274" s="75"/>
      <c r="AN274" s="75"/>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270</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5"/>
      <c r="Z275" s="75"/>
      <c r="AA275" s="75"/>
      <c r="AB275" s="75"/>
      <c r="AC275" s="75"/>
      <c r="AD275" s="75"/>
      <c r="AE275" s="75"/>
      <c r="AF275" s="75"/>
      <c r="AG275" s="75"/>
      <c r="AH275" s="75"/>
      <c r="AI275" s="75"/>
      <c r="AJ275" s="75"/>
      <c r="AK275" s="75"/>
      <c r="AL275" s="75"/>
      <c r="AM275" s="75"/>
      <c r="AN275" s="75"/>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271</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5"/>
      <c r="Z276" s="75"/>
      <c r="AA276" s="75"/>
      <c r="AB276" s="75"/>
      <c r="AC276" s="75"/>
      <c r="AD276" s="75"/>
      <c r="AE276" s="75"/>
      <c r="AF276" s="75"/>
      <c r="AG276" s="75"/>
      <c r="AH276" s="75"/>
      <c r="AI276" s="75"/>
      <c r="AJ276" s="75"/>
      <c r="AK276" s="75"/>
      <c r="AL276" s="75"/>
      <c r="AM276" s="75"/>
      <c r="AN276" s="75"/>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272</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5"/>
      <c r="Z277" s="75"/>
      <c r="AA277" s="75"/>
      <c r="AB277" s="75"/>
      <c r="AC277" s="75"/>
      <c r="AD277" s="75"/>
      <c r="AE277" s="75"/>
      <c r="AF277" s="75"/>
      <c r="AG277" s="75"/>
      <c r="AH277" s="75"/>
      <c r="AI277" s="75"/>
      <c r="AJ277" s="75"/>
      <c r="AK277" s="75"/>
      <c r="AL277" s="75"/>
      <c r="AM277" s="75"/>
      <c r="AN277" s="75"/>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273</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5"/>
      <c r="Z278" s="75"/>
      <c r="AA278" s="75"/>
      <c r="AB278" s="75"/>
      <c r="AC278" s="75"/>
      <c r="AD278" s="75"/>
      <c r="AE278" s="75"/>
      <c r="AF278" s="75"/>
      <c r="AG278" s="75"/>
      <c r="AH278" s="75"/>
      <c r="AI278" s="75"/>
      <c r="AJ278" s="75"/>
      <c r="AK278" s="75"/>
      <c r="AL278" s="75"/>
      <c r="AM278" s="75"/>
      <c r="AN278" s="75"/>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274</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5"/>
      <c r="Z279" s="75"/>
      <c r="AA279" s="75"/>
      <c r="AB279" s="75"/>
      <c r="AC279" s="75"/>
      <c r="AD279" s="75"/>
      <c r="AE279" s="75"/>
      <c r="AF279" s="75"/>
      <c r="AG279" s="75"/>
      <c r="AH279" s="75"/>
      <c r="AI279" s="75"/>
      <c r="AJ279" s="75"/>
      <c r="AK279" s="75"/>
      <c r="AL279" s="75"/>
      <c r="AM279" s="75"/>
      <c r="AN279" s="75"/>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275</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5"/>
      <c r="Z280" s="75"/>
      <c r="AA280" s="75"/>
      <c r="AB280" s="75"/>
      <c r="AC280" s="75"/>
      <c r="AD280" s="75"/>
      <c r="AE280" s="75"/>
      <c r="AF280" s="75"/>
      <c r="AG280" s="75"/>
      <c r="AH280" s="75"/>
      <c r="AI280" s="75"/>
      <c r="AJ280" s="75"/>
      <c r="AK280" s="75"/>
      <c r="AL280" s="75"/>
      <c r="AM280" s="75"/>
      <c r="AN280" s="75"/>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276</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5"/>
      <c r="Z281" s="75"/>
      <c r="AA281" s="75"/>
      <c r="AB281" s="75"/>
      <c r="AC281" s="75"/>
      <c r="AD281" s="75"/>
      <c r="AE281" s="75"/>
      <c r="AF281" s="75"/>
      <c r="AG281" s="75"/>
      <c r="AH281" s="75"/>
      <c r="AI281" s="75"/>
      <c r="AJ281" s="75"/>
      <c r="AK281" s="75"/>
      <c r="AL281" s="75"/>
      <c r="AM281" s="75"/>
      <c r="AN281" s="75"/>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277</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5"/>
      <c r="Z282" s="75"/>
      <c r="AA282" s="75"/>
      <c r="AB282" s="75"/>
      <c r="AC282" s="75"/>
      <c r="AD282" s="75"/>
      <c r="AE282" s="75"/>
      <c r="AF282" s="75"/>
      <c r="AG282" s="75"/>
      <c r="AH282" s="75"/>
      <c r="AI282" s="75"/>
      <c r="AJ282" s="75"/>
      <c r="AK282" s="75"/>
      <c r="AL282" s="75"/>
      <c r="AM282" s="75"/>
      <c r="AN282" s="75"/>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278</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5"/>
      <c r="Z283" s="75"/>
      <c r="AA283" s="75"/>
      <c r="AB283" s="75"/>
      <c r="AC283" s="75"/>
      <c r="AD283" s="75"/>
      <c r="AE283" s="75"/>
      <c r="AF283" s="75"/>
      <c r="AG283" s="75"/>
      <c r="AH283" s="75"/>
      <c r="AI283" s="75"/>
      <c r="AJ283" s="75"/>
      <c r="AK283" s="75"/>
      <c r="AL283" s="75"/>
      <c r="AM283" s="75"/>
      <c r="AN283" s="75"/>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279</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5"/>
      <c r="Z284" s="75"/>
      <c r="AA284" s="75"/>
      <c r="AB284" s="75"/>
      <c r="AC284" s="75"/>
      <c r="AD284" s="75"/>
      <c r="AE284" s="75"/>
      <c r="AF284" s="75"/>
      <c r="AG284" s="75"/>
      <c r="AH284" s="75"/>
      <c r="AI284" s="75"/>
      <c r="AJ284" s="75"/>
      <c r="AK284" s="75"/>
      <c r="AL284" s="75"/>
      <c r="AM284" s="75"/>
      <c r="AN284" s="75"/>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280</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5"/>
      <c r="Z285" s="75"/>
      <c r="AA285" s="75"/>
      <c r="AB285" s="75"/>
      <c r="AC285" s="75"/>
      <c r="AD285" s="75"/>
      <c r="AE285" s="75"/>
      <c r="AF285" s="75"/>
      <c r="AG285" s="75"/>
      <c r="AH285" s="75"/>
      <c r="AI285" s="75"/>
      <c r="AJ285" s="75"/>
      <c r="AK285" s="75"/>
      <c r="AL285" s="75"/>
      <c r="AM285" s="75"/>
      <c r="AN285" s="75"/>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281</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5"/>
      <c r="Z286" s="75"/>
      <c r="AA286" s="75"/>
      <c r="AB286" s="75"/>
      <c r="AC286" s="75"/>
      <c r="AD286" s="75"/>
      <c r="AE286" s="75"/>
      <c r="AF286" s="75"/>
      <c r="AG286" s="75"/>
      <c r="AH286" s="75"/>
      <c r="AI286" s="75"/>
      <c r="AJ286" s="75"/>
      <c r="AK286" s="75"/>
      <c r="AL286" s="75"/>
      <c r="AM286" s="75"/>
      <c r="AN286" s="75"/>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282</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5"/>
      <c r="Z287" s="75"/>
      <c r="AA287" s="75"/>
      <c r="AB287" s="75"/>
      <c r="AC287" s="75"/>
      <c r="AD287" s="75"/>
      <c r="AE287" s="75"/>
      <c r="AF287" s="75"/>
      <c r="AG287" s="75"/>
      <c r="AH287" s="75"/>
      <c r="AI287" s="75"/>
      <c r="AJ287" s="75"/>
      <c r="AK287" s="75"/>
      <c r="AL287" s="75"/>
      <c r="AM287" s="75"/>
      <c r="AN287" s="75"/>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283</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5"/>
      <c r="Z288" s="75"/>
      <c r="AA288" s="75"/>
      <c r="AB288" s="75"/>
      <c r="AC288" s="75"/>
      <c r="AD288" s="75"/>
      <c r="AE288" s="75"/>
      <c r="AF288" s="75"/>
      <c r="AG288" s="75"/>
      <c r="AH288" s="75"/>
      <c r="AI288" s="75"/>
      <c r="AJ288" s="75"/>
      <c r="AK288" s="75"/>
      <c r="AL288" s="75"/>
      <c r="AM288" s="75"/>
      <c r="AN288" s="75"/>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284</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5"/>
      <c r="Z289" s="75"/>
      <c r="AA289" s="75"/>
      <c r="AB289" s="75"/>
      <c r="AC289" s="75"/>
      <c r="AD289" s="75"/>
      <c r="AE289" s="75"/>
      <c r="AF289" s="75"/>
      <c r="AG289" s="75"/>
      <c r="AH289" s="75"/>
      <c r="AI289" s="75"/>
      <c r="AJ289" s="75"/>
      <c r="AK289" s="75"/>
      <c r="AL289" s="75"/>
      <c r="AM289" s="75"/>
      <c r="AN289" s="75"/>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285</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5"/>
      <c r="Z290" s="75"/>
      <c r="AA290" s="75"/>
      <c r="AB290" s="75"/>
      <c r="AC290" s="75"/>
      <c r="AD290" s="75"/>
      <c r="AE290" s="75"/>
      <c r="AF290" s="75"/>
      <c r="AG290" s="75"/>
      <c r="AH290" s="75"/>
      <c r="AI290" s="75"/>
      <c r="AJ290" s="75"/>
      <c r="AK290" s="75"/>
      <c r="AL290" s="75"/>
      <c r="AM290" s="75"/>
      <c r="AN290" s="75"/>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286</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5"/>
      <c r="Z291" s="75"/>
      <c r="AA291" s="75"/>
      <c r="AB291" s="75"/>
      <c r="AC291" s="75"/>
      <c r="AD291" s="75"/>
      <c r="AE291" s="75"/>
      <c r="AF291" s="75"/>
      <c r="AG291" s="75"/>
      <c r="AH291" s="75"/>
      <c r="AI291" s="75"/>
      <c r="AJ291" s="75"/>
      <c r="AK291" s="75"/>
      <c r="AL291" s="75"/>
      <c r="AM291" s="75"/>
      <c r="AN291" s="75"/>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287</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5"/>
      <c r="Z292" s="75"/>
      <c r="AA292" s="75"/>
      <c r="AB292" s="75"/>
      <c r="AC292" s="75"/>
      <c r="AD292" s="75"/>
      <c r="AE292" s="75"/>
      <c r="AF292" s="75"/>
      <c r="AG292" s="75"/>
      <c r="AH292" s="75"/>
      <c r="AI292" s="75"/>
      <c r="AJ292" s="75"/>
      <c r="AK292" s="75"/>
      <c r="AL292" s="75"/>
      <c r="AM292" s="75"/>
      <c r="AN292" s="75"/>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288</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5"/>
      <c r="Z293" s="75"/>
      <c r="AA293" s="75"/>
      <c r="AB293" s="75"/>
      <c r="AC293" s="75"/>
      <c r="AD293" s="75"/>
      <c r="AE293" s="75"/>
      <c r="AF293" s="75"/>
      <c r="AG293" s="75"/>
      <c r="AH293" s="75"/>
      <c r="AI293" s="75"/>
      <c r="AJ293" s="75"/>
      <c r="AK293" s="75"/>
      <c r="AL293" s="75"/>
      <c r="AM293" s="75"/>
      <c r="AN293" s="75"/>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289</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5"/>
      <c r="Z294" s="75"/>
      <c r="AA294" s="75"/>
      <c r="AB294" s="75"/>
      <c r="AC294" s="75"/>
      <c r="AD294" s="75"/>
      <c r="AE294" s="75"/>
      <c r="AF294" s="75"/>
      <c r="AG294" s="75"/>
      <c r="AH294" s="75"/>
      <c r="AI294" s="75"/>
      <c r="AJ294" s="75"/>
      <c r="AK294" s="75"/>
      <c r="AL294" s="75"/>
      <c r="AM294" s="75"/>
      <c r="AN294" s="75"/>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290</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5"/>
      <c r="Z295" s="75"/>
      <c r="AA295" s="75"/>
      <c r="AB295" s="75"/>
      <c r="AC295" s="75"/>
      <c r="AD295" s="75"/>
      <c r="AE295" s="75"/>
      <c r="AF295" s="75"/>
      <c r="AG295" s="75"/>
      <c r="AH295" s="75"/>
      <c r="AI295" s="75"/>
      <c r="AJ295" s="75"/>
      <c r="AK295" s="75"/>
      <c r="AL295" s="75"/>
      <c r="AM295" s="75"/>
      <c r="AN295" s="75"/>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291</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5"/>
      <c r="Z296" s="75"/>
      <c r="AA296" s="75"/>
      <c r="AB296" s="75"/>
      <c r="AC296" s="75"/>
      <c r="AD296" s="75"/>
      <c r="AE296" s="75"/>
      <c r="AF296" s="75"/>
      <c r="AG296" s="75"/>
      <c r="AH296" s="75"/>
      <c r="AI296" s="75"/>
      <c r="AJ296" s="75"/>
      <c r="AK296" s="75"/>
      <c r="AL296" s="75"/>
      <c r="AM296" s="75"/>
      <c r="AN296" s="75"/>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292</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5"/>
      <c r="Z297" s="75"/>
      <c r="AA297" s="75"/>
      <c r="AB297" s="75"/>
      <c r="AC297" s="75"/>
      <c r="AD297" s="75"/>
      <c r="AE297" s="75"/>
      <c r="AF297" s="75"/>
      <c r="AG297" s="75"/>
      <c r="AH297" s="75"/>
      <c r="AI297" s="75"/>
      <c r="AJ297" s="75"/>
      <c r="AK297" s="75"/>
      <c r="AL297" s="75"/>
      <c r="AM297" s="75"/>
      <c r="AN297" s="75"/>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293</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5"/>
      <c r="Z298" s="75"/>
      <c r="AA298" s="75"/>
      <c r="AB298" s="75"/>
      <c r="AC298" s="75"/>
      <c r="AD298" s="75"/>
      <c r="AE298" s="75"/>
      <c r="AF298" s="75"/>
      <c r="AG298" s="75"/>
      <c r="AH298" s="75"/>
      <c r="AI298" s="75"/>
      <c r="AJ298" s="75"/>
      <c r="AK298" s="75"/>
      <c r="AL298" s="75"/>
      <c r="AM298" s="75"/>
      <c r="AN298" s="75"/>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294</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5"/>
      <c r="Z299" s="75"/>
      <c r="AA299" s="75"/>
      <c r="AB299" s="75"/>
      <c r="AC299" s="75"/>
      <c r="AD299" s="75"/>
      <c r="AE299" s="75"/>
      <c r="AF299" s="75"/>
      <c r="AG299" s="75"/>
      <c r="AH299" s="75"/>
      <c r="AI299" s="75"/>
      <c r="AJ299" s="75"/>
      <c r="AK299" s="75"/>
      <c r="AL299" s="75"/>
      <c r="AM299" s="75"/>
      <c r="AN299" s="75"/>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295</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5"/>
      <c r="Z300" s="75"/>
      <c r="AA300" s="75"/>
      <c r="AB300" s="75"/>
      <c r="AC300" s="75"/>
      <c r="AD300" s="75"/>
      <c r="AE300" s="75"/>
      <c r="AF300" s="75"/>
      <c r="AG300" s="75"/>
      <c r="AH300" s="75"/>
      <c r="AI300" s="75"/>
      <c r="AJ300" s="75"/>
      <c r="AK300" s="75"/>
      <c r="AL300" s="75"/>
      <c r="AM300" s="75"/>
      <c r="AN300" s="75"/>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296</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5"/>
      <c r="Z301" s="75"/>
      <c r="AA301" s="75"/>
      <c r="AB301" s="75"/>
      <c r="AC301" s="75"/>
      <c r="AD301" s="75"/>
      <c r="AE301" s="75"/>
      <c r="AF301" s="75"/>
      <c r="AG301" s="75"/>
      <c r="AH301" s="75"/>
      <c r="AI301" s="75"/>
      <c r="AJ301" s="75"/>
      <c r="AK301" s="75"/>
      <c r="AL301" s="75"/>
      <c r="AM301" s="75"/>
      <c r="AN301" s="75"/>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297</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5"/>
      <c r="Z302" s="75"/>
      <c r="AA302" s="75"/>
      <c r="AB302" s="75"/>
      <c r="AC302" s="75"/>
      <c r="AD302" s="75"/>
      <c r="AE302" s="75"/>
      <c r="AF302" s="75"/>
      <c r="AG302" s="75"/>
      <c r="AH302" s="75"/>
      <c r="AI302" s="75"/>
      <c r="AJ302" s="75"/>
      <c r="AK302" s="75"/>
      <c r="AL302" s="75"/>
      <c r="AM302" s="75"/>
      <c r="AN302" s="75"/>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298</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5"/>
      <c r="Z303" s="75"/>
      <c r="AA303" s="75"/>
      <c r="AB303" s="75"/>
      <c r="AC303" s="75"/>
      <c r="AD303" s="75"/>
      <c r="AE303" s="75"/>
      <c r="AF303" s="75"/>
      <c r="AG303" s="75"/>
      <c r="AH303" s="75"/>
      <c r="AI303" s="75"/>
      <c r="AJ303" s="75"/>
      <c r="AK303" s="75"/>
      <c r="AL303" s="75"/>
      <c r="AM303" s="75"/>
      <c r="AN303" s="75"/>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299</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5"/>
      <c r="Z304" s="75"/>
      <c r="AA304" s="75"/>
      <c r="AB304" s="75"/>
      <c r="AC304" s="75"/>
      <c r="AD304" s="75"/>
      <c r="AE304" s="75"/>
      <c r="AF304" s="75"/>
      <c r="AG304" s="75"/>
      <c r="AH304" s="75"/>
      <c r="AI304" s="75"/>
      <c r="AJ304" s="75"/>
      <c r="AK304" s="75"/>
      <c r="AL304" s="75"/>
      <c r="AM304" s="75"/>
      <c r="AN304" s="75"/>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300</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5"/>
      <c r="Z305" s="75"/>
      <c r="AA305" s="75"/>
      <c r="AB305" s="75"/>
      <c r="AC305" s="75"/>
      <c r="AD305" s="75"/>
      <c r="AE305" s="75"/>
      <c r="AF305" s="75"/>
      <c r="AG305" s="75"/>
      <c r="AH305" s="75"/>
      <c r="AI305" s="75"/>
      <c r="AJ305" s="75"/>
      <c r="AK305" s="75"/>
      <c r="AL305" s="75"/>
      <c r="AM305" s="75"/>
      <c r="AN305" s="75"/>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301</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5"/>
      <c r="Z306" s="75"/>
      <c r="AA306" s="75"/>
      <c r="AB306" s="75"/>
      <c r="AC306" s="75"/>
      <c r="AD306" s="75"/>
      <c r="AE306" s="75"/>
      <c r="AF306" s="75"/>
      <c r="AG306" s="75"/>
      <c r="AH306" s="75"/>
      <c r="AI306" s="75"/>
      <c r="AJ306" s="75"/>
      <c r="AK306" s="75"/>
      <c r="AL306" s="75"/>
      <c r="AM306" s="75"/>
      <c r="AN306" s="75"/>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302</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5"/>
      <c r="Z307" s="75"/>
      <c r="AA307" s="75"/>
      <c r="AB307" s="75"/>
      <c r="AC307" s="75"/>
      <c r="AD307" s="75"/>
      <c r="AE307" s="75"/>
      <c r="AF307" s="75"/>
      <c r="AG307" s="75"/>
      <c r="AH307" s="75"/>
      <c r="AI307" s="75"/>
      <c r="AJ307" s="75"/>
      <c r="AK307" s="75"/>
      <c r="AL307" s="75"/>
      <c r="AM307" s="75"/>
      <c r="AN307" s="75"/>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303</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5"/>
      <c r="Z308" s="75"/>
      <c r="AA308" s="75"/>
      <c r="AB308" s="75"/>
      <c r="AC308" s="75"/>
      <c r="AD308" s="75"/>
      <c r="AE308" s="75"/>
      <c r="AF308" s="75"/>
      <c r="AG308" s="75"/>
      <c r="AH308" s="75"/>
      <c r="AI308" s="75"/>
      <c r="AJ308" s="75"/>
      <c r="AK308" s="75"/>
      <c r="AL308" s="75"/>
      <c r="AM308" s="75"/>
      <c r="AN308" s="75"/>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304</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5"/>
      <c r="Z309" s="75"/>
      <c r="AA309" s="75"/>
      <c r="AB309" s="75"/>
      <c r="AC309" s="75"/>
      <c r="AD309" s="75"/>
      <c r="AE309" s="75"/>
      <c r="AF309" s="75"/>
      <c r="AG309" s="75"/>
      <c r="AH309" s="75"/>
      <c r="AI309" s="75"/>
      <c r="AJ309" s="75"/>
      <c r="AK309" s="75"/>
      <c r="AL309" s="75"/>
      <c r="AM309" s="75"/>
      <c r="AN309" s="75"/>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305</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5"/>
      <c r="Z310" s="75"/>
      <c r="AA310" s="75"/>
      <c r="AB310" s="75"/>
      <c r="AC310" s="75"/>
      <c r="AD310" s="75"/>
      <c r="AE310" s="75"/>
      <c r="AF310" s="75"/>
      <c r="AG310" s="75"/>
      <c r="AH310" s="75"/>
      <c r="AI310" s="75"/>
      <c r="AJ310" s="75"/>
      <c r="AK310" s="75"/>
      <c r="AL310" s="75"/>
      <c r="AM310" s="75"/>
      <c r="AN310" s="75"/>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306</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5"/>
      <c r="Z311" s="75"/>
      <c r="AA311" s="75"/>
      <c r="AB311" s="75"/>
      <c r="AC311" s="75"/>
      <c r="AD311" s="75"/>
      <c r="AE311" s="75"/>
      <c r="AF311" s="75"/>
      <c r="AG311" s="75"/>
      <c r="AH311" s="75"/>
      <c r="AI311" s="75"/>
      <c r="AJ311" s="75"/>
      <c r="AK311" s="75"/>
      <c r="AL311" s="75"/>
      <c r="AM311" s="75"/>
      <c r="AN311" s="75"/>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307</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5"/>
      <c r="Z312" s="75"/>
      <c r="AA312" s="75"/>
      <c r="AB312" s="75"/>
      <c r="AC312" s="75"/>
      <c r="AD312" s="75"/>
      <c r="AE312" s="75"/>
      <c r="AF312" s="75"/>
      <c r="AG312" s="75"/>
      <c r="AH312" s="75"/>
      <c r="AI312" s="75"/>
      <c r="AJ312" s="75"/>
      <c r="AK312" s="75"/>
      <c r="AL312" s="75"/>
      <c r="AM312" s="75"/>
      <c r="AN312" s="75"/>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308</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5"/>
      <c r="Z313" s="75"/>
      <c r="AA313" s="75"/>
      <c r="AB313" s="75"/>
      <c r="AC313" s="75"/>
      <c r="AD313" s="75"/>
      <c r="AE313" s="75"/>
      <c r="AF313" s="75"/>
      <c r="AG313" s="75"/>
      <c r="AH313" s="75"/>
      <c r="AI313" s="75"/>
      <c r="AJ313" s="75"/>
      <c r="AK313" s="75"/>
      <c r="AL313" s="75"/>
      <c r="AM313" s="75"/>
      <c r="AN313" s="75"/>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309</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5"/>
      <c r="Z314" s="75"/>
      <c r="AA314" s="75"/>
      <c r="AB314" s="75"/>
      <c r="AC314" s="75"/>
      <c r="AD314" s="75"/>
      <c r="AE314" s="75"/>
      <c r="AF314" s="75"/>
      <c r="AG314" s="75"/>
      <c r="AH314" s="75"/>
      <c r="AI314" s="75"/>
      <c r="AJ314" s="75"/>
      <c r="AK314" s="75"/>
      <c r="AL314" s="75"/>
      <c r="AM314" s="75"/>
      <c r="AN314" s="75"/>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310</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5"/>
      <c r="Z315" s="75"/>
      <c r="AA315" s="75"/>
      <c r="AB315" s="75"/>
      <c r="AC315" s="75"/>
      <c r="AD315" s="75"/>
      <c r="AE315" s="75"/>
      <c r="AF315" s="75"/>
      <c r="AG315" s="75"/>
      <c r="AH315" s="75"/>
      <c r="AI315" s="75"/>
      <c r="AJ315" s="75"/>
      <c r="AK315" s="75"/>
      <c r="AL315" s="75"/>
      <c r="AM315" s="75"/>
      <c r="AN315" s="75"/>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311</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5"/>
      <c r="Z316" s="75"/>
      <c r="AA316" s="75"/>
      <c r="AB316" s="75"/>
      <c r="AC316" s="75"/>
      <c r="AD316" s="75"/>
      <c r="AE316" s="75"/>
      <c r="AF316" s="75"/>
      <c r="AG316" s="75"/>
      <c r="AH316" s="75"/>
      <c r="AI316" s="75"/>
      <c r="AJ316" s="75"/>
      <c r="AK316" s="75"/>
      <c r="AL316" s="75"/>
      <c r="AM316" s="75"/>
      <c r="AN316" s="75"/>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312</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5"/>
      <c r="Z317" s="75"/>
      <c r="AA317" s="75"/>
      <c r="AB317" s="75"/>
      <c r="AC317" s="75"/>
      <c r="AD317" s="75"/>
      <c r="AE317" s="75"/>
      <c r="AF317" s="75"/>
      <c r="AG317" s="75"/>
      <c r="AH317" s="75"/>
      <c r="AI317" s="75"/>
      <c r="AJ317" s="75"/>
      <c r="AK317" s="75"/>
      <c r="AL317" s="75"/>
      <c r="AM317" s="75"/>
      <c r="AN317" s="75"/>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313</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5"/>
      <c r="Z318" s="75"/>
      <c r="AA318" s="75"/>
      <c r="AB318" s="75"/>
      <c r="AC318" s="75"/>
      <c r="AD318" s="75"/>
      <c r="AE318" s="75"/>
      <c r="AF318" s="75"/>
      <c r="AG318" s="75"/>
      <c r="AH318" s="75"/>
      <c r="AI318" s="75"/>
      <c r="AJ318" s="75"/>
      <c r="AK318" s="75"/>
      <c r="AL318" s="75"/>
      <c r="AM318" s="75"/>
      <c r="AN318" s="75"/>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314</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5"/>
      <c r="Z319" s="75"/>
      <c r="AA319" s="75"/>
      <c r="AB319" s="75"/>
      <c r="AC319" s="75"/>
      <c r="AD319" s="75"/>
      <c r="AE319" s="75"/>
      <c r="AF319" s="75"/>
      <c r="AG319" s="75"/>
      <c r="AH319" s="75"/>
      <c r="AI319" s="75"/>
      <c r="AJ319" s="75"/>
      <c r="AK319" s="75"/>
      <c r="AL319" s="75"/>
      <c r="AM319" s="75"/>
      <c r="AN319" s="75"/>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315</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5"/>
      <c r="Z320" s="75"/>
      <c r="AA320" s="75"/>
      <c r="AB320" s="75"/>
      <c r="AC320" s="75"/>
      <c r="AD320" s="75"/>
      <c r="AE320" s="75"/>
      <c r="AF320" s="75"/>
      <c r="AG320" s="75"/>
      <c r="AH320" s="75"/>
      <c r="AI320" s="75"/>
      <c r="AJ320" s="75"/>
      <c r="AK320" s="75"/>
      <c r="AL320" s="75"/>
      <c r="AM320" s="75"/>
      <c r="AN320" s="75"/>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316</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5"/>
      <c r="Z321" s="75"/>
      <c r="AA321" s="75"/>
      <c r="AB321" s="75"/>
      <c r="AC321" s="75"/>
      <c r="AD321" s="75"/>
      <c r="AE321" s="75"/>
      <c r="AF321" s="75"/>
      <c r="AG321" s="75"/>
      <c r="AH321" s="75"/>
      <c r="AI321" s="75"/>
      <c r="AJ321" s="75"/>
      <c r="AK321" s="75"/>
      <c r="AL321" s="75"/>
      <c r="AM321" s="75"/>
      <c r="AN321" s="75"/>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317</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5"/>
      <c r="Z322" s="75"/>
      <c r="AA322" s="75"/>
      <c r="AB322" s="75"/>
      <c r="AC322" s="75"/>
      <c r="AD322" s="75"/>
      <c r="AE322" s="75"/>
      <c r="AF322" s="75"/>
      <c r="AG322" s="75"/>
      <c r="AH322" s="75"/>
      <c r="AI322" s="75"/>
      <c r="AJ322" s="75"/>
      <c r="AK322" s="75"/>
      <c r="AL322" s="75"/>
      <c r="AM322" s="75"/>
      <c r="AN322" s="75"/>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318</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5"/>
      <c r="Z323" s="75"/>
      <c r="AA323" s="75"/>
      <c r="AB323" s="75"/>
      <c r="AC323" s="75"/>
      <c r="AD323" s="75"/>
      <c r="AE323" s="75"/>
      <c r="AF323" s="75"/>
      <c r="AG323" s="75"/>
      <c r="AH323" s="75"/>
      <c r="AI323" s="75"/>
      <c r="AJ323" s="75"/>
      <c r="AK323" s="75"/>
      <c r="AL323" s="75"/>
      <c r="AM323" s="75"/>
      <c r="AN323" s="75"/>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319</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5"/>
      <c r="Z324" s="75"/>
      <c r="AA324" s="75"/>
      <c r="AB324" s="75"/>
      <c r="AC324" s="75"/>
      <c r="AD324" s="75"/>
      <c r="AE324" s="75"/>
      <c r="AF324" s="75"/>
      <c r="AG324" s="75"/>
      <c r="AH324" s="75"/>
      <c r="AI324" s="75"/>
      <c r="AJ324" s="75"/>
      <c r="AK324" s="75"/>
      <c r="AL324" s="75"/>
      <c r="AM324" s="75"/>
      <c r="AN324" s="75"/>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320</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5"/>
      <c r="Z325" s="75"/>
      <c r="AA325" s="75"/>
      <c r="AB325" s="75"/>
      <c r="AC325" s="75"/>
      <c r="AD325" s="75"/>
      <c r="AE325" s="75"/>
      <c r="AF325" s="75"/>
      <c r="AG325" s="75"/>
      <c r="AH325" s="75"/>
      <c r="AI325" s="75"/>
      <c r="AJ325" s="75"/>
      <c r="AK325" s="75"/>
      <c r="AL325" s="75"/>
      <c r="AM325" s="75"/>
      <c r="AN325" s="75"/>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321</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5"/>
      <c r="Z326" s="75"/>
      <c r="AA326" s="75"/>
      <c r="AB326" s="75"/>
      <c r="AC326" s="75"/>
      <c r="AD326" s="75"/>
      <c r="AE326" s="75"/>
      <c r="AF326" s="75"/>
      <c r="AG326" s="75"/>
      <c r="AH326" s="75"/>
      <c r="AI326" s="75"/>
      <c r="AJ326" s="75"/>
      <c r="AK326" s="75"/>
      <c r="AL326" s="75"/>
      <c r="AM326" s="75"/>
      <c r="AN326" s="75"/>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322</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5"/>
      <c r="Z327" s="75"/>
      <c r="AA327" s="75"/>
      <c r="AB327" s="75"/>
      <c r="AC327" s="75"/>
      <c r="AD327" s="75"/>
      <c r="AE327" s="75"/>
      <c r="AF327" s="75"/>
      <c r="AG327" s="75"/>
      <c r="AH327" s="75"/>
      <c r="AI327" s="75"/>
      <c r="AJ327" s="75"/>
      <c r="AK327" s="75"/>
      <c r="AL327" s="75"/>
      <c r="AM327" s="75"/>
      <c r="AN327" s="75"/>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323</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5"/>
      <c r="Z328" s="75"/>
      <c r="AA328" s="75"/>
      <c r="AB328" s="75"/>
      <c r="AC328" s="75"/>
      <c r="AD328" s="75"/>
      <c r="AE328" s="75"/>
      <c r="AF328" s="75"/>
      <c r="AG328" s="75"/>
      <c r="AH328" s="75"/>
      <c r="AI328" s="75"/>
      <c r="AJ328" s="75"/>
      <c r="AK328" s="75"/>
      <c r="AL328" s="75"/>
      <c r="AM328" s="75"/>
      <c r="AN328" s="75"/>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324</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5"/>
      <c r="Z329" s="75"/>
      <c r="AA329" s="75"/>
      <c r="AB329" s="75"/>
      <c r="AC329" s="75"/>
      <c r="AD329" s="75"/>
      <c r="AE329" s="75"/>
      <c r="AF329" s="75"/>
      <c r="AG329" s="75"/>
      <c r="AH329" s="75"/>
      <c r="AI329" s="75"/>
      <c r="AJ329" s="75"/>
      <c r="AK329" s="75"/>
      <c r="AL329" s="75"/>
      <c r="AM329" s="75"/>
      <c r="AN329" s="75"/>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325</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5"/>
      <c r="Z330" s="75"/>
      <c r="AA330" s="75"/>
      <c r="AB330" s="75"/>
      <c r="AC330" s="75"/>
      <c r="AD330" s="75"/>
      <c r="AE330" s="75"/>
      <c r="AF330" s="75"/>
      <c r="AG330" s="75"/>
      <c r="AH330" s="75"/>
      <c r="AI330" s="75"/>
      <c r="AJ330" s="75"/>
      <c r="AK330" s="75"/>
      <c r="AL330" s="75"/>
      <c r="AM330" s="75"/>
      <c r="AN330" s="75"/>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326</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5"/>
      <c r="Z331" s="75"/>
      <c r="AA331" s="75"/>
      <c r="AB331" s="75"/>
      <c r="AC331" s="75"/>
      <c r="AD331" s="75"/>
      <c r="AE331" s="75"/>
      <c r="AF331" s="75"/>
      <c r="AG331" s="75"/>
      <c r="AH331" s="75"/>
      <c r="AI331" s="75"/>
      <c r="AJ331" s="75"/>
      <c r="AK331" s="75"/>
      <c r="AL331" s="75"/>
      <c r="AM331" s="75"/>
      <c r="AN331" s="75"/>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327</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5"/>
      <c r="Z332" s="75"/>
      <c r="AA332" s="75"/>
      <c r="AB332" s="75"/>
      <c r="AC332" s="75"/>
      <c r="AD332" s="75"/>
      <c r="AE332" s="75"/>
      <c r="AF332" s="75"/>
      <c r="AG332" s="75"/>
      <c r="AH332" s="75"/>
      <c r="AI332" s="75"/>
      <c r="AJ332" s="75"/>
      <c r="AK332" s="75"/>
      <c r="AL332" s="75"/>
      <c r="AM332" s="75"/>
      <c r="AN332" s="75"/>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328</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5"/>
      <c r="Z333" s="75"/>
      <c r="AA333" s="75"/>
      <c r="AB333" s="75"/>
      <c r="AC333" s="75"/>
      <c r="AD333" s="75"/>
      <c r="AE333" s="75"/>
      <c r="AF333" s="75"/>
      <c r="AG333" s="75"/>
      <c r="AH333" s="75"/>
      <c r="AI333" s="75"/>
      <c r="AJ333" s="75"/>
      <c r="AK333" s="75"/>
      <c r="AL333" s="75"/>
      <c r="AM333" s="75"/>
      <c r="AN333" s="75"/>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329</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5"/>
      <c r="Z334" s="75"/>
      <c r="AA334" s="75"/>
      <c r="AB334" s="75"/>
      <c r="AC334" s="75"/>
      <c r="AD334" s="75"/>
      <c r="AE334" s="75"/>
      <c r="AF334" s="75"/>
      <c r="AG334" s="75"/>
      <c r="AH334" s="75"/>
      <c r="AI334" s="75"/>
      <c r="AJ334" s="75"/>
      <c r="AK334" s="75"/>
      <c r="AL334" s="75"/>
      <c r="AM334" s="75"/>
      <c r="AN334" s="75"/>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330</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5"/>
      <c r="Z335" s="75"/>
      <c r="AA335" s="75"/>
      <c r="AB335" s="75"/>
      <c r="AC335" s="75"/>
      <c r="AD335" s="75"/>
      <c r="AE335" s="75"/>
      <c r="AF335" s="75"/>
      <c r="AG335" s="75"/>
      <c r="AH335" s="75"/>
      <c r="AI335" s="75"/>
      <c r="AJ335" s="75"/>
      <c r="AK335" s="75"/>
      <c r="AL335" s="75"/>
      <c r="AM335" s="75"/>
      <c r="AN335" s="75"/>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331</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5"/>
      <c r="Z336" s="75"/>
      <c r="AA336" s="75"/>
      <c r="AB336" s="75"/>
      <c r="AC336" s="75"/>
      <c r="AD336" s="75"/>
      <c r="AE336" s="75"/>
      <c r="AF336" s="75"/>
      <c r="AG336" s="75"/>
      <c r="AH336" s="75"/>
      <c r="AI336" s="75"/>
      <c r="AJ336" s="75"/>
      <c r="AK336" s="75"/>
      <c r="AL336" s="75"/>
      <c r="AM336" s="75"/>
      <c r="AN336" s="75"/>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332</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5"/>
      <c r="Z337" s="75"/>
      <c r="AA337" s="75"/>
      <c r="AB337" s="75"/>
      <c r="AC337" s="75"/>
      <c r="AD337" s="75"/>
      <c r="AE337" s="75"/>
      <c r="AF337" s="75"/>
      <c r="AG337" s="75"/>
      <c r="AH337" s="75"/>
      <c r="AI337" s="75"/>
      <c r="AJ337" s="75"/>
      <c r="AK337" s="75"/>
      <c r="AL337" s="75"/>
      <c r="AM337" s="75"/>
      <c r="AN337" s="75"/>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333</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5"/>
      <c r="Z338" s="75"/>
      <c r="AA338" s="75"/>
      <c r="AB338" s="75"/>
      <c r="AC338" s="75"/>
      <c r="AD338" s="75"/>
      <c r="AE338" s="75"/>
      <c r="AF338" s="75"/>
      <c r="AG338" s="75"/>
      <c r="AH338" s="75"/>
      <c r="AI338" s="75"/>
      <c r="AJ338" s="75"/>
      <c r="AK338" s="75"/>
      <c r="AL338" s="75"/>
      <c r="AM338" s="75"/>
      <c r="AN338" s="75"/>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334</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5"/>
      <c r="Z339" s="75"/>
      <c r="AA339" s="75"/>
      <c r="AB339" s="75"/>
      <c r="AC339" s="75"/>
      <c r="AD339" s="75"/>
      <c r="AE339" s="75"/>
      <c r="AF339" s="75"/>
      <c r="AG339" s="75"/>
      <c r="AH339" s="75"/>
      <c r="AI339" s="75"/>
      <c r="AJ339" s="75"/>
      <c r="AK339" s="75"/>
      <c r="AL339" s="75"/>
      <c r="AM339" s="75"/>
      <c r="AN339" s="75"/>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335</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5"/>
      <c r="Z340" s="75"/>
      <c r="AA340" s="75"/>
      <c r="AB340" s="75"/>
      <c r="AC340" s="75"/>
      <c r="AD340" s="75"/>
      <c r="AE340" s="75"/>
      <c r="AF340" s="75"/>
      <c r="AG340" s="75"/>
      <c r="AH340" s="75"/>
      <c r="AI340" s="75"/>
      <c r="AJ340" s="75"/>
      <c r="AK340" s="75"/>
      <c r="AL340" s="75"/>
      <c r="AM340" s="75"/>
      <c r="AN340" s="75"/>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336</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5"/>
      <c r="Z341" s="75"/>
      <c r="AA341" s="75"/>
      <c r="AB341" s="75"/>
      <c r="AC341" s="75"/>
      <c r="AD341" s="75"/>
      <c r="AE341" s="75"/>
      <c r="AF341" s="75"/>
      <c r="AG341" s="75"/>
      <c r="AH341" s="75"/>
      <c r="AI341" s="75"/>
      <c r="AJ341" s="75"/>
      <c r="AK341" s="75"/>
      <c r="AL341" s="75"/>
      <c r="AM341" s="75"/>
      <c r="AN341" s="75"/>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337</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5"/>
      <c r="Z342" s="75"/>
      <c r="AA342" s="75"/>
      <c r="AB342" s="75"/>
      <c r="AC342" s="75"/>
      <c r="AD342" s="75"/>
      <c r="AE342" s="75"/>
      <c r="AF342" s="75"/>
      <c r="AG342" s="75"/>
      <c r="AH342" s="75"/>
      <c r="AI342" s="75"/>
      <c r="AJ342" s="75"/>
      <c r="AK342" s="75"/>
      <c r="AL342" s="75"/>
      <c r="AM342" s="75"/>
      <c r="AN342" s="75"/>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338</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5"/>
      <c r="Z343" s="75"/>
      <c r="AA343" s="75"/>
      <c r="AB343" s="75"/>
      <c r="AC343" s="75"/>
      <c r="AD343" s="75"/>
      <c r="AE343" s="75"/>
      <c r="AF343" s="75"/>
      <c r="AG343" s="75"/>
      <c r="AH343" s="75"/>
      <c r="AI343" s="75"/>
      <c r="AJ343" s="75"/>
      <c r="AK343" s="75"/>
      <c r="AL343" s="75"/>
      <c r="AM343" s="75"/>
      <c r="AN343" s="75"/>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339</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5"/>
      <c r="Z344" s="75"/>
      <c r="AA344" s="75"/>
      <c r="AB344" s="75"/>
      <c r="AC344" s="75"/>
      <c r="AD344" s="75"/>
      <c r="AE344" s="75"/>
      <c r="AF344" s="75"/>
      <c r="AG344" s="75"/>
      <c r="AH344" s="75"/>
      <c r="AI344" s="75"/>
      <c r="AJ344" s="75"/>
      <c r="AK344" s="75"/>
      <c r="AL344" s="75"/>
      <c r="AM344" s="75"/>
      <c r="AN344" s="75"/>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340</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5"/>
      <c r="Z345" s="75"/>
      <c r="AA345" s="75"/>
      <c r="AB345" s="75"/>
      <c r="AC345" s="75"/>
      <c r="AD345" s="75"/>
      <c r="AE345" s="75"/>
      <c r="AF345" s="75"/>
      <c r="AG345" s="75"/>
      <c r="AH345" s="75"/>
      <c r="AI345" s="75"/>
      <c r="AJ345" s="75"/>
      <c r="AK345" s="75"/>
      <c r="AL345" s="75"/>
      <c r="AM345" s="75"/>
      <c r="AN345" s="75"/>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341</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5"/>
      <c r="Z346" s="75"/>
      <c r="AA346" s="75"/>
      <c r="AB346" s="75"/>
      <c r="AC346" s="75"/>
      <c r="AD346" s="75"/>
      <c r="AE346" s="75"/>
      <c r="AF346" s="75"/>
      <c r="AG346" s="75"/>
      <c r="AH346" s="75"/>
      <c r="AI346" s="75"/>
      <c r="AJ346" s="75"/>
      <c r="AK346" s="75"/>
      <c r="AL346" s="75"/>
      <c r="AM346" s="75"/>
      <c r="AN346" s="75"/>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342</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5"/>
      <c r="Z347" s="75"/>
      <c r="AA347" s="75"/>
      <c r="AB347" s="75"/>
      <c r="AC347" s="75"/>
      <c r="AD347" s="75"/>
      <c r="AE347" s="75"/>
      <c r="AF347" s="75"/>
      <c r="AG347" s="75"/>
      <c r="AH347" s="75"/>
      <c r="AI347" s="75"/>
      <c r="AJ347" s="75"/>
      <c r="AK347" s="75"/>
      <c r="AL347" s="75"/>
      <c r="AM347" s="75"/>
      <c r="AN347" s="75"/>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343</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5"/>
      <c r="Z348" s="75"/>
      <c r="AA348" s="75"/>
      <c r="AB348" s="75"/>
      <c r="AC348" s="75"/>
      <c r="AD348" s="75"/>
      <c r="AE348" s="75"/>
      <c r="AF348" s="75"/>
      <c r="AG348" s="75"/>
      <c r="AH348" s="75"/>
      <c r="AI348" s="75"/>
      <c r="AJ348" s="75"/>
      <c r="AK348" s="75"/>
      <c r="AL348" s="75"/>
      <c r="AM348" s="75"/>
      <c r="AN348" s="75"/>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344</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5"/>
      <c r="Z349" s="75"/>
      <c r="AA349" s="75"/>
      <c r="AB349" s="75"/>
      <c r="AC349" s="75"/>
      <c r="AD349" s="75"/>
      <c r="AE349" s="75"/>
      <c r="AF349" s="75"/>
      <c r="AG349" s="75"/>
      <c r="AH349" s="75"/>
      <c r="AI349" s="75"/>
      <c r="AJ349" s="75"/>
      <c r="AK349" s="75"/>
      <c r="AL349" s="75"/>
      <c r="AM349" s="75"/>
      <c r="AN349" s="75"/>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345</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5"/>
      <c r="Z350" s="75"/>
      <c r="AA350" s="75"/>
      <c r="AB350" s="75"/>
      <c r="AC350" s="75"/>
      <c r="AD350" s="75"/>
      <c r="AE350" s="75"/>
      <c r="AF350" s="75"/>
      <c r="AG350" s="75"/>
      <c r="AH350" s="75"/>
      <c r="AI350" s="75"/>
      <c r="AJ350" s="75"/>
      <c r="AK350" s="75"/>
      <c r="AL350" s="75"/>
      <c r="AM350" s="75"/>
      <c r="AN350" s="75"/>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346</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5"/>
      <c r="Z351" s="75"/>
      <c r="AA351" s="75"/>
      <c r="AB351" s="75"/>
      <c r="AC351" s="75"/>
      <c r="AD351" s="75"/>
      <c r="AE351" s="75"/>
      <c r="AF351" s="75"/>
      <c r="AG351" s="75"/>
      <c r="AH351" s="75"/>
      <c r="AI351" s="75"/>
      <c r="AJ351" s="75"/>
      <c r="AK351" s="75"/>
      <c r="AL351" s="75"/>
      <c r="AM351" s="75"/>
      <c r="AN351" s="75"/>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347</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5"/>
      <c r="Z352" s="75"/>
      <c r="AA352" s="75"/>
      <c r="AB352" s="75"/>
      <c r="AC352" s="75"/>
      <c r="AD352" s="75"/>
      <c r="AE352" s="75"/>
      <c r="AF352" s="75"/>
      <c r="AG352" s="75"/>
      <c r="AH352" s="75"/>
      <c r="AI352" s="75"/>
      <c r="AJ352" s="75"/>
      <c r="AK352" s="75"/>
      <c r="AL352" s="75"/>
      <c r="AM352" s="75"/>
      <c r="AN352" s="75"/>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348</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5"/>
      <c r="Z353" s="75"/>
      <c r="AA353" s="75"/>
      <c r="AB353" s="75"/>
      <c r="AC353" s="75"/>
      <c r="AD353" s="75"/>
      <c r="AE353" s="75"/>
      <c r="AF353" s="75"/>
      <c r="AG353" s="75"/>
      <c r="AH353" s="75"/>
      <c r="AI353" s="75"/>
      <c r="AJ353" s="75"/>
      <c r="AK353" s="75"/>
      <c r="AL353" s="75"/>
      <c r="AM353" s="75"/>
      <c r="AN353" s="75"/>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349</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5"/>
      <c r="Z354" s="75"/>
      <c r="AA354" s="75"/>
      <c r="AB354" s="75"/>
      <c r="AC354" s="75"/>
      <c r="AD354" s="75"/>
      <c r="AE354" s="75"/>
      <c r="AF354" s="75"/>
      <c r="AG354" s="75"/>
      <c r="AH354" s="75"/>
      <c r="AI354" s="75"/>
      <c r="AJ354" s="75"/>
      <c r="AK354" s="75"/>
      <c r="AL354" s="75"/>
      <c r="AM354" s="75"/>
      <c r="AN354" s="75"/>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350</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5"/>
      <c r="Z355" s="75"/>
      <c r="AA355" s="75"/>
      <c r="AB355" s="75"/>
      <c r="AC355" s="75"/>
      <c r="AD355" s="75"/>
      <c r="AE355" s="75"/>
      <c r="AF355" s="75"/>
      <c r="AG355" s="75"/>
      <c r="AH355" s="75"/>
      <c r="AI355" s="75"/>
      <c r="AJ355" s="75"/>
      <c r="AK355" s="75"/>
      <c r="AL355" s="75"/>
      <c r="AM355" s="75"/>
      <c r="AN355" s="75"/>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351</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5"/>
      <c r="Z356" s="75"/>
      <c r="AA356" s="75"/>
      <c r="AB356" s="75"/>
      <c r="AC356" s="75"/>
      <c r="AD356" s="75"/>
      <c r="AE356" s="75"/>
      <c r="AF356" s="75"/>
      <c r="AG356" s="75"/>
      <c r="AH356" s="75"/>
      <c r="AI356" s="75"/>
      <c r="AJ356" s="75"/>
      <c r="AK356" s="75"/>
      <c r="AL356" s="75"/>
      <c r="AM356" s="75"/>
      <c r="AN356" s="75"/>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352</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5"/>
      <c r="Z357" s="75"/>
      <c r="AA357" s="75"/>
      <c r="AB357" s="75"/>
      <c r="AC357" s="75"/>
      <c r="AD357" s="75"/>
      <c r="AE357" s="75"/>
      <c r="AF357" s="75"/>
      <c r="AG357" s="75"/>
      <c r="AH357" s="75"/>
      <c r="AI357" s="75"/>
      <c r="AJ357" s="75"/>
      <c r="AK357" s="75"/>
      <c r="AL357" s="75"/>
      <c r="AM357" s="75"/>
      <c r="AN357" s="75"/>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353</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5"/>
      <c r="Z358" s="75"/>
      <c r="AA358" s="75"/>
      <c r="AB358" s="75"/>
      <c r="AC358" s="75"/>
      <c r="AD358" s="75"/>
      <c r="AE358" s="75"/>
      <c r="AF358" s="75"/>
      <c r="AG358" s="75"/>
      <c r="AH358" s="75"/>
      <c r="AI358" s="75"/>
      <c r="AJ358" s="75"/>
      <c r="AK358" s="75"/>
      <c r="AL358" s="75"/>
      <c r="AM358" s="75"/>
      <c r="AN358" s="75"/>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354</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5"/>
      <c r="Z359" s="75"/>
      <c r="AA359" s="75"/>
      <c r="AB359" s="75"/>
      <c r="AC359" s="75"/>
      <c r="AD359" s="75"/>
      <c r="AE359" s="75"/>
      <c r="AF359" s="75"/>
      <c r="AG359" s="75"/>
      <c r="AH359" s="75"/>
      <c r="AI359" s="75"/>
      <c r="AJ359" s="75"/>
      <c r="AK359" s="75"/>
      <c r="AL359" s="75"/>
      <c r="AM359" s="75"/>
      <c r="AN359" s="75"/>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355</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5"/>
      <c r="Z360" s="75"/>
      <c r="AA360" s="75"/>
      <c r="AB360" s="75"/>
      <c r="AC360" s="75"/>
      <c r="AD360" s="75"/>
      <c r="AE360" s="75"/>
      <c r="AF360" s="75"/>
      <c r="AG360" s="75"/>
      <c r="AH360" s="75"/>
      <c r="AI360" s="75"/>
      <c r="AJ360" s="75"/>
      <c r="AK360" s="75"/>
      <c r="AL360" s="75"/>
      <c r="AM360" s="75"/>
      <c r="AN360" s="75"/>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356</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5"/>
      <c r="Z361" s="75"/>
      <c r="AA361" s="75"/>
      <c r="AB361" s="75"/>
      <c r="AC361" s="75"/>
      <c r="AD361" s="75"/>
      <c r="AE361" s="75"/>
      <c r="AF361" s="75"/>
      <c r="AG361" s="75"/>
      <c r="AH361" s="75"/>
      <c r="AI361" s="75"/>
      <c r="AJ361" s="75"/>
      <c r="AK361" s="75"/>
      <c r="AL361" s="75"/>
      <c r="AM361" s="75"/>
      <c r="AN361" s="75"/>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357</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5"/>
      <c r="Z362" s="75"/>
      <c r="AA362" s="75"/>
      <c r="AB362" s="75"/>
      <c r="AC362" s="75"/>
      <c r="AD362" s="75"/>
      <c r="AE362" s="75"/>
      <c r="AF362" s="75"/>
      <c r="AG362" s="75"/>
      <c r="AH362" s="75"/>
      <c r="AI362" s="75"/>
      <c r="AJ362" s="75"/>
      <c r="AK362" s="75"/>
      <c r="AL362" s="75"/>
      <c r="AM362" s="75"/>
      <c r="AN362" s="75"/>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358</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5"/>
      <c r="Z363" s="75"/>
      <c r="AA363" s="75"/>
      <c r="AB363" s="75"/>
      <c r="AC363" s="75"/>
      <c r="AD363" s="75"/>
      <c r="AE363" s="75"/>
      <c r="AF363" s="75"/>
      <c r="AG363" s="75"/>
      <c r="AH363" s="75"/>
      <c r="AI363" s="75"/>
      <c r="AJ363" s="75"/>
      <c r="AK363" s="75"/>
      <c r="AL363" s="75"/>
      <c r="AM363" s="75"/>
      <c r="AN363" s="75"/>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359</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5"/>
      <c r="Z364" s="75"/>
      <c r="AA364" s="75"/>
      <c r="AB364" s="75"/>
      <c r="AC364" s="75"/>
      <c r="AD364" s="75"/>
      <c r="AE364" s="75"/>
      <c r="AF364" s="75"/>
      <c r="AG364" s="75"/>
      <c r="AH364" s="75"/>
      <c r="AI364" s="75"/>
      <c r="AJ364" s="75"/>
      <c r="AK364" s="75"/>
      <c r="AL364" s="75"/>
      <c r="AM364" s="75"/>
      <c r="AN364" s="75"/>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360</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5"/>
      <c r="Z365" s="75"/>
      <c r="AA365" s="75"/>
      <c r="AB365" s="75"/>
      <c r="AC365" s="75"/>
      <c r="AD365" s="75"/>
      <c r="AE365" s="75"/>
      <c r="AF365" s="75"/>
      <c r="AG365" s="75"/>
      <c r="AH365" s="75"/>
      <c r="AI365" s="75"/>
      <c r="AJ365" s="75"/>
      <c r="AK365" s="75"/>
      <c r="AL365" s="75"/>
      <c r="AM365" s="75"/>
      <c r="AN365" s="75"/>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361</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5"/>
      <c r="Z366" s="75"/>
      <c r="AA366" s="75"/>
      <c r="AB366" s="75"/>
      <c r="AC366" s="75"/>
      <c r="AD366" s="75"/>
      <c r="AE366" s="75"/>
      <c r="AF366" s="75"/>
      <c r="AG366" s="75"/>
      <c r="AH366" s="75"/>
      <c r="AI366" s="75"/>
      <c r="AJ366" s="75"/>
      <c r="AK366" s="75"/>
      <c r="AL366" s="75"/>
      <c r="AM366" s="75"/>
      <c r="AN366" s="75"/>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362</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5"/>
      <c r="Z367" s="75"/>
      <c r="AA367" s="75"/>
      <c r="AB367" s="75"/>
      <c r="AC367" s="75"/>
      <c r="AD367" s="75"/>
      <c r="AE367" s="75"/>
      <c r="AF367" s="75"/>
      <c r="AG367" s="75"/>
      <c r="AH367" s="75"/>
      <c r="AI367" s="75"/>
      <c r="AJ367" s="75"/>
      <c r="AK367" s="75"/>
      <c r="AL367" s="75"/>
      <c r="AM367" s="75"/>
      <c r="AN367" s="75"/>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363</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5"/>
      <c r="Z368" s="75"/>
      <c r="AA368" s="75"/>
      <c r="AB368" s="75"/>
      <c r="AC368" s="75"/>
      <c r="AD368" s="75"/>
      <c r="AE368" s="75"/>
      <c r="AF368" s="75"/>
      <c r="AG368" s="75"/>
      <c r="AH368" s="75"/>
      <c r="AI368" s="75"/>
      <c r="AJ368" s="75"/>
      <c r="AK368" s="75"/>
      <c r="AL368" s="75"/>
      <c r="AM368" s="75"/>
      <c r="AN368" s="75"/>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364</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5"/>
      <c r="Z369" s="75"/>
      <c r="AA369" s="75"/>
      <c r="AB369" s="75"/>
      <c r="AC369" s="75"/>
      <c r="AD369" s="75"/>
      <c r="AE369" s="75"/>
      <c r="AF369" s="75"/>
      <c r="AG369" s="75"/>
      <c r="AH369" s="75"/>
      <c r="AI369" s="75"/>
      <c r="AJ369" s="75"/>
      <c r="AK369" s="75"/>
      <c r="AL369" s="75"/>
      <c r="AM369" s="75"/>
      <c r="AN369" s="75"/>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365</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5"/>
      <c r="Z370" s="75"/>
      <c r="AA370" s="75"/>
      <c r="AB370" s="75"/>
      <c r="AC370" s="75"/>
      <c r="AD370" s="75"/>
      <c r="AE370" s="75"/>
      <c r="AF370" s="75"/>
      <c r="AG370" s="75"/>
      <c r="AH370" s="75"/>
      <c r="AI370" s="75"/>
      <c r="AJ370" s="75"/>
      <c r="AK370" s="75"/>
      <c r="AL370" s="75"/>
      <c r="AM370" s="75"/>
      <c r="AN370" s="75"/>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366</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5"/>
      <c r="Z371" s="75"/>
      <c r="AA371" s="75"/>
      <c r="AB371" s="75"/>
      <c r="AC371" s="75"/>
      <c r="AD371" s="75"/>
      <c r="AE371" s="75"/>
      <c r="AF371" s="75"/>
      <c r="AG371" s="75"/>
      <c r="AH371" s="75"/>
      <c r="AI371" s="75"/>
      <c r="AJ371" s="75"/>
      <c r="AK371" s="75"/>
      <c r="AL371" s="75"/>
      <c r="AM371" s="75"/>
      <c r="AN371" s="75"/>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367</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5"/>
      <c r="Z372" s="75"/>
      <c r="AA372" s="75"/>
      <c r="AB372" s="75"/>
      <c r="AC372" s="75"/>
      <c r="AD372" s="75"/>
      <c r="AE372" s="75"/>
      <c r="AF372" s="75"/>
      <c r="AG372" s="75"/>
      <c r="AH372" s="75"/>
      <c r="AI372" s="75"/>
      <c r="AJ372" s="75"/>
      <c r="AK372" s="75"/>
      <c r="AL372" s="75"/>
      <c r="AM372" s="75"/>
      <c r="AN372" s="75"/>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368</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5"/>
      <c r="Z373" s="75"/>
      <c r="AA373" s="75"/>
      <c r="AB373" s="75"/>
      <c r="AC373" s="75"/>
      <c r="AD373" s="75"/>
      <c r="AE373" s="75"/>
      <c r="AF373" s="75"/>
      <c r="AG373" s="75"/>
      <c r="AH373" s="75"/>
      <c r="AI373" s="75"/>
      <c r="AJ373" s="75"/>
      <c r="AK373" s="75"/>
      <c r="AL373" s="75"/>
      <c r="AM373" s="75"/>
      <c r="AN373" s="75"/>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369</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5"/>
      <c r="Z374" s="75"/>
      <c r="AA374" s="75"/>
      <c r="AB374" s="75"/>
      <c r="AC374" s="75"/>
      <c r="AD374" s="75"/>
      <c r="AE374" s="75"/>
      <c r="AF374" s="75"/>
      <c r="AG374" s="75"/>
      <c r="AH374" s="75"/>
      <c r="AI374" s="75"/>
      <c r="AJ374" s="75"/>
      <c r="AK374" s="75"/>
      <c r="AL374" s="75"/>
      <c r="AM374" s="75"/>
      <c r="AN374" s="75"/>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370</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5"/>
      <c r="Z375" s="75"/>
      <c r="AA375" s="75"/>
      <c r="AB375" s="75"/>
      <c r="AC375" s="75"/>
      <c r="AD375" s="75"/>
      <c r="AE375" s="75"/>
      <c r="AF375" s="75"/>
      <c r="AG375" s="75"/>
      <c r="AH375" s="75"/>
      <c r="AI375" s="75"/>
      <c r="AJ375" s="75"/>
      <c r="AK375" s="75"/>
      <c r="AL375" s="75"/>
      <c r="AM375" s="75"/>
      <c r="AN375" s="75"/>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371</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5"/>
      <c r="Z376" s="75"/>
      <c r="AA376" s="75"/>
      <c r="AB376" s="75"/>
      <c r="AC376" s="75"/>
      <c r="AD376" s="75"/>
      <c r="AE376" s="75"/>
      <c r="AF376" s="75"/>
      <c r="AG376" s="75"/>
      <c r="AH376" s="75"/>
      <c r="AI376" s="75"/>
      <c r="AJ376" s="75"/>
      <c r="AK376" s="75"/>
      <c r="AL376" s="75"/>
      <c r="AM376" s="75"/>
      <c r="AN376" s="75"/>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372</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5"/>
      <c r="Z377" s="75"/>
      <c r="AA377" s="75"/>
      <c r="AB377" s="75"/>
      <c r="AC377" s="75"/>
      <c r="AD377" s="75"/>
      <c r="AE377" s="75"/>
      <c r="AF377" s="75"/>
      <c r="AG377" s="75"/>
      <c r="AH377" s="75"/>
      <c r="AI377" s="75"/>
      <c r="AJ377" s="75"/>
      <c r="AK377" s="75"/>
      <c r="AL377" s="75"/>
      <c r="AM377" s="75"/>
      <c r="AN377" s="75"/>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373</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5"/>
      <c r="Z378" s="75"/>
      <c r="AA378" s="75"/>
      <c r="AB378" s="75"/>
      <c r="AC378" s="75"/>
      <c r="AD378" s="75"/>
      <c r="AE378" s="75"/>
      <c r="AF378" s="75"/>
      <c r="AG378" s="75"/>
      <c r="AH378" s="75"/>
      <c r="AI378" s="75"/>
      <c r="AJ378" s="75"/>
      <c r="AK378" s="75"/>
      <c r="AL378" s="75"/>
      <c r="AM378" s="75"/>
      <c r="AN378" s="75"/>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374</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5"/>
      <c r="Z379" s="75"/>
      <c r="AA379" s="75"/>
      <c r="AB379" s="75"/>
      <c r="AC379" s="75"/>
      <c r="AD379" s="75"/>
      <c r="AE379" s="75"/>
      <c r="AF379" s="75"/>
      <c r="AG379" s="75"/>
      <c r="AH379" s="75"/>
      <c r="AI379" s="75"/>
      <c r="AJ379" s="75"/>
      <c r="AK379" s="75"/>
      <c r="AL379" s="75"/>
      <c r="AM379" s="75"/>
      <c r="AN379" s="75"/>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375</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5"/>
      <c r="Z380" s="75"/>
      <c r="AA380" s="75"/>
      <c r="AB380" s="75"/>
      <c r="AC380" s="75"/>
      <c r="AD380" s="75"/>
      <c r="AE380" s="75"/>
      <c r="AF380" s="75"/>
      <c r="AG380" s="75"/>
      <c r="AH380" s="75"/>
      <c r="AI380" s="75"/>
      <c r="AJ380" s="75"/>
      <c r="AK380" s="75"/>
      <c r="AL380" s="75"/>
      <c r="AM380" s="75"/>
      <c r="AN380" s="75"/>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376</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5"/>
      <c r="Z381" s="75"/>
      <c r="AA381" s="75"/>
      <c r="AB381" s="75"/>
      <c r="AC381" s="75"/>
      <c r="AD381" s="75"/>
      <c r="AE381" s="75"/>
      <c r="AF381" s="75"/>
      <c r="AG381" s="75"/>
      <c r="AH381" s="75"/>
      <c r="AI381" s="75"/>
      <c r="AJ381" s="75"/>
      <c r="AK381" s="75"/>
      <c r="AL381" s="75"/>
      <c r="AM381" s="75"/>
      <c r="AN381" s="75"/>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377</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5"/>
      <c r="Z382" s="75"/>
      <c r="AA382" s="75"/>
      <c r="AB382" s="75"/>
      <c r="AC382" s="75"/>
      <c r="AD382" s="75"/>
      <c r="AE382" s="75"/>
      <c r="AF382" s="75"/>
      <c r="AG382" s="75"/>
      <c r="AH382" s="75"/>
      <c r="AI382" s="75"/>
      <c r="AJ382" s="75"/>
      <c r="AK382" s="75"/>
      <c r="AL382" s="75"/>
      <c r="AM382" s="75"/>
      <c r="AN382" s="75"/>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378</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5"/>
      <c r="Z383" s="75"/>
      <c r="AA383" s="75"/>
      <c r="AB383" s="75"/>
      <c r="AC383" s="75"/>
      <c r="AD383" s="75"/>
      <c r="AE383" s="75"/>
      <c r="AF383" s="75"/>
      <c r="AG383" s="75"/>
      <c r="AH383" s="75"/>
      <c r="AI383" s="75"/>
      <c r="AJ383" s="75"/>
      <c r="AK383" s="75"/>
      <c r="AL383" s="75"/>
      <c r="AM383" s="75"/>
      <c r="AN383" s="75"/>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379</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5"/>
      <c r="Z384" s="75"/>
      <c r="AA384" s="75"/>
      <c r="AB384" s="75"/>
      <c r="AC384" s="75"/>
      <c r="AD384" s="75"/>
      <c r="AE384" s="75"/>
      <c r="AF384" s="75"/>
      <c r="AG384" s="75"/>
      <c r="AH384" s="75"/>
      <c r="AI384" s="75"/>
      <c r="AJ384" s="75"/>
      <c r="AK384" s="75"/>
      <c r="AL384" s="75"/>
      <c r="AM384" s="75"/>
      <c r="AN384" s="75"/>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380</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5"/>
      <c r="Z385" s="75"/>
      <c r="AA385" s="75"/>
      <c r="AB385" s="75"/>
      <c r="AC385" s="75"/>
      <c r="AD385" s="75"/>
      <c r="AE385" s="75"/>
      <c r="AF385" s="75"/>
      <c r="AG385" s="75"/>
      <c r="AH385" s="75"/>
      <c r="AI385" s="75"/>
      <c r="AJ385" s="75"/>
      <c r="AK385" s="75"/>
      <c r="AL385" s="75"/>
      <c r="AM385" s="75"/>
      <c r="AN385" s="75"/>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381</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5"/>
      <c r="Z386" s="75"/>
      <c r="AA386" s="75"/>
      <c r="AB386" s="75"/>
      <c r="AC386" s="75"/>
      <c r="AD386" s="75"/>
      <c r="AE386" s="75"/>
      <c r="AF386" s="75"/>
      <c r="AG386" s="75"/>
      <c r="AH386" s="75"/>
      <c r="AI386" s="75"/>
      <c r="AJ386" s="75"/>
      <c r="AK386" s="75"/>
      <c r="AL386" s="75"/>
      <c r="AM386" s="75"/>
      <c r="AN386" s="75"/>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382</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5"/>
      <c r="Z387" s="75"/>
      <c r="AA387" s="75"/>
      <c r="AB387" s="75"/>
      <c r="AC387" s="75"/>
      <c r="AD387" s="75"/>
      <c r="AE387" s="75"/>
      <c r="AF387" s="75"/>
      <c r="AG387" s="75"/>
      <c r="AH387" s="75"/>
      <c r="AI387" s="75"/>
      <c r="AJ387" s="75"/>
      <c r="AK387" s="75"/>
      <c r="AL387" s="75"/>
      <c r="AM387" s="75"/>
      <c r="AN387" s="75"/>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383</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5"/>
      <c r="Z388" s="75"/>
      <c r="AA388" s="75"/>
      <c r="AB388" s="75"/>
      <c r="AC388" s="75"/>
      <c r="AD388" s="75"/>
      <c r="AE388" s="75"/>
      <c r="AF388" s="75"/>
      <c r="AG388" s="75"/>
      <c r="AH388" s="75"/>
      <c r="AI388" s="75"/>
      <c r="AJ388" s="75"/>
      <c r="AK388" s="75"/>
      <c r="AL388" s="75"/>
      <c r="AM388" s="75"/>
      <c r="AN388" s="75"/>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384</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5"/>
      <c r="Z389" s="75"/>
      <c r="AA389" s="75"/>
      <c r="AB389" s="75"/>
      <c r="AC389" s="75"/>
      <c r="AD389" s="75"/>
      <c r="AE389" s="75"/>
      <c r="AF389" s="75"/>
      <c r="AG389" s="75"/>
      <c r="AH389" s="75"/>
      <c r="AI389" s="75"/>
      <c r="AJ389" s="75"/>
      <c r="AK389" s="75"/>
      <c r="AL389" s="75"/>
      <c r="AM389" s="75"/>
      <c r="AN389" s="75"/>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385</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5"/>
      <c r="Z390" s="75"/>
      <c r="AA390" s="75"/>
      <c r="AB390" s="75"/>
      <c r="AC390" s="75"/>
      <c r="AD390" s="75"/>
      <c r="AE390" s="75"/>
      <c r="AF390" s="75"/>
      <c r="AG390" s="75"/>
      <c r="AH390" s="75"/>
      <c r="AI390" s="75"/>
      <c r="AJ390" s="75"/>
      <c r="AK390" s="75"/>
      <c r="AL390" s="75"/>
      <c r="AM390" s="75"/>
      <c r="AN390" s="75"/>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386</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5"/>
      <c r="Z391" s="75"/>
      <c r="AA391" s="75"/>
      <c r="AB391" s="75"/>
      <c r="AC391" s="75"/>
      <c r="AD391" s="75"/>
      <c r="AE391" s="75"/>
      <c r="AF391" s="75"/>
      <c r="AG391" s="75"/>
      <c r="AH391" s="75"/>
      <c r="AI391" s="75"/>
      <c r="AJ391" s="75"/>
      <c r="AK391" s="75"/>
      <c r="AL391" s="75"/>
      <c r="AM391" s="75"/>
      <c r="AN391" s="75"/>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387</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5"/>
      <c r="Z392" s="75"/>
      <c r="AA392" s="75"/>
      <c r="AB392" s="75"/>
      <c r="AC392" s="75"/>
      <c r="AD392" s="75"/>
      <c r="AE392" s="75"/>
      <c r="AF392" s="75"/>
      <c r="AG392" s="75"/>
      <c r="AH392" s="75"/>
      <c r="AI392" s="75"/>
      <c r="AJ392" s="75"/>
      <c r="AK392" s="75"/>
      <c r="AL392" s="75"/>
      <c r="AM392" s="75"/>
      <c r="AN392" s="75"/>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388</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5"/>
      <c r="Z393" s="75"/>
      <c r="AA393" s="75"/>
      <c r="AB393" s="75"/>
      <c r="AC393" s="75"/>
      <c r="AD393" s="75"/>
      <c r="AE393" s="75"/>
      <c r="AF393" s="75"/>
      <c r="AG393" s="75"/>
      <c r="AH393" s="75"/>
      <c r="AI393" s="75"/>
      <c r="AJ393" s="75"/>
      <c r="AK393" s="75"/>
      <c r="AL393" s="75"/>
      <c r="AM393" s="75"/>
      <c r="AN393" s="75"/>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389</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5"/>
      <c r="Z394" s="75"/>
      <c r="AA394" s="75"/>
      <c r="AB394" s="75"/>
      <c r="AC394" s="75"/>
      <c r="AD394" s="75"/>
      <c r="AE394" s="75"/>
      <c r="AF394" s="75"/>
      <c r="AG394" s="75"/>
      <c r="AH394" s="75"/>
      <c r="AI394" s="75"/>
      <c r="AJ394" s="75"/>
      <c r="AK394" s="75"/>
      <c r="AL394" s="75"/>
      <c r="AM394" s="75"/>
      <c r="AN394" s="75"/>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390</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5"/>
      <c r="Z395" s="75"/>
      <c r="AA395" s="75"/>
      <c r="AB395" s="75"/>
      <c r="AC395" s="75"/>
      <c r="AD395" s="75"/>
      <c r="AE395" s="75"/>
      <c r="AF395" s="75"/>
      <c r="AG395" s="75"/>
      <c r="AH395" s="75"/>
      <c r="AI395" s="75"/>
      <c r="AJ395" s="75"/>
      <c r="AK395" s="75"/>
      <c r="AL395" s="75"/>
      <c r="AM395" s="75"/>
      <c r="AN395" s="75"/>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391</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5"/>
      <c r="Z396" s="75"/>
      <c r="AA396" s="75"/>
      <c r="AB396" s="75"/>
      <c r="AC396" s="75"/>
      <c r="AD396" s="75"/>
      <c r="AE396" s="75"/>
      <c r="AF396" s="75"/>
      <c r="AG396" s="75"/>
      <c r="AH396" s="75"/>
      <c r="AI396" s="75"/>
      <c r="AJ396" s="75"/>
      <c r="AK396" s="75"/>
      <c r="AL396" s="75"/>
      <c r="AM396" s="75"/>
      <c r="AN396" s="75"/>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392</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5"/>
      <c r="Z397" s="75"/>
      <c r="AA397" s="75"/>
      <c r="AB397" s="75"/>
      <c r="AC397" s="75"/>
      <c r="AD397" s="75"/>
      <c r="AE397" s="75"/>
      <c r="AF397" s="75"/>
      <c r="AG397" s="75"/>
      <c r="AH397" s="75"/>
      <c r="AI397" s="75"/>
      <c r="AJ397" s="75"/>
      <c r="AK397" s="75"/>
      <c r="AL397" s="75"/>
      <c r="AM397" s="75"/>
      <c r="AN397" s="75"/>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393</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5"/>
      <c r="Z398" s="75"/>
      <c r="AA398" s="75"/>
      <c r="AB398" s="75"/>
      <c r="AC398" s="75"/>
      <c r="AD398" s="75"/>
      <c r="AE398" s="75"/>
      <c r="AF398" s="75"/>
      <c r="AG398" s="75"/>
      <c r="AH398" s="75"/>
      <c r="AI398" s="75"/>
      <c r="AJ398" s="75"/>
      <c r="AK398" s="75"/>
      <c r="AL398" s="75"/>
      <c r="AM398" s="75"/>
      <c r="AN398" s="75"/>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394</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5"/>
      <c r="Z399" s="75"/>
      <c r="AA399" s="75"/>
      <c r="AB399" s="75"/>
      <c r="AC399" s="75"/>
      <c r="AD399" s="75"/>
      <c r="AE399" s="75"/>
      <c r="AF399" s="75"/>
      <c r="AG399" s="75"/>
      <c r="AH399" s="75"/>
      <c r="AI399" s="75"/>
      <c r="AJ399" s="75"/>
      <c r="AK399" s="75"/>
      <c r="AL399" s="75"/>
      <c r="AM399" s="75"/>
      <c r="AN399" s="75"/>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395</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5"/>
      <c r="Z400" s="75"/>
      <c r="AA400" s="75"/>
      <c r="AB400" s="75"/>
      <c r="AC400" s="75"/>
      <c r="AD400" s="75"/>
      <c r="AE400" s="75"/>
      <c r="AF400" s="75"/>
      <c r="AG400" s="75"/>
      <c r="AH400" s="75"/>
      <c r="AI400" s="75"/>
      <c r="AJ400" s="75"/>
      <c r="AK400" s="75"/>
      <c r="AL400" s="75"/>
      <c r="AM400" s="75"/>
      <c r="AN400" s="75"/>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396</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5"/>
      <c r="Z401" s="75"/>
      <c r="AA401" s="75"/>
      <c r="AB401" s="75"/>
      <c r="AC401" s="75"/>
      <c r="AD401" s="75"/>
      <c r="AE401" s="75"/>
      <c r="AF401" s="75"/>
      <c r="AG401" s="75"/>
      <c r="AH401" s="75"/>
      <c r="AI401" s="75"/>
      <c r="AJ401" s="75"/>
      <c r="AK401" s="75"/>
      <c r="AL401" s="75"/>
      <c r="AM401" s="75"/>
      <c r="AN401" s="75"/>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397</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5"/>
      <c r="Z402" s="75"/>
      <c r="AA402" s="75"/>
      <c r="AB402" s="75"/>
      <c r="AC402" s="75"/>
      <c r="AD402" s="75"/>
      <c r="AE402" s="75"/>
      <c r="AF402" s="75"/>
      <c r="AG402" s="75"/>
      <c r="AH402" s="75"/>
      <c r="AI402" s="75"/>
      <c r="AJ402" s="75"/>
      <c r="AK402" s="75"/>
      <c r="AL402" s="75"/>
      <c r="AM402" s="75"/>
      <c r="AN402" s="75"/>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398</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5"/>
      <c r="Z403" s="75"/>
      <c r="AA403" s="75"/>
      <c r="AB403" s="75"/>
      <c r="AC403" s="75"/>
      <c r="AD403" s="75"/>
      <c r="AE403" s="75"/>
      <c r="AF403" s="75"/>
      <c r="AG403" s="75"/>
      <c r="AH403" s="75"/>
      <c r="AI403" s="75"/>
      <c r="AJ403" s="75"/>
      <c r="AK403" s="75"/>
      <c r="AL403" s="75"/>
      <c r="AM403" s="75"/>
      <c r="AN403" s="75"/>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399</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5"/>
      <c r="Z404" s="75"/>
      <c r="AA404" s="75"/>
      <c r="AB404" s="75"/>
      <c r="AC404" s="75"/>
      <c r="AD404" s="75"/>
      <c r="AE404" s="75"/>
      <c r="AF404" s="75"/>
      <c r="AG404" s="75"/>
      <c r="AH404" s="75"/>
      <c r="AI404" s="75"/>
      <c r="AJ404" s="75"/>
      <c r="AK404" s="75"/>
      <c r="AL404" s="75"/>
      <c r="AM404" s="75"/>
      <c r="AN404" s="75"/>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400</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5"/>
      <c r="Z405" s="75"/>
      <c r="AA405" s="75"/>
      <c r="AB405" s="75"/>
      <c r="AC405" s="75"/>
      <c r="AD405" s="75"/>
      <c r="AE405" s="75"/>
      <c r="AF405" s="75"/>
      <c r="AG405" s="75"/>
      <c r="AH405" s="75"/>
      <c r="AI405" s="75"/>
      <c r="AJ405" s="75"/>
      <c r="AK405" s="75"/>
      <c r="AL405" s="75"/>
      <c r="AM405" s="75"/>
      <c r="AN405" s="75"/>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401</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5"/>
      <c r="Z406" s="75"/>
      <c r="AA406" s="75"/>
      <c r="AB406" s="75"/>
      <c r="AC406" s="75"/>
      <c r="AD406" s="75"/>
      <c r="AE406" s="75"/>
      <c r="AF406" s="75"/>
      <c r="AG406" s="75"/>
      <c r="AH406" s="75"/>
      <c r="AI406" s="75"/>
      <c r="AJ406" s="75"/>
      <c r="AK406" s="75"/>
      <c r="AL406" s="75"/>
      <c r="AM406" s="75"/>
      <c r="AN406" s="75"/>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402</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5"/>
      <c r="Z407" s="75"/>
      <c r="AA407" s="75"/>
      <c r="AB407" s="75"/>
      <c r="AC407" s="75"/>
      <c r="AD407" s="75"/>
      <c r="AE407" s="75"/>
      <c r="AF407" s="75"/>
      <c r="AG407" s="75"/>
      <c r="AH407" s="75"/>
      <c r="AI407" s="75"/>
      <c r="AJ407" s="75"/>
      <c r="AK407" s="75"/>
      <c r="AL407" s="75"/>
      <c r="AM407" s="75"/>
      <c r="AN407" s="75"/>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403</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5"/>
      <c r="Z408" s="75"/>
      <c r="AA408" s="75"/>
      <c r="AB408" s="75"/>
      <c r="AC408" s="75"/>
      <c r="AD408" s="75"/>
      <c r="AE408" s="75"/>
      <c r="AF408" s="75"/>
      <c r="AG408" s="75"/>
      <c r="AH408" s="75"/>
      <c r="AI408" s="75"/>
      <c r="AJ408" s="75"/>
      <c r="AK408" s="75"/>
      <c r="AL408" s="75"/>
      <c r="AM408" s="75"/>
      <c r="AN408" s="75"/>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404</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5"/>
      <c r="Z409" s="75"/>
      <c r="AA409" s="75"/>
      <c r="AB409" s="75"/>
      <c r="AC409" s="75"/>
      <c r="AD409" s="75"/>
      <c r="AE409" s="75"/>
      <c r="AF409" s="75"/>
      <c r="AG409" s="75"/>
      <c r="AH409" s="75"/>
      <c r="AI409" s="75"/>
      <c r="AJ409" s="75"/>
      <c r="AK409" s="75"/>
      <c r="AL409" s="75"/>
      <c r="AM409" s="75"/>
      <c r="AN409" s="75"/>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405</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5"/>
      <c r="Z410" s="75"/>
      <c r="AA410" s="75"/>
      <c r="AB410" s="75"/>
      <c r="AC410" s="75"/>
      <c r="AD410" s="75"/>
      <c r="AE410" s="75"/>
      <c r="AF410" s="75"/>
      <c r="AG410" s="75"/>
      <c r="AH410" s="75"/>
      <c r="AI410" s="75"/>
      <c r="AJ410" s="75"/>
      <c r="AK410" s="75"/>
      <c r="AL410" s="75"/>
      <c r="AM410" s="75"/>
      <c r="AN410" s="75"/>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406</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5"/>
      <c r="Z411" s="75"/>
      <c r="AA411" s="75"/>
      <c r="AB411" s="75"/>
      <c r="AC411" s="75"/>
      <c r="AD411" s="75"/>
      <c r="AE411" s="75"/>
      <c r="AF411" s="75"/>
      <c r="AG411" s="75"/>
      <c r="AH411" s="75"/>
      <c r="AI411" s="75"/>
      <c r="AJ411" s="75"/>
      <c r="AK411" s="75"/>
      <c r="AL411" s="75"/>
      <c r="AM411" s="75"/>
      <c r="AN411" s="75"/>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407</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5"/>
      <c r="Z412" s="75"/>
      <c r="AA412" s="75"/>
      <c r="AB412" s="75"/>
      <c r="AC412" s="75"/>
      <c r="AD412" s="75"/>
      <c r="AE412" s="75"/>
      <c r="AF412" s="75"/>
      <c r="AG412" s="75"/>
      <c r="AH412" s="75"/>
      <c r="AI412" s="75"/>
      <c r="AJ412" s="75"/>
      <c r="AK412" s="75"/>
      <c r="AL412" s="75"/>
      <c r="AM412" s="75"/>
      <c r="AN412" s="75"/>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408</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5"/>
      <c r="Z413" s="75"/>
      <c r="AA413" s="75"/>
      <c r="AB413" s="75"/>
      <c r="AC413" s="75"/>
      <c r="AD413" s="75"/>
      <c r="AE413" s="75"/>
      <c r="AF413" s="75"/>
      <c r="AG413" s="75"/>
      <c r="AH413" s="75"/>
      <c r="AI413" s="75"/>
      <c r="AJ413" s="75"/>
      <c r="AK413" s="75"/>
      <c r="AL413" s="75"/>
      <c r="AM413" s="75"/>
      <c r="AN413" s="75"/>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409</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5"/>
      <c r="Z414" s="75"/>
      <c r="AA414" s="75"/>
      <c r="AB414" s="75"/>
      <c r="AC414" s="75"/>
      <c r="AD414" s="75"/>
      <c r="AE414" s="75"/>
      <c r="AF414" s="75"/>
      <c r="AG414" s="75"/>
      <c r="AH414" s="75"/>
      <c r="AI414" s="75"/>
      <c r="AJ414" s="75"/>
      <c r="AK414" s="75"/>
      <c r="AL414" s="75"/>
      <c r="AM414" s="75"/>
      <c r="AN414" s="75"/>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410</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5"/>
      <c r="Z415" s="75"/>
      <c r="AA415" s="75"/>
      <c r="AB415" s="75"/>
      <c r="AC415" s="75"/>
      <c r="AD415" s="75"/>
      <c r="AE415" s="75"/>
      <c r="AF415" s="75"/>
      <c r="AG415" s="75"/>
      <c r="AH415" s="75"/>
      <c r="AI415" s="75"/>
      <c r="AJ415" s="75"/>
      <c r="AK415" s="75"/>
      <c r="AL415" s="75"/>
      <c r="AM415" s="75"/>
      <c r="AN415" s="75"/>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411</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5"/>
      <c r="Z416" s="75"/>
      <c r="AA416" s="75"/>
      <c r="AB416" s="75"/>
      <c r="AC416" s="75"/>
      <c r="AD416" s="75"/>
      <c r="AE416" s="75"/>
      <c r="AF416" s="75"/>
      <c r="AG416" s="75"/>
      <c r="AH416" s="75"/>
      <c r="AI416" s="75"/>
      <c r="AJ416" s="75"/>
      <c r="AK416" s="75"/>
      <c r="AL416" s="75"/>
      <c r="AM416" s="75"/>
      <c r="AN416" s="75"/>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412</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5"/>
      <c r="Z417" s="75"/>
      <c r="AA417" s="75"/>
      <c r="AB417" s="75"/>
      <c r="AC417" s="75"/>
      <c r="AD417" s="75"/>
      <c r="AE417" s="75"/>
      <c r="AF417" s="75"/>
      <c r="AG417" s="75"/>
      <c r="AH417" s="75"/>
      <c r="AI417" s="75"/>
      <c r="AJ417" s="75"/>
      <c r="AK417" s="75"/>
      <c r="AL417" s="75"/>
      <c r="AM417" s="75"/>
      <c r="AN417" s="75"/>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413</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5"/>
      <c r="Z418" s="75"/>
      <c r="AA418" s="75"/>
      <c r="AB418" s="75"/>
      <c r="AC418" s="75"/>
      <c r="AD418" s="75"/>
      <c r="AE418" s="75"/>
      <c r="AF418" s="75"/>
      <c r="AG418" s="75"/>
      <c r="AH418" s="75"/>
      <c r="AI418" s="75"/>
      <c r="AJ418" s="75"/>
      <c r="AK418" s="75"/>
      <c r="AL418" s="75"/>
      <c r="AM418" s="75"/>
      <c r="AN418" s="75"/>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414</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5"/>
      <c r="Z419" s="75"/>
      <c r="AA419" s="75"/>
      <c r="AB419" s="75"/>
      <c r="AC419" s="75"/>
      <c r="AD419" s="75"/>
      <c r="AE419" s="75"/>
      <c r="AF419" s="75"/>
      <c r="AG419" s="75"/>
      <c r="AH419" s="75"/>
      <c r="AI419" s="75"/>
      <c r="AJ419" s="75"/>
      <c r="AK419" s="75"/>
      <c r="AL419" s="75"/>
      <c r="AM419" s="75"/>
      <c r="AN419" s="75"/>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415</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5"/>
      <c r="Z420" s="75"/>
      <c r="AA420" s="75"/>
      <c r="AB420" s="75"/>
      <c r="AC420" s="75"/>
      <c r="AD420" s="75"/>
      <c r="AE420" s="75"/>
      <c r="AF420" s="75"/>
      <c r="AG420" s="75"/>
      <c r="AH420" s="75"/>
      <c r="AI420" s="75"/>
      <c r="AJ420" s="75"/>
      <c r="AK420" s="75"/>
      <c r="AL420" s="75"/>
      <c r="AM420" s="75"/>
      <c r="AN420" s="75"/>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416</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5"/>
      <c r="Z421" s="75"/>
      <c r="AA421" s="75"/>
      <c r="AB421" s="75"/>
      <c r="AC421" s="75"/>
      <c r="AD421" s="75"/>
      <c r="AE421" s="75"/>
      <c r="AF421" s="75"/>
      <c r="AG421" s="75"/>
      <c r="AH421" s="75"/>
      <c r="AI421" s="75"/>
      <c r="AJ421" s="75"/>
      <c r="AK421" s="75"/>
      <c r="AL421" s="75"/>
      <c r="AM421" s="75"/>
      <c r="AN421" s="75"/>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417</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5"/>
      <c r="Z422" s="75"/>
      <c r="AA422" s="75"/>
      <c r="AB422" s="75"/>
      <c r="AC422" s="75"/>
      <c r="AD422" s="75"/>
      <c r="AE422" s="75"/>
      <c r="AF422" s="75"/>
      <c r="AG422" s="75"/>
      <c r="AH422" s="75"/>
      <c r="AI422" s="75"/>
      <c r="AJ422" s="75"/>
      <c r="AK422" s="75"/>
      <c r="AL422" s="75"/>
      <c r="AM422" s="75"/>
      <c r="AN422" s="75"/>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418</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5"/>
      <c r="Z423" s="75"/>
      <c r="AA423" s="75"/>
      <c r="AB423" s="75"/>
      <c r="AC423" s="75"/>
      <c r="AD423" s="75"/>
      <c r="AE423" s="75"/>
      <c r="AF423" s="75"/>
      <c r="AG423" s="75"/>
      <c r="AH423" s="75"/>
      <c r="AI423" s="75"/>
      <c r="AJ423" s="75"/>
      <c r="AK423" s="75"/>
      <c r="AL423" s="75"/>
      <c r="AM423" s="75"/>
      <c r="AN423" s="75"/>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419</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5"/>
      <c r="Z424" s="75"/>
      <c r="AA424" s="75"/>
      <c r="AB424" s="75"/>
      <c r="AC424" s="75"/>
      <c r="AD424" s="75"/>
      <c r="AE424" s="75"/>
      <c r="AF424" s="75"/>
      <c r="AG424" s="75"/>
      <c r="AH424" s="75"/>
      <c r="AI424" s="75"/>
      <c r="AJ424" s="75"/>
      <c r="AK424" s="75"/>
      <c r="AL424" s="75"/>
      <c r="AM424" s="75"/>
      <c r="AN424" s="75"/>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420</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5"/>
      <c r="Z425" s="75"/>
      <c r="AA425" s="75"/>
      <c r="AB425" s="75"/>
      <c r="AC425" s="75"/>
      <c r="AD425" s="75"/>
      <c r="AE425" s="75"/>
      <c r="AF425" s="75"/>
      <c r="AG425" s="75"/>
      <c r="AH425" s="75"/>
      <c r="AI425" s="75"/>
      <c r="AJ425" s="75"/>
      <c r="AK425" s="75"/>
      <c r="AL425" s="75"/>
      <c r="AM425" s="75"/>
      <c r="AN425" s="75"/>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421</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5"/>
      <c r="Z426" s="75"/>
      <c r="AA426" s="75"/>
      <c r="AB426" s="75"/>
      <c r="AC426" s="75"/>
      <c r="AD426" s="75"/>
      <c r="AE426" s="75"/>
      <c r="AF426" s="75"/>
      <c r="AG426" s="75"/>
      <c r="AH426" s="75"/>
      <c r="AI426" s="75"/>
      <c r="AJ426" s="75"/>
      <c r="AK426" s="75"/>
      <c r="AL426" s="75"/>
      <c r="AM426" s="75"/>
      <c r="AN426" s="75"/>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422</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5"/>
      <c r="Z427" s="75"/>
      <c r="AA427" s="75"/>
      <c r="AB427" s="75"/>
      <c r="AC427" s="75"/>
      <c r="AD427" s="75"/>
      <c r="AE427" s="75"/>
      <c r="AF427" s="75"/>
      <c r="AG427" s="75"/>
      <c r="AH427" s="75"/>
      <c r="AI427" s="75"/>
      <c r="AJ427" s="75"/>
      <c r="AK427" s="75"/>
      <c r="AL427" s="75"/>
      <c r="AM427" s="75"/>
      <c r="AN427" s="75"/>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423</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5"/>
      <c r="Z428" s="75"/>
      <c r="AA428" s="75"/>
      <c r="AB428" s="75"/>
      <c r="AC428" s="75"/>
      <c r="AD428" s="75"/>
      <c r="AE428" s="75"/>
      <c r="AF428" s="75"/>
      <c r="AG428" s="75"/>
      <c r="AH428" s="75"/>
      <c r="AI428" s="75"/>
      <c r="AJ428" s="75"/>
      <c r="AK428" s="75"/>
      <c r="AL428" s="75"/>
      <c r="AM428" s="75"/>
      <c r="AN428" s="75"/>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424</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5"/>
      <c r="Z429" s="75"/>
      <c r="AA429" s="75"/>
      <c r="AB429" s="75"/>
      <c r="AC429" s="75"/>
      <c r="AD429" s="75"/>
      <c r="AE429" s="75"/>
      <c r="AF429" s="75"/>
      <c r="AG429" s="75"/>
      <c r="AH429" s="75"/>
      <c r="AI429" s="75"/>
      <c r="AJ429" s="75"/>
      <c r="AK429" s="75"/>
      <c r="AL429" s="75"/>
      <c r="AM429" s="75"/>
      <c r="AN429" s="75"/>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425</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5"/>
      <c r="Z430" s="75"/>
      <c r="AA430" s="75"/>
      <c r="AB430" s="75"/>
      <c r="AC430" s="75"/>
      <c r="AD430" s="75"/>
      <c r="AE430" s="75"/>
      <c r="AF430" s="75"/>
      <c r="AG430" s="75"/>
      <c r="AH430" s="75"/>
      <c r="AI430" s="75"/>
      <c r="AJ430" s="75"/>
      <c r="AK430" s="75"/>
      <c r="AL430" s="75"/>
      <c r="AM430" s="75"/>
      <c r="AN430" s="75"/>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426</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5"/>
      <c r="Z431" s="75"/>
      <c r="AA431" s="75"/>
      <c r="AB431" s="75"/>
      <c r="AC431" s="75"/>
      <c r="AD431" s="75"/>
      <c r="AE431" s="75"/>
      <c r="AF431" s="75"/>
      <c r="AG431" s="75"/>
      <c r="AH431" s="75"/>
      <c r="AI431" s="75"/>
      <c r="AJ431" s="75"/>
      <c r="AK431" s="75"/>
      <c r="AL431" s="75"/>
      <c r="AM431" s="75"/>
      <c r="AN431" s="75"/>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427</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5"/>
      <c r="Z432" s="75"/>
      <c r="AA432" s="75"/>
      <c r="AB432" s="75"/>
      <c r="AC432" s="75"/>
      <c r="AD432" s="75"/>
      <c r="AE432" s="75"/>
      <c r="AF432" s="75"/>
      <c r="AG432" s="75"/>
      <c r="AH432" s="75"/>
      <c r="AI432" s="75"/>
      <c r="AJ432" s="75"/>
      <c r="AK432" s="75"/>
      <c r="AL432" s="75"/>
      <c r="AM432" s="75"/>
      <c r="AN432" s="75"/>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428</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5"/>
      <c r="Z433" s="75"/>
      <c r="AA433" s="75"/>
      <c r="AB433" s="75"/>
      <c r="AC433" s="75"/>
      <c r="AD433" s="75"/>
      <c r="AE433" s="75"/>
      <c r="AF433" s="75"/>
      <c r="AG433" s="75"/>
      <c r="AH433" s="75"/>
      <c r="AI433" s="75"/>
      <c r="AJ433" s="75"/>
      <c r="AK433" s="75"/>
      <c r="AL433" s="75"/>
      <c r="AM433" s="75"/>
      <c r="AN433" s="75"/>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429</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5"/>
      <c r="Z434" s="75"/>
      <c r="AA434" s="75"/>
      <c r="AB434" s="75"/>
      <c r="AC434" s="75"/>
      <c r="AD434" s="75"/>
      <c r="AE434" s="75"/>
      <c r="AF434" s="75"/>
      <c r="AG434" s="75"/>
      <c r="AH434" s="75"/>
      <c r="AI434" s="75"/>
      <c r="AJ434" s="75"/>
      <c r="AK434" s="75"/>
      <c r="AL434" s="75"/>
      <c r="AM434" s="75"/>
      <c r="AN434" s="75"/>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430</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5"/>
      <c r="Z435" s="75"/>
      <c r="AA435" s="75"/>
      <c r="AB435" s="75"/>
      <c r="AC435" s="75"/>
      <c r="AD435" s="75"/>
      <c r="AE435" s="75"/>
      <c r="AF435" s="75"/>
      <c r="AG435" s="75"/>
      <c r="AH435" s="75"/>
      <c r="AI435" s="75"/>
      <c r="AJ435" s="75"/>
      <c r="AK435" s="75"/>
      <c r="AL435" s="75"/>
      <c r="AM435" s="75"/>
      <c r="AN435" s="75"/>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431</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5"/>
      <c r="Z436" s="75"/>
      <c r="AA436" s="75"/>
      <c r="AB436" s="75"/>
      <c r="AC436" s="75"/>
      <c r="AD436" s="75"/>
      <c r="AE436" s="75"/>
      <c r="AF436" s="75"/>
      <c r="AG436" s="75"/>
      <c r="AH436" s="75"/>
      <c r="AI436" s="75"/>
      <c r="AJ436" s="75"/>
      <c r="AK436" s="75"/>
      <c r="AL436" s="75"/>
      <c r="AM436" s="75"/>
      <c r="AN436" s="75"/>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432</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5"/>
      <c r="Z437" s="75"/>
      <c r="AA437" s="75"/>
      <c r="AB437" s="75"/>
      <c r="AC437" s="75"/>
      <c r="AD437" s="75"/>
      <c r="AE437" s="75"/>
      <c r="AF437" s="75"/>
      <c r="AG437" s="75"/>
      <c r="AH437" s="75"/>
      <c r="AI437" s="75"/>
      <c r="AJ437" s="75"/>
      <c r="AK437" s="75"/>
      <c r="AL437" s="75"/>
      <c r="AM437" s="75"/>
      <c r="AN437" s="75"/>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433</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5"/>
      <c r="Z438" s="75"/>
      <c r="AA438" s="75"/>
      <c r="AB438" s="75"/>
      <c r="AC438" s="75"/>
      <c r="AD438" s="75"/>
      <c r="AE438" s="75"/>
      <c r="AF438" s="75"/>
      <c r="AG438" s="75"/>
      <c r="AH438" s="75"/>
      <c r="AI438" s="75"/>
      <c r="AJ438" s="75"/>
      <c r="AK438" s="75"/>
      <c r="AL438" s="75"/>
      <c r="AM438" s="75"/>
      <c r="AN438" s="75"/>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434</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5"/>
      <c r="Z439" s="75"/>
      <c r="AA439" s="75"/>
      <c r="AB439" s="75"/>
      <c r="AC439" s="75"/>
      <c r="AD439" s="75"/>
      <c r="AE439" s="75"/>
      <c r="AF439" s="75"/>
      <c r="AG439" s="75"/>
      <c r="AH439" s="75"/>
      <c r="AI439" s="75"/>
      <c r="AJ439" s="75"/>
      <c r="AK439" s="75"/>
      <c r="AL439" s="75"/>
      <c r="AM439" s="75"/>
      <c r="AN439" s="75"/>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435</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5"/>
      <c r="Z440" s="75"/>
      <c r="AA440" s="75"/>
      <c r="AB440" s="75"/>
      <c r="AC440" s="75"/>
      <c r="AD440" s="75"/>
      <c r="AE440" s="75"/>
      <c r="AF440" s="75"/>
      <c r="AG440" s="75"/>
      <c r="AH440" s="75"/>
      <c r="AI440" s="75"/>
      <c r="AJ440" s="75"/>
      <c r="AK440" s="75"/>
      <c r="AL440" s="75"/>
      <c r="AM440" s="75"/>
      <c r="AN440" s="75"/>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436</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5"/>
      <c r="Z441" s="75"/>
      <c r="AA441" s="75"/>
      <c r="AB441" s="75"/>
      <c r="AC441" s="75"/>
      <c r="AD441" s="75"/>
      <c r="AE441" s="75"/>
      <c r="AF441" s="75"/>
      <c r="AG441" s="75"/>
      <c r="AH441" s="75"/>
      <c r="AI441" s="75"/>
      <c r="AJ441" s="75"/>
      <c r="AK441" s="75"/>
      <c r="AL441" s="75"/>
      <c r="AM441" s="75"/>
      <c r="AN441" s="75"/>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437</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5"/>
      <c r="Z442" s="75"/>
      <c r="AA442" s="75"/>
      <c r="AB442" s="75"/>
      <c r="AC442" s="75"/>
      <c r="AD442" s="75"/>
      <c r="AE442" s="75"/>
      <c r="AF442" s="75"/>
      <c r="AG442" s="75"/>
      <c r="AH442" s="75"/>
      <c r="AI442" s="75"/>
      <c r="AJ442" s="75"/>
      <c r="AK442" s="75"/>
      <c r="AL442" s="75"/>
      <c r="AM442" s="75"/>
      <c r="AN442" s="75"/>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438</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5"/>
      <c r="Z443" s="75"/>
      <c r="AA443" s="75"/>
      <c r="AB443" s="75"/>
      <c r="AC443" s="75"/>
      <c r="AD443" s="75"/>
      <c r="AE443" s="75"/>
      <c r="AF443" s="75"/>
      <c r="AG443" s="75"/>
      <c r="AH443" s="75"/>
      <c r="AI443" s="75"/>
      <c r="AJ443" s="75"/>
      <c r="AK443" s="75"/>
      <c r="AL443" s="75"/>
      <c r="AM443" s="75"/>
      <c r="AN443" s="75"/>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439</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5"/>
      <c r="Z444" s="75"/>
      <c r="AA444" s="75"/>
      <c r="AB444" s="75"/>
      <c r="AC444" s="75"/>
      <c r="AD444" s="75"/>
      <c r="AE444" s="75"/>
      <c r="AF444" s="75"/>
      <c r="AG444" s="75"/>
      <c r="AH444" s="75"/>
      <c r="AI444" s="75"/>
      <c r="AJ444" s="75"/>
      <c r="AK444" s="75"/>
      <c r="AL444" s="75"/>
      <c r="AM444" s="75"/>
      <c r="AN444" s="75"/>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440</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5"/>
      <c r="Z445" s="75"/>
      <c r="AA445" s="75"/>
      <c r="AB445" s="75"/>
      <c r="AC445" s="75"/>
      <c r="AD445" s="75"/>
      <c r="AE445" s="75"/>
      <c r="AF445" s="75"/>
      <c r="AG445" s="75"/>
      <c r="AH445" s="75"/>
      <c r="AI445" s="75"/>
      <c r="AJ445" s="75"/>
      <c r="AK445" s="75"/>
      <c r="AL445" s="75"/>
      <c r="AM445" s="75"/>
      <c r="AN445" s="75"/>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441</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5"/>
      <c r="Z446" s="75"/>
      <c r="AA446" s="75"/>
      <c r="AB446" s="75"/>
      <c r="AC446" s="75"/>
      <c r="AD446" s="75"/>
      <c r="AE446" s="75"/>
      <c r="AF446" s="75"/>
      <c r="AG446" s="75"/>
      <c r="AH446" s="75"/>
      <c r="AI446" s="75"/>
      <c r="AJ446" s="75"/>
      <c r="AK446" s="75"/>
      <c r="AL446" s="75"/>
      <c r="AM446" s="75"/>
      <c r="AN446" s="75"/>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442</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5"/>
      <c r="Z447" s="75"/>
      <c r="AA447" s="75"/>
      <c r="AB447" s="75"/>
      <c r="AC447" s="75"/>
      <c r="AD447" s="75"/>
      <c r="AE447" s="75"/>
      <c r="AF447" s="75"/>
      <c r="AG447" s="75"/>
      <c r="AH447" s="75"/>
      <c r="AI447" s="75"/>
      <c r="AJ447" s="75"/>
      <c r="AK447" s="75"/>
      <c r="AL447" s="75"/>
      <c r="AM447" s="75"/>
      <c r="AN447" s="75"/>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443</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5"/>
      <c r="Z448" s="75"/>
      <c r="AA448" s="75"/>
      <c r="AB448" s="75"/>
      <c r="AC448" s="75"/>
      <c r="AD448" s="75"/>
      <c r="AE448" s="75"/>
      <c r="AF448" s="75"/>
      <c r="AG448" s="75"/>
      <c r="AH448" s="75"/>
      <c r="AI448" s="75"/>
      <c r="AJ448" s="75"/>
      <c r="AK448" s="75"/>
      <c r="AL448" s="75"/>
      <c r="AM448" s="75"/>
      <c r="AN448" s="75"/>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444</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5"/>
      <c r="Z449" s="75"/>
      <c r="AA449" s="75"/>
      <c r="AB449" s="75"/>
      <c r="AC449" s="75"/>
      <c r="AD449" s="75"/>
      <c r="AE449" s="75"/>
      <c r="AF449" s="75"/>
      <c r="AG449" s="75"/>
      <c r="AH449" s="75"/>
      <c r="AI449" s="75"/>
      <c r="AJ449" s="75"/>
      <c r="AK449" s="75"/>
      <c r="AL449" s="75"/>
      <c r="AM449" s="75"/>
      <c r="AN449" s="75"/>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445</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5"/>
      <c r="Z450" s="75"/>
      <c r="AA450" s="75"/>
      <c r="AB450" s="75"/>
      <c r="AC450" s="75"/>
      <c r="AD450" s="75"/>
      <c r="AE450" s="75"/>
      <c r="AF450" s="75"/>
      <c r="AG450" s="75"/>
      <c r="AH450" s="75"/>
      <c r="AI450" s="75"/>
      <c r="AJ450" s="75"/>
      <c r="AK450" s="75"/>
      <c r="AL450" s="75"/>
      <c r="AM450" s="75"/>
      <c r="AN450" s="75"/>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446</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5"/>
      <c r="Z451" s="75"/>
      <c r="AA451" s="75"/>
      <c r="AB451" s="75"/>
      <c r="AC451" s="75"/>
      <c r="AD451" s="75"/>
      <c r="AE451" s="75"/>
      <c r="AF451" s="75"/>
      <c r="AG451" s="75"/>
      <c r="AH451" s="75"/>
      <c r="AI451" s="75"/>
      <c r="AJ451" s="75"/>
      <c r="AK451" s="75"/>
      <c r="AL451" s="75"/>
      <c r="AM451" s="75"/>
      <c r="AN451" s="75"/>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447</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5"/>
      <c r="Z452" s="75"/>
      <c r="AA452" s="75"/>
      <c r="AB452" s="75"/>
      <c r="AC452" s="75"/>
      <c r="AD452" s="75"/>
      <c r="AE452" s="75"/>
      <c r="AF452" s="75"/>
      <c r="AG452" s="75"/>
      <c r="AH452" s="75"/>
      <c r="AI452" s="75"/>
      <c r="AJ452" s="75"/>
      <c r="AK452" s="75"/>
      <c r="AL452" s="75"/>
      <c r="AM452" s="75"/>
      <c r="AN452" s="75"/>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448</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5"/>
      <c r="Z453" s="75"/>
      <c r="AA453" s="75"/>
      <c r="AB453" s="75"/>
      <c r="AC453" s="75"/>
      <c r="AD453" s="75"/>
      <c r="AE453" s="75"/>
      <c r="AF453" s="75"/>
      <c r="AG453" s="75"/>
      <c r="AH453" s="75"/>
      <c r="AI453" s="75"/>
      <c r="AJ453" s="75"/>
      <c r="AK453" s="75"/>
      <c r="AL453" s="75"/>
      <c r="AM453" s="75"/>
      <c r="AN453" s="75"/>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449</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5"/>
      <c r="Z454" s="75"/>
      <c r="AA454" s="75"/>
      <c r="AB454" s="75"/>
      <c r="AC454" s="75"/>
      <c r="AD454" s="75"/>
      <c r="AE454" s="75"/>
      <c r="AF454" s="75"/>
      <c r="AG454" s="75"/>
      <c r="AH454" s="75"/>
      <c r="AI454" s="75"/>
      <c r="AJ454" s="75"/>
      <c r="AK454" s="75"/>
      <c r="AL454" s="75"/>
      <c r="AM454" s="75"/>
      <c r="AN454" s="75"/>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450</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5"/>
      <c r="Z455" s="75"/>
      <c r="AA455" s="75"/>
      <c r="AB455" s="75"/>
      <c r="AC455" s="75"/>
      <c r="AD455" s="75"/>
      <c r="AE455" s="75"/>
      <c r="AF455" s="75"/>
      <c r="AG455" s="75"/>
      <c r="AH455" s="75"/>
      <c r="AI455" s="75"/>
      <c r="AJ455" s="75"/>
      <c r="AK455" s="75"/>
      <c r="AL455" s="75"/>
      <c r="AM455" s="75"/>
      <c r="AN455" s="75"/>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451</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5"/>
      <c r="Z456" s="75"/>
      <c r="AA456" s="75"/>
      <c r="AB456" s="75"/>
      <c r="AC456" s="75"/>
      <c r="AD456" s="75"/>
      <c r="AE456" s="75"/>
      <c r="AF456" s="75"/>
      <c r="AG456" s="75"/>
      <c r="AH456" s="75"/>
      <c r="AI456" s="75"/>
      <c r="AJ456" s="75"/>
      <c r="AK456" s="75"/>
      <c r="AL456" s="75"/>
      <c r="AM456" s="75"/>
      <c r="AN456" s="75"/>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452</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5"/>
      <c r="Z457" s="75"/>
      <c r="AA457" s="75"/>
      <c r="AB457" s="75"/>
      <c r="AC457" s="75"/>
      <c r="AD457" s="75"/>
      <c r="AE457" s="75"/>
      <c r="AF457" s="75"/>
      <c r="AG457" s="75"/>
      <c r="AH457" s="75"/>
      <c r="AI457" s="75"/>
      <c r="AJ457" s="75"/>
      <c r="AK457" s="75"/>
      <c r="AL457" s="75"/>
      <c r="AM457" s="75"/>
      <c r="AN457" s="75"/>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453</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5"/>
      <c r="Z458" s="75"/>
      <c r="AA458" s="75"/>
      <c r="AB458" s="75"/>
      <c r="AC458" s="75"/>
      <c r="AD458" s="75"/>
      <c r="AE458" s="75"/>
      <c r="AF458" s="75"/>
      <c r="AG458" s="75"/>
      <c r="AH458" s="75"/>
      <c r="AI458" s="75"/>
      <c r="AJ458" s="75"/>
      <c r="AK458" s="75"/>
      <c r="AL458" s="75"/>
      <c r="AM458" s="75"/>
      <c r="AN458" s="75"/>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454</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5"/>
      <c r="Z459" s="75"/>
      <c r="AA459" s="75"/>
      <c r="AB459" s="75"/>
      <c r="AC459" s="75"/>
      <c r="AD459" s="75"/>
      <c r="AE459" s="75"/>
      <c r="AF459" s="75"/>
      <c r="AG459" s="75"/>
      <c r="AH459" s="75"/>
      <c r="AI459" s="75"/>
      <c r="AJ459" s="75"/>
      <c r="AK459" s="75"/>
      <c r="AL459" s="75"/>
      <c r="AM459" s="75"/>
      <c r="AN459" s="75"/>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455</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5"/>
      <c r="Z460" s="75"/>
      <c r="AA460" s="75"/>
      <c r="AB460" s="75"/>
      <c r="AC460" s="75"/>
      <c r="AD460" s="75"/>
      <c r="AE460" s="75"/>
      <c r="AF460" s="75"/>
      <c r="AG460" s="75"/>
      <c r="AH460" s="75"/>
      <c r="AI460" s="75"/>
      <c r="AJ460" s="75"/>
      <c r="AK460" s="75"/>
      <c r="AL460" s="75"/>
      <c r="AM460" s="75"/>
      <c r="AN460" s="75"/>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456</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5"/>
      <c r="Z461" s="75"/>
      <c r="AA461" s="75"/>
      <c r="AB461" s="75"/>
      <c r="AC461" s="75"/>
      <c r="AD461" s="75"/>
      <c r="AE461" s="75"/>
      <c r="AF461" s="75"/>
      <c r="AG461" s="75"/>
      <c r="AH461" s="75"/>
      <c r="AI461" s="75"/>
      <c r="AJ461" s="75"/>
      <c r="AK461" s="75"/>
      <c r="AL461" s="75"/>
      <c r="AM461" s="75"/>
      <c r="AN461" s="75"/>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457</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5"/>
      <c r="Z462" s="75"/>
      <c r="AA462" s="75"/>
      <c r="AB462" s="75"/>
      <c r="AC462" s="75"/>
      <c r="AD462" s="75"/>
      <c r="AE462" s="75"/>
      <c r="AF462" s="75"/>
      <c r="AG462" s="75"/>
      <c r="AH462" s="75"/>
      <c r="AI462" s="75"/>
      <c r="AJ462" s="75"/>
      <c r="AK462" s="75"/>
      <c r="AL462" s="75"/>
      <c r="AM462" s="75"/>
      <c r="AN462" s="75"/>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458</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5"/>
      <c r="Z463" s="75"/>
      <c r="AA463" s="75"/>
      <c r="AB463" s="75"/>
      <c r="AC463" s="75"/>
      <c r="AD463" s="75"/>
      <c r="AE463" s="75"/>
      <c r="AF463" s="75"/>
      <c r="AG463" s="75"/>
      <c r="AH463" s="75"/>
      <c r="AI463" s="75"/>
      <c r="AJ463" s="75"/>
      <c r="AK463" s="75"/>
      <c r="AL463" s="75"/>
      <c r="AM463" s="75"/>
      <c r="AN463" s="75"/>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459</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5"/>
      <c r="Z464" s="75"/>
      <c r="AA464" s="75"/>
      <c r="AB464" s="75"/>
      <c r="AC464" s="75"/>
      <c r="AD464" s="75"/>
      <c r="AE464" s="75"/>
      <c r="AF464" s="75"/>
      <c r="AG464" s="75"/>
      <c r="AH464" s="75"/>
      <c r="AI464" s="75"/>
      <c r="AJ464" s="75"/>
      <c r="AK464" s="75"/>
      <c r="AL464" s="75"/>
      <c r="AM464" s="75"/>
      <c r="AN464" s="75"/>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460</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5"/>
      <c r="Z465" s="75"/>
      <c r="AA465" s="75"/>
      <c r="AB465" s="75"/>
      <c r="AC465" s="75"/>
      <c r="AD465" s="75"/>
      <c r="AE465" s="75"/>
      <c r="AF465" s="75"/>
      <c r="AG465" s="75"/>
      <c r="AH465" s="75"/>
      <c r="AI465" s="75"/>
      <c r="AJ465" s="75"/>
      <c r="AK465" s="75"/>
      <c r="AL465" s="75"/>
      <c r="AM465" s="75"/>
      <c r="AN465" s="75"/>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461</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5"/>
      <c r="Z466" s="75"/>
      <c r="AA466" s="75"/>
      <c r="AB466" s="75"/>
      <c r="AC466" s="75"/>
      <c r="AD466" s="75"/>
      <c r="AE466" s="75"/>
      <c r="AF466" s="75"/>
      <c r="AG466" s="75"/>
      <c r="AH466" s="75"/>
      <c r="AI466" s="75"/>
      <c r="AJ466" s="75"/>
      <c r="AK466" s="75"/>
      <c r="AL466" s="75"/>
      <c r="AM466" s="75"/>
      <c r="AN466" s="75"/>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462</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5"/>
      <c r="Z467" s="75"/>
      <c r="AA467" s="75"/>
      <c r="AB467" s="75"/>
      <c r="AC467" s="75"/>
      <c r="AD467" s="75"/>
      <c r="AE467" s="75"/>
      <c r="AF467" s="75"/>
      <c r="AG467" s="75"/>
      <c r="AH467" s="75"/>
      <c r="AI467" s="75"/>
      <c r="AJ467" s="75"/>
      <c r="AK467" s="75"/>
      <c r="AL467" s="75"/>
      <c r="AM467" s="75"/>
      <c r="AN467" s="75"/>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463</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5"/>
      <c r="Z468" s="75"/>
      <c r="AA468" s="75"/>
      <c r="AB468" s="75"/>
      <c r="AC468" s="75"/>
      <c r="AD468" s="75"/>
      <c r="AE468" s="75"/>
      <c r="AF468" s="75"/>
      <c r="AG468" s="75"/>
      <c r="AH468" s="75"/>
      <c r="AI468" s="75"/>
      <c r="AJ468" s="75"/>
      <c r="AK468" s="75"/>
      <c r="AL468" s="75"/>
      <c r="AM468" s="75"/>
      <c r="AN468" s="75"/>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464</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5"/>
      <c r="Z469" s="75"/>
      <c r="AA469" s="75"/>
      <c r="AB469" s="75"/>
      <c r="AC469" s="75"/>
      <c r="AD469" s="75"/>
      <c r="AE469" s="75"/>
      <c r="AF469" s="75"/>
      <c r="AG469" s="75"/>
      <c r="AH469" s="75"/>
      <c r="AI469" s="75"/>
      <c r="AJ469" s="75"/>
      <c r="AK469" s="75"/>
      <c r="AL469" s="75"/>
      <c r="AM469" s="75"/>
      <c r="AN469" s="75"/>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465</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5"/>
      <c r="Z470" s="75"/>
      <c r="AA470" s="75"/>
      <c r="AB470" s="75"/>
      <c r="AC470" s="75"/>
      <c r="AD470" s="75"/>
      <c r="AE470" s="75"/>
      <c r="AF470" s="75"/>
      <c r="AG470" s="75"/>
      <c r="AH470" s="75"/>
      <c r="AI470" s="75"/>
      <c r="AJ470" s="75"/>
      <c r="AK470" s="75"/>
      <c r="AL470" s="75"/>
      <c r="AM470" s="75"/>
      <c r="AN470" s="75"/>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466</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5"/>
      <c r="Z471" s="75"/>
      <c r="AA471" s="75"/>
      <c r="AB471" s="75"/>
      <c r="AC471" s="75"/>
      <c r="AD471" s="75"/>
      <c r="AE471" s="75"/>
      <c r="AF471" s="75"/>
      <c r="AG471" s="75"/>
      <c r="AH471" s="75"/>
      <c r="AI471" s="75"/>
      <c r="AJ471" s="75"/>
      <c r="AK471" s="75"/>
      <c r="AL471" s="75"/>
      <c r="AM471" s="75"/>
      <c r="AN471" s="75"/>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467</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5"/>
      <c r="Z472" s="75"/>
      <c r="AA472" s="75"/>
      <c r="AB472" s="75"/>
      <c r="AC472" s="75"/>
      <c r="AD472" s="75"/>
      <c r="AE472" s="75"/>
      <c r="AF472" s="75"/>
      <c r="AG472" s="75"/>
      <c r="AH472" s="75"/>
      <c r="AI472" s="75"/>
      <c r="AJ472" s="75"/>
      <c r="AK472" s="75"/>
      <c r="AL472" s="75"/>
      <c r="AM472" s="75"/>
      <c r="AN472" s="75"/>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468</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5"/>
      <c r="Z473" s="75"/>
      <c r="AA473" s="75"/>
      <c r="AB473" s="75"/>
      <c r="AC473" s="75"/>
      <c r="AD473" s="75"/>
      <c r="AE473" s="75"/>
      <c r="AF473" s="75"/>
      <c r="AG473" s="75"/>
      <c r="AH473" s="75"/>
      <c r="AI473" s="75"/>
      <c r="AJ473" s="75"/>
      <c r="AK473" s="75"/>
      <c r="AL473" s="75"/>
      <c r="AM473" s="75"/>
      <c r="AN473" s="75"/>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469</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5"/>
      <c r="Z474" s="75"/>
      <c r="AA474" s="75"/>
      <c r="AB474" s="75"/>
      <c r="AC474" s="75"/>
      <c r="AD474" s="75"/>
      <c r="AE474" s="75"/>
      <c r="AF474" s="75"/>
      <c r="AG474" s="75"/>
      <c r="AH474" s="75"/>
      <c r="AI474" s="75"/>
      <c r="AJ474" s="75"/>
      <c r="AK474" s="75"/>
      <c r="AL474" s="75"/>
      <c r="AM474" s="75"/>
      <c r="AN474" s="75"/>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470</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5"/>
      <c r="Z475" s="75"/>
      <c r="AA475" s="75"/>
      <c r="AB475" s="75"/>
      <c r="AC475" s="75"/>
      <c r="AD475" s="75"/>
      <c r="AE475" s="75"/>
      <c r="AF475" s="75"/>
      <c r="AG475" s="75"/>
      <c r="AH475" s="75"/>
      <c r="AI475" s="75"/>
      <c r="AJ475" s="75"/>
      <c r="AK475" s="75"/>
      <c r="AL475" s="75"/>
      <c r="AM475" s="75"/>
      <c r="AN475" s="75"/>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471</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5"/>
      <c r="Z476" s="75"/>
      <c r="AA476" s="75"/>
      <c r="AB476" s="75"/>
      <c r="AC476" s="75"/>
      <c r="AD476" s="75"/>
      <c r="AE476" s="75"/>
      <c r="AF476" s="75"/>
      <c r="AG476" s="75"/>
      <c r="AH476" s="75"/>
      <c r="AI476" s="75"/>
      <c r="AJ476" s="75"/>
      <c r="AK476" s="75"/>
      <c r="AL476" s="75"/>
      <c r="AM476" s="75"/>
      <c r="AN476" s="75"/>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472</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5"/>
      <c r="Z477" s="75"/>
      <c r="AA477" s="75"/>
      <c r="AB477" s="75"/>
      <c r="AC477" s="75"/>
      <c r="AD477" s="75"/>
      <c r="AE477" s="75"/>
      <c r="AF477" s="75"/>
      <c r="AG477" s="75"/>
      <c r="AH477" s="75"/>
      <c r="AI477" s="75"/>
      <c r="AJ477" s="75"/>
      <c r="AK477" s="75"/>
      <c r="AL477" s="75"/>
      <c r="AM477" s="75"/>
      <c r="AN477" s="75"/>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473</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5"/>
      <c r="Z478" s="75"/>
      <c r="AA478" s="75"/>
      <c r="AB478" s="75"/>
      <c r="AC478" s="75"/>
      <c r="AD478" s="75"/>
      <c r="AE478" s="75"/>
      <c r="AF478" s="75"/>
      <c r="AG478" s="75"/>
      <c r="AH478" s="75"/>
      <c r="AI478" s="75"/>
      <c r="AJ478" s="75"/>
      <c r="AK478" s="75"/>
      <c r="AL478" s="75"/>
      <c r="AM478" s="75"/>
      <c r="AN478" s="75"/>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474</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5"/>
      <c r="Z479" s="75"/>
      <c r="AA479" s="75"/>
      <c r="AB479" s="75"/>
      <c r="AC479" s="75"/>
      <c r="AD479" s="75"/>
      <c r="AE479" s="75"/>
      <c r="AF479" s="75"/>
      <c r="AG479" s="75"/>
      <c r="AH479" s="75"/>
      <c r="AI479" s="75"/>
      <c r="AJ479" s="75"/>
      <c r="AK479" s="75"/>
      <c r="AL479" s="75"/>
      <c r="AM479" s="75"/>
      <c r="AN479" s="75"/>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475</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5"/>
      <c r="Z480" s="75"/>
      <c r="AA480" s="75"/>
      <c r="AB480" s="75"/>
      <c r="AC480" s="75"/>
      <c r="AD480" s="75"/>
      <c r="AE480" s="75"/>
      <c r="AF480" s="75"/>
      <c r="AG480" s="75"/>
      <c r="AH480" s="75"/>
      <c r="AI480" s="75"/>
      <c r="AJ480" s="75"/>
      <c r="AK480" s="75"/>
      <c r="AL480" s="75"/>
      <c r="AM480" s="75"/>
      <c r="AN480" s="75"/>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476</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5"/>
      <c r="Z481" s="75"/>
      <c r="AA481" s="75"/>
      <c r="AB481" s="75"/>
      <c r="AC481" s="75"/>
      <c r="AD481" s="75"/>
      <c r="AE481" s="75"/>
      <c r="AF481" s="75"/>
      <c r="AG481" s="75"/>
      <c r="AH481" s="75"/>
      <c r="AI481" s="75"/>
      <c r="AJ481" s="75"/>
      <c r="AK481" s="75"/>
      <c r="AL481" s="75"/>
      <c r="AM481" s="75"/>
      <c r="AN481" s="75"/>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477</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5"/>
      <c r="Z482" s="75"/>
      <c r="AA482" s="75"/>
      <c r="AB482" s="75"/>
      <c r="AC482" s="75"/>
      <c r="AD482" s="75"/>
      <c r="AE482" s="75"/>
      <c r="AF482" s="75"/>
      <c r="AG482" s="75"/>
      <c r="AH482" s="75"/>
      <c r="AI482" s="75"/>
      <c r="AJ482" s="75"/>
      <c r="AK482" s="75"/>
      <c r="AL482" s="75"/>
      <c r="AM482" s="75"/>
      <c r="AN482" s="75"/>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478</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5"/>
      <c r="Z483" s="75"/>
      <c r="AA483" s="75"/>
      <c r="AB483" s="75"/>
      <c r="AC483" s="75"/>
      <c r="AD483" s="75"/>
      <c r="AE483" s="75"/>
      <c r="AF483" s="75"/>
      <c r="AG483" s="75"/>
      <c r="AH483" s="75"/>
      <c r="AI483" s="75"/>
      <c r="AJ483" s="75"/>
      <c r="AK483" s="75"/>
      <c r="AL483" s="75"/>
      <c r="AM483" s="75"/>
      <c r="AN483" s="75"/>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479</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5"/>
      <c r="Z484" s="75"/>
      <c r="AA484" s="75"/>
      <c r="AB484" s="75"/>
      <c r="AC484" s="75"/>
      <c r="AD484" s="75"/>
      <c r="AE484" s="75"/>
      <c r="AF484" s="75"/>
      <c r="AG484" s="75"/>
      <c r="AH484" s="75"/>
      <c r="AI484" s="75"/>
      <c r="AJ484" s="75"/>
      <c r="AK484" s="75"/>
      <c r="AL484" s="75"/>
      <c r="AM484" s="75"/>
      <c r="AN484" s="75"/>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480</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5"/>
      <c r="Z485" s="75"/>
      <c r="AA485" s="75"/>
      <c r="AB485" s="75"/>
      <c r="AC485" s="75"/>
      <c r="AD485" s="75"/>
      <c r="AE485" s="75"/>
      <c r="AF485" s="75"/>
      <c r="AG485" s="75"/>
      <c r="AH485" s="75"/>
      <c r="AI485" s="75"/>
      <c r="AJ485" s="75"/>
      <c r="AK485" s="75"/>
      <c r="AL485" s="75"/>
      <c r="AM485" s="75"/>
      <c r="AN485" s="75"/>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481</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5"/>
      <c r="Z486" s="75"/>
      <c r="AA486" s="75"/>
      <c r="AB486" s="75"/>
      <c r="AC486" s="75"/>
      <c r="AD486" s="75"/>
      <c r="AE486" s="75"/>
      <c r="AF486" s="75"/>
      <c r="AG486" s="75"/>
      <c r="AH486" s="75"/>
      <c r="AI486" s="75"/>
      <c r="AJ486" s="75"/>
      <c r="AK486" s="75"/>
      <c r="AL486" s="75"/>
      <c r="AM486" s="75"/>
      <c r="AN486" s="75"/>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482</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5"/>
      <c r="Z487" s="75"/>
      <c r="AA487" s="75"/>
      <c r="AB487" s="75"/>
      <c r="AC487" s="75"/>
      <c r="AD487" s="75"/>
      <c r="AE487" s="75"/>
      <c r="AF487" s="75"/>
      <c r="AG487" s="75"/>
      <c r="AH487" s="75"/>
      <c r="AI487" s="75"/>
      <c r="AJ487" s="75"/>
      <c r="AK487" s="75"/>
      <c r="AL487" s="75"/>
      <c r="AM487" s="75"/>
      <c r="AN487" s="75"/>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483</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5"/>
      <c r="Z488" s="75"/>
      <c r="AA488" s="75"/>
      <c r="AB488" s="75"/>
      <c r="AC488" s="75"/>
      <c r="AD488" s="75"/>
      <c r="AE488" s="75"/>
      <c r="AF488" s="75"/>
      <c r="AG488" s="75"/>
      <c r="AH488" s="75"/>
      <c r="AI488" s="75"/>
      <c r="AJ488" s="75"/>
      <c r="AK488" s="75"/>
      <c r="AL488" s="75"/>
      <c r="AM488" s="75"/>
      <c r="AN488" s="75"/>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484</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5"/>
      <c r="Z489" s="75"/>
      <c r="AA489" s="75"/>
      <c r="AB489" s="75"/>
      <c r="AC489" s="75"/>
      <c r="AD489" s="75"/>
      <c r="AE489" s="75"/>
      <c r="AF489" s="75"/>
      <c r="AG489" s="75"/>
      <c r="AH489" s="75"/>
      <c r="AI489" s="75"/>
      <c r="AJ489" s="75"/>
      <c r="AK489" s="75"/>
      <c r="AL489" s="75"/>
      <c r="AM489" s="75"/>
      <c r="AN489" s="75"/>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485</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5"/>
      <c r="Z490" s="75"/>
      <c r="AA490" s="75"/>
      <c r="AB490" s="75"/>
      <c r="AC490" s="75"/>
      <c r="AD490" s="75"/>
      <c r="AE490" s="75"/>
      <c r="AF490" s="75"/>
      <c r="AG490" s="75"/>
      <c r="AH490" s="75"/>
      <c r="AI490" s="75"/>
      <c r="AJ490" s="75"/>
      <c r="AK490" s="75"/>
      <c r="AL490" s="75"/>
      <c r="AM490" s="75"/>
      <c r="AN490" s="75"/>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486</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5"/>
      <c r="Z491" s="75"/>
      <c r="AA491" s="75"/>
      <c r="AB491" s="75"/>
      <c r="AC491" s="75"/>
      <c r="AD491" s="75"/>
      <c r="AE491" s="75"/>
      <c r="AF491" s="75"/>
      <c r="AG491" s="75"/>
      <c r="AH491" s="75"/>
      <c r="AI491" s="75"/>
      <c r="AJ491" s="75"/>
      <c r="AK491" s="75"/>
      <c r="AL491" s="75"/>
      <c r="AM491" s="75"/>
      <c r="AN491" s="75"/>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487</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5"/>
      <c r="Z492" s="75"/>
      <c r="AA492" s="75"/>
      <c r="AB492" s="75"/>
      <c r="AC492" s="75"/>
      <c r="AD492" s="75"/>
      <c r="AE492" s="75"/>
      <c r="AF492" s="75"/>
      <c r="AG492" s="75"/>
      <c r="AH492" s="75"/>
      <c r="AI492" s="75"/>
      <c r="AJ492" s="75"/>
      <c r="AK492" s="75"/>
      <c r="AL492" s="75"/>
      <c r="AM492" s="75"/>
      <c r="AN492" s="75"/>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488</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5"/>
      <c r="Z493" s="75"/>
      <c r="AA493" s="75"/>
      <c r="AB493" s="75"/>
      <c r="AC493" s="75"/>
      <c r="AD493" s="75"/>
      <c r="AE493" s="75"/>
      <c r="AF493" s="75"/>
      <c r="AG493" s="75"/>
      <c r="AH493" s="75"/>
      <c r="AI493" s="75"/>
      <c r="AJ493" s="75"/>
      <c r="AK493" s="75"/>
      <c r="AL493" s="75"/>
      <c r="AM493" s="75"/>
      <c r="AN493" s="75"/>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489</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5"/>
      <c r="Z494" s="75"/>
      <c r="AA494" s="75"/>
      <c r="AB494" s="75"/>
      <c r="AC494" s="75"/>
      <c r="AD494" s="75"/>
      <c r="AE494" s="75"/>
      <c r="AF494" s="75"/>
      <c r="AG494" s="75"/>
      <c r="AH494" s="75"/>
      <c r="AI494" s="75"/>
      <c r="AJ494" s="75"/>
      <c r="AK494" s="75"/>
      <c r="AL494" s="75"/>
      <c r="AM494" s="75"/>
      <c r="AN494" s="75"/>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490</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5"/>
      <c r="Z495" s="75"/>
      <c r="AA495" s="75"/>
      <c r="AB495" s="75"/>
      <c r="AC495" s="75"/>
      <c r="AD495" s="75"/>
      <c r="AE495" s="75"/>
      <c r="AF495" s="75"/>
      <c r="AG495" s="75"/>
      <c r="AH495" s="75"/>
      <c r="AI495" s="75"/>
      <c r="AJ495" s="75"/>
      <c r="AK495" s="75"/>
      <c r="AL495" s="75"/>
      <c r="AM495" s="75"/>
      <c r="AN495" s="75"/>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491</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5"/>
      <c r="Z496" s="75"/>
      <c r="AA496" s="75"/>
      <c r="AB496" s="75"/>
      <c r="AC496" s="75"/>
      <c r="AD496" s="75"/>
      <c r="AE496" s="75"/>
      <c r="AF496" s="75"/>
      <c r="AG496" s="75"/>
      <c r="AH496" s="75"/>
      <c r="AI496" s="75"/>
      <c r="AJ496" s="75"/>
      <c r="AK496" s="75"/>
      <c r="AL496" s="75"/>
      <c r="AM496" s="75"/>
      <c r="AN496" s="75"/>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492</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5"/>
      <c r="Z497" s="75"/>
      <c r="AA497" s="75"/>
      <c r="AB497" s="75"/>
      <c r="AC497" s="75"/>
      <c r="AD497" s="75"/>
      <c r="AE497" s="75"/>
      <c r="AF497" s="75"/>
      <c r="AG497" s="75"/>
      <c r="AH497" s="75"/>
      <c r="AI497" s="75"/>
      <c r="AJ497" s="75"/>
      <c r="AK497" s="75"/>
      <c r="AL497" s="75"/>
      <c r="AM497" s="75"/>
      <c r="AN497" s="75"/>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493</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5"/>
      <c r="Z498" s="75"/>
      <c r="AA498" s="75"/>
      <c r="AB498" s="75"/>
      <c r="AC498" s="75"/>
      <c r="AD498" s="75"/>
      <c r="AE498" s="75"/>
      <c r="AF498" s="75"/>
      <c r="AG498" s="75"/>
      <c r="AH498" s="75"/>
      <c r="AI498" s="75"/>
      <c r="AJ498" s="75"/>
      <c r="AK498" s="75"/>
      <c r="AL498" s="75"/>
      <c r="AM498" s="75"/>
      <c r="AN498" s="75"/>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494</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5"/>
      <c r="Z499" s="75"/>
      <c r="AA499" s="75"/>
      <c r="AB499" s="75"/>
      <c r="AC499" s="75"/>
      <c r="AD499" s="75"/>
      <c r="AE499" s="75"/>
      <c r="AF499" s="75"/>
      <c r="AG499" s="75"/>
      <c r="AH499" s="75"/>
      <c r="AI499" s="75"/>
      <c r="AJ499" s="75"/>
      <c r="AK499" s="75"/>
      <c r="AL499" s="75"/>
      <c r="AM499" s="75"/>
      <c r="AN499" s="75"/>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495</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5"/>
      <c r="Z500" s="75"/>
      <c r="AA500" s="75"/>
      <c r="AB500" s="75"/>
      <c r="AC500" s="75"/>
      <c r="AD500" s="75"/>
      <c r="AE500" s="75"/>
      <c r="AF500" s="75"/>
      <c r="AG500" s="75"/>
      <c r="AH500" s="75"/>
      <c r="AI500" s="75"/>
      <c r="AJ500" s="75"/>
      <c r="AK500" s="75"/>
      <c r="AL500" s="75"/>
      <c r="AM500" s="75"/>
      <c r="AN500" s="75"/>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496</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5"/>
      <c r="Z501" s="75"/>
      <c r="AA501" s="75"/>
      <c r="AB501" s="75"/>
      <c r="AC501" s="75"/>
      <c r="AD501" s="75"/>
      <c r="AE501" s="75"/>
      <c r="AF501" s="75"/>
      <c r="AG501" s="75"/>
      <c r="AH501" s="75"/>
      <c r="AI501" s="75"/>
      <c r="AJ501" s="75"/>
      <c r="AK501" s="75"/>
      <c r="AL501" s="75"/>
      <c r="AM501" s="75"/>
      <c r="AN501" s="75"/>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497</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5"/>
      <c r="Z502" s="75"/>
      <c r="AA502" s="75"/>
      <c r="AB502" s="75"/>
      <c r="AC502" s="75"/>
      <c r="AD502" s="75"/>
      <c r="AE502" s="75"/>
      <c r="AF502" s="75"/>
      <c r="AG502" s="75"/>
      <c r="AH502" s="75"/>
      <c r="AI502" s="75"/>
      <c r="AJ502" s="75"/>
      <c r="AK502" s="75"/>
      <c r="AL502" s="75"/>
      <c r="AM502" s="75"/>
      <c r="AN502" s="75"/>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498</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5"/>
      <c r="Z503" s="75"/>
      <c r="AA503" s="75"/>
      <c r="AB503" s="75"/>
      <c r="AC503" s="75"/>
      <c r="AD503" s="75"/>
      <c r="AE503" s="75"/>
      <c r="AF503" s="75"/>
      <c r="AG503" s="75"/>
      <c r="AH503" s="75"/>
      <c r="AI503" s="75"/>
      <c r="AJ503" s="75"/>
      <c r="AK503" s="75"/>
      <c r="AL503" s="75"/>
      <c r="AM503" s="75"/>
      <c r="AN503" s="75"/>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499</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5"/>
      <c r="Z504" s="75"/>
      <c r="AA504" s="75"/>
      <c r="AB504" s="75"/>
      <c r="AC504" s="75"/>
      <c r="AD504" s="75"/>
      <c r="AE504" s="75"/>
      <c r="AF504" s="75"/>
      <c r="AG504" s="75"/>
      <c r="AH504" s="75"/>
      <c r="AI504" s="75"/>
      <c r="AJ504" s="75"/>
      <c r="AK504" s="75"/>
      <c r="AL504" s="75"/>
      <c r="AM504" s="75"/>
      <c r="AN504" s="75"/>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500</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5"/>
      <c r="Z505" s="75"/>
      <c r="AA505" s="75"/>
      <c r="AB505" s="75"/>
      <c r="AC505" s="75"/>
      <c r="AD505" s="75"/>
      <c r="AE505" s="75"/>
      <c r="AF505" s="75"/>
      <c r="AG505" s="75"/>
      <c r="AH505" s="75"/>
      <c r="AI505" s="75"/>
      <c r="AJ505" s="75"/>
      <c r="AK505" s="75"/>
      <c r="AL505" s="75"/>
      <c r="AM505" s="75"/>
      <c r="AN505" s="75"/>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501</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5"/>
      <c r="Z506" s="75"/>
      <c r="AA506" s="75"/>
      <c r="AB506" s="75"/>
      <c r="AC506" s="75"/>
      <c r="AD506" s="75"/>
      <c r="AE506" s="75"/>
      <c r="AF506" s="75"/>
      <c r="AG506" s="75"/>
      <c r="AH506" s="75"/>
      <c r="AI506" s="75"/>
      <c r="AJ506" s="75"/>
      <c r="AK506" s="75"/>
      <c r="AL506" s="75"/>
      <c r="AM506" s="75"/>
      <c r="AN506" s="75"/>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502</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5"/>
      <c r="Z507" s="75"/>
      <c r="AA507" s="75"/>
      <c r="AB507" s="75"/>
      <c r="AC507" s="75"/>
      <c r="AD507" s="75"/>
      <c r="AE507" s="75"/>
      <c r="AF507" s="75"/>
      <c r="AG507" s="75"/>
      <c r="AH507" s="75"/>
      <c r="AI507" s="75"/>
      <c r="AJ507" s="75"/>
      <c r="AK507" s="75"/>
      <c r="AL507" s="75"/>
      <c r="AM507" s="75"/>
      <c r="AN507" s="75"/>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503</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5"/>
      <c r="Z508" s="75"/>
      <c r="AA508" s="75"/>
      <c r="AB508" s="75"/>
      <c r="AC508" s="75"/>
      <c r="AD508" s="75"/>
      <c r="AE508" s="75"/>
      <c r="AF508" s="75"/>
      <c r="AG508" s="75"/>
      <c r="AH508" s="75"/>
      <c r="AI508" s="75"/>
      <c r="AJ508" s="75"/>
      <c r="AK508" s="75"/>
      <c r="AL508" s="75"/>
      <c r="AM508" s="75"/>
      <c r="AN508" s="75"/>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504</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5"/>
      <c r="Z509" s="75"/>
      <c r="AA509" s="75"/>
      <c r="AB509" s="75"/>
      <c r="AC509" s="75"/>
      <c r="AD509" s="75"/>
      <c r="AE509" s="75"/>
      <c r="AF509" s="75"/>
      <c r="AG509" s="75"/>
      <c r="AH509" s="75"/>
      <c r="AI509" s="75"/>
      <c r="AJ509" s="75"/>
      <c r="AK509" s="75"/>
      <c r="AL509" s="75"/>
      <c r="AM509" s="75"/>
      <c r="AN509" s="75"/>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505</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5"/>
      <c r="Z510" s="75"/>
      <c r="AA510" s="75"/>
      <c r="AB510" s="75"/>
      <c r="AC510" s="75"/>
      <c r="AD510" s="75"/>
      <c r="AE510" s="75"/>
      <c r="AF510" s="75"/>
      <c r="AG510" s="75"/>
      <c r="AH510" s="75"/>
      <c r="AI510" s="75"/>
      <c r="AJ510" s="75"/>
      <c r="AK510" s="75"/>
      <c r="AL510" s="75"/>
      <c r="AM510" s="75"/>
      <c r="AN510" s="75"/>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506</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5"/>
      <c r="Z511" s="75"/>
      <c r="AA511" s="75"/>
      <c r="AB511" s="75"/>
      <c r="AC511" s="75"/>
      <c r="AD511" s="75"/>
      <c r="AE511" s="75"/>
      <c r="AF511" s="75"/>
      <c r="AG511" s="75"/>
      <c r="AH511" s="75"/>
      <c r="AI511" s="75"/>
      <c r="AJ511" s="75"/>
      <c r="AK511" s="75"/>
      <c r="AL511" s="75"/>
      <c r="AM511" s="75"/>
      <c r="AN511" s="75"/>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507</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5"/>
      <c r="Z512" s="75"/>
      <c r="AA512" s="75"/>
      <c r="AB512" s="75"/>
      <c r="AC512" s="75"/>
      <c r="AD512" s="75"/>
      <c r="AE512" s="75"/>
      <c r="AF512" s="75"/>
      <c r="AG512" s="75"/>
      <c r="AH512" s="75"/>
      <c r="AI512" s="75"/>
      <c r="AJ512" s="75"/>
      <c r="AK512" s="75"/>
      <c r="AL512" s="75"/>
      <c r="AM512" s="75"/>
      <c r="AN512" s="75"/>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508</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5"/>
      <c r="Z513" s="75"/>
      <c r="AA513" s="75"/>
      <c r="AB513" s="75"/>
      <c r="AC513" s="75"/>
      <c r="AD513" s="75"/>
      <c r="AE513" s="75"/>
      <c r="AF513" s="75"/>
      <c r="AG513" s="75"/>
      <c r="AH513" s="75"/>
      <c r="AI513" s="75"/>
      <c r="AJ513" s="75"/>
      <c r="AK513" s="75"/>
      <c r="AL513" s="75"/>
      <c r="AM513" s="75"/>
      <c r="AN513" s="75"/>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509</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5"/>
      <c r="Z514" s="75"/>
      <c r="AA514" s="75"/>
      <c r="AB514" s="75"/>
      <c r="AC514" s="75"/>
      <c r="AD514" s="75"/>
      <c r="AE514" s="75"/>
      <c r="AF514" s="75"/>
      <c r="AG514" s="75"/>
      <c r="AH514" s="75"/>
      <c r="AI514" s="75"/>
      <c r="AJ514" s="75"/>
      <c r="AK514" s="75"/>
      <c r="AL514" s="75"/>
      <c r="AM514" s="75"/>
      <c r="AN514" s="75"/>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510</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5"/>
      <c r="Z515" s="75"/>
      <c r="AA515" s="75"/>
      <c r="AB515" s="75"/>
      <c r="AC515" s="75"/>
      <c r="AD515" s="75"/>
      <c r="AE515" s="75"/>
      <c r="AF515" s="75"/>
      <c r="AG515" s="75"/>
      <c r="AH515" s="75"/>
      <c r="AI515" s="75"/>
      <c r="AJ515" s="75"/>
      <c r="AK515" s="75"/>
      <c r="AL515" s="75"/>
      <c r="AM515" s="75"/>
      <c r="AN515" s="75"/>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511</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5"/>
      <c r="Z516" s="75"/>
      <c r="AA516" s="75"/>
      <c r="AB516" s="75"/>
      <c r="AC516" s="75"/>
      <c r="AD516" s="75"/>
      <c r="AE516" s="75"/>
      <c r="AF516" s="75"/>
      <c r="AG516" s="75"/>
      <c r="AH516" s="75"/>
      <c r="AI516" s="75"/>
      <c r="AJ516" s="75"/>
      <c r="AK516" s="75"/>
      <c r="AL516" s="75"/>
      <c r="AM516" s="75"/>
      <c r="AN516" s="75"/>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512</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5"/>
      <c r="Z517" s="75"/>
      <c r="AA517" s="75"/>
      <c r="AB517" s="75"/>
      <c r="AC517" s="75"/>
      <c r="AD517" s="75"/>
      <c r="AE517" s="75"/>
      <c r="AF517" s="75"/>
      <c r="AG517" s="75"/>
      <c r="AH517" s="75"/>
      <c r="AI517" s="75"/>
      <c r="AJ517" s="75"/>
      <c r="AK517" s="75"/>
      <c r="AL517" s="75"/>
      <c r="AM517" s="75"/>
      <c r="AN517" s="75"/>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513</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5"/>
      <c r="Z518" s="75"/>
      <c r="AA518" s="75"/>
      <c r="AB518" s="75"/>
      <c r="AC518" s="75"/>
      <c r="AD518" s="75"/>
      <c r="AE518" s="75"/>
      <c r="AF518" s="75"/>
      <c r="AG518" s="75"/>
      <c r="AH518" s="75"/>
      <c r="AI518" s="75"/>
      <c r="AJ518" s="75"/>
      <c r="AK518" s="75"/>
      <c r="AL518" s="75"/>
      <c r="AM518" s="75"/>
      <c r="AN518" s="75"/>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514</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5"/>
      <c r="Z519" s="75"/>
      <c r="AA519" s="75"/>
      <c r="AB519" s="75"/>
      <c r="AC519" s="75"/>
      <c r="AD519" s="75"/>
      <c r="AE519" s="75"/>
      <c r="AF519" s="75"/>
      <c r="AG519" s="75"/>
      <c r="AH519" s="75"/>
      <c r="AI519" s="75"/>
      <c r="AJ519" s="75"/>
      <c r="AK519" s="75"/>
      <c r="AL519" s="75"/>
      <c r="AM519" s="75"/>
      <c r="AN519" s="75"/>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515</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5"/>
      <c r="Z520" s="75"/>
      <c r="AA520" s="75"/>
      <c r="AB520" s="75"/>
      <c r="AC520" s="75"/>
      <c r="AD520" s="75"/>
      <c r="AE520" s="75"/>
      <c r="AF520" s="75"/>
      <c r="AG520" s="75"/>
      <c r="AH520" s="75"/>
      <c r="AI520" s="75"/>
      <c r="AJ520" s="75"/>
      <c r="AK520" s="75"/>
      <c r="AL520" s="75"/>
      <c r="AM520" s="75"/>
      <c r="AN520" s="75"/>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516</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5"/>
      <c r="Z521" s="75"/>
      <c r="AA521" s="75"/>
      <c r="AB521" s="75"/>
      <c r="AC521" s="75"/>
      <c r="AD521" s="75"/>
      <c r="AE521" s="75"/>
      <c r="AF521" s="75"/>
      <c r="AG521" s="75"/>
      <c r="AH521" s="75"/>
      <c r="AI521" s="75"/>
      <c r="AJ521" s="75"/>
      <c r="AK521" s="75"/>
      <c r="AL521" s="75"/>
      <c r="AM521" s="75"/>
      <c r="AN521" s="75"/>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517</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5"/>
      <c r="Z522" s="75"/>
      <c r="AA522" s="75"/>
      <c r="AB522" s="75"/>
      <c r="AC522" s="75"/>
      <c r="AD522" s="75"/>
      <c r="AE522" s="75"/>
      <c r="AF522" s="75"/>
      <c r="AG522" s="75"/>
      <c r="AH522" s="75"/>
      <c r="AI522" s="75"/>
      <c r="AJ522" s="75"/>
      <c r="AK522" s="75"/>
      <c r="AL522" s="75"/>
      <c r="AM522" s="75"/>
      <c r="AN522" s="75"/>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518</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5"/>
      <c r="Z523" s="75"/>
      <c r="AA523" s="75"/>
      <c r="AB523" s="75"/>
      <c r="AC523" s="75"/>
      <c r="AD523" s="75"/>
      <c r="AE523" s="75"/>
      <c r="AF523" s="75"/>
      <c r="AG523" s="75"/>
      <c r="AH523" s="75"/>
      <c r="AI523" s="75"/>
      <c r="AJ523" s="75"/>
      <c r="AK523" s="75"/>
      <c r="AL523" s="75"/>
      <c r="AM523" s="75"/>
      <c r="AN523" s="75"/>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519</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5"/>
      <c r="Z524" s="75"/>
      <c r="AA524" s="75"/>
      <c r="AB524" s="75"/>
      <c r="AC524" s="75"/>
      <c r="AD524" s="75"/>
      <c r="AE524" s="75"/>
      <c r="AF524" s="75"/>
      <c r="AG524" s="75"/>
      <c r="AH524" s="75"/>
      <c r="AI524" s="75"/>
      <c r="AJ524" s="75"/>
      <c r="AK524" s="75"/>
      <c r="AL524" s="75"/>
      <c r="AM524" s="75"/>
      <c r="AN524" s="75"/>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520</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5"/>
      <c r="Z525" s="75"/>
      <c r="AA525" s="75"/>
      <c r="AB525" s="75"/>
      <c r="AC525" s="75"/>
      <c r="AD525" s="75"/>
      <c r="AE525" s="75"/>
      <c r="AF525" s="75"/>
      <c r="AG525" s="75"/>
      <c r="AH525" s="75"/>
      <c r="AI525" s="75"/>
      <c r="AJ525" s="75"/>
      <c r="AK525" s="75"/>
      <c r="AL525" s="75"/>
      <c r="AM525" s="75"/>
      <c r="AN525" s="75"/>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521</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5"/>
      <c r="Z526" s="75"/>
      <c r="AA526" s="75"/>
      <c r="AB526" s="75"/>
      <c r="AC526" s="75"/>
      <c r="AD526" s="75"/>
      <c r="AE526" s="75"/>
      <c r="AF526" s="75"/>
      <c r="AG526" s="75"/>
      <c r="AH526" s="75"/>
      <c r="AI526" s="75"/>
      <c r="AJ526" s="75"/>
      <c r="AK526" s="75"/>
      <c r="AL526" s="75"/>
      <c r="AM526" s="75"/>
      <c r="AN526" s="75"/>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522</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5"/>
      <c r="Z527" s="75"/>
      <c r="AA527" s="75"/>
      <c r="AB527" s="75"/>
      <c r="AC527" s="75"/>
      <c r="AD527" s="75"/>
      <c r="AE527" s="75"/>
      <c r="AF527" s="75"/>
      <c r="AG527" s="75"/>
      <c r="AH527" s="75"/>
      <c r="AI527" s="75"/>
      <c r="AJ527" s="75"/>
      <c r="AK527" s="75"/>
      <c r="AL527" s="75"/>
      <c r="AM527" s="75"/>
      <c r="AN527" s="75"/>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523</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5"/>
      <c r="Z528" s="75"/>
      <c r="AA528" s="75"/>
      <c r="AB528" s="75"/>
      <c r="AC528" s="75"/>
      <c r="AD528" s="75"/>
      <c r="AE528" s="75"/>
      <c r="AF528" s="75"/>
      <c r="AG528" s="75"/>
      <c r="AH528" s="75"/>
      <c r="AI528" s="75"/>
      <c r="AJ528" s="75"/>
      <c r="AK528" s="75"/>
      <c r="AL528" s="75"/>
      <c r="AM528" s="75"/>
      <c r="AN528" s="75"/>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524</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5"/>
      <c r="Z529" s="75"/>
      <c r="AA529" s="75"/>
      <c r="AB529" s="75"/>
      <c r="AC529" s="75"/>
      <c r="AD529" s="75"/>
      <c r="AE529" s="75"/>
      <c r="AF529" s="75"/>
      <c r="AG529" s="75"/>
      <c r="AH529" s="75"/>
      <c r="AI529" s="75"/>
      <c r="AJ529" s="75"/>
      <c r="AK529" s="75"/>
      <c r="AL529" s="75"/>
      <c r="AM529" s="75"/>
      <c r="AN529" s="75"/>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525</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5"/>
      <c r="Z530" s="75"/>
      <c r="AA530" s="75"/>
      <c r="AB530" s="75"/>
      <c r="AC530" s="75"/>
      <c r="AD530" s="75"/>
      <c r="AE530" s="75"/>
      <c r="AF530" s="75"/>
      <c r="AG530" s="75"/>
      <c r="AH530" s="75"/>
      <c r="AI530" s="75"/>
      <c r="AJ530" s="75"/>
      <c r="AK530" s="75"/>
      <c r="AL530" s="75"/>
      <c r="AM530" s="75"/>
      <c r="AN530" s="75"/>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526</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5"/>
      <c r="Z531" s="75"/>
      <c r="AA531" s="75"/>
      <c r="AB531" s="75"/>
      <c r="AC531" s="75"/>
      <c r="AD531" s="75"/>
      <c r="AE531" s="75"/>
      <c r="AF531" s="75"/>
      <c r="AG531" s="75"/>
      <c r="AH531" s="75"/>
      <c r="AI531" s="75"/>
      <c r="AJ531" s="75"/>
      <c r="AK531" s="75"/>
      <c r="AL531" s="75"/>
      <c r="AM531" s="75"/>
      <c r="AN531" s="75"/>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527</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5"/>
      <c r="Z532" s="75"/>
      <c r="AA532" s="75"/>
      <c r="AB532" s="75"/>
      <c r="AC532" s="75"/>
      <c r="AD532" s="75"/>
      <c r="AE532" s="75"/>
      <c r="AF532" s="75"/>
      <c r="AG532" s="75"/>
      <c r="AH532" s="75"/>
      <c r="AI532" s="75"/>
      <c r="AJ532" s="75"/>
      <c r="AK532" s="75"/>
      <c r="AL532" s="75"/>
      <c r="AM532" s="75"/>
      <c r="AN532" s="75"/>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528</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5"/>
      <c r="Z533" s="75"/>
      <c r="AA533" s="75"/>
      <c r="AB533" s="75"/>
      <c r="AC533" s="75"/>
      <c r="AD533" s="75"/>
      <c r="AE533" s="75"/>
      <c r="AF533" s="75"/>
      <c r="AG533" s="75"/>
      <c r="AH533" s="75"/>
      <c r="AI533" s="75"/>
      <c r="AJ533" s="75"/>
      <c r="AK533" s="75"/>
      <c r="AL533" s="75"/>
      <c r="AM533" s="75"/>
      <c r="AN533" s="75"/>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529</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5"/>
      <c r="Z534" s="75"/>
      <c r="AA534" s="75"/>
      <c r="AB534" s="75"/>
      <c r="AC534" s="75"/>
      <c r="AD534" s="75"/>
      <c r="AE534" s="75"/>
      <c r="AF534" s="75"/>
      <c r="AG534" s="75"/>
      <c r="AH534" s="75"/>
      <c r="AI534" s="75"/>
      <c r="AJ534" s="75"/>
      <c r="AK534" s="75"/>
      <c r="AL534" s="75"/>
      <c r="AM534" s="75"/>
      <c r="AN534" s="75"/>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530</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5"/>
      <c r="Z535" s="75"/>
      <c r="AA535" s="75"/>
      <c r="AB535" s="75"/>
      <c r="AC535" s="75"/>
      <c r="AD535" s="75"/>
      <c r="AE535" s="75"/>
      <c r="AF535" s="75"/>
      <c r="AG535" s="75"/>
      <c r="AH535" s="75"/>
      <c r="AI535" s="75"/>
      <c r="AJ535" s="75"/>
      <c r="AK535" s="75"/>
      <c r="AL535" s="75"/>
      <c r="AM535" s="75"/>
      <c r="AN535" s="75"/>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531</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5"/>
      <c r="Z536" s="75"/>
      <c r="AA536" s="75"/>
      <c r="AB536" s="75"/>
      <c r="AC536" s="75"/>
      <c r="AD536" s="75"/>
      <c r="AE536" s="75"/>
      <c r="AF536" s="75"/>
      <c r="AG536" s="75"/>
      <c r="AH536" s="75"/>
      <c r="AI536" s="75"/>
      <c r="AJ536" s="75"/>
      <c r="AK536" s="75"/>
      <c r="AL536" s="75"/>
      <c r="AM536" s="75"/>
      <c r="AN536" s="75"/>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532</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5"/>
      <c r="Z537" s="75"/>
      <c r="AA537" s="75"/>
      <c r="AB537" s="75"/>
      <c r="AC537" s="75"/>
      <c r="AD537" s="75"/>
      <c r="AE537" s="75"/>
      <c r="AF537" s="75"/>
      <c r="AG537" s="75"/>
      <c r="AH537" s="75"/>
      <c r="AI537" s="75"/>
      <c r="AJ537" s="75"/>
      <c r="AK537" s="75"/>
      <c r="AL537" s="75"/>
      <c r="AM537" s="75"/>
      <c r="AN537" s="75"/>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533</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5"/>
      <c r="Z538" s="75"/>
      <c r="AA538" s="75"/>
      <c r="AB538" s="75"/>
      <c r="AC538" s="75"/>
      <c r="AD538" s="75"/>
      <c r="AE538" s="75"/>
      <c r="AF538" s="75"/>
      <c r="AG538" s="75"/>
      <c r="AH538" s="75"/>
      <c r="AI538" s="75"/>
      <c r="AJ538" s="75"/>
      <c r="AK538" s="75"/>
      <c r="AL538" s="75"/>
      <c r="AM538" s="75"/>
      <c r="AN538" s="75"/>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534</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5"/>
      <c r="Z539" s="75"/>
      <c r="AA539" s="75"/>
      <c r="AB539" s="75"/>
      <c r="AC539" s="75"/>
      <c r="AD539" s="75"/>
      <c r="AE539" s="75"/>
      <c r="AF539" s="75"/>
      <c r="AG539" s="75"/>
      <c r="AH539" s="75"/>
      <c r="AI539" s="75"/>
      <c r="AJ539" s="75"/>
      <c r="AK539" s="75"/>
      <c r="AL539" s="75"/>
      <c r="AM539" s="75"/>
      <c r="AN539" s="75"/>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535</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5"/>
      <c r="Z540" s="75"/>
      <c r="AA540" s="75"/>
      <c r="AB540" s="75"/>
      <c r="AC540" s="75"/>
      <c r="AD540" s="75"/>
      <c r="AE540" s="75"/>
      <c r="AF540" s="75"/>
      <c r="AG540" s="75"/>
      <c r="AH540" s="75"/>
      <c r="AI540" s="75"/>
      <c r="AJ540" s="75"/>
      <c r="AK540" s="75"/>
      <c r="AL540" s="75"/>
      <c r="AM540" s="75"/>
      <c r="AN540" s="75"/>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536</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5"/>
      <c r="Z541" s="75"/>
      <c r="AA541" s="75"/>
      <c r="AB541" s="75"/>
      <c r="AC541" s="75"/>
      <c r="AD541" s="75"/>
      <c r="AE541" s="75"/>
      <c r="AF541" s="75"/>
      <c r="AG541" s="75"/>
      <c r="AH541" s="75"/>
      <c r="AI541" s="75"/>
      <c r="AJ541" s="75"/>
      <c r="AK541" s="75"/>
      <c r="AL541" s="75"/>
      <c r="AM541" s="75"/>
      <c r="AN541" s="75"/>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537</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5"/>
      <c r="Z542" s="75"/>
      <c r="AA542" s="75"/>
      <c r="AB542" s="75"/>
      <c r="AC542" s="75"/>
      <c r="AD542" s="75"/>
      <c r="AE542" s="75"/>
      <c r="AF542" s="75"/>
      <c r="AG542" s="75"/>
      <c r="AH542" s="75"/>
      <c r="AI542" s="75"/>
      <c r="AJ542" s="75"/>
      <c r="AK542" s="75"/>
      <c r="AL542" s="75"/>
      <c r="AM542" s="75"/>
      <c r="AN542" s="75"/>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538</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5"/>
      <c r="Z543" s="75"/>
      <c r="AA543" s="75"/>
      <c r="AB543" s="75"/>
      <c r="AC543" s="75"/>
      <c r="AD543" s="75"/>
      <c r="AE543" s="75"/>
      <c r="AF543" s="75"/>
      <c r="AG543" s="75"/>
      <c r="AH543" s="75"/>
      <c r="AI543" s="75"/>
      <c r="AJ543" s="75"/>
      <c r="AK543" s="75"/>
      <c r="AL543" s="75"/>
      <c r="AM543" s="75"/>
      <c r="AN543" s="75"/>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539</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5"/>
      <c r="Z544" s="75"/>
      <c r="AA544" s="75"/>
      <c r="AB544" s="75"/>
      <c r="AC544" s="75"/>
      <c r="AD544" s="75"/>
      <c r="AE544" s="75"/>
      <c r="AF544" s="75"/>
      <c r="AG544" s="75"/>
      <c r="AH544" s="75"/>
      <c r="AI544" s="75"/>
      <c r="AJ544" s="75"/>
      <c r="AK544" s="75"/>
      <c r="AL544" s="75"/>
      <c r="AM544" s="75"/>
      <c r="AN544" s="75"/>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540</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5"/>
      <c r="Z545" s="75"/>
      <c r="AA545" s="75"/>
      <c r="AB545" s="75"/>
      <c r="AC545" s="75"/>
      <c r="AD545" s="75"/>
      <c r="AE545" s="75"/>
      <c r="AF545" s="75"/>
      <c r="AG545" s="75"/>
      <c r="AH545" s="75"/>
      <c r="AI545" s="75"/>
      <c r="AJ545" s="75"/>
      <c r="AK545" s="75"/>
      <c r="AL545" s="75"/>
      <c r="AM545" s="75"/>
      <c r="AN545" s="75"/>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541</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5"/>
      <c r="Z546" s="75"/>
      <c r="AA546" s="75"/>
      <c r="AB546" s="75"/>
      <c r="AC546" s="75"/>
      <c r="AD546" s="75"/>
      <c r="AE546" s="75"/>
      <c r="AF546" s="75"/>
      <c r="AG546" s="75"/>
      <c r="AH546" s="75"/>
      <c r="AI546" s="75"/>
      <c r="AJ546" s="75"/>
      <c r="AK546" s="75"/>
      <c r="AL546" s="75"/>
      <c r="AM546" s="75"/>
      <c r="AN546" s="75"/>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542</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5"/>
      <c r="Z547" s="75"/>
      <c r="AA547" s="75"/>
      <c r="AB547" s="75"/>
      <c r="AC547" s="75"/>
      <c r="AD547" s="75"/>
      <c r="AE547" s="75"/>
      <c r="AF547" s="75"/>
      <c r="AG547" s="75"/>
      <c r="AH547" s="75"/>
      <c r="AI547" s="75"/>
      <c r="AJ547" s="75"/>
      <c r="AK547" s="75"/>
      <c r="AL547" s="75"/>
      <c r="AM547" s="75"/>
      <c r="AN547" s="75"/>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543</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5"/>
      <c r="Z548" s="75"/>
      <c r="AA548" s="75"/>
      <c r="AB548" s="75"/>
      <c r="AC548" s="75"/>
      <c r="AD548" s="75"/>
      <c r="AE548" s="75"/>
      <c r="AF548" s="75"/>
      <c r="AG548" s="75"/>
      <c r="AH548" s="75"/>
      <c r="AI548" s="75"/>
      <c r="AJ548" s="75"/>
      <c r="AK548" s="75"/>
      <c r="AL548" s="75"/>
      <c r="AM548" s="75"/>
      <c r="AN548" s="75"/>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544</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5"/>
      <c r="Z549" s="75"/>
      <c r="AA549" s="75"/>
      <c r="AB549" s="75"/>
      <c r="AC549" s="75"/>
      <c r="AD549" s="75"/>
      <c r="AE549" s="75"/>
      <c r="AF549" s="75"/>
      <c r="AG549" s="75"/>
      <c r="AH549" s="75"/>
      <c r="AI549" s="75"/>
      <c r="AJ549" s="75"/>
      <c r="AK549" s="75"/>
      <c r="AL549" s="75"/>
      <c r="AM549" s="75"/>
      <c r="AN549" s="75"/>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545</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5"/>
      <c r="Z550" s="75"/>
      <c r="AA550" s="75"/>
      <c r="AB550" s="75"/>
      <c r="AC550" s="75"/>
      <c r="AD550" s="75"/>
      <c r="AE550" s="75"/>
      <c r="AF550" s="75"/>
      <c r="AG550" s="75"/>
      <c r="AH550" s="75"/>
      <c r="AI550" s="75"/>
      <c r="AJ550" s="75"/>
      <c r="AK550" s="75"/>
      <c r="AL550" s="75"/>
      <c r="AM550" s="75"/>
      <c r="AN550" s="75"/>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546</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5"/>
      <c r="Z551" s="75"/>
      <c r="AA551" s="75"/>
      <c r="AB551" s="75"/>
      <c r="AC551" s="75"/>
      <c r="AD551" s="75"/>
      <c r="AE551" s="75"/>
      <c r="AF551" s="75"/>
      <c r="AG551" s="75"/>
      <c r="AH551" s="75"/>
      <c r="AI551" s="75"/>
      <c r="AJ551" s="75"/>
      <c r="AK551" s="75"/>
      <c r="AL551" s="75"/>
      <c r="AM551" s="75"/>
      <c r="AN551" s="75"/>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547</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5"/>
      <c r="Z552" s="75"/>
      <c r="AA552" s="75"/>
      <c r="AB552" s="75"/>
      <c r="AC552" s="75"/>
      <c r="AD552" s="75"/>
      <c r="AE552" s="75"/>
      <c r="AF552" s="75"/>
      <c r="AG552" s="75"/>
      <c r="AH552" s="75"/>
      <c r="AI552" s="75"/>
      <c r="AJ552" s="75"/>
      <c r="AK552" s="75"/>
      <c r="AL552" s="75"/>
      <c r="AM552" s="75"/>
      <c r="AN552" s="75"/>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548</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5"/>
      <c r="Z553" s="75"/>
      <c r="AA553" s="75"/>
      <c r="AB553" s="75"/>
      <c r="AC553" s="75"/>
      <c r="AD553" s="75"/>
      <c r="AE553" s="75"/>
      <c r="AF553" s="75"/>
      <c r="AG553" s="75"/>
      <c r="AH553" s="75"/>
      <c r="AI553" s="75"/>
      <c r="AJ553" s="75"/>
      <c r="AK553" s="75"/>
      <c r="AL553" s="75"/>
      <c r="AM553" s="75"/>
      <c r="AN553" s="75"/>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549</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5"/>
      <c r="Z554" s="75"/>
      <c r="AA554" s="75"/>
      <c r="AB554" s="75"/>
      <c r="AC554" s="75"/>
      <c r="AD554" s="75"/>
      <c r="AE554" s="75"/>
      <c r="AF554" s="75"/>
      <c r="AG554" s="75"/>
      <c r="AH554" s="75"/>
      <c r="AI554" s="75"/>
      <c r="AJ554" s="75"/>
      <c r="AK554" s="75"/>
      <c r="AL554" s="75"/>
      <c r="AM554" s="75"/>
      <c r="AN554" s="75"/>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550</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5"/>
      <c r="Z555" s="75"/>
      <c r="AA555" s="75"/>
      <c r="AB555" s="75"/>
      <c r="AC555" s="75"/>
      <c r="AD555" s="75"/>
      <c r="AE555" s="75"/>
      <c r="AF555" s="75"/>
      <c r="AG555" s="75"/>
      <c r="AH555" s="75"/>
      <c r="AI555" s="75"/>
      <c r="AJ555" s="75"/>
      <c r="AK555" s="75"/>
      <c r="AL555" s="75"/>
      <c r="AM555" s="75"/>
      <c r="AN555" s="75"/>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551</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5"/>
      <c r="Z556" s="75"/>
      <c r="AA556" s="75"/>
      <c r="AB556" s="75"/>
      <c r="AC556" s="75"/>
      <c r="AD556" s="75"/>
      <c r="AE556" s="75"/>
      <c r="AF556" s="75"/>
      <c r="AG556" s="75"/>
      <c r="AH556" s="75"/>
      <c r="AI556" s="75"/>
      <c r="AJ556" s="75"/>
      <c r="AK556" s="75"/>
      <c r="AL556" s="75"/>
      <c r="AM556" s="75"/>
      <c r="AN556" s="75"/>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552</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5"/>
      <c r="Z557" s="75"/>
      <c r="AA557" s="75"/>
      <c r="AB557" s="75"/>
      <c r="AC557" s="75"/>
      <c r="AD557" s="75"/>
      <c r="AE557" s="75"/>
      <c r="AF557" s="75"/>
      <c r="AG557" s="75"/>
      <c r="AH557" s="75"/>
      <c r="AI557" s="75"/>
      <c r="AJ557" s="75"/>
      <c r="AK557" s="75"/>
      <c r="AL557" s="75"/>
      <c r="AM557" s="75"/>
      <c r="AN557" s="75"/>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553</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5"/>
      <c r="Z558" s="75"/>
      <c r="AA558" s="75"/>
      <c r="AB558" s="75"/>
      <c r="AC558" s="75"/>
      <c r="AD558" s="75"/>
      <c r="AE558" s="75"/>
      <c r="AF558" s="75"/>
      <c r="AG558" s="75"/>
      <c r="AH558" s="75"/>
      <c r="AI558" s="75"/>
      <c r="AJ558" s="75"/>
      <c r="AK558" s="75"/>
      <c r="AL558" s="75"/>
      <c r="AM558" s="75"/>
      <c r="AN558" s="75"/>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554</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5"/>
      <c r="Z559" s="75"/>
      <c r="AA559" s="75"/>
      <c r="AB559" s="75"/>
      <c r="AC559" s="75"/>
      <c r="AD559" s="75"/>
      <c r="AE559" s="75"/>
      <c r="AF559" s="75"/>
      <c r="AG559" s="75"/>
      <c r="AH559" s="75"/>
      <c r="AI559" s="75"/>
      <c r="AJ559" s="75"/>
      <c r="AK559" s="75"/>
      <c r="AL559" s="75"/>
      <c r="AM559" s="75"/>
      <c r="AN559" s="75"/>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555</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5"/>
      <c r="Z560" s="75"/>
      <c r="AA560" s="75"/>
      <c r="AB560" s="75"/>
      <c r="AC560" s="75"/>
      <c r="AD560" s="75"/>
      <c r="AE560" s="75"/>
      <c r="AF560" s="75"/>
      <c r="AG560" s="75"/>
      <c r="AH560" s="75"/>
      <c r="AI560" s="75"/>
      <c r="AJ560" s="75"/>
      <c r="AK560" s="75"/>
      <c r="AL560" s="75"/>
      <c r="AM560" s="75"/>
      <c r="AN560" s="75"/>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556</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5"/>
      <c r="Z561" s="75"/>
      <c r="AA561" s="75"/>
      <c r="AB561" s="75"/>
      <c r="AC561" s="75"/>
      <c r="AD561" s="75"/>
      <c r="AE561" s="75"/>
      <c r="AF561" s="75"/>
      <c r="AG561" s="75"/>
      <c r="AH561" s="75"/>
      <c r="AI561" s="75"/>
      <c r="AJ561" s="75"/>
      <c r="AK561" s="75"/>
      <c r="AL561" s="75"/>
      <c r="AM561" s="75"/>
      <c r="AN561" s="75"/>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557</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5"/>
      <c r="Z562" s="75"/>
      <c r="AA562" s="75"/>
      <c r="AB562" s="75"/>
      <c r="AC562" s="75"/>
      <c r="AD562" s="75"/>
      <c r="AE562" s="75"/>
      <c r="AF562" s="75"/>
      <c r="AG562" s="75"/>
      <c r="AH562" s="75"/>
      <c r="AI562" s="75"/>
      <c r="AJ562" s="75"/>
      <c r="AK562" s="75"/>
      <c r="AL562" s="75"/>
      <c r="AM562" s="75"/>
      <c r="AN562" s="75"/>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558</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5"/>
      <c r="Z563" s="75"/>
      <c r="AA563" s="75"/>
      <c r="AB563" s="75"/>
      <c r="AC563" s="75"/>
      <c r="AD563" s="75"/>
      <c r="AE563" s="75"/>
      <c r="AF563" s="75"/>
      <c r="AG563" s="75"/>
      <c r="AH563" s="75"/>
      <c r="AI563" s="75"/>
      <c r="AJ563" s="75"/>
      <c r="AK563" s="75"/>
      <c r="AL563" s="75"/>
      <c r="AM563" s="75"/>
      <c r="AN563" s="75"/>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559</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5"/>
      <c r="Z564" s="75"/>
      <c r="AA564" s="75"/>
      <c r="AB564" s="75"/>
      <c r="AC564" s="75"/>
      <c r="AD564" s="75"/>
      <c r="AE564" s="75"/>
      <c r="AF564" s="75"/>
      <c r="AG564" s="75"/>
      <c r="AH564" s="75"/>
      <c r="AI564" s="75"/>
      <c r="AJ564" s="75"/>
      <c r="AK564" s="75"/>
      <c r="AL564" s="75"/>
      <c r="AM564" s="75"/>
      <c r="AN564" s="75"/>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560</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5"/>
      <c r="Z565" s="75"/>
      <c r="AA565" s="75"/>
      <c r="AB565" s="75"/>
      <c r="AC565" s="75"/>
      <c r="AD565" s="75"/>
      <c r="AE565" s="75"/>
      <c r="AF565" s="75"/>
      <c r="AG565" s="75"/>
      <c r="AH565" s="75"/>
      <c r="AI565" s="75"/>
      <c r="AJ565" s="75"/>
      <c r="AK565" s="75"/>
      <c r="AL565" s="75"/>
      <c r="AM565" s="75"/>
      <c r="AN565" s="75"/>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561</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5"/>
      <c r="Z566" s="75"/>
      <c r="AA566" s="75"/>
      <c r="AB566" s="75"/>
      <c r="AC566" s="75"/>
      <c r="AD566" s="75"/>
      <c r="AE566" s="75"/>
      <c r="AF566" s="75"/>
      <c r="AG566" s="75"/>
      <c r="AH566" s="75"/>
      <c r="AI566" s="75"/>
      <c r="AJ566" s="75"/>
      <c r="AK566" s="75"/>
      <c r="AL566" s="75"/>
      <c r="AM566" s="75"/>
      <c r="AN566" s="75"/>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562</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5"/>
      <c r="Z567" s="75"/>
      <c r="AA567" s="75"/>
      <c r="AB567" s="75"/>
      <c r="AC567" s="75"/>
      <c r="AD567" s="75"/>
      <c r="AE567" s="75"/>
      <c r="AF567" s="75"/>
      <c r="AG567" s="75"/>
      <c r="AH567" s="75"/>
      <c r="AI567" s="75"/>
      <c r="AJ567" s="75"/>
      <c r="AK567" s="75"/>
      <c r="AL567" s="75"/>
      <c r="AM567" s="75"/>
      <c r="AN567" s="75"/>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563</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5"/>
      <c r="Z568" s="75"/>
      <c r="AA568" s="75"/>
      <c r="AB568" s="75"/>
      <c r="AC568" s="75"/>
      <c r="AD568" s="75"/>
      <c r="AE568" s="75"/>
      <c r="AF568" s="75"/>
      <c r="AG568" s="75"/>
      <c r="AH568" s="75"/>
      <c r="AI568" s="75"/>
      <c r="AJ568" s="75"/>
      <c r="AK568" s="75"/>
      <c r="AL568" s="75"/>
      <c r="AM568" s="75"/>
      <c r="AN568" s="75"/>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564</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5"/>
      <c r="Z569" s="75"/>
      <c r="AA569" s="75"/>
      <c r="AB569" s="75"/>
      <c r="AC569" s="75"/>
      <c r="AD569" s="75"/>
      <c r="AE569" s="75"/>
      <c r="AF569" s="75"/>
      <c r="AG569" s="75"/>
      <c r="AH569" s="75"/>
      <c r="AI569" s="75"/>
      <c r="AJ569" s="75"/>
      <c r="AK569" s="75"/>
      <c r="AL569" s="75"/>
      <c r="AM569" s="75"/>
      <c r="AN569" s="75"/>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565</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5"/>
      <c r="Z570" s="75"/>
      <c r="AA570" s="75"/>
      <c r="AB570" s="75"/>
      <c r="AC570" s="75"/>
      <c r="AD570" s="75"/>
      <c r="AE570" s="75"/>
      <c r="AF570" s="75"/>
      <c r="AG570" s="75"/>
      <c r="AH570" s="75"/>
      <c r="AI570" s="75"/>
      <c r="AJ570" s="75"/>
      <c r="AK570" s="75"/>
      <c r="AL570" s="75"/>
      <c r="AM570" s="75"/>
      <c r="AN570" s="75"/>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566</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5"/>
      <c r="Z571" s="75"/>
      <c r="AA571" s="75"/>
      <c r="AB571" s="75"/>
      <c r="AC571" s="75"/>
      <c r="AD571" s="75"/>
      <c r="AE571" s="75"/>
      <c r="AF571" s="75"/>
      <c r="AG571" s="75"/>
      <c r="AH571" s="75"/>
      <c r="AI571" s="75"/>
      <c r="AJ571" s="75"/>
      <c r="AK571" s="75"/>
      <c r="AL571" s="75"/>
      <c r="AM571" s="75"/>
      <c r="AN571" s="75"/>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567</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5"/>
      <c r="Z572" s="75"/>
      <c r="AA572" s="75"/>
      <c r="AB572" s="75"/>
      <c r="AC572" s="75"/>
      <c r="AD572" s="75"/>
      <c r="AE572" s="75"/>
      <c r="AF572" s="75"/>
      <c r="AG572" s="75"/>
      <c r="AH572" s="75"/>
      <c r="AI572" s="75"/>
      <c r="AJ572" s="75"/>
      <c r="AK572" s="75"/>
      <c r="AL572" s="75"/>
      <c r="AM572" s="75"/>
      <c r="AN572" s="75"/>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568</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5"/>
      <c r="Z573" s="75"/>
      <c r="AA573" s="75"/>
      <c r="AB573" s="75"/>
      <c r="AC573" s="75"/>
      <c r="AD573" s="75"/>
      <c r="AE573" s="75"/>
      <c r="AF573" s="75"/>
      <c r="AG573" s="75"/>
      <c r="AH573" s="75"/>
      <c r="AI573" s="75"/>
      <c r="AJ573" s="75"/>
      <c r="AK573" s="75"/>
      <c r="AL573" s="75"/>
      <c r="AM573" s="75"/>
      <c r="AN573" s="75"/>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569</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5"/>
      <c r="Z574" s="75"/>
      <c r="AA574" s="75"/>
      <c r="AB574" s="75"/>
      <c r="AC574" s="75"/>
      <c r="AD574" s="75"/>
      <c r="AE574" s="75"/>
      <c r="AF574" s="75"/>
      <c r="AG574" s="75"/>
      <c r="AH574" s="75"/>
      <c r="AI574" s="75"/>
      <c r="AJ574" s="75"/>
      <c r="AK574" s="75"/>
      <c r="AL574" s="75"/>
      <c r="AM574" s="75"/>
      <c r="AN574" s="75"/>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570</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5"/>
      <c r="Z575" s="75"/>
      <c r="AA575" s="75"/>
      <c r="AB575" s="75"/>
      <c r="AC575" s="75"/>
      <c r="AD575" s="75"/>
      <c r="AE575" s="75"/>
      <c r="AF575" s="75"/>
      <c r="AG575" s="75"/>
      <c r="AH575" s="75"/>
      <c r="AI575" s="75"/>
      <c r="AJ575" s="75"/>
      <c r="AK575" s="75"/>
      <c r="AL575" s="75"/>
      <c r="AM575" s="75"/>
      <c r="AN575" s="75"/>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571</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5"/>
      <c r="Z576" s="75"/>
      <c r="AA576" s="75"/>
      <c r="AB576" s="75"/>
      <c r="AC576" s="75"/>
      <c r="AD576" s="75"/>
      <c r="AE576" s="75"/>
      <c r="AF576" s="75"/>
      <c r="AG576" s="75"/>
      <c r="AH576" s="75"/>
      <c r="AI576" s="75"/>
      <c r="AJ576" s="75"/>
      <c r="AK576" s="75"/>
      <c r="AL576" s="75"/>
      <c r="AM576" s="75"/>
      <c r="AN576" s="75"/>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572</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5"/>
      <c r="Z577" s="75"/>
      <c r="AA577" s="75"/>
      <c r="AB577" s="75"/>
      <c r="AC577" s="75"/>
      <c r="AD577" s="75"/>
      <c r="AE577" s="75"/>
      <c r="AF577" s="75"/>
      <c r="AG577" s="75"/>
      <c r="AH577" s="75"/>
      <c r="AI577" s="75"/>
      <c r="AJ577" s="75"/>
      <c r="AK577" s="75"/>
      <c r="AL577" s="75"/>
      <c r="AM577" s="75"/>
      <c r="AN577" s="75"/>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573</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5"/>
      <c r="Z578" s="75"/>
      <c r="AA578" s="75"/>
      <c r="AB578" s="75"/>
      <c r="AC578" s="75"/>
      <c r="AD578" s="75"/>
      <c r="AE578" s="75"/>
      <c r="AF578" s="75"/>
      <c r="AG578" s="75"/>
      <c r="AH578" s="75"/>
      <c r="AI578" s="75"/>
      <c r="AJ578" s="75"/>
      <c r="AK578" s="75"/>
      <c r="AL578" s="75"/>
      <c r="AM578" s="75"/>
      <c r="AN578" s="75"/>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574</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5"/>
      <c r="Z579" s="75"/>
      <c r="AA579" s="75"/>
      <c r="AB579" s="75"/>
      <c r="AC579" s="75"/>
      <c r="AD579" s="75"/>
      <c r="AE579" s="75"/>
      <c r="AF579" s="75"/>
      <c r="AG579" s="75"/>
      <c r="AH579" s="75"/>
      <c r="AI579" s="75"/>
      <c r="AJ579" s="75"/>
      <c r="AK579" s="75"/>
      <c r="AL579" s="75"/>
      <c r="AM579" s="75"/>
      <c r="AN579" s="75"/>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575</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5"/>
      <c r="Z580" s="75"/>
      <c r="AA580" s="75"/>
      <c r="AB580" s="75"/>
      <c r="AC580" s="75"/>
      <c r="AD580" s="75"/>
      <c r="AE580" s="75"/>
      <c r="AF580" s="75"/>
      <c r="AG580" s="75"/>
      <c r="AH580" s="75"/>
      <c r="AI580" s="75"/>
      <c r="AJ580" s="75"/>
      <c r="AK580" s="75"/>
      <c r="AL580" s="75"/>
      <c r="AM580" s="75"/>
      <c r="AN580" s="75"/>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576</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5"/>
      <c r="Z581" s="75"/>
      <c r="AA581" s="75"/>
      <c r="AB581" s="75"/>
      <c r="AC581" s="75"/>
      <c r="AD581" s="75"/>
      <c r="AE581" s="75"/>
      <c r="AF581" s="75"/>
      <c r="AG581" s="75"/>
      <c r="AH581" s="75"/>
      <c r="AI581" s="75"/>
      <c r="AJ581" s="75"/>
      <c r="AK581" s="75"/>
      <c r="AL581" s="75"/>
      <c r="AM581" s="75"/>
      <c r="AN581" s="75"/>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577</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5"/>
      <c r="Z582" s="75"/>
      <c r="AA582" s="75"/>
      <c r="AB582" s="75"/>
      <c r="AC582" s="75"/>
      <c r="AD582" s="75"/>
      <c r="AE582" s="75"/>
      <c r="AF582" s="75"/>
      <c r="AG582" s="75"/>
      <c r="AH582" s="75"/>
      <c r="AI582" s="75"/>
      <c r="AJ582" s="75"/>
      <c r="AK582" s="75"/>
      <c r="AL582" s="75"/>
      <c r="AM582" s="75"/>
      <c r="AN582" s="75"/>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578</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5"/>
      <c r="Z583" s="75"/>
      <c r="AA583" s="75"/>
      <c r="AB583" s="75"/>
      <c r="AC583" s="75"/>
      <c r="AD583" s="75"/>
      <c r="AE583" s="75"/>
      <c r="AF583" s="75"/>
      <c r="AG583" s="75"/>
      <c r="AH583" s="75"/>
      <c r="AI583" s="75"/>
      <c r="AJ583" s="75"/>
      <c r="AK583" s="75"/>
      <c r="AL583" s="75"/>
      <c r="AM583" s="75"/>
      <c r="AN583" s="75"/>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579</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5"/>
      <c r="Z584" s="75"/>
      <c r="AA584" s="75"/>
      <c r="AB584" s="75"/>
      <c r="AC584" s="75"/>
      <c r="AD584" s="75"/>
      <c r="AE584" s="75"/>
      <c r="AF584" s="75"/>
      <c r="AG584" s="75"/>
      <c r="AH584" s="75"/>
      <c r="AI584" s="75"/>
      <c r="AJ584" s="75"/>
      <c r="AK584" s="75"/>
      <c r="AL584" s="75"/>
      <c r="AM584" s="75"/>
      <c r="AN584" s="75"/>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580</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5"/>
      <c r="Z585" s="75"/>
      <c r="AA585" s="75"/>
      <c r="AB585" s="75"/>
      <c r="AC585" s="75"/>
      <c r="AD585" s="75"/>
      <c r="AE585" s="75"/>
      <c r="AF585" s="75"/>
      <c r="AG585" s="75"/>
      <c r="AH585" s="75"/>
      <c r="AI585" s="75"/>
      <c r="AJ585" s="75"/>
      <c r="AK585" s="75"/>
      <c r="AL585" s="75"/>
      <c r="AM585" s="75"/>
      <c r="AN585" s="75"/>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581</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5"/>
      <c r="Z586" s="75"/>
      <c r="AA586" s="75"/>
      <c r="AB586" s="75"/>
      <c r="AC586" s="75"/>
      <c r="AD586" s="75"/>
      <c r="AE586" s="75"/>
      <c r="AF586" s="75"/>
      <c r="AG586" s="75"/>
      <c r="AH586" s="75"/>
      <c r="AI586" s="75"/>
      <c r="AJ586" s="75"/>
      <c r="AK586" s="75"/>
      <c r="AL586" s="75"/>
      <c r="AM586" s="75"/>
      <c r="AN586" s="75"/>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582</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5"/>
      <c r="Z587" s="75"/>
      <c r="AA587" s="75"/>
      <c r="AB587" s="75"/>
      <c r="AC587" s="75"/>
      <c r="AD587" s="75"/>
      <c r="AE587" s="75"/>
      <c r="AF587" s="75"/>
      <c r="AG587" s="75"/>
      <c r="AH587" s="75"/>
      <c r="AI587" s="75"/>
      <c r="AJ587" s="75"/>
      <c r="AK587" s="75"/>
      <c r="AL587" s="75"/>
      <c r="AM587" s="75"/>
      <c r="AN587" s="75"/>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583</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5"/>
      <c r="Z588" s="75"/>
      <c r="AA588" s="75"/>
      <c r="AB588" s="75"/>
      <c r="AC588" s="75"/>
      <c r="AD588" s="75"/>
      <c r="AE588" s="75"/>
      <c r="AF588" s="75"/>
      <c r="AG588" s="75"/>
      <c r="AH588" s="75"/>
      <c r="AI588" s="75"/>
      <c r="AJ588" s="75"/>
      <c r="AK588" s="75"/>
      <c r="AL588" s="75"/>
      <c r="AM588" s="75"/>
      <c r="AN588" s="75"/>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584</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5"/>
      <c r="Z589" s="75"/>
      <c r="AA589" s="75"/>
      <c r="AB589" s="75"/>
      <c r="AC589" s="75"/>
      <c r="AD589" s="75"/>
      <c r="AE589" s="75"/>
      <c r="AF589" s="75"/>
      <c r="AG589" s="75"/>
      <c r="AH589" s="75"/>
      <c r="AI589" s="75"/>
      <c r="AJ589" s="75"/>
      <c r="AK589" s="75"/>
      <c r="AL589" s="75"/>
      <c r="AM589" s="75"/>
      <c r="AN589" s="75"/>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585</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5"/>
      <c r="Z590" s="75"/>
      <c r="AA590" s="75"/>
      <c r="AB590" s="75"/>
      <c r="AC590" s="75"/>
      <c r="AD590" s="75"/>
      <c r="AE590" s="75"/>
      <c r="AF590" s="75"/>
      <c r="AG590" s="75"/>
      <c r="AH590" s="75"/>
      <c r="AI590" s="75"/>
      <c r="AJ590" s="75"/>
      <c r="AK590" s="75"/>
      <c r="AL590" s="75"/>
      <c r="AM590" s="75"/>
      <c r="AN590" s="75"/>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586</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5"/>
      <c r="Z591" s="75"/>
      <c r="AA591" s="75"/>
      <c r="AB591" s="75"/>
      <c r="AC591" s="75"/>
      <c r="AD591" s="75"/>
      <c r="AE591" s="75"/>
      <c r="AF591" s="75"/>
      <c r="AG591" s="75"/>
      <c r="AH591" s="75"/>
      <c r="AI591" s="75"/>
      <c r="AJ591" s="75"/>
      <c r="AK591" s="75"/>
      <c r="AL591" s="75"/>
      <c r="AM591" s="75"/>
      <c r="AN591" s="75"/>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587</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5"/>
      <c r="Z592" s="75"/>
      <c r="AA592" s="75"/>
      <c r="AB592" s="75"/>
      <c r="AC592" s="75"/>
      <c r="AD592" s="75"/>
      <c r="AE592" s="75"/>
      <c r="AF592" s="75"/>
      <c r="AG592" s="75"/>
      <c r="AH592" s="75"/>
      <c r="AI592" s="75"/>
      <c r="AJ592" s="75"/>
      <c r="AK592" s="75"/>
      <c r="AL592" s="75"/>
      <c r="AM592" s="75"/>
      <c r="AN592" s="75"/>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588</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5"/>
      <c r="Z593" s="75"/>
      <c r="AA593" s="75"/>
      <c r="AB593" s="75"/>
      <c r="AC593" s="75"/>
      <c r="AD593" s="75"/>
      <c r="AE593" s="75"/>
      <c r="AF593" s="75"/>
      <c r="AG593" s="75"/>
      <c r="AH593" s="75"/>
      <c r="AI593" s="75"/>
      <c r="AJ593" s="75"/>
      <c r="AK593" s="75"/>
      <c r="AL593" s="75"/>
      <c r="AM593" s="75"/>
      <c r="AN593" s="75"/>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589</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5"/>
      <c r="Z594" s="75"/>
      <c r="AA594" s="75"/>
      <c r="AB594" s="75"/>
      <c r="AC594" s="75"/>
      <c r="AD594" s="75"/>
      <c r="AE594" s="75"/>
      <c r="AF594" s="75"/>
      <c r="AG594" s="75"/>
      <c r="AH594" s="75"/>
      <c r="AI594" s="75"/>
      <c r="AJ594" s="75"/>
      <c r="AK594" s="75"/>
      <c r="AL594" s="75"/>
      <c r="AM594" s="75"/>
      <c r="AN594" s="75"/>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590</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5"/>
      <c r="Z595" s="75"/>
      <c r="AA595" s="75"/>
      <c r="AB595" s="75"/>
      <c r="AC595" s="75"/>
      <c r="AD595" s="75"/>
      <c r="AE595" s="75"/>
      <c r="AF595" s="75"/>
      <c r="AG595" s="75"/>
      <c r="AH595" s="75"/>
      <c r="AI595" s="75"/>
      <c r="AJ595" s="75"/>
      <c r="AK595" s="75"/>
      <c r="AL595" s="75"/>
      <c r="AM595" s="75"/>
      <c r="AN595" s="75"/>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591</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5"/>
      <c r="Z596" s="75"/>
      <c r="AA596" s="75"/>
      <c r="AB596" s="75"/>
      <c r="AC596" s="75"/>
      <c r="AD596" s="75"/>
      <c r="AE596" s="75"/>
      <c r="AF596" s="75"/>
      <c r="AG596" s="75"/>
      <c r="AH596" s="75"/>
      <c r="AI596" s="75"/>
      <c r="AJ596" s="75"/>
      <c r="AK596" s="75"/>
      <c r="AL596" s="75"/>
      <c r="AM596" s="75"/>
      <c r="AN596" s="75"/>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592</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5"/>
      <c r="Z597" s="75"/>
      <c r="AA597" s="75"/>
      <c r="AB597" s="75"/>
      <c r="AC597" s="75"/>
      <c r="AD597" s="75"/>
      <c r="AE597" s="75"/>
      <c r="AF597" s="75"/>
      <c r="AG597" s="75"/>
      <c r="AH597" s="75"/>
      <c r="AI597" s="75"/>
      <c r="AJ597" s="75"/>
      <c r="AK597" s="75"/>
      <c r="AL597" s="75"/>
      <c r="AM597" s="75"/>
      <c r="AN597" s="75"/>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593</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5"/>
      <c r="Z598" s="75"/>
      <c r="AA598" s="75"/>
      <c r="AB598" s="75"/>
      <c r="AC598" s="75"/>
      <c r="AD598" s="75"/>
      <c r="AE598" s="75"/>
      <c r="AF598" s="75"/>
      <c r="AG598" s="75"/>
      <c r="AH598" s="75"/>
      <c r="AI598" s="75"/>
      <c r="AJ598" s="75"/>
      <c r="AK598" s="75"/>
      <c r="AL598" s="75"/>
      <c r="AM598" s="75"/>
      <c r="AN598" s="75"/>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594</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5"/>
      <c r="Z599" s="75"/>
      <c r="AA599" s="75"/>
      <c r="AB599" s="75"/>
      <c r="AC599" s="75"/>
      <c r="AD599" s="75"/>
      <c r="AE599" s="75"/>
      <c r="AF599" s="75"/>
      <c r="AG599" s="75"/>
      <c r="AH599" s="75"/>
      <c r="AI599" s="75"/>
      <c r="AJ599" s="75"/>
      <c r="AK599" s="75"/>
      <c r="AL599" s="75"/>
      <c r="AM599" s="75"/>
      <c r="AN599" s="75"/>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595</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5"/>
      <c r="Z600" s="75"/>
      <c r="AA600" s="75"/>
      <c r="AB600" s="75"/>
      <c r="AC600" s="75"/>
      <c r="AD600" s="75"/>
      <c r="AE600" s="75"/>
      <c r="AF600" s="75"/>
      <c r="AG600" s="75"/>
      <c r="AH600" s="75"/>
      <c r="AI600" s="75"/>
      <c r="AJ600" s="75"/>
      <c r="AK600" s="75"/>
      <c r="AL600" s="75"/>
      <c r="AM600" s="75"/>
      <c r="AN600" s="75"/>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596</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5"/>
      <c r="Z601" s="75"/>
      <c r="AA601" s="75"/>
      <c r="AB601" s="75"/>
      <c r="AC601" s="75"/>
      <c r="AD601" s="75"/>
      <c r="AE601" s="75"/>
      <c r="AF601" s="75"/>
      <c r="AG601" s="75"/>
      <c r="AH601" s="75"/>
      <c r="AI601" s="75"/>
      <c r="AJ601" s="75"/>
      <c r="AK601" s="75"/>
      <c r="AL601" s="75"/>
      <c r="AM601" s="75"/>
      <c r="AN601" s="75"/>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597</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5"/>
      <c r="Z602" s="75"/>
      <c r="AA602" s="75"/>
      <c r="AB602" s="75"/>
      <c r="AC602" s="75"/>
      <c r="AD602" s="75"/>
      <c r="AE602" s="75"/>
      <c r="AF602" s="75"/>
      <c r="AG602" s="75"/>
      <c r="AH602" s="75"/>
      <c r="AI602" s="75"/>
      <c r="AJ602" s="75"/>
      <c r="AK602" s="75"/>
      <c r="AL602" s="75"/>
      <c r="AM602" s="75"/>
      <c r="AN602" s="75"/>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598</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5"/>
      <c r="Z603" s="75"/>
      <c r="AA603" s="75"/>
      <c r="AB603" s="75"/>
      <c r="AC603" s="75"/>
      <c r="AD603" s="75"/>
      <c r="AE603" s="75"/>
      <c r="AF603" s="75"/>
      <c r="AG603" s="75"/>
      <c r="AH603" s="75"/>
      <c r="AI603" s="75"/>
      <c r="AJ603" s="75"/>
      <c r="AK603" s="75"/>
      <c r="AL603" s="75"/>
      <c r="AM603" s="75"/>
      <c r="AN603" s="75"/>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599</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5"/>
      <c r="Z604" s="75"/>
      <c r="AA604" s="75"/>
      <c r="AB604" s="75"/>
      <c r="AC604" s="75"/>
      <c r="AD604" s="75"/>
      <c r="AE604" s="75"/>
      <c r="AF604" s="75"/>
      <c r="AG604" s="75"/>
      <c r="AH604" s="75"/>
      <c r="AI604" s="75"/>
      <c r="AJ604" s="75"/>
      <c r="AK604" s="75"/>
      <c r="AL604" s="75"/>
      <c r="AM604" s="75"/>
      <c r="AN604" s="75"/>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600</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5"/>
      <c r="Z605" s="75"/>
      <c r="AA605" s="75"/>
      <c r="AB605" s="75"/>
      <c r="AC605" s="75"/>
      <c r="AD605" s="75"/>
      <c r="AE605" s="75"/>
      <c r="AF605" s="75"/>
      <c r="AG605" s="75"/>
      <c r="AH605" s="75"/>
      <c r="AI605" s="75"/>
      <c r="AJ605" s="75"/>
      <c r="AK605" s="75"/>
      <c r="AL605" s="75"/>
      <c r="AM605" s="75"/>
      <c r="AN605" s="75"/>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601</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5"/>
      <c r="Z606" s="75"/>
      <c r="AA606" s="75"/>
      <c r="AB606" s="75"/>
      <c r="AC606" s="75"/>
      <c r="AD606" s="75"/>
      <c r="AE606" s="75"/>
      <c r="AF606" s="75"/>
      <c r="AG606" s="75"/>
      <c r="AH606" s="75"/>
      <c r="AI606" s="75"/>
      <c r="AJ606" s="75"/>
      <c r="AK606" s="75"/>
      <c r="AL606" s="75"/>
      <c r="AM606" s="75"/>
      <c r="AN606" s="75"/>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602</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5"/>
      <c r="Z607" s="75"/>
      <c r="AA607" s="75"/>
      <c r="AB607" s="75"/>
      <c r="AC607" s="75"/>
      <c r="AD607" s="75"/>
      <c r="AE607" s="75"/>
      <c r="AF607" s="75"/>
      <c r="AG607" s="75"/>
      <c r="AH607" s="75"/>
      <c r="AI607" s="75"/>
      <c r="AJ607" s="75"/>
      <c r="AK607" s="75"/>
      <c r="AL607" s="75"/>
      <c r="AM607" s="75"/>
      <c r="AN607" s="75"/>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603</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5"/>
      <c r="Z608" s="75"/>
      <c r="AA608" s="75"/>
      <c r="AB608" s="75"/>
      <c r="AC608" s="75"/>
      <c r="AD608" s="75"/>
      <c r="AE608" s="75"/>
      <c r="AF608" s="75"/>
      <c r="AG608" s="75"/>
      <c r="AH608" s="75"/>
      <c r="AI608" s="75"/>
      <c r="AJ608" s="75"/>
      <c r="AK608" s="75"/>
      <c r="AL608" s="75"/>
      <c r="AM608" s="75"/>
      <c r="AN608" s="75"/>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604</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5"/>
      <c r="Z609" s="75"/>
      <c r="AA609" s="75"/>
      <c r="AB609" s="75"/>
      <c r="AC609" s="75"/>
      <c r="AD609" s="75"/>
      <c r="AE609" s="75"/>
      <c r="AF609" s="75"/>
      <c r="AG609" s="75"/>
      <c r="AH609" s="75"/>
      <c r="AI609" s="75"/>
      <c r="AJ609" s="75"/>
      <c r="AK609" s="75"/>
      <c r="AL609" s="75"/>
      <c r="AM609" s="75"/>
      <c r="AN609" s="75"/>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605</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5"/>
      <c r="Z610" s="75"/>
      <c r="AA610" s="75"/>
      <c r="AB610" s="75"/>
      <c r="AC610" s="75"/>
      <c r="AD610" s="75"/>
      <c r="AE610" s="75"/>
      <c r="AF610" s="75"/>
      <c r="AG610" s="75"/>
      <c r="AH610" s="75"/>
      <c r="AI610" s="75"/>
      <c r="AJ610" s="75"/>
      <c r="AK610" s="75"/>
      <c r="AL610" s="75"/>
      <c r="AM610" s="75"/>
      <c r="AN610" s="75"/>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606</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5"/>
      <c r="Z611" s="75"/>
      <c r="AA611" s="75"/>
      <c r="AB611" s="75"/>
      <c r="AC611" s="75"/>
      <c r="AD611" s="75"/>
      <c r="AE611" s="75"/>
      <c r="AF611" s="75"/>
      <c r="AG611" s="75"/>
      <c r="AH611" s="75"/>
      <c r="AI611" s="75"/>
      <c r="AJ611" s="75"/>
      <c r="AK611" s="75"/>
      <c r="AL611" s="75"/>
      <c r="AM611" s="75"/>
      <c r="AN611" s="75"/>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607</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5"/>
      <c r="Z612" s="75"/>
      <c r="AA612" s="75"/>
      <c r="AB612" s="75"/>
      <c r="AC612" s="75"/>
      <c r="AD612" s="75"/>
      <c r="AE612" s="75"/>
      <c r="AF612" s="75"/>
      <c r="AG612" s="75"/>
      <c r="AH612" s="75"/>
      <c r="AI612" s="75"/>
      <c r="AJ612" s="75"/>
      <c r="AK612" s="75"/>
      <c r="AL612" s="75"/>
      <c r="AM612" s="75"/>
      <c r="AN612" s="75"/>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608</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5"/>
      <c r="Z613" s="75"/>
      <c r="AA613" s="75"/>
      <c r="AB613" s="75"/>
      <c r="AC613" s="75"/>
      <c r="AD613" s="75"/>
      <c r="AE613" s="75"/>
      <c r="AF613" s="75"/>
      <c r="AG613" s="75"/>
      <c r="AH613" s="75"/>
      <c r="AI613" s="75"/>
      <c r="AJ613" s="75"/>
      <c r="AK613" s="75"/>
      <c r="AL613" s="75"/>
      <c r="AM613" s="75"/>
      <c r="AN613" s="75"/>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609</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5"/>
      <c r="Z614" s="75"/>
      <c r="AA614" s="75"/>
      <c r="AB614" s="75"/>
      <c r="AC614" s="75"/>
      <c r="AD614" s="75"/>
      <c r="AE614" s="75"/>
      <c r="AF614" s="75"/>
      <c r="AG614" s="75"/>
      <c r="AH614" s="75"/>
      <c r="AI614" s="75"/>
      <c r="AJ614" s="75"/>
      <c r="AK614" s="75"/>
      <c r="AL614" s="75"/>
      <c r="AM614" s="75"/>
      <c r="AN614" s="75"/>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610</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5"/>
      <c r="Z615" s="75"/>
      <c r="AA615" s="75"/>
      <c r="AB615" s="75"/>
      <c r="AC615" s="75"/>
      <c r="AD615" s="75"/>
      <c r="AE615" s="75"/>
      <c r="AF615" s="75"/>
      <c r="AG615" s="75"/>
      <c r="AH615" s="75"/>
      <c r="AI615" s="75"/>
      <c r="AJ615" s="75"/>
      <c r="AK615" s="75"/>
      <c r="AL615" s="75"/>
      <c r="AM615" s="75"/>
      <c r="AN615" s="75"/>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611</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5"/>
      <c r="Z616" s="75"/>
      <c r="AA616" s="75"/>
      <c r="AB616" s="75"/>
      <c r="AC616" s="75"/>
      <c r="AD616" s="75"/>
      <c r="AE616" s="75"/>
      <c r="AF616" s="75"/>
      <c r="AG616" s="75"/>
      <c r="AH616" s="75"/>
      <c r="AI616" s="75"/>
      <c r="AJ616" s="75"/>
      <c r="AK616" s="75"/>
      <c r="AL616" s="75"/>
      <c r="AM616" s="75"/>
      <c r="AN616" s="75"/>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612</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5"/>
      <c r="Z617" s="75"/>
      <c r="AA617" s="75"/>
      <c r="AB617" s="75"/>
      <c r="AC617" s="75"/>
      <c r="AD617" s="75"/>
      <c r="AE617" s="75"/>
      <c r="AF617" s="75"/>
      <c r="AG617" s="75"/>
      <c r="AH617" s="75"/>
      <c r="AI617" s="75"/>
      <c r="AJ617" s="75"/>
      <c r="AK617" s="75"/>
      <c r="AL617" s="75"/>
      <c r="AM617" s="75"/>
      <c r="AN617" s="75"/>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613</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5"/>
      <c r="Z618" s="75"/>
      <c r="AA618" s="75"/>
      <c r="AB618" s="75"/>
      <c r="AC618" s="75"/>
      <c r="AD618" s="75"/>
      <c r="AE618" s="75"/>
      <c r="AF618" s="75"/>
      <c r="AG618" s="75"/>
      <c r="AH618" s="75"/>
      <c r="AI618" s="75"/>
      <c r="AJ618" s="75"/>
      <c r="AK618" s="75"/>
      <c r="AL618" s="75"/>
      <c r="AM618" s="75"/>
      <c r="AN618" s="75"/>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614</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5"/>
      <c r="Z619" s="75"/>
      <c r="AA619" s="75"/>
      <c r="AB619" s="75"/>
      <c r="AC619" s="75"/>
      <c r="AD619" s="75"/>
      <c r="AE619" s="75"/>
      <c r="AF619" s="75"/>
      <c r="AG619" s="75"/>
      <c r="AH619" s="75"/>
      <c r="AI619" s="75"/>
      <c r="AJ619" s="75"/>
      <c r="AK619" s="75"/>
      <c r="AL619" s="75"/>
      <c r="AM619" s="75"/>
      <c r="AN619" s="75"/>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615</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5"/>
      <c r="Z620" s="75"/>
      <c r="AA620" s="75"/>
      <c r="AB620" s="75"/>
      <c r="AC620" s="75"/>
      <c r="AD620" s="75"/>
      <c r="AE620" s="75"/>
      <c r="AF620" s="75"/>
      <c r="AG620" s="75"/>
      <c r="AH620" s="75"/>
      <c r="AI620" s="75"/>
      <c r="AJ620" s="75"/>
      <c r="AK620" s="75"/>
      <c r="AL620" s="75"/>
      <c r="AM620" s="75"/>
      <c r="AN620" s="75"/>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616</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5"/>
      <c r="Z621" s="75"/>
      <c r="AA621" s="75"/>
      <c r="AB621" s="75"/>
      <c r="AC621" s="75"/>
      <c r="AD621" s="75"/>
      <c r="AE621" s="75"/>
      <c r="AF621" s="75"/>
      <c r="AG621" s="75"/>
      <c r="AH621" s="75"/>
      <c r="AI621" s="75"/>
      <c r="AJ621" s="75"/>
      <c r="AK621" s="75"/>
      <c r="AL621" s="75"/>
      <c r="AM621" s="75"/>
      <c r="AN621" s="75"/>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617</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5"/>
      <c r="Z622" s="75"/>
      <c r="AA622" s="75"/>
      <c r="AB622" s="75"/>
      <c r="AC622" s="75"/>
      <c r="AD622" s="75"/>
      <c r="AE622" s="75"/>
      <c r="AF622" s="75"/>
      <c r="AG622" s="75"/>
      <c r="AH622" s="75"/>
      <c r="AI622" s="75"/>
      <c r="AJ622" s="75"/>
      <c r="AK622" s="75"/>
      <c r="AL622" s="75"/>
      <c r="AM622" s="75"/>
      <c r="AN622" s="75"/>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618</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5"/>
      <c r="Z623" s="75"/>
      <c r="AA623" s="75"/>
      <c r="AB623" s="75"/>
      <c r="AC623" s="75"/>
      <c r="AD623" s="75"/>
      <c r="AE623" s="75"/>
      <c r="AF623" s="75"/>
      <c r="AG623" s="75"/>
      <c r="AH623" s="75"/>
      <c r="AI623" s="75"/>
      <c r="AJ623" s="75"/>
      <c r="AK623" s="75"/>
      <c r="AL623" s="75"/>
      <c r="AM623" s="75"/>
      <c r="AN623" s="75"/>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619</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5"/>
      <c r="Z624" s="75"/>
      <c r="AA624" s="75"/>
      <c r="AB624" s="75"/>
      <c r="AC624" s="75"/>
      <c r="AD624" s="75"/>
      <c r="AE624" s="75"/>
      <c r="AF624" s="75"/>
      <c r="AG624" s="75"/>
      <c r="AH624" s="75"/>
      <c r="AI624" s="75"/>
      <c r="AJ624" s="75"/>
      <c r="AK624" s="75"/>
      <c r="AL624" s="75"/>
      <c r="AM624" s="75"/>
      <c r="AN624" s="75"/>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620</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5"/>
      <c r="Z625" s="75"/>
      <c r="AA625" s="75"/>
      <c r="AB625" s="75"/>
      <c r="AC625" s="75"/>
      <c r="AD625" s="75"/>
      <c r="AE625" s="75"/>
      <c r="AF625" s="75"/>
      <c r="AG625" s="75"/>
      <c r="AH625" s="75"/>
      <c r="AI625" s="75"/>
      <c r="AJ625" s="75"/>
      <c r="AK625" s="75"/>
      <c r="AL625" s="75"/>
      <c r="AM625" s="75"/>
      <c r="AN625" s="75"/>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621</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5"/>
      <c r="Z626" s="75"/>
      <c r="AA626" s="75"/>
      <c r="AB626" s="75"/>
      <c r="AC626" s="75"/>
      <c r="AD626" s="75"/>
      <c r="AE626" s="75"/>
      <c r="AF626" s="75"/>
      <c r="AG626" s="75"/>
      <c r="AH626" s="75"/>
      <c r="AI626" s="75"/>
      <c r="AJ626" s="75"/>
      <c r="AK626" s="75"/>
      <c r="AL626" s="75"/>
      <c r="AM626" s="75"/>
      <c r="AN626" s="75"/>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622</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5"/>
      <c r="Z627" s="75"/>
      <c r="AA627" s="75"/>
      <c r="AB627" s="75"/>
      <c r="AC627" s="75"/>
      <c r="AD627" s="75"/>
      <c r="AE627" s="75"/>
      <c r="AF627" s="75"/>
      <c r="AG627" s="75"/>
      <c r="AH627" s="75"/>
      <c r="AI627" s="75"/>
      <c r="AJ627" s="75"/>
      <c r="AK627" s="75"/>
      <c r="AL627" s="75"/>
      <c r="AM627" s="75"/>
      <c r="AN627" s="75"/>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623</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5"/>
      <c r="Z628" s="75"/>
      <c r="AA628" s="75"/>
      <c r="AB628" s="75"/>
      <c r="AC628" s="75"/>
      <c r="AD628" s="75"/>
      <c r="AE628" s="75"/>
      <c r="AF628" s="75"/>
      <c r="AG628" s="75"/>
      <c r="AH628" s="75"/>
      <c r="AI628" s="75"/>
      <c r="AJ628" s="75"/>
      <c r="AK628" s="75"/>
      <c r="AL628" s="75"/>
      <c r="AM628" s="75"/>
      <c r="AN628" s="75"/>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624</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5"/>
      <c r="Z629" s="75"/>
      <c r="AA629" s="75"/>
      <c r="AB629" s="75"/>
      <c r="AC629" s="75"/>
      <c r="AD629" s="75"/>
      <c r="AE629" s="75"/>
      <c r="AF629" s="75"/>
      <c r="AG629" s="75"/>
      <c r="AH629" s="75"/>
      <c r="AI629" s="75"/>
      <c r="AJ629" s="75"/>
      <c r="AK629" s="75"/>
      <c r="AL629" s="75"/>
      <c r="AM629" s="75"/>
      <c r="AN629" s="75"/>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625</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5"/>
      <c r="Z630" s="75"/>
      <c r="AA630" s="75"/>
      <c r="AB630" s="75"/>
      <c r="AC630" s="75"/>
      <c r="AD630" s="75"/>
      <c r="AE630" s="75"/>
      <c r="AF630" s="75"/>
      <c r="AG630" s="75"/>
      <c r="AH630" s="75"/>
      <c r="AI630" s="75"/>
      <c r="AJ630" s="75"/>
      <c r="AK630" s="75"/>
      <c r="AL630" s="75"/>
      <c r="AM630" s="75"/>
      <c r="AN630" s="75"/>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626</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5"/>
      <c r="Z631" s="75"/>
      <c r="AA631" s="75"/>
      <c r="AB631" s="75"/>
      <c r="AC631" s="75"/>
      <c r="AD631" s="75"/>
      <c r="AE631" s="75"/>
      <c r="AF631" s="75"/>
      <c r="AG631" s="75"/>
      <c r="AH631" s="75"/>
      <c r="AI631" s="75"/>
      <c r="AJ631" s="75"/>
      <c r="AK631" s="75"/>
      <c r="AL631" s="75"/>
      <c r="AM631" s="75"/>
      <c r="AN631" s="75"/>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627</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5"/>
      <c r="Z632" s="75"/>
      <c r="AA632" s="75"/>
      <c r="AB632" s="75"/>
      <c r="AC632" s="75"/>
      <c r="AD632" s="75"/>
      <c r="AE632" s="75"/>
      <c r="AF632" s="75"/>
      <c r="AG632" s="75"/>
      <c r="AH632" s="75"/>
      <c r="AI632" s="75"/>
      <c r="AJ632" s="75"/>
      <c r="AK632" s="75"/>
      <c r="AL632" s="75"/>
      <c r="AM632" s="75"/>
      <c r="AN632" s="75"/>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628</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5"/>
      <c r="Z633" s="75"/>
      <c r="AA633" s="75"/>
      <c r="AB633" s="75"/>
      <c r="AC633" s="75"/>
      <c r="AD633" s="75"/>
      <c r="AE633" s="75"/>
      <c r="AF633" s="75"/>
      <c r="AG633" s="75"/>
      <c r="AH633" s="75"/>
      <c r="AI633" s="75"/>
      <c r="AJ633" s="75"/>
      <c r="AK633" s="75"/>
      <c r="AL633" s="75"/>
      <c r="AM633" s="75"/>
      <c r="AN633" s="75"/>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629</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5"/>
      <c r="Z634" s="75"/>
      <c r="AA634" s="75"/>
      <c r="AB634" s="75"/>
      <c r="AC634" s="75"/>
      <c r="AD634" s="75"/>
      <c r="AE634" s="75"/>
      <c r="AF634" s="75"/>
      <c r="AG634" s="75"/>
      <c r="AH634" s="75"/>
      <c r="AI634" s="75"/>
      <c r="AJ634" s="75"/>
      <c r="AK634" s="75"/>
      <c r="AL634" s="75"/>
      <c r="AM634" s="75"/>
      <c r="AN634" s="75"/>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630</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5"/>
      <c r="Z635" s="75"/>
      <c r="AA635" s="75"/>
      <c r="AB635" s="75"/>
      <c r="AC635" s="75"/>
      <c r="AD635" s="75"/>
      <c r="AE635" s="75"/>
      <c r="AF635" s="75"/>
      <c r="AG635" s="75"/>
      <c r="AH635" s="75"/>
      <c r="AI635" s="75"/>
      <c r="AJ635" s="75"/>
      <c r="AK635" s="75"/>
      <c r="AL635" s="75"/>
      <c r="AM635" s="75"/>
      <c r="AN635" s="75"/>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631</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5"/>
      <c r="Z636" s="75"/>
      <c r="AA636" s="75"/>
      <c r="AB636" s="75"/>
      <c r="AC636" s="75"/>
      <c r="AD636" s="75"/>
      <c r="AE636" s="75"/>
      <c r="AF636" s="75"/>
      <c r="AG636" s="75"/>
      <c r="AH636" s="75"/>
      <c r="AI636" s="75"/>
      <c r="AJ636" s="75"/>
      <c r="AK636" s="75"/>
      <c r="AL636" s="75"/>
      <c r="AM636" s="75"/>
      <c r="AN636" s="75"/>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632</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5"/>
      <c r="Z637" s="75"/>
      <c r="AA637" s="75"/>
      <c r="AB637" s="75"/>
      <c r="AC637" s="75"/>
      <c r="AD637" s="75"/>
      <c r="AE637" s="75"/>
      <c r="AF637" s="75"/>
      <c r="AG637" s="75"/>
      <c r="AH637" s="75"/>
      <c r="AI637" s="75"/>
      <c r="AJ637" s="75"/>
      <c r="AK637" s="75"/>
      <c r="AL637" s="75"/>
      <c r="AM637" s="75"/>
      <c r="AN637" s="75"/>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633</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5"/>
      <c r="Z638" s="75"/>
      <c r="AA638" s="75"/>
      <c r="AB638" s="75"/>
      <c r="AC638" s="75"/>
      <c r="AD638" s="75"/>
      <c r="AE638" s="75"/>
      <c r="AF638" s="75"/>
      <c r="AG638" s="75"/>
      <c r="AH638" s="75"/>
      <c r="AI638" s="75"/>
      <c r="AJ638" s="75"/>
      <c r="AK638" s="75"/>
      <c r="AL638" s="75"/>
      <c r="AM638" s="75"/>
      <c r="AN638" s="75"/>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634</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5"/>
      <c r="Z639" s="75"/>
      <c r="AA639" s="75"/>
      <c r="AB639" s="75"/>
      <c r="AC639" s="75"/>
      <c r="AD639" s="75"/>
      <c r="AE639" s="75"/>
      <c r="AF639" s="75"/>
      <c r="AG639" s="75"/>
      <c r="AH639" s="75"/>
      <c r="AI639" s="75"/>
      <c r="AJ639" s="75"/>
      <c r="AK639" s="75"/>
      <c r="AL639" s="75"/>
      <c r="AM639" s="75"/>
      <c r="AN639" s="75"/>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635</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5"/>
      <c r="Z640" s="75"/>
      <c r="AA640" s="75"/>
      <c r="AB640" s="75"/>
      <c r="AC640" s="75"/>
      <c r="AD640" s="75"/>
      <c r="AE640" s="75"/>
      <c r="AF640" s="75"/>
      <c r="AG640" s="75"/>
      <c r="AH640" s="75"/>
      <c r="AI640" s="75"/>
      <c r="AJ640" s="75"/>
      <c r="AK640" s="75"/>
      <c r="AL640" s="75"/>
      <c r="AM640" s="75"/>
      <c r="AN640" s="75"/>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636</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5"/>
      <c r="Z641" s="75"/>
      <c r="AA641" s="75"/>
      <c r="AB641" s="75"/>
      <c r="AC641" s="75"/>
      <c r="AD641" s="75"/>
      <c r="AE641" s="75"/>
      <c r="AF641" s="75"/>
      <c r="AG641" s="75"/>
      <c r="AH641" s="75"/>
      <c r="AI641" s="75"/>
      <c r="AJ641" s="75"/>
      <c r="AK641" s="75"/>
      <c r="AL641" s="75"/>
      <c r="AM641" s="75"/>
      <c r="AN641" s="75"/>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637</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5"/>
      <c r="Z642" s="75"/>
      <c r="AA642" s="75"/>
      <c r="AB642" s="75"/>
      <c r="AC642" s="75"/>
      <c r="AD642" s="75"/>
      <c r="AE642" s="75"/>
      <c r="AF642" s="75"/>
      <c r="AG642" s="75"/>
      <c r="AH642" s="75"/>
      <c r="AI642" s="75"/>
      <c r="AJ642" s="75"/>
      <c r="AK642" s="75"/>
      <c r="AL642" s="75"/>
      <c r="AM642" s="75"/>
      <c r="AN642" s="75"/>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638</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5"/>
      <c r="Z643" s="75"/>
      <c r="AA643" s="75"/>
      <c r="AB643" s="75"/>
      <c r="AC643" s="75"/>
      <c r="AD643" s="75"/>
      <c r="AE643" s="75"/>
      <c r="AF643" s="75"/>
      <c r="AG643" s="75"/>
      <c r="AH643" s="75"/>
      <c r="AI643" s="75"/>
      <c r="AJ643" s="75"/>
      <c r="AK643" s="75"/>
      <c r="AL643" s="75"/>
      <c r="AM643" s="75"/>
      <c r="AN643" s="75"/>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639</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5"/>
      <c r="Z644" s="75"/>
      <c r="AA644" s="75"/>
      <c r="AB644" s="75"/>
      <c r="AC644" s="75"/>
      <c r="AD644" s="75"/>
      <c r="AE644" s="75"/>
      <c r="AF644" s="75"/>
      <c r="AG644" s="75"/>
      <c r="AH644" s="75"/>
      <c r="AI644" s="75"/>
      <c r="AJ644" s="75"/>
      <c r="AK644" s="75"/>
      <c r="AL644" s="75"/>
      <c r="AM644" s="75"/>
      <c r="AN644" s="75"/>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640</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5"/>
      <c r="Z645" s="75"/>
      <c r="AA645" s="75"/>
      <c r="AB645" s="75"/>
      <c r="AC645" s="75"/>
      <c r="AD645" s="75"/>
      <c r="AE645" s="75"/>
      <c r="AF645" s="75"/>
      <c r="AG645" s="75"/>
      <c r="AH645" s="75"/>
      <c r="AI645" s="75"/>
      <c r="AJ645" s="75"/>
      <c r="AK645" s="75"/>
      <c r="AL645" s="75"/>
      <c r="AM645" s="75"/>
      <c r="AN645" s="75"/>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641</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5"/>
      <c r="Z646" s="75"/>
      <c r="AA646" s="75"/>
      <c r="AB646" s="75"/>
      <c r="AC646" s="75"/>
      <c r="AD646" s="75"/>
      <c r="AE646" s="75"/>
      <c r="AF646" s="75"/>
      <c r="AG646" s="75"/>
      <c r="AH646" s="75"/>
      <c r="AI646" s="75"/>
      <c r="AJ646" s="75"/>
      <c r="AK646" s="75"/>
      <c r="AL646" s="75"/>
      <c r="AM646" s="75"/>
      <c r="AN646" s="75"/>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642</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5"/>
      <c r="Z647" s="75"/>
      <c r="AA647" s="75"/>
      <c r="AB647" s="75"/>
      <c r="AC647" s="75"/>
      <c r="AD647" s="75"/>
      <c r="AE647" s="75"/>
      <c r="AF647" s="75"/>
      <c r="AG647" s="75"/>
      <c r="AH647" s="75"/>
      <c r="AI647" s="75"/>
      <c r="AJ647" s="75"/>
      <c r="AK647" s="75"/>
      <c r="AL647" s="75"/>
      <c r="AM647" s="75"/>
      <c r="AN647" s="75"/>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643</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5"/>
      <c r="Z648" s="75"/>
      <c r="AA648" s="75"/>
      <c r="AB648" s="75"/>
      <c r="AC648" s="75"/>
      <c r="AD648" s="75"/>
      <c r="AE648" s="75"/>
      <c r="AF648" s="75"/>
      <c r="AG648" s="75"/>
      <c r="AH648" s="75"/>
      <c r="AI648" s="75"/>
      <c r="AJ648" s="75"/>
      <c r="AK648" s="75"/>
      <c r="AL648" s="75"/>
      <c r="AM648" s="75"/>
      <c r="AN648" s="75"/>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644</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5"/>
      <c r="Z649" s="75"/>
      <c r="AA649" s="75"/>
      <c r="AB649" s="75"/>
      <c r="AC649" s="75"/>
      <c r="AD649" s="75"/>
      <c r="AE649" s="75"/>
      <c r="AF649" s="75"/>
      <c r="AG649" s="75"/>
      <c r="AH649" s="75"/>
      <c r="AI649" s="75"/>
      <c r="AJ649" s="75"/>
      <c r="AK649" s="75"/>
      <c r="AL649" s="75"/>
      <c r="AM649" s="75"/>
      <c r="AN649" s="75"/>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645</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5"/>
      <c r="Z650" s="75"/>
      <c r="AA650" s="75"/>
      <c r="AB650" s="75"/>
      <c r="AC650" s="75"/>
      <c r="AD650" s="75"/>
      <c r="AE650" s="75"/>
      <c r="AF650" s="75"/>
      <c r="AG650" s="75"/>
      <c r="AH650" s="75"/>
      <c r="AI650" s="75"/>
      <c r="AJ650" s="75"/>
      <c r="AK650" s="75"/>
      <c r="AL650" s="75"/>
      <c r="AM650" s="75"/>
      <c r="AN650" s="75"/>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646</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5"/>
      <c r="Z651" s="75"/>
      <c r="AA651" s="75"/>
      <c r="AB651" s="75"/>
      <c r="AC651" s="75"/>
      <c r="AD651" s="75"/>
      <c r="AE651" s="75"/>
      <c r="AF651" s="75"/>
      <c r="AG651" s="75"/>
      <c r="AH651" s="75"/>
      <c r="AI651" s="75"/>
      <c r="AJ651" s="75"/>
      <c r="AK651" s="75"/>
      <c r="AL651" s="75"/>
      <c r="AM651" s="75"/>
      <c r="AN651" s="75"/>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647</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5"/>
      <c r="Z652" s="75"/>
      <c r="AA652" s="75"/>
      <c r="AB652" s="75"/>
      <c r="AC652" s="75"/>
      <c r="AD652" s="75"/>
      <c r="AE652" s="75"/>
      <c r="AF652" s="75"/>
      <c r="AG652" s="75"/>
      <c r="AH652" s="75"/>
      <c r="AI652" s="75"/>
      <c r="AJ652" s="75"/>
      <c r="AK652" s="75"/>
      <c r="AL652" s="75"/>
      <c r="AM652" s="75"/>
      <c r="AN652" s="75"/>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648</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5"/>
      <c r="Z653" s="75"/>
      <c r="AA653" s="75"/>
      <c r="AB653" s="75"/>
      <c r="AC653" s="75"/>
      <c r="AD653" s="75"/>
      <c r="AE653" s="75"/>
      <c r="AF653" s="75"/>
      <c r="AG653" s="75"/>
      <c r="AH653" s="75"/>
      <c r="AI653" s="75"/>
      <c r="AJ653" s="75"/>
      <c r="AK653" s="75"/>
      <c r="AL653" s="75"/>
      <c r="AM653" s="75"/>
      <c r="AN653" s="75"/>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649</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5"/>
      <c r="Z654" s="75"/>
      <c r="AA654" s="75"/>
      <c r="AB654" s="75"/>
      <c r="AC654" s="75"/>
      <c r="AD654" s="75"/>
      <c r="AE654" s="75"/>
      <c r="AF654" s="75"/>
      <c r="AG654" s="75"/>
      <c r="AH654" s="75"/>
      <c r="AI654" s="75"/>
      <c r="AJ654" s="75"/>
      <c r="AK654" s="75"/>
      <c r="AL654" s="75"/>
      <c r="AM654" s="75"/>
      <c r="AN654" s="75"/>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650</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5"/>
      <c r="Z655" s="75"/>
      <c r="AA655" s="75"/>
      <c r="AB655" s="75"/>
      <c r="AC655" s="75"/>
      <c r="AD655" s="75"/>
      <c r="AE655" s="75"/>
      <c r="AF655" s="75"/>
      <c r="AG655" s="75"/>
      <c r="AH655" s="75"/>
      <c r="AI655" s="75"/>
      <c r="AJ655" s="75"/>
      <c r="AK655" s="75"/>
      <c r="AL655" s="75"/>
      <c r="AM655" s="75"/>
      <c r="AN655" s="75"/>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651</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5"/>
      <c r="Z656" s="75"/>
      <c r="AA656" s="75"/>
      <c r="AB656" s="75"/>
      <c r="AC656" s="75"/>
      <c r="AD656" s="75"/>
      <c r="AE656" s="75"/>
      <c r="AF656" s="75"/>
      <c r="AG656" s="75"/>
      <c r="AH656" s="75"/>
      <c r="AI656" s="75"/>
      <c r="AJ656" s="75"/>
      <c r="AK656" s="75"/>
      <c r="AL656" s="75"/>
      <c r="AM656" s="75"/>
      <c r="AN656" s="75"/>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652</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5"/>
      <c r="Z657" s="75"/>
      <c r="AA657" s="75"/>
      <c r="AB657" s="75"/>
      <c r="AC657" s="75"/>
      <c r="AD657" s="75"/>
      <c r="AE657" s="75"/>
      <c r="AF657" s="75"/>
      <c r="AG657" s="75"/>
      <c r="AH657" s="75"/>
      <c r="AI657" s="75"/>
      <c r="AJ657" s="75"/>
      <c r="AK657" s="75"/>
      <c r="AL657" s="75"/>
      <c r="AM657" s="75"/>
      <c r="AN657" s="75"/>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653</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5"/>
      <c r="Z658" s="75"/>
      <c r="AA658" s="75"/>
      <c r="AB658" s="75"/>
      <c r="AC658" s="75"/>
      <c r="AD658" s="75"/>
      <c r="AE658" s="75"/>
      <c r="AF658" s="75"/>
      <c r="AG658" s="75"/>
      <c r="AH658" s="75"/>
      <c r="AI658" s="75"/>
      <c r="AJ658" s="75"/>
      <c r="AK658" s="75"/>
      <c r="AL658" s="75"/>
      <c r="AM658" s="75"/>
      <c r="AN658" s="75"/>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654</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5"/>
      <c r="Z659" s="75"/>
      <c r="AA659" s="75"/>
      <c r="AB659" s="75"/>
      <c r="AC659" s="75"/>
      <c r="AD659" s="75"/>
      <c r="AE659" s="75"/>
      <c r="AF659" s="75"/>
      <c r="AG659" s="75"/>
      <c r="AH659" s="75"/>
      <c r="AI659" s="75"/>
      <c r="AJ659" s="75"/>
      <c r="AK659" s="75"/>
      <c r="AL659" s="75"/>
      <c r="AM659" s="75"/>
      <c r="AN659" s="75"/>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655</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5"/>
      <c r="Z660" s="75"/>
      <c r="AA660" s="75"/>
      <c r="AB660" s="75"/>
      <c r="AC660" s="75"/>
      <c r="AD660" s="75"/>
      <c r="AE660" s="75"/>
      <c r="AF660" s="75"/>
      <c r="AG660" s="75"/>
      <c r="AH660" s="75"/>
      <c r="AI660" s="75"/>
      <c r="AJ660" s="75"/>
      <c r="AK660" s="75"/>
      <c r="AL660" s="75"/>
      <c r="AM660" s="75"/>
      <c r="AN660" s="75"/>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656</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5"/>
      <c r="Z661" s="75"/>
      <c r="AA661" s="75"/>
      <c r="AB661" s="75"/>
      <c r="AC661" s="75"/>
      <c r="AD661" s="75"/>
      <c r="AE661" s="75"/>
      <c r="AF661" s="75"/>
      <c r="AG661" s="75"/>
      <c r="AH661" s="75"/>
      <c r="AI661" s="75"/>
      <c r="AJ661" s="75"/>
      <c r="AK661" s="75"/>
      <c r="AL661" s="75"/>
      <c r="AM661" s="75"/>
      <c r="AN661" s="75"/>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657</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5"/>
      <c r="Z662" s="75"/>
      <c r="AA662" s="75"/>
      <c r="AB662" s="75"/>
      <c r="AC662" s="75"/>
      <c r="AD662" s="75"/>
      <c r="AE662" s="75"/>
      <c r="AF662" s="75"/>
      <c r="AG662" s="75"/>
      <c r="AH662" s="75"/>
      <c r="AI662" s="75"/>
      <c r="AJ662" s="75"/>
      <c r="AK662" s="75"/>
      <c r="AL662" s="75"/>
      <c r="AM662" s="75"/>
      <c r="AN662" s="75"/>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658</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5"/>
      <c r="Z663" s="75"/>
      <c r="AA663" s="75"/>
      <c r="AB663" s="75"/>
      <c r="AC663" s="75"/>
      <c r="AD663" s="75"/>
      <c r="AE663" s="75"/>
      <c r="AF663" s="75"/>
      <c r="AG663" s="75"/>
      <c r="AH663" s="75"/>
      <c r="AI663" s="75"/>
      <c r="AJ663" s="75"/>
      <c r="AK663" s="75"/>
      <c r="AL663" s="75"/>
      <c r="AM663" s="75"/>
      <c r="AN663" s="75"/>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659</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5"/>
      <c r="Z664" s="75"/>
      <c r="AA664" s="75"/>
      <c r="AB664" s="75"/>
      <c r="AC664" s="75"/>
      <c r="AD664" s="75"/>
      <c r="AE664" s="75"/>
      <c r="AF664" s="75"/>
      <c r="AG664" s="75"/>
      <c r="AH664" s="75"/>
      <c r="AI664" s="75"/>
      <c r="AJ664" s="75"/>
      <c r="AK664" s="75"/>
      <c r="AL664" s="75"/>
      <c r="AM664" s="75"/>
      <c r="AN664" s="75"/>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660</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5"/>
      <c r="Z665" s="75"/>
      <c r="AA665" s="75"/>
      <c r="AB665" s="75"/>
      <c r="AC665" s="75"/>
      <c r="AD665" s="75"/>
      <c r="AE665" s="75"/>
      <c r="AF665" s="75"/>
      <c r="AG665" s="75"/>
      <c r="AH665" s="75"/>
      <c r="AI665" s="75"/>
      <c r="AJ665" s="75"/>
      <c r="AK665" s="75"/>
      <c r="AL665" s="75"/>
      <c r="AM665" s="75"/>
      <c r="AN665" s="75"/>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661</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5"/>
      <c r="Z666" s="75"/>
      <c r="AA666" s="75"/>
      <c r="AB666" s="75"/>
      <c r="AC666" s="75"/>
      <c r="AD666" s="75"/>
      <c r="AE666" s="75"/>
      <c r="AF666" s="75"/>
      <c r="AG666" s="75"/>
      <c r="AH666" s="75"/>
      <c r="AI666" s="75"/>
      <c r="AJ666" s="75"/>
      <c r="AK666" s="75"/>
      <c r="AL666" s="75"/>
      <c r="AM666" s="75"/>
      <c r="AN666" s="75"/>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662</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5"/>
      <c r="Z667" s="75"/>
      <c r="AA667" s="75"/>
      <c r="AB667" s="75"/>
      <c r="AC667" s="75"/>
      <c r="AD667" s="75"/>
      <c r="AE667" s="75"/>
      <c r="AF667" s="75"/>
      <c r="AG667" s="75"/>
      <c r="AH667" s="75"/>
      <c r="AI667" s="75"/>
      <c r="AJ667" s="75"/>
      <c r="AK667" s="75"/>
      <c r="AL667" s="75"/>
      <c r="AM667" s="75"/>
      <c r="AN667" s="75"/>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663</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5"/>
      <c r="Z668" s="75"/>
      <c r="AA668" s="75"/>
      <c r="AB668" s="75"/>
      <c r="AC668" s="75"/>
      <c r="AD668" s="75"/>
      <c r="AE668" s="75"/>
      <c r="AF668" s="75"/>
      <c r="AG668" s="75"/>
      <c r="AH668" s="75"/>
      <c r="AI668" s="75"/>
      <c r="AJ668" s="75"/>
      <c r="AK668" s="75"/>
      <c r="AL668" s="75"/>
      <c r="AM668" s="75"/>
      <c r="AN668" s="75"/>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664</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5"/>
      <c r="Z669" s="75"/>
      <c r="AA669" s="75"/>
      <c r="AB669" s="75"/>
      <c r="AC669" s="75"/>
      <c r="AD669" s="75"/>
      <c r="AE669" s="75"/>
      <c r="AF669" s="75"/>
      <c r="AG669" s="75"/>
      <c r="AH669" s="75"/>
      <c r="AI669" s="75"/>
      <c r="AJ669" s="75"/>
      <c r="AK669" s="75"/>
      <c r="AL669" s="75"/>
      <c r="AM669" s="75"/>
      <c r="AN669" s="75"/>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665</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5"/>
      <c r="Z670" s="75"/>
      <c r="AA670" s="75"/>
      <c r="AB670" s="75"/>
      <c r="AC670" s="75"/>
      <c r="AD670" s="75"/>
      <c r="AE670" s="75"/>
      <c r="AF670" s="75"/>
      <c r="AG670" s="75"/>
      <c r="AH670" s="75"/>
      <c r="AI670" s="75"/>
      <c r="AJ670" s="75"/>
      <c r="AK670" s="75"/>
      <c r="AL670" s="75"/>
      <c r="AM670" s="75"/>
      <c r="AN670" s="75"/>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666</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5"/>
      <c r="Z671" s="75"/>
      <c r="AA671" s="75"/>
      <c r="AB671" s="75"/>
      <c r="AC671" s="75"/>
      <c r="AD671" s="75"/>
      <c r="AE671" s="75"/>
      <c r="AF671" s="75"/>
      <c r="AG671" s="75"/>
      <c r="AH671" s="75"/>
      <c r="AI671" s="75"/>
      <c r="AJ671" s="75"/>
      <c r="AK671" s="75"/>
      <c r="AL671" s="75"/>
      <c r="AM671" s="75"/>
      <c r="AN671" s="75"/>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667</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5"/>
      <c r="Z672" s="75"/>
      <c r="AA672" s="75"/>
      <c r="AB672" s="75"/>
      <c r="AC672" s="75"/>
      <c r="AD672" s="75"/>
      <c r="AE672" s="75"/>
      <c r="AF672" s="75"/>
      <c r="AG672" s="75"/>
      <c r="AH672" s="75"/>
      <c r="AI672" s="75"/>
      <c r="AJ672" s="75"/>
      <c r="AK672" s="75"/>
      <c r="AL672" s="75"/>
      <c r="AM672" s="75"/>
      <c r="AN672" s="75"/>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668</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5"/>
      <c r="Z673" s="75"/>
      <c r="AA673" s="75"/>
      <c r="AB673" s="75"/>
      <c r="AC673" s="75"/>
      <c r="AD673" s="75"/>
      <c r="AE673" s="75"/>
      <c r="AF673" s="75"/>
      <c r="AG673" s="75"/>
      <c r="AH673" s="75"/>
      <c r="AI673" s="75"/>
      <c r="AJ673" s="75"/>
      <c r="AK673" s="75"/>
      <c r="AL673" s="75"/>
      <c r="AM673" s="75"/>
      <c r="AN673" s="75"/>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669</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5"/>
      <c r="Z674" s="75"/>
      <c r="AA674" s="75"/>
      <c r="AB674" s="75"/>
      <c r="AC674" s="75"/>
      <c r="AD674" s="75"/>
      <c r="AE674" s="75"/>
      <c r="AF674" s="75"/>
      <c r="AG674" s="75"/>
      <c r="AH674" s="75"/>
      <c r="AI674" s="75"/>
      <c r="AJ674" s="75"/>
      <c r="AK674" s="75"/>
      <c r="AL674" s="75"/>
      <c r="AM674" s="75"/>
      <c r="AN674" s="75"/>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670</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5"/>
      <c r="Z675" s="75"/>
      <c r="AA675" s="75"/>
      <c r="AB675" s="75"/>
      <c r="AC675" s="75"/>
      <c r="AD675" s="75"/>
      <c r="AE675" s="75"/>
      <c r="AF675" s="75"/>
      <c r="AG675" s="75"/>
      <c r="AH675" s="75"/>
      <c r="AI675" s="75"/>
      <c r="AJ675" s="75"/>
      <c r="AK675" s="75"/>
      <c r="AL675" s="75"/>
      <c r="AM675" s="75"/>
      <c r="AN675" s="75"/>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671</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5"/>
      <c r="Z676" s="75"/>
      <c r="AA676" s="75"/>
      <c r="AB676" s="75"/>
      <c r="AC676" s="75"/>
      <c r="AD676" s="75"/>
      <c r="AE676" s="75"/>
      <c r="AF676" s="75"/>
      <c r="AG676" s="75"/>
      <c r="AH676" s="75"/>
      <c r="AI676" s="75"/>
      <c r="AJ676" s="75"/>
      <c r="AK676" s="75"/>
      <c r="AL676" s="75"/>
      <c r="AM676" s="75"/>
      <c r="AN676" s="75"/>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672</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5"/>
      <c r="Z677" s="75"/>
      <c r="AA677" s="75"/>
      <c r="AB677" s="75"/>
      <c r="AC677" s="75"/>
      <c r="AD677" s="75"/>
      <c r="AE677" s="75"/>
      <c r="AF677" s="75"/>
      <c r="AG677" s="75"/>
      <c r="AH677" s="75"/>
      <c r="AI677" s="75"/>
      <c r="AJ677" s="75"/>
      <c r="AK677" s="75"/>
      <c r="AL677" s="75"/>
      <c r="AM677" s="75"/>
      <c r="AN677" s="75"/>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673</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5"/>
      <c r="Z678" s="75"/>
      <c r="AA678" s="75"/>
      <c r="AB678" s="75"/>
      <c r="AC678" s="75"/>
      <c r="AD678" s="75"/>
      <c r="AE678" s="75"/>
      <c r="AF678" s="75"/>
      <c r="AG678" s="75"/>
      <c r="AH678" s="75"/>
      <c r="AI678" s="75"/>
      <c r="AJ678" s="75"/>
      <c r="AK678" s="75"/>
      <c r="AL678" s="75"/>
      <c r="AM678" s="75"/>
      <c r="AN678" s="75"/>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674</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5"/>
      <c r="Z679" s="75"/>
      <c r="AA679" s="75"/>
      <c r="AB679" s="75"/>
      <c r="AC679" s="75"/>
      <c r="AD679" s="75"/>
      <c r="AE679" s="75"/>
      <c r="AF679" s="75"/>
      <c r="AG679" s="75"/>
      <c r="AH679" s="75"/>
      <c r="AI679" s="75"/>
      <c r="AJ679" s="75"/>
      <c r="AK679" s="75"/>
      <c r="AL679" s="75"/>
      <c r="AM679" s="75"/>
      <c r="AN679" s="75"/>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675</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5"/>
      <c r="Z680" s="75"/>
      <c r="AA680" s="75"/>
      <c r="AB680" s="75"/>
      <c r="AC680" s="75"/>
      <c r="AD680" s="75"/>
      <c r="AE680" s="75"/>
      <c r="AF680" s="75"/>
      <c r="AG680" s="75"/>
      <c r="AH680" s="75"/>
      <c r="AI680" s="75"/>
      <c r="AJ680" s="75"/>
      <c r="AK680" s="75"/>
      <c r="AL680" s="75"/>
      <c r="AM680" s="75"/>
      <c r="AN680" s="75"/>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676</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5"/>
      <c r="Z681" s="75"/>
      <c r="AA681" s="75"/>
      <c r="AB681" s="75"/>
      <c r="AC681" s="75"/>
      <c r="AD681" s="75"/>
      <c r="AE681" s="75"/>
      <c r="AF681" s="75"/>
      <c r="AG681" s="75"/>
      <c r="AH681" s="75"/>
      <c r="AI681" s="75"/>
      <c r="AJ681" s="75"/>
      <c r="AK681" s="75"/>
      <c r="AL681" s="75"/>
      <c r="AM681" s="75"/>
      <c r="AN681" s="75"/>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677</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5"/>
      <c r="Z682" s="75"/>
      <c r="AA682" s="75"/>
      <c r="AB682" s="75"/>
      <c r="AC682" s="75"/>
      <c r="AD682" s="75"/>
      <c r="AE682" s="75"/>
      <c r="AF682" s="75"/>
      <c r="AG682" s="75"/>
      <c r="AH682" s="75"/>
      <c r="AI682" s="75"/>
      <c r="AJ682" s="75"/>
      <c r="AK682" s="75"/>
      <c r="AL682" s="75"/>
      <c r="AM682" s="75"/>
      <c r="AN682" s="75"/>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678</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5"/>
      <c r="Z683" s="75"/>
      <c r="AA683" s="75"/>
      <c r="AB683" s="75"/>
      <c r="AC683" s="75"/>
      <c r="AD683" s="75"/>
      <c r="AE683" s="75"/>
      <c r="AF683" s="75"/>
      <c r="AG683" s="75"/>
      <c r="AH683" s="75"/>
      <c r="AI683" s="75"/>
      <c r="AJ683" s="75"/>
      <c r="AK683" s="75"/>
      <c r="AL683" s="75"/>
      <c r="AM683" s="75"/>
      <c r="AN683" s="75"/>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679</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5"/>
      <c r="Z684" s="75"/>
      <c r="AA684" s="75"/>
      <c r="AB684" s="75"/>
      <c r="AC684" s="75"/>
      <c r="AD684" s="75"/>
      <c r="AE684" s="75"/>
      <c r="AF684" s="75"/>
      <c r="AG684" s="75"/>
      <c r="AH684" s="75"/>
      <c r="AI684" s="75"/>
      <c r="AJ684" s="75"/>
      <c r="AK684" s="75"/>
      <c r="AL684" s="75"/>
      <c r="AM684" s="75"/>
      <c r="AN684" s="75"/>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680</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5"/>
      <c r="Z685" s="75"/>
      <c r="AA685" s="75"/>
      <c r="AB685" s="75"/>
      <c r="AC685" s="75"/>
      <c r="AD685" s="75"/>
      <c r="AE685" s="75"/>
      <c r="AF685" s="75"/>
      <c r="AG685" s="75"/>
      <c r="AH685" s="75"/>
      <c r="AI685" s="75"/>
      <c r="AJ685" s="75"/>
      <c r="AK685" s="75"/>
      <c r="AL685" s="75"/>
      <c r="AM685" s="75"/>
      <c r="AN685" s="75"/>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681</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5"/>
      <c r="Z686" s="75"/>
      <c r="AA686" s="75"/>
      <c r="AB686" s="75"/>
      <c r="AC686" s="75"/>
      <c r="AD686" s="75"/>
      <c r="AE686" s="75"/>
      <c r="AF686" s="75"/>
      <c r="AG686" s="75"/>
      <c r="AH686" s="75"/>
      <c r="AI686" s="75"/>
      <c r="AJ686" s="75"/>
      <c r="AK686" s="75"/>
      <c r="AL686" s="75"/>
      <c r="AM686" s="75"/>
      <c r="AN686" s="75"/>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682</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5"/>
      <c r="Z687" s="75"/>
      <c r="AA687" s="75"/>
      <c r="AB687" s="75"/>
      <c r="AC687" s="75"/>
      <c r="AD687" s="75"/>
      <c r="AE687" s="75"/>
      <c r="AF687" s="75"/>
      <c r="AG687" s="75"/>
      <c r="AH687" s="75"/>
      <c r="AI687" s="75"/>
      <c r="AJ687" s="75"/>
      <c r="AK687" s="75"/>
      <c r="AL687" s="75"/>
      <c r="AM687" s="75"/>
      <c r="AN687" s="75"/>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683</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5"/>
      <c r="Z688" s="75"/>
      <c r="AA688" s="75"/>
      <c r="AB688" s="75"/>
      <c r="AC688" s="75"/>
      <c r="AD688" s="75"/>
      <c r="AE688" s="75"/>
      <c r="AF688" s="75"/>
      <c r="AG688" s="75"/>
      <c r="AH688" s="75"/>
      <c r="AI688" s="75"/>
      <c r="AJ688" s="75"/>
      <c r="AK688" s="75"/>
      <c r="AL688" s="75"/>
      <c r="AM688" s="75"/>
      <c r="AN688" s="75"/>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684</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5"/>
      <c r="Z689" s="75"/>
      <c r="AA689" s="75"/>
      <c r="AB689" s="75"/>
      <c r="AC689" s="75"/>
      <c r="AD689" s="75"/>
      <c r="AE689" s="75"/>
      <c r="AF689" s="75"/>
      <c r="AG689" s="75"/>
      <c r="AH689" s="75"/>
      <c r="AI689" s="75"/>
      <c r="AJ689" s="75"/>
      <c r="AK689" s="75"/>
      <c r="AL689" s="75"/>
      <c r="AM689" s="75"/>
      <c r="AN689" s="75"/>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685</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5"/>
      <c r="Z690" s="75"/>
      <c r="AA690" s="75"/>
      <c r="AB690" s="75"/>
      <c r="AC690" s="75"/>
      <c r="AD690" s="75"/>
      <c r="AE690" s="75"/>
      <c r="AF690" s="75"/>
      <c r="AG690" s="75"/>
      <c r="AH690" s="75"/>
      <c r="AI690" s="75"/>
      <c r="AJ690" s="75"/>
      <c r="AK690" s="75"/>
      <c r="AL690" s="75"/>
      <c r="AM690" s="75"/>
      <c r="AN690" s="75"/>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686</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5"/>
      <c r="Z691" s="75"/>
      <c r="AA691" s="75"/>
      <c r="AB691" s="75"/>
      <c r="AC691" s="75"/>
      <c r="AD691" s="75"/>
      <c r="AE691" s="75"/>
      <c r="AF691" s="75"/>
      <c r="AG691" s="75"/>
      <c r="AH691" s="75"/>
      <c r="AI691" s="75"/>
      <c r="AJ691" s="75"/>
      <c r="AK691" s="75"/>
      <c r="AL691" s="75"/>
      <c r="AM691" s="75"/>
      <c r="AN691" s="75"/>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687</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5"/>
      <c r="Z692" s="75"/>
      <c r="AA692" s="75"/>
      <c r="AB692" s="75"/>
      <c r="AC692" s="75"/>
      <c r="AD692" s="75"/>
      <c r="AE692" s="75"/>
      <c r="AF692" s="75"/>
      <c r="AG692" s="75"/>
      <c r="AH692" s="75"/>
      <c r="AI692" s="75"/>
      <c r="AJ692" s="75"/>
      <c r="AK692" s="75"/>
      <c r="AL692" s="75"/>
      <c r="AM692" s="75"/>
      <c r="AN692" s="75"/>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688</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5"/>
      <c r="Z693" s="75"/>
      <c r="AA693" s="75"/>
      <c r="AB693" s="75"/>
      <c r="AC693" s="75"/>
      <c r="AD693" s="75"/>
      <c r="AE693" s="75"/>
      <c r="AF693" s="75"/>
      <c r="AG693" s="75"/>
      <c r="AH693" s="75"/>
      <c r="AI693" s="75"/>
      <c r="AJ693" s="75"/>
      <c r="AK693" s="75"/>
      <c r="AL693" s="75"/>
      <c r="AM693" s="75"/>
      <c r="AN693" s="75"/>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689</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5"/>
      <c r="Z694" s="75"/>
      <c r="AA694" s="75"/>
      <c r="AB694" s="75"/>
      <c r="AC694" s="75"/>
      <c r="AD694" s="75"/>
      <c r="AE694" s="75"/>
      <c r="AF694" s="75"/>
      <c r="AG694" s="75"/>
      <c r="AH694" s="75"/>
      <c r="AI694" s="75"/>
      <c r="AJ694" s="75"/>
      <c r="AK694" s="75"/>
      <c r="AL694" s="75"/>
      <c r="AM694" s="75"/>
      <c r="AN694" s="75"/>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690</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5"/>
      <c r="Z695" s="75"/>
      <c r="AA695" s="75"/>
      <c r="AB695" s="75"/>
      <c r="AC695" s="75"/>
      <c r="AD695" s="75"/>
      <c r="AE695" s="75"/>
      <c r="AF695" s="75"/>
      <c r="AG695" s="75"/>
      <c r="AH695" s="75"/>
      <c r="AI695" s="75"/>
      <c r="AJ695" s="75"/>
      <c r="AK695" s="75"/>
      <c r="AL695" s="75"/>
      <c r="AM695" s="75"/>
      <c r="AN695" s="75"/>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691</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5"/>
      <c r="Z696" s="75"/>
      <c r="AA696" s="75"/>
      <c r="AB696" s="75"/>
      <c r="AC696" s="75"/>
      <c r="AD696" s="75"/>
      <c r="AE696" s="75"/>
      <c r="AF696" s="75"/>
      <c r="AG696" s="75"/>
      <c r="AH696" s="75"/>
      <c r="AI696" s="75"/>
      <c r="AJ696" s="75"/>
      <c r="AK696" s="75"/>
      <c r="AL696" s="75"/>
      <c r="AM696" s="75"/>
      <c r="AN696" s="75"/>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692</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5"/>
      <c r="Z697" s="75"/>
      <c r="AA697" s="75"/>
      <c r="AB697" s="75"/>
      <c r="AC697" s="75"/>
      <c r="AD697" s="75"/>
      <c r="AE697" s="75"/>
      <c r="AF697" s="75"/>
      <c r="AG697" s="75"/>
      <c r="AH697" s="75"/>
      <c r="AI697" s="75"/>
      <c r="AJ697" s="75"/>
      <c r="AK697" s="75"/>
      <c r="AL697" s="75"/>
      <c r="AM697" s="75"/>
      <c r="AN697" s="75"/>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693</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5"/>
      <c r="Z698" s="75"/>
      <c r="AA698" s="75"/>
      <c r="AB698" s="75"/>
      <c r="AC698" s="75"/>
      <c r="AD698" s="75"/>
      <c r="AE698" s="75"/>
      <c r="AF698" s="75"/>
      <c r="AG698" s="75"/>
      <c r="AH698" s="75"/>
      <c r="AI698" s="75"/>
      <c r="AJ698" s="75"/>
      <c r="AK698" s="75"/>
      <c r="AL698" s="75"/>
      <c r="AM698" s="75"/>
      <c r="AN698" s="75"/>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694</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5"/>
      <c r="Z699" s="75"/>
      <c r="AA699" s="75"/>
      <c r="AB699" s="75"/>
      <c r="AC699" s="75"/>
      <c r="AD699" s="75"/>
      <c r="AE699" s="75"/>
      <c r="AF699" s="75"/>
      <c r="AG699" s="75"/>
      <c r="AH699" s="75"/>
      <c r="AI699" s="75"/>
      <c r="AJ699" s="75"/>
      <c r="AK699" s="75"/>
      <c r="AL699" s="75"/>
      <c r="AM699" s="75"/>
      <c r="AN699" s="75"/>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695</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5"/>
      <c r="Z700" s="75"/>
      <c r="AA700" s="75"/>
      <c r="AB700" s="75"/>
      <c r="AC700" s="75"/>
      <c r="AD700" s="75"/>
      <c r="AE700" s="75"/>
      <c r="AF700" s="75"/>
      <c r="AG700" s="75"/>
      <c r="AH700" s="75"/>
      <c r="AI700" s="75"/>
      <c r="AJ700" s="75"/>
      <c r="AK700" s="75"/>
      <c r="AL700" s="75"/>
      <c r="AM700" s="75"/>
      <c r="AN700" s="75"/>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696</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5"/>
      <c r="Z701" s="75"/>
      <c r="AA701" s="75"/>
      <c r="AB701" s="75"/>
      <c r="AC701" s="75"/>
      <c r="AD701" s="75"/>
      <c r="AE701" s="75"/>
      <c r="AF701" s="75"/>
      <c r="AG701" s="75"/>
      <c r="AH701" s="75"/>
      <c r="AI701" s="75"/>
      <c r="AJ701" s="75"/>
      <c r="AK701" s="75"/>
      <c r="AL701" s="75"/>
      <c r="AM701" s="75"/>
      <c r="AN701" s="75"/>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697</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5"/>
      <c r="Z702" s="75"/>
      <c r="AA702" s="75"/>
      <c r="AB702" s="75"/>
      <c r="AC702" s="75"/>
      <c r="AD702" s="75"/>
      <c r="AE702" s="75"/>
      <c r="AF702" s="75"/>
      <c r="AG702" s="75"/>
      <c r="AH702" s="75"/>
      <c r="AI702" s="75"/>
      <c r="AJ702" s="75"/>
      <c r="AK702" s="75"/>
      <c r="AL702" s="75"/>
      <c r="AM702" s="75"/>
      <c r="AN702" s="75"/>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698</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5"/>
      <c r="Z703" s="75"/>
      <c r="AA703" s="75"/>
      <c r="AB703" s="75"/>
      <c r="AC703" s="75"/>
      <c r="AD703" s="75"/>
      <c r="AE703" s="75"/>
      <c r="AF703" s="75"/>
      <c r="AG703" s="75"/>
      <c r="AH703" s="75"/>
      <c r="AI703" s="75"/>
      <c r="AJ703" s="75"/>
      <c r="AK703" s="75"/>
      <c r="AL703" s="75"/>
      <c r="AM703" s="75"/>
      <c r="AN703" s="75"/>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699</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5"/>
      <c r="Z704" s="75"/>
      <c r="AA704" s="75"/>
      <c r="AB704" s="75"/>
      <c r="AC704" s="75"/>
      <c r="AD704" s="75"/>
      <c r="AE704" s="75"/>
      <c r="AF704" s="75"/>
      <c r="AG704" s="75"/>
      <c r="AH704" s="75"/>
      <c r="AI704" s="75"/>
      <c r="AJ704" s="75"/>
      <c r="AK704" s="75"/>
      <c r="AL704" s="75"/>
      <c r="AM704" s="75"/>
      <c r="AN704" s="75"/>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700</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5"/>
      <c r="Z705" s="75"/>
      <c r="AA705" s="75"/>
      <c r="AB705" s="75"/>
      <c r="AC705" s="75"/>
      <c r="AD705" s="75"/>
      <c r="AE705" s="75"/>
      <c r="AF705" s="75"/>
      <c r="AG705" s="75"/>
      <c r="AH705" s="75"/>
      <c r="AI705" s="75"/>
      <c r="AJ705" s="75"/>
      <c r="AK705" s="75"/>
      <c r="AL705" s="75"/>
      <c r="AM705" s="75"/>
      <c r="AN705" s="75"/>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701</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5"/>
      <c r="Z706" s="75"/>
      <c r="AA706" s="75"/>
      <c r="AB706" s="75"/>
      <c r="AC706" s="75"/>
      <c r="AD706" s="75"/>
      <c r="AE706" s="75"/>
      <c r="AF706" s="75"/>
      <c r="AG706" s="75"/>
      <c r="AH706" s="75"/>
      <c r="AI706" s="75"/>
      <c r="AJ706" s="75"/>
      <c r="AK706" s="75"/>
      <c r="AL706" s="75"/>
      <c r="AM706" s="75"/>
      <c r="AN706" s="75"/>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702</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5"/>
      <c r="Z707" s="75"/>
      <c r="AA707" s="75"/>
      <c r="AB707" s="75"/>
      <c r="AC707" s="75"/>
      <c r="AD707" s="75"/>
      <c r="AE707" s="75"/>
      <c r="AF707" s="75"/>
      <c r="AG707" s="75"/>
      <c r="AH707" s="75"/>
      <c r="AI707" s="75"/>
      <c r="AJ707" s="75"/>
      <c r="AK707" s="75"/>
      <c r="AL707" s="75"/>
      <c r="AM707" s="75"/>
      <c r="AN707" s="75"/>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703</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5"/>
      <c r="Z708" s="75"/>
      <c r="AA708" s="75"/>
      <c r="AB708" s="75"/>
      <c r="AC708" s="75"/>
      <c r="AD708" s="75"/>
      <c r="AE708" s="75"/>
      <c r="AF708" s="75"/>
      <c r="AG708" s="75"/>
      <c r="AH708" s="75"/>
      <c r="AI708" s="75"/>
      <c r="AJ708" s="75"/>
      <c r="AK708" s="75"/>
      <c r="AL708" s="75"/>
      <c r="AM708" s="75"/>
      <c r="AN708" s="75"/>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704</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5"/>
      <c r="Z709" s="75"/>
      <c r="AA709" s="75"/>
      <c r="AB709" s="75"/>
      <c r="AC709" s="75"/>
      <c r="AD709" s="75"/>
      <c r="AE709" s="75"/>
      <c r="AF709" s="75"/>
      <c r="AG709" s="75"/>
      <c r="AH709" s="75"/>
      <c r="AI709" s="75"/>
      <c r="AJ709" s="75"/>
      <c r="AK709" s="75"/>
      <c r="AL709" s="75"/>
      <c r="AM709" s="75"/>
      <c r="AN709" s="75"/>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705</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5"/>
      <c r="Z710" s="75"/>
      <c r="AA710" s="75"/>
      <c r="AB710" s="75"/>
      <c r="AC710" s="75"/>
      <c r="AD710" s="75"/>
      <c r="AE710" s="75"/>
      <c r="AF710" s="75"/>
      <c r="AG710" s="75"/>
      <c r="AH710" s="75"/>
      <c r="AI710" s="75"/>
      <c r="AJ710" s="75"/>
      <c r="AK710" s="75"/>
      <c r="AL710" s="75"/>
      <c r="AM710" s="75"/>
      <c r="AN710" s="75"/>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706</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5"/>
      <c r="Z711" s="75"/>
      <c r="AA711" s="75"/>
      <c r="AB711" s="75"/>
      <c r="AC711" s="75"/>
      <c r="AD711" s="75"/>
      <c r="AE711" s="75"/>
      <c r="AF711" s="75"/>
      <c r="AG711" s="75"/>
      <c r="AH711" s="75"/>
      <c r="AI711" s="75"/>
      <c r="AJ711" s="75"/>
      <c r="AK711" s="75"/>
      <c r="AL711" s="75"/>
      <c r="AM711" s="75"/>
      <c r="AN711" s="75"/>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707</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5"/>
      <c r="Z712" s="75"/>
      <c r="AA712" s="75"/>
      <c r="AB712" s="75"/>
      <c r="AC712" s="75"/>
      <c r="AD712" s="75"/>
      <c r="AE712" s="75"/>
      <c r="AF712" s="75"/>
      <c r="AG712" s="75"/>
      <c r="AH712" s="75"/>
      <c r="AI712" s="75"/>
      <c r="AJ712" s="75"/>
      <c r="AK712" s="75"/>
      <c r="AL712" s="75"/>
      <c r="AM712" s="75"/>
      <c r="AN712" s="75"/>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708</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5"/>
      <c r="Z713" s="75"/>
      <c r="AA713" s="75"/>
      <c r="AB713" s="75"/>
      <c r="AC713" s="75"/>
      <c r="AD713" s="75"/>
      <c r="AE713" s="75"/>
      <c r="AF713" s="75"/>
      <c r="AG713" s="75"/>
      <c r="AH713" s="75"/>
      <c r="AI713" s="75"/>
      <c r="AJ713" s="75"/>
      <c r="AK713" s="75"/>
      <c r="AL713" s="75"/>
      <c r="AM713" s="75"/>
      <c r="AN713" s="75"/>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709</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5"/>
      <c r="Z714" s="75"/>
      <c r="AA714" s="75"/>
      <c r="AB714" s="75"/>
      <c r="AC714" s="75"/>
      <c r="AD714" s="75"/>
      <c r="AE714" s="75"/>
      <c r="AF714" s="75"/>
      <c r="AG714" s="75"/>
      <c r="AH714" s="75"/>
      <c r="AI714" s="75"/>
      <c r="AJ714" s="75"/>
      <c r="AK714" s="75"/>
      <c r="AL714" s="75"/>
      <c r="AM714" s="75"/>
      <c r="AN714" s="75"/>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710</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5"/>
      <c r="Z715" s="75"/>
      <c r="AA715" s="75"/>
      <c r="AB715" s="75"/>
      <c r="AC715" s="75"/>
      <c r="AD715" s="75"/>
      <c r="AE715" s="75"/>
      <c r="AF715" s="75"/>
      <c r="AG715" s="75"/>
      <c r="AH715" s="75"/>
      <c r="AI715" s="75"/>
      <c r="AJ715" s="75"/>
      <c r="AK715" s="75"/>
      <c r="AL715" s="75"/>
      <c r="AM715" s="75"/>
      <c r="AN715" s="75"/>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711</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5"/>
      <c r="Z716" s="75"/>
      <c r="AA716" s="75"/>
      <c r="AB716" s="75"/>
      <c r="AC716" s="75"/>
      <c r="AD716" s="75"/>
      <c r="AE716" s="75"/>
      <c r="AF716" s="75"/>
      <c r="AG716" s="75"/>
      <c r="AH716" s="75"/>
      <c r="AI716" s="75"/>
      <c r="AJ716" s="75"/>
      <c r="AK716" s="75"/>
      <c r="AL716" s="75"/>
      <c r="AM716" s="75"/>
      <c r="AN716" s="75"/>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712</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5"/>
      <c r="Z717" s="75"/>
      <c r="AA717" s="75"/>
      <c r="AB717" s="75"/>
      <c r="AC717" s="75"/>
      <c r="AD717" s="75"/>
      <c r="AE717" s="75"/>
      <c r="AF717" s="75"/>
      <c r="AG717" s="75"/>
      <c r="AH717" s="75"/>
      <c r="AI717" s="75"/>
      <c r="AJ717" s="75"/>
      <c r="AK717" s="75"/>
      <c r="AL717" s="75"/>
      <c r="AM717" s="75"/>
      <c r="AN717" s="75"/>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713</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5"/>
      <c r="Z718" s="75"/>
      <c r="AA718" s="75"/>
      <c r="AB718" s="75"/>
      <c r="AC718" s="75"/>
      <c r="AD718" s="75"/>
      <c r="AE718" s="75"/>
      <c r="AF718" s="75"/>
      <c r="AG718" s="75"/>
      <c r="AH718" s="75"/>
      <c r="AI718" s="75"/>
      <c r="AJ718" s="75"/>
      <c r="AK718" s="75"/>
      <c r="AL718" s="75"/>
      <c r="AM718" s="75"/>
      <c r="AN718" s="75"/>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714</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5"/>
      <c r="Z719" s="75"/>
      <c r="AA719" s="75"/>
      <c r="AB719" s="75"/>
      <c r="AC719" s="75"/>
      <c r="AD719" s="75"/>
      <c r="AE719" s="75"/>
      <c r="AF719" s="75"/>
      <c r="AG719" s="75"/>
      <c r="AH719" s="75"/>
      <c r="AI719" s="75"/>
      <c r="AJ719" s="75"/>
      <c r="AK719" s="75"/>
      <c r="AL719" s="75"/>
      <c r="AM719" s="75"/>
      <c r="AN719" s="75"/>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715</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5"/>
      <c r="Z720" s="75"/>
      <c r="AA720" s="75"/>
      <c r="AB720" s="75"/>
      <c r="AC720" s="75"/>
      <c r="AD720" s="75"/>
      <c r="AE720" s="75"/>
      <c r="AF720" s="75"/>
      <c r="AG720" s="75"/>
      <c r="AH720" s="75"/>
      <c r="AI720" s="75"/>
      <c r="AJ720" s="75"/>
      <c r="AK720" s="75"/>
      <c r="AL720" s="75"/>
      <c r="AM720" s="75"/>
      <c r="AN720" s="75"/>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716</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5"/>
      <c r="Z721" s="75"/>
      <c r="AA721" s="75"/>
      <c r="AB721" s="75"/>
      <c r="AC721" s="75"/>
      <c r="AD721" s="75"/>
      <c r="AE721" s="75"/>
      <c r="AF721" s="75"/>
      <c r="AG721" s="75"/>
      <c r="AH721" s="75"/>
      <c r="AI721" s="75"/>
      <c r="AJ721" s="75"/>
      <c r="AK721" s="75"/>
      <c r="AL721" s="75"/>
      <c r="AM721" s="75"/>
      <c r="AN721" s="75"/>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717</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5"/>
      <c r="Z722" s="75"/>
      <c r="AA722" s="75"/>
      <c r="AB722" s="75"/>
      <c r="AC722" s="75"/>
      <c r="AD722" s="75"/>
      <c r="AE722" s="75"/>
      <c r="AF722" s="75"/>
      <c r="AG722" s="75"/>
      <c r="AH722" s="75"/>
      <c r="AI722" s="75"/>
      <c r="AJ722" s="75"/>
      <c r="AK722" s="75"/>
      <c r="AL722" s="75"/>
      <c r="AM722" s="75"/>
      <c r="AN722" s="75"/>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718</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5"/>
      <c r="Z723" s="75"/>
      <c r="AA723" s="75"/>
      <c r="AB723" s="75"/>
      <c r="AC723" s="75"/>
      <c r="AD723" s="75"/>
      <c r="AE723" s="75"/>
      <c r="AF723" s="75"/>
      <c r="AG723" s="75"/>
      <c r="AH723" s="75"/>
      <c r="AI723" s="75"/>
      <c r="AJ723" s="75"/>
      <c r="AK723" s="75"/>
      <c r="AL723" s="75"/>
      <c r="AM723" s="75"/>
      <c r="AN723" s="75"/>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719</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5"/>
      <c r="Z724" s="75"/>
      <c r="AA724" s="75"/>
      <c r="AB724" s="75"/>
      <c r="AC724" s="75"/>
      <c r="AD724" s="75"/>
      <c r="AE724" s="75"/>
      <c r="AF724" s="75"/>
      <c r="AG724" s="75"/>
      <c r="AH724" s="75"/>
      <c r="AI724" s="75"/>
      <c r="AJ724" s="75"/>
      <c r="AK724" s="75"/>
      <c r="AL724" s="75"/>
      <c r="AM724" s="75"/>
      <c r="AN724" s="75"/>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720</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5"/>
      <c r="Z725" s="75"/>
      <c r="AA725" s="75"/>
      <c r="AB725" s="75"/>
      <c r="AC725" s="75"/>
      <c r="AD725" s="75"/>
      <c r="AE725" s="75"/>
      <c r="AF725" s="75"/>
      <c r="AG725" s="75"/>
      <c r="AH725" s="75"/>
      <c r="AI725" s="75"/>
      <c r="AJ725" s="75"/>
      <c r="AK725" s="75"/>
      <c r="AL725" s="75"/>
      <c r="AM725" s="75"/>
      <c r="AN725" s="75"/>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721</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5"/>
      <c r="Z726" s="75"/>
      <c r="AA726" s="75"/>
      <c r="AB726" s="75"/>
      <c r="AC726" s="75"/>
      <c r="AD726" s="75"/>
      <c r="AE726" s="75"/>
      <c r="AF726" s="75"/>
      <c r="AG726" s="75"/>
      <c r="AH726" s="75"/>
      <c r="AI726" s="75"/>
      <c r="AJ726" s="75"/>
      <c r="AK726" s="75"/>
      <c r="AL726" s="75"/>
      <c r="AM726" s="75"/>
      <c r="AN726" s="75"/>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722</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5"/>
      <c r="Z727" s="75"/>
      <c r="AA727" s="75"/>
      <c r="AB727" s="75"/>
      <c r="AC727" s="75"/>
      <c r="AD727" s="75"/>
      <c r="AE727" s="75"/>
      <c r="AF727" s="75"/>
      <c r="AG727" s="75"/>
      <c r="AH727" s="75"/>
      <c r="AI727" s="75"/>
      <c r="AJ727" s="75"/>
      <c r="AK727" s="75"/>
      <c r="AL727" s="75"/>
      <c r="AM727" s="75"/>
      <c r="AN727" s="75"/>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723</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5"/>
      <c r="Z728" s="75"/>
      <c r="AA728" s="75"/>
      <c r="AB728" s="75"/>
      <c r="AC728" s="75"/>
      <c r="AD728" s="75"/>
      <c r="AE728" s="75"/>
      <c r="AF728" s="75"/>
      <c r="AG728" s="75"/>
      <c r="AH728" s="75"/>
      <c r="AI728" s="75"/>
      <c r="AJ728" s="75"/>
      <c r="AK728" s="75"/>
      <c r="AL728" s="75"/>
      <c r="AM728" s="75"/>
      <c r="AN728" s="75"/>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724</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5"/>
      <c r="Z729" s="75"/>
      <c r="AA729" s="75"/>
      <c r="AB729" s="75"/>
      <c r="AC729" s="75"/>
      <c r="AD729" s="75"/>
      <c r="AE729" s="75"/>
      <c r="AF729" s="75"/>
      <c r="AG729" s="75"/>
      <c r="AH729" s="75"/>
      <c r="AI729" s="75"/>
      <c r="AJ729" s="75"/>
      <c r="AK729" s="75"/>
      <c r="AL729" s="75"/>
      <c r="AM729" s="75"/>
      <c r="AN729" s="75"/>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725</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5"/>
      <c r="Z730" s="75"/>
      <c r="AA730" s="75"/>
      <c r="AB730" s="75"/>
      <c r="AC730" s="75"/>
      <c r="AD730" s="75"/>
      <c r="AE730" s="75"/>
      <c r="AF730" s="75"/>
      <c r="AG730" s="75"/>
      <c r="AH730" s="75"/>
      <c r="AI730" s="75"/>
      <c r="AJ730" s="75"/>
      <c r="AK730" s="75"/>
      <c r="AL730" s="75"/>
      <c r="AM730" s="75"/>
      <c r="AN730" s="75"/>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726</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5"/>
      <c r="Z731" s="75"/>
      <c r="AA731" s="75"/>
      <c r="AB731" s="75"/>
      <c r="AC731" s="75"/>
      <c r="AD731" s="75"/>
      <c r="AE731" s="75"/>
      <c r="AF731" s="75"/>
      <c r="AG731" s="75"/>
      <c r="AH731" s="75"/>
      <c r="AI731" s="75"/>
      <c r="AJ731" s="75"/>
      <c r="AK731" s="75"/>
      <c r="AL731" s="75"/>
      <c r="AM731" s="75"/>
      <c r="AN731" s="75"/>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727</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5"/>
      <c r="Z732" s="75"/>
      <c r="AA732" s="75"/>
      <c r="AB732" s="75"/>
      <c r="AC732" s="75"/>
      <c r="AD732" s="75"/>
      <c r="AE732" s="75"/>
      <c r="AF732" s="75"/>
      <c r="AG732" s="75"/>
      <c r="AH732" s="75"/>
      <c r="AI732" s="75"/>
      <c r="AJ732" s="75"/>
      <c r="AK732" s="75"/>
      <c r="AL732" s="75"/>
      <c r="AM732" s="75"/>
      <c r="AN732" s="75"/>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728</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5"/>
      <c r="Z733" s="75"/>
      <c r="AA733" s="75"/>
      <c r="AB733" s="75"/>
      <c r="AC733" s="75"/>
      <c r="AD733" s="75"/>
      <c r="AE733" s="75"/>
      <c r="AF733" s="75"/>
      <c r="AG733" s="75"/>
      <c r="AH733" s="75"/>
      <c r="AI733" s="75"/>
      <c r="AJ733" s="75"/>
      <c r="AK733" s="75"/>
      <c r="AL733" s="75"/>
      <c r="AM733" s="75"/>
      <c r="AN733" s="75"/>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729</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5"/>
      <c r="Z734" s="75"/>
      <c r="AA734" s="75"/>
      <c r="AB734" s="75"/>
      <c r="AC734" s="75"/>
      <c r="AD734" s="75"/>
      <c r="AE734" s="75"/>
      <c r="AF734" s="75"/>
      <c r="AG734" s="75"/>
      <c r="AH734" s="75"/>
      <c r="AI734" s="75"/>
      <c r="AJ734" s="75"/>
      <c r="AK734" s="75"/>
      <c r="AL734" s="75"/>
      <c r="AM734" s="75"/>
      <c r="AN734" s="75"/>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730</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5"/>
      <c r="Z735" s="75"/>
      <c r="AA735" s="75"/>
      <c r="AB735" s="75"/>
      <c r="AC735" s="75"/>
      <c r="AD735" s="75"/>
      <c r="AE735" s="75"/>
      <c r="AF735" s="75"/>
      <c r="AG735" s="75"/>
      <c r="AH735" s="75"/>
      <c r="AI735" s="75"/>
      <c r="AJ735" s="75"/>
      <c r="AK735" s="75"/>
      <c r="AL735" s="75"/>
      <c r="AM735" s="75"/>
      <c r="AN735" s="75"/>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731</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5"/>
      <c r="Z736" s="75"/>
      <c r="AA736" s="75"/>
      <c r="AB736" s="75"/>
      <c r="AC736" s="75"/>
      <c r="AD736" s="75"/>
      <c r="AE736" s="75"/>
      <c r="AF736" s="75"/>
      <c r="AG736" s="75"/>
      <c r="AH736" s="75"/>
      <c r="AI736" s="75"/>
      <c r="AJ736" s="75"/>
      <c r="AK736" s="75"/>
      <c r="AL736" s="75"/>
      <c r="AM736" s="75"/>
      <c r="AN736" s="75"/>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732</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5"/>
      <c r="Z737" s="75"/>
      <c r="AA737" s="75"/>
      <c r="AB737" s="75"/>
      <c r="AC737" s="75"/>
      <c r="AD737" s="75"/>
      <c r="AE737" s="75"/>
      <c r="AF737" s="75"/>
      <c r="AG737" s="75"/>
      <c r="AH737" s="75"/>
      <c r="AI737" s="75"/>
      <c r="AJ737" s="75"/>
      <c r="AK737" s="75"/>
      <c r="AL737" s="75"/>
      <c r="AM737" s="75"/>
      <c r="AN737" s="75"/>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733</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5"/>
      <c r="Z738" s="75"/>
      <c r="AA738" s="75"/>
      <c r="AB738" s="75"/>
      <c r="AC738" s="75"/>
      <c r="AD738" s="75"/>
      <c r="AE738" s="75"/>
      <c r="AF738" s="75"/>
      <c r="AG738" s="75"/>
      <c r="AH738" s="75"/>
      <c r="AI738" s="75"/>
      <c r="AJ738" s="75"/>
      <c r="AK738" s="75"/>
      <c r="AL738" s="75"/>
      <c r="AM738" s="75"/>
      <c r="AN738" s="75"/>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734</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5"/>
      <c r="Z739" s="75"/>
      <c r="AA739" s="75"/>
      <c r="AB739" s="75"/>
      <c r="AC739" s="75"/>
      <c r="AD739" s="75"/>
      <c r="AE739" s="75"/>
      <c r="AF739" s="75"/>
      <c r="AG739" s="75"/>
      <c r="AH739" s="75"/>
      <c r="AI739" s="75"/>
      <c r="AJ739" s="75"/>
      <c r="AK739" s="75"/>
      <c r="AL739" s="75"/>
      <c r="AM739" s="75"/>
      <c r="AN739" s="75"/>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735</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5"/>
      <c r="Z740" s="75"/>
      <c r="AA740" s="75"/>
      <c r="AB740" s="75"/>
      <c r="AC740" s="75"/>
      <c r="AD740" s="75"/>
      <c r="AE740" s="75"/>
      <c r="AF740" s="75"/>
      <c r="AG740" s="75"/>
      <c r="AH740" s="75"/>
      <c r="AI740" s="75"/>
      <c r="AJ740" s="75"/>
      <c r="AK740" s="75"/>
      <c r="AL740" s="75"/>
      <c r="AM740" s="75"/>
      <c r="AN740" s="75"/>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736</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5"/>
      <c r="Z741" s="75"/>
      <c r="AA741" s="75"/>
      <c r="AB741" s="75"/>
      <c r="AC741" s="75"/>
      <c r="AD741" s="75"/>
      <c r="AE741" s="75"/>
      <c r="AF741" s="75"/>
      <c r="AG741" s="75"/>
      <c r="AH741" s="75"/>
      <c r="AI741" s="75"/>
      <c r="AJ741" s="75"/>
      <c r="AK741" s="75"/>
      <c r="AL741" s="75"/>
      <c r="AM741" s="75"/>
      <c r="AN741" s="75"/>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737</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5"/>
      <c r="Z742" s="75"/>
      <c r="AA742" s="75"/>
      <c r="AB742" s="75"/>
      <c r="AC742" s="75"/>
      <c r="AD742" s="75"/>
      <c r="AE742" s="75"/>
      <c r="AF742" s="75"/>
      <c r="AG742" s="75"/>
      <c r="AH742" s="75"/>
      <c r="AI742" s="75"/>
      <c r="AJ742" s="75"/>
      <c r="AK742" s="75"/>
      <c r="AL742" s="75"/>
      <c r="AM742" s="75"/>
      <c r="AN742" s="75"/>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738</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5"/>
      <c r="Z743" s="75"/>
      <c r="AA743" s="75"/>
      <c r="AB743" s="75"/>
      <c r="AC743" s="75"/>
      <c r="AD743" s="75"/>
      <c r="AE743" s="75"/>
      <c r="AF743" s="75"/>
      <c r="AG743" s="75"/>
      <c r="AH743" s="75"/>
      <c r="AI743" s="75"/>
      <c r="AJ743" s="75"/>
      <c r="AK743" s="75"/>
      <c r="AL743" s="75"/>
      <c r="AM743" s="75"/>
      <c r="AN743" s="75"/>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739</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5"/>
      <c r="Z744" s="75"/>
      <c r="AA744" s="75"/>
      <c r="AB744" s="75"/>
      <c r="AC744" s="75"/>
      <c r="AD744" s="75"/>
      <c r="AE744" s="75"/>
      <c r="AF744" s="75"/>
      <c r="AG744" s="75"/>
      <c r="AH744" s="75"/>
      <c r="AI744" s="75"/>
      <c r="AJ744" s="75"/>
      <c r="AK744" s="75"/>
      <c r="AL744" s="75"/>
      <c r="AM744" s="75"/>
      <c r="AN744" s="75"/>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740</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5"/>
      <c r="Z745" s="75"/>
      <c r="AA745" s="75"/>
      <c r="AB745" s="75"/>
      <c r="AC745" s="75"/>
      <c r="AD745" s="75"/>
      <c r="AE745" s="75"/>
      <c r="AF745" s="75"/>
      <c r="AG745" s="75"/>
      <c r="AH745" s="75"/>
      <c r="AI745" s="75"/>
      <c r="AJ745" s="75"/>
      <c r="AK745" s="75"/>
      <c r="AL745" s="75"/>
      <c r="AM745" s="75"/>
      <c r="AN745" s="75"/>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741</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5"/>
      <c r="Z746" s="75"/>
      <c r="AA746" s="75"/>
      <c r="AB746" s="75"/>
      <c r="AC746" s="75"/>
      <c r="AD746" s="75"/>
      <c r="AE746" s="75"/>
      <c r="AF746" s="75"/>
      <c r="AG746" s="75"/>
      <c r="AH746" s="75"/>
      <c r="AI746" s="75"/>
      <c r="AJ746" s="75"/>
      <c r="AK746" s="75"/>
      <c r="AL746" s="75"/>
      <c r="AM746" s="75"/>
      <c r="AN746" s="75"/>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742</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5"/>
      <c r="Z747" s="75"/>
      <c r="AA747" s="75"/>
      <c r="AB747" s="75"/>
      <c r="AC747" s="75"/>
      <c r="AD747" s="75"/>
      <c r="AE747" s="75"/>
      <c r="AF747" s="75"/>
      <c r="AG747" s="75"/>
      <c r="AH747" s="75"/>
      <c r="AI747" s="75"/>
      <c r="AJ747" s="75"/>
      <c r="AK747" s="75"/>
      <c r="AL747" s="75"/>
      <c r="AM747" s="75"/>
      <c r="AN747" s="75"/>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743</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5"/>
      <c r="Z748" s="75"/>
      <c r="AA748" s="75"/>
      <c r="AB748" s="75"/>
      <c r="AC748" s="75"/>
      <c r="AD748" s="75"/>
      <c r="AE748" s="75"/>
      <c r="AF748" s="75"/>
      <c r="AG748" s="75"/>
      <c r="AH748" s="75"/>
      <c r="AI748" s="75"/>
      <c r="AJ748" s="75"/>
      <c r="AK748" s="75"/>
      <c r="AL748" s="75"/>
      <c r="AM748" s="75"/>
      <c r="AN748" s="75"/>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744</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5"/>
      <c r="Z749" s="75"/>
      <c r="AA749" s="75"/>
      <c r="AB749" s="75"/>
      <c r="AC749" s="75"/>
      <c r="AD749" s="75"/>
      <c r="AE749" s="75"/>
      <c r="AF749" s="75"/>
      <c r="AG749" s="75"/>
      <c r="AH749" s="75"/>
      <c r="AI749" s="75"/>
      <c r="AJ749" s="75"/>
      <c r="AK749" s="75"/>
      <c r="AL749" s="75"/>
      <c r="AM749" s="75"/>
      <c r="AN749" s="75"/>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745</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5"/>
      <c r="Z750" s="75"/>
      <c r="AA750" s="75"/>
      <c r="AB750" s="75"/>
      <c r="AC750" s="75"/>
      <c r="AD750" s="75"/>
      <c r="AE750" s="75"/>
      <c r="AF750" s="75"/>
      <c r="AG750" s="75"/>
      <c r="AH750" s="75"/>
      <c r="AI750" s="75"/>
      <c r="AJ750" s="75"/>
      <c r="AK750" s="75"/>
      <c r="AL750" s="75"/>
      <c r="AM750" s="75"/>
      <c r="AN750" s="75"/>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746</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5"/>
      <c r="Z751" s="75"/>
      <c r="AA751" s="75"/>
      <c r="AB751" s="75"/>
      <c r="AC751" s="75"/>
      <c r="AD751" s="75"/>
      <c r="AE751" s="75"/>
      <c r="AF751" s="75"/>
      <c r="AG751" s="75"/>
      <c r="AH751" s="75"/>
      <c r="AI751" s="75"/>
      <c r="AJ751" s="75"/>
      <c r="AK751" s="75"/>
      <c r="AL751" s="75"/>
      <c r="AM751" s="75"/>
      <c r="AN751" s="75"/>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747</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5"/>
      <c r="Z752" s="75"/>
      <c r="AA752" s="75"/>
      <c r="AB752" s="75"/>
      <c r="AC752" s="75"/>
      <c r="AD752" s="75"/>
      <c r="AE752" s="75"/>
      <c r="AF752" s="75"/>
      <c r="AG752" s="75"/>
      <c r="AH752" s="75"/>
      <c r="AI752" s="75"/>
      <c r="AJ752" s="75"/>
      <c r="AK752" s="75"/>
      <c r="AL752" s="75"/>
      <c r="AM752" s="75"/>
      <c r="AN752" s="75"/>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748</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5"/>
      <c r="Z753" s="75"/>
      <c r="AA753" s="75"/>
      <c r="AB753" s="75"/>
      <c r="AC753" s="75"/>
      <c r="AD753" s="75"/>
      <c r="AE753" s="75"/>
      <c r="AF753" s="75"/>
      <c r="AG753" s="75"/>
      <c r="AH753" s="75"/>
      <c r="AI753" s="75"/>
      <c r="AJ753" s="75"/>
      <c r="AK753" s="75"/>
      <c r="AL753" s="75"/>
      <c r="AM753" s="75"/>
      <c r="AN753" s="75"/>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749</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5"/>
      <c r="Z754" s="75"/>
      <c r="AA754" s="75"/>
      <c r="AB754" s="75"/>
      <c r="AC754" s="75"/>
      <c r="AD754" s="75"/>
      <c r="AE754" s="75"/>
      <c r="AF754" s="75"/>
      <c r="AG754" s="75"/>
      <c r="AH754" s="75"/>
      <c r="AI754" s="75"/>
      <c r="AJ754" s="75"/>
      <c r="AK754" s="75"/>
      <c r="AL754" s="75"/>
      <c r="AM754" s="75"/>
      <c r="AN754" s="75"/>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750</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5"/>
      <c r="Z755" s="75"/>
      <c r="AA755" s="75"/>
      <c r="AB755" s="75"/>
      <c r="AC755" s="75"/>
      <c r="AD755" s="75"/>
      <c r="AE755" s="75"/>
      <c r="AF755" s="75"/>
      <c r="AG755" s="75"/>
      <c r="AH755" s="75"/>
      <c r="AI755" s="75"/>
      <c r="AJ755" s="75"/>
      <c r="AK755" s="75"/>
      <c r="AL755" s="75"/>
      <c r="AM755" s="75"/>
      <c r="AN755" s="75"/>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751</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5"/>
      <c r="Z756" s="75"/>
      <c r="AA756" s="75"/>
      <c r="AB756" s="75"/>
      <c r="AC756" s="75"/>
      <c r="AD756" s="75"/>
      <c r="AE756" s="75"/>
      <c r="AF756" s="75"/>
      <c r="AG756" s="75"/>
      <c r="AH756" s="75"/>
      <c r="AI756" s="75"/>
      <c r="AJ756" s="75"/>
      <c r="AK756" s="75"/>
      <c r="AL756" s="75"/>
      <c r="AM756" s="75"/>
      <c r="AN756" s="75"/>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752</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5"/>
      <c r="Z757" s="75"/>
      <c r="AA757" s="75"/>
      <c r="AB757" s="75"/>
      <c r="AC757" s="75"/>
      <c r="AD757" s="75"/>
      <c r="AE757" s="75"/>
      <c r="AF757" s="75"/>
      <c r="AG757" s="75"/>
      <c r="AH757" s="75"/>
      <c r="AI757" s="75"/>
      <c r="AJ757" s="75"/>
      <c r="AK757" s="75"/>
      <c r="AL757" s="75"/>
      <c r="AM757" s="75"/>
      <c r="AN757" s="75"/>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753</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5"/>
      <c r="Z758" s="75"/>
      <c r="AA758" s="75"/>
      <c r="AB758" s="75"/>
      <c r="AC758" s="75"/>
      <c r="AD758" s="75"/>
      <c r="AE758" s="75"/>
      <c r="AF758" s="75"/>
      <c r="AG758" s="75"/>
      <c r="AH758" s="75"/>
      <c r="AI758" s="75"/>
      <c r="AJ758" s="75"/>
      <c r="AK758" s="75"/>
      <c r="AL758" s="75"/>
      <c r="AM758" s="75"/>
      <c r="AN758" s="75"/>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754</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5"/>
      <c r="Z759" s="75"/>
      <c r="AA759" s="75"/>
      <c r="AB759" s="75"/>
      <c r="AC759" s="75"/>
      <c r="AD759" s="75"/>
      <c r="AE759" s="75"/>
      <c r="AF759" s="75"/>
      <c r="AG759" s="75"/>
      <c r="AH759" s="75"/>
      <c r="AI759" s="75"/>
      <c r="AJ759" s="75"/>
      <c r="AK759" s="75"/>
      <c r="AL759" s="75"/>
      <c r="AM759" s="75"/>
      <c r="AN759" s="75"/>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755</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5"/>
      <c r="Z760" s="75"/>
      <c r="AA760" s="75"/>
      <c r="AB760" s="75"/>
      <c r="AC760" s="75"/>
      <c r="AD760" s="75"/>
      <c r="AE760" s="75"/>
      <c r="AF760" s="75"/>
      <c r="AG760" s="75"/>
      <c r="AH760" s="75"/>
      <c r="AI760" s="75"/>
      <c r="AJ760" s="75"/>
      <c r="AK760" s="75"/>
      <c r="AL760" s="75"/>
      <c r="AM760" s="75"/>
      <c r="AN760" s="75"/>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756</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5"/>
      <c r="Z761" s="75"/>
      <c r="AA761" s="75"/>
      <c r="AB761" s="75"/>
      <c r="AC761" s="75"/>
      <c r="AD761" s="75"/>
      <c r="AE761" s="75"/>
      <c r="AF761" s="75"/>
      <c r="AG761" s="75"/>
      <c r="AH761" s="75"/>
      <c r="AI761" s="75"/>
      <c r="AJ761" s="75"/>
      <c r="AK761" s="75"/>
      <c r="AL761" s="75"/>
      <c r="AM761" s="75"/>
      <c r="AN761" s="75"/>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757</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5"/>
      <c r="Z762" s="75"/>
      <c r="AA762" s="75"/>
      <c r="AB762" s="75"/>
      <c r="AC762" s="75"/>
      <c r="AD762" s="75"/>
      <c r="AE762" s="75"/>
      <c r="AF762" s="75"/>
      <c r="AG762" s="75"/>
      <c r="AH762" s="75"/>
      <c r="AI762" s="75"/>
      <c r="AJ762" s="75"/>
      <c r="AK762" s="75"/>
      <c r="AL762" s="75"/>
      <c r="AM762" s="75"/>
      <c r="AN762" s="75"/>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758</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5"/>
      <c r="Z763" s="75"/>
      <c r="AA763" s="75"/>
      <c r="AB763" s="75"/>
      <c r="AC763" s="75"/>
      <c r="AD763" s="75"/>
      <c r="AE763" s="75"/>
      <c r="AF763" s="75"/>
      <c r="AG763" s="75"/>
      <c r="AH763" s="75"/>
      <c r="AI763" s="75"/>
      <c r="AJ763" s="75"/>
      <c r="AK763" s="75"/>
      <c r="AL763" s="75"/>
      <c r="AM763" s="75"/>
      <c r="AN763" s="75"/>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759</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5"/>
      <c r="Z764" s="75"/>
      <c r="AA764" s="75"/>
      <c r="AB764" s="75"/>
      <c r="AC764" s="75"/>
      <c r="AD764" s="75"/>
      <c r="AE764" s="75"/>
      <c r="AF764" s="75"/>
      <c r="AG764" s="75"/>
      <c r="AH764" s="75"/>
      <c r="AI764" s="75"/>
      <c r="AJ764" s="75"/>
      <c r="AK764" s="75"/>
      <c r="AL764" s="75"/>
      <c r="AM764" s="75"/>
      <c r="AN764" s="75"/>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760</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5"/>
      <c r="Z765" s="75"/>
      <c r="AA765" s="75"/>
      <c r="AB765" s="75"/>
      <c r="AC765" s="75"/>
      <c r="AD765" s="75"/>
      <c r="AE765" s="75"/>
      <c r="AF765" s="75"/>
      <c r="AG765" s="75"/>
      <c r="AH765" s="75"/>
      <c r="AI765" s="75"/>
      <c r="AJ765" s="75"/>
      <c r="AK765" s="75"/>
      <c r="AL765" s="75"/>
      <c r="AM765" s="75"/>
      <c r="AN765" s="75"/>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761</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5"/>
      <c r="Z766" s="75"/>
      <c r="AA766" s="75"/>
      <c r="AB766" s="75"/>
      <c r="AC766" s="75"/>
      <c r="AD766" s="75"/>
      <c r="AE766" s="75"/>
      <c r="AF766" s="75"/>
      <c r="AG766" s="75"/>
      <c r="AH766" s="75"/>
      <c r="AI766" s="75"/>
      <c r="AJ766" s="75"/>
      <c r="AK766" s="75"/>
      <c r="AL766" s="75"/>
      <c r="AM766" s="75"/>
      <c r="AN766" s="75"/>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762</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5"/>
      <c r="Z767" s="75"/>
      <c r="AA767" s="75"/>
      <c r="AB767" s="75"/>
      <c r="AC767" s="75"/>
      <c r="AD767" s="75"/>
      <c r="AE767" s="75"/>
      <c r="AF767" s="75"/>
      <c r="AG767" s="75"/>
      <c r="AH767" s="75"/>
      <c r="AI767" s="75"/>
      <c r="AJ767" s="75"/>
      <c r="AK767" s="75"/>
      <c r="AL767" s="75"/>
      <c r="AM767" s="75"/>
      <c r="AN767" s="75"/>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763</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5"/>
      <c r="Z768" s="75"/>
      <c r="AA768" s="75"/>
      <c r="AB768" s="75"/>
      <c r="AC768" s="75"/>
      <c r="AD768" s="75"/>
      <c r="AE768" s="75"/>
      <c r="AF768" s="75"/>
      <c r="AG768" s="75"/>
      <c r="AH768" s="75"/>
      <c r="AI768" s="75"/>
      <c r="AJ768" s="75"/>
      <c r="AK768" s="75"/>
      <c r="AL768" s="75"/>
      <c r="AM768" s="75"/>
      <c r="AN768" s="75"/>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764</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5"/>
      <c r="Z769" s="75"/>
      <c r="AA769" s="75"/>
      <c r="AB769" s="75"/>
      <c r="AC769" s="75"/>
      <c r="AD769" s="75"/>
      <c r="AE769" s="75"/>
      <c r="AF769" s="75"/>
      <c r="AG769" s="75"/>
      <c r="AH769" s="75"/>
      <c r="AI769" s="75"/>
      <c r="AJ769" s="75"/>
      <c r="AK769" s="75"/>
      <c r="AL769" s="75"/>
      <c r="AM769" s="75"/>
      <c r="AN769" s="75"/>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765</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5"/>
      <c r="Z770" s="75"/>
      <c r="AA770" s="75"/>
      <c r="AB770" s="75"/>
      <c r="AC770" s="75"/>
      <c r="AD770" s="75"/>
      <c r="AE770" s="75"/>
      <c r="AF770" s="75"/>
      <c r="AG770" s="75"/>
      <c r="AH770" s="75"/>
      <c r="AI770" s="75"/>
      <c r="AJ770" s="75"/>
      <c r="AK770" s="75"/>
      <c r="AL770" s="75"/>
      <c r="AM770" s="75"/>
      <c r="AN770" s="75"/>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766</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5"/>
      <c r="Z771" s="75"/>
      <c r="AA771" s="75"/>
      <c r="AB771" s="75"/>
      <c r="AC771" s="75"/>
      <c r="AD771" s="75"/>
      <c r="AE771" s="75"/>
      <c r="AF771" s="75"/>
      <c r="AG771" s="75"/>
      <c r="AH771" s="75"/>
      <c r="AI771" s="75"/>
      <c r="AJ771" s="75"/>
      <c r="AK771" s="75"/>
      <c r="AL771" s="75"/>
      <c r="AM771" s="75"/>
      <c r="AN771" s="75"/>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767</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5"/>
      <c r="Z772" s="75"/>
      <c r="AA772" s="75"/>
      <c r="AB772" s="75"/>
      <c r="AC772" s="75"/>
      <c r="AD772" s="75"/>
      <c r="AE772" s="75"/>
      <c r="AF772" s="75"/>
      <c r="AG772" s="75"/>
      <c r="AH772" s="75"/>
      <c r="AI772" s="75"/>
      <c r="AJ772" s="75"/>
      <c r="AK772" s="75"/>
      <c r="AL772" s="75"/>
      <c r="AM772" s="75"/>
      <c r="AN772" s="75"/>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768</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5"/>
      <c r="Z773" s="75"/>
      <c r="AA773" s="75"/>
      <c r="AB773" s="75"/>
      <c r="AC773" s="75"/>
      <c r="AD773" s="75"/>
      <c r="AE773" s="75"/>
      <c r="AF773" s="75"/>
      <c r="AG773" s="75"/>
      <c r="AH773" s="75"/>
      <c r="AI773" s="75"/>
      <c r="AJ773" s="75"/>
      <c r="AK773" s="75"/>
      <c r="AL773" s="75"/>
      <c r="AM773" s="75"/>
      <c r="AN773" s="75"/>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769</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5"/>
      <c r="Z774" s="75"/>
      <c r="AA774" s="75"/>
      <c r="AB774" s="75"/>
      <c r="AC774" s="75"/>
      <c r="AD774" s="75"/>
      <c r="AE774" s="75"/>
      <c r="AF774" s="75"/>
      <c r="AG774" s="75"/>
      <c r="AH774" s="75"/>
      <c r="AI774" s="75"/>
      <c r="AJ774" s="75"/>
      <c r="AK774" s="75"/>
      <c r="AL774" s="75"/>
      <c r="AM774" s="75"/>
      <c r="AN774" s="75"/>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770</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5"/>
      <c r="Z775" s="75"/>
      <c r="AA775" s="75"/>
      <c r="AB775" s="75"/>
      <c r="AC775" s="75"/>
      <c r="AD775" s="75"/>
      <c r="AE775" s="75"/>
      <c r="AF775" s="75"/>
      <c r="AG775" s="75"/>
      <c r="AH775" s="75"/>
      <c r="AI775" s="75"/>
      <c r="AJ775" s="75"/>
      <c r="AK775" s="75"/>
      <c r="AL775" s="75"/>
      <c r="AM775" s="75"/>
      <c r="AN775" s="75"/>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771</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5"/>
      <c r="Z776" s="75"/>
      <c r="AA776" s="75"/>
      <c r="AB776" s="75"/>
      <c r="AC776" s="75"/>
      <c r="AD776" s="75"/>
      <c r="AE776" s="75"/>
      <c r="AF776" s="75"/>
      <c r="AG776" s="75"/>
      <c r="AH776" s="75"/>
      <c r="AI776" s="75"/>
      <c r="AJ776" s="75"/>
      <c r="AK776" s="75"/>
      <c r="AL776" s="75"/>
      <c r="AM776" s="75"/>
      <c r="AN776" s="75"/>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772</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5"/>
      <c r="Z777" s="75"/>
      <c r="AA777" s="75"/>
      <c r="AB777" s="75"/>
      <c r="AC777" s="75"/>
      <c r="AD777" s="75"/>
      <c r="AE777" s="75"/>
      <c r="AF777" s="75"/>
      <c r="AG777" s="75"/>
      <c r="AH777" s="75"/>
      <c r="AI777" s="75"/>
      <c r="AJ777" s="75"/>
      <c r="AK777" s="75"/>
      <c r="AL777" s="75"/>
      <c r="AM777" s="75"/>
      <c r="AN777" s="75"/>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773</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5"/>
      <c r="Z778" s="75"/>
      <c r="AA778" s="75"/>
      <c r="AB778" s="75"/>
      <c r="AC778" s="75"/>
      <c r="AD778" s="75"/>
      <c r="AE778" s="75"/>
      <c r="AF778" s="75"/>
      <c r="AG778" s="75"/>
      <c r="AH778" s="75"/>
      <c r="AI778" s="75"/>
      <c r="AJ778" s="75"/>
      <c r="AK778" s="75"/>
      <c r="AL778" s="75"/>
      <c r="AM778" s="75"/>
      <c r="AN778" s="75"/>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774</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5"/>
      <c r="Z779" s="75"/>
      <c r="AA779" s="75"/>
      <c r="AB779" s="75"/>
      <c r="AC779" s="75"/>
      <c r="AD779" s="75"/>
      <c r="AE779" s="75"/>
      <c r="AF779" s="75"/>
      <c r="AG779" s="75"/>
      <c r="AH779" s="75"/>
      <c r="AI779" s="75"/>
      <c r="AJ779" s="75"/>
      <c r="AK779" s="75"/>
      <c r="AL779" s="75"/>
      <c r="AM779" s="75"/>
      <c r="AN779" s="75"/>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775</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5"/>
      <c r="Z780" s="75"/>
      <c r="AA780" s="75"/>
      <c r="AB780" s="75"/>
      <c r="AC780" s="75"/>
      <c r="AD780" s="75"/>
      <c r="AE780" s="75"/>
      <c r="AF780" s="75"/>
      <c r="AG780" s="75"/>
      <c r="AH780" s="75"/>
      <c r="AI780" s="75"/>
      <c r="AJ780" s="75"/>
      <c r="AK780" s="75"/>
      <c r="AL780" s="75"/>
      <c r="AM780" s="75"/>
      <c r="AN780" s="75"/>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776</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5"/>
      <c r="Z781" s="75"/>
      <c r="AA781" s="75"/>
      <c r="AB781" s="75"/>
      <c r="AC781" s="75"/>
      <c r="AD781" s="75"/>
      <c r="AE781" s="75"/>
      <c r="AF781" s="75"/>
      <c r="AG781" s="75"/>
      <c r="AH781" s="75"/>
      <c r="AI781" s="75"/>
      <c r="AJ781" s="75"/>
      <c r="AK781" s="75"/>
      <c r="AL781" s="75"/>
      <c r="AM781" s="75"/>
      <c r="AN781" s="75"/>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777</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5"/>
      <c r="Z782" s="75"/>
      <c r="AA782" s="75"/>
      <c r="AB782" s="75"/>
      <c r="AC782" s="75"/>
      <c r="AD782" s="75"/>
      <c r="AE782" s="75"/>
      <c r="AF782" s="75"/>
      <c r="AG782" s="75"/>
      <c r="AH782" s="75"/>
      <c r="AI782" s="75"/>
      <c r="AJ782" s="75"/>
      <c r="AK782" s="75"/>
      <c r="AL782" s="75"/>
      <c r="AM782" s="75"/>
      <c r="AN782" s="75"/>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778</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5"/>
      <c r="Z783" s="75"/>
      <c r="AA783" s="75"/>
      <c r="AB783" s="75"/>
      <c r="AC783" s="75"/>
      <c r="AD783" s="75"/>
      <c r="AE783" s="75"/>
      <c r="AF783" s="75"/>
      <c r="AG783" s="75"/>
      <c r="AH783" s="75"/>
      <c r="AI783" s="75"/>
      <c r="AJ783" s="75"/>
      <c r="AK783" s="75"/>
      <c r="AL783" s="75"/>
      <c r="AM783" s="75"/>
      <c r="AN783" s="75"/>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779</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5"/>
      <c r="Z784" s="75"/>
      <c r="AA784" s="75"/>
      <c r="AB784" s="75"/>
      <c r="AC784" s="75"/>
      <c r="AD784" s="75"/>
      <c r="AE784" s="75"/>
      <c r="AF784" s="75"/>
      <c r="AG784" s="75"/>
      <c r="AH784" s="75"/>
      <c r="AI784" s="75"/>
      <c r="AJ784" s="75"/>
      <c r="AK784" s="75"/>
      <c r="AL784" s="75"/>
      <c r="AM784" s="75"/>
      <c r="AN784" s="75"/>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780</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5"/>
      <c r="Z785" s="75"/>
      <c r="AA785" s="75"/>
      <c r="AB785" s="75"/>
      <c r="AC785" s="75"/>
      <c r="AD785" s="75"/>
      <c r="AE785" s="75"/>
      <c r="AF785" s="75"/>
      <c r="AG785" s="75"/>
      <c r="AH785" s="75"/>
      <c r="AI785" s="75"/>
      <c r="AJ785" s="75"/>
      <c r="AK785" s="75"/>
      <c r="AL785" s="75"/>
      <c r="AM785" s="75"/>
      <c r="AN785" s="75"/>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781</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5"/>
      <c r="Z786" s="75"/>
      <c r="AA786" s="75"/>
      <c r="AB786" s="75"/>
      <c r="AC786" s="75"/>
      <c r="AD786" s="75"/>
      <c r="AE786" s="75"/>
      <c r="AF786" s="75"/>
      <c r="AG786" s="75"/>
      <c r="AH786" s="75"/>
      <c r="AI786" s="75"/>
      <c r="AJ786" s="75"/>
      <c r="AK786" s="75"/>
      <c r="AL786" s="75"/>
      <c r="AM786" s="75"/>
      <c r="AN786" s="75"/>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782</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5"/>
      <c r="Z787" s="75"/>
      <c r="AA787" s="75"/>
      <c r="AB787" s="75"/>
      <c r="AC787" s="75"/>
      <c r="AD787" s="75"/>
      <c r="AE787" s="75"/>
      <c r="AF787" s="75"/>
      <c r="AG787" s="75"/>
      <c r="AH787" s="75"/>
      <c r="AI787" s="75"/>
      <c r="AJ787" s="75"/>
      <c r="AK787" s="75"/>
      <c r="AL787" s="75"/>
      <c r="AM787" s="75"/>
      <c r="AN787" s="75"/>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783</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5"/>
      <c r="Z788" s="75"/>
      <c r="AA788" s="75"/>
      <c r="AB788" s="75"/>
      <c r="AC788" s="75"/>
      <c r="AD788" s="75"/>
      <c r="AE788" s="75"/>
      <c r="AF788" s="75"/>
      <c r="AG788" s="75"/>
      <c r="AH788" s="75"/>
      <c r="AI788" s="75"/>
      <c r="AJ788" s="75"/>
      <c r="AK788" s="75"/>
      <c r="AL788" s="75"/>
      <c r="AM788" s="75"/>
      <c r="AN788" s="75"/>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784</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5"/>
      <c r="Z789" s="75"/>
      <c r="AA789" s="75"/>
      <c r="AB789" s="75"/>
      <c r="AC789" s="75"/>
      <c r="AD789" s="75"/>
      <c r="AE789" s="75"/>
      <c r="AF789" s="75"/>
      <c r="AG789" s="75"/>
      <c r="AH789" s="75"/>
      <c r="AI789" s="75"/>
      <c r="AJ789" s="75"/>
      <c r="AK789" s="75"/>
      <c r="AL789" s="75"/>
      <c r="AM789" s="75"/>
      <c r="AN789" s="75"/>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785</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5"/>
      <c r="Z790" s="75"/>
      <c r="AA790" s="75"/>
      <c r="AB790" s="75"/>
      <c r="AC790" s="75"/>
      <c r="AD790" s="75"/>
      <c r="AE790" s="75"/>
      <c r="AF790" s="75"/>
      <c r="AG790" s="75"/>
      <c r="AH790" s="75"/>
      <c r="AI790" s="75"/>
      <c r="AJ790" s="75"/>
      <c r="AK790" s="75"/>
      <c r="AL790" s="75"/>
      <c r="AM790" s="75"/>
      <c r="AN790" s="75"/>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786</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5"/>
      <c r="Z791" s="75"/>
      <c r="AA791" s="75"/>
      <c r="AB791" s="75"/>
      <c r="AC791" s="75"/>
      <c r="AD791" s="75"/>
      <c r="AE791" s="75"/>
      <c r="AF791" s="75"/>
      <c r="AG791" s="75"/>
      <c r="AH791" s="75"/>
      <c r="AI791" s="75"/>
      <c r="AJ791" s="75"/>
      <c r="AK791" s="75"/>
      <c r="AL791" s="75"/>
      <c r="AM791" s="75"/>
      <c r="AN791" s="75"/>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787</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5"/>
      <c r="Z792" s="75"/>
      <c r="AA792" s="75"/>
      <c r="AB792" s="75"/>
      <c r="AC792" s="75"/>
      <c r="AD792" s="75"/>
      <c r="AE792" s="75"/>
      <c r="AF792" s="75"/>
      <c r="AG792" s="75"/>
      <c r="AH792" s="75"/>
      <c r="AI792" s="75"/>
      <c r="AJ792" s="75"/>
      <c r="AK792" s="75"/>
      <c r="AL792" s="75"/>
      <c r="AM792" s="75"/>
      <c r="AN792" s="75"/>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788</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5"/>
      <c r="Z793" s="75"/>
      <c r="AA793" s="75"/>
      <c r="AB793" s="75"/>
      <c r="AC793" s="75"/>
      <c r="AD793" s="75"/>
      <c r="AE793" s="75"/>
      <c r="AF793" s="75"/>
      <c r="AG793" s="75"/>
      <c r="AH793" s="75"/>
      <c r="AI793" s="75"/>
      <c r="AJ793" s="75"/>
      <c r="AK793" s="75"/>
      <c r="AL793" s="75"/>
      <c r="AM793" s="75"/>
      <c r="AN793" s="75"/>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789</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5"/>
      <c r="Z794" s="75"/>
      <c r="AA794" s="75"/>
      <c r="AB794" s="75"/>
      <c r="AC794" s="75"/>
      <c r="AD794" s="75"/>
      <c r="AE794" s="75"/>
      <c r="AF794" s="75"/>
      <c r="AG794" s="75"/>
      <c r="AH794" s="75"/>
      <c r="AI794" s="75"/>
      <c r="AJ794" s="75"/>
      <c r="AK794" s="75"/>
      <c r="AL794" s="75"/>
      <c r="AM794" s="75"/>
      <c r="AN794" s="75"/>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790</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5"/>
      <c r="Z795" s="75"/>
      <c r="AA795" s="75"/>
      <c r="AB795" s="75"/>
      <c r="AC795" s="75"/>
      <c r="AD795" s="75"/>
      <c r="AE795" s="75"/>
      <c r="AF795" s="75"/>
      <c r="AG795" s="75"/>
      <c r="AH795" s="75"/>
      <c r="AI795" s="75"/>
      <c r="AJ795" s="75"/>
      <c r="AK795" s="75"/>
      <c r="AL795" s="75"/>
      <c r="AM795" s="75"/>
      <c r="AN795" s="75"/>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791</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5"/>
      <c r="Z796" s="75"/>
      <c r="AA796" s="75"/>
      <c r="AB796" s="75"/>
      <c r="AC796" s="75"/>
      <c r="AD796" s="75"/>
      <c r="AE796" s="75"/>
      <c r="AF796" s="75"/>
      <c r="AG796" s="75"/>
      <c r="AH796" s="75"/>
      <c r="AI796" s="75"/>
      <c r="AJ796" s="75"/>
      <c r="AK796" s="75"/>
      <c r="AL796" s="75"/>
      <c r="AM796" s="75"/>
      <c r="AN796" s="75"/>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792</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5"/>
      <c r="Z797" s="75"/>
      <c r="AA797" s="75"/>
      <c r="AB797" s="75"/>
      <c r="AC797" s="75"/>
      <c r="AD797" s="75"/>
      <c r="AE797" s="75"/>
      <c r="AF797" s="75"/>
      <c r="AG797" s="75"/>
      <c r="AH797" s="75"/>
      <c r="AI797" s="75"/>
      <c r="AJ797" s="75"/>
      <c r="AK797" s="75"/>
      <c r="AL797" s="75"/>
      <c r="AM797" s="75"/>
      <c r="AN797" s="75"/>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793</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5"/>
      <c r="Z798" s="75"/>
      <c r="AA798" s="75"/>
      <c r="AB798" s="75"/>
      <c r="AC798" s="75"/>
      <c r="AD798" s="75"/>
      <c r="AE798" s="75"/>
      <c r="AF798" s="75"/>
      <c r="AG798" s="75"/>
      <c r="AH798" s="75"/>
      <c r="AI798" s="75"/>
      <c r="AJ798" s="75"/>
      <c r="AK798" s="75"/>
      <c r="AL798" s="75"/>
      <c r="AM798" s="75"/>
      <c r="AN798" s="75"/>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794</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5"/>
      <c r="Z799" s="75"/>
      <c r="AA799" s="75"/>
      <c r="AB799" s="75"/>
      <c r="AC799" s="75"/>
      <c r="AD799" s="75"/>
      <c r="AE799" s="75"/>
      <c r="AF799" s="75"/>
      <c r="AG799" s="75"/>
      <c r="AH799" s="75"/>
      <c r="AI799" s="75"/>
      <c r="AJ799" s="75"/>
      <c r="AK799" s="75"/>
      <c r="AL799" s="75"/>
      <c r="AM799" s="75"/>
      <c r="AN799" s="75"/>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795</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5"/>
      <c r="Z800" s="75"/>
      <c r="AA800" s="75"/>
      <c r="AB800" s="75"/>
      <c r="AC800" s="75"/>
      <c r="AD800" s="75"/>
      <c r="AE800" s="75"/>
      <c r="AF800" s="75"/>
      <c r="AG800" s="75"/>
      <c r="AH800" s="75"/>
      <c r="AI800" s="75"/>
      <c r="AJ800" s="75"/>
      <c r="AK800" s="75"/>
      <c r="AL800" s="75"/>
      <c r="AM800" s="75"/>
      <c r="AN800" s="75"/>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796</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5"/>
      <c r="Z801" s="75"/>
      <c r="AA801" s="75"/>
      <c r="AB801" s="75"/>
      <c r="AC801" s="75"/>
      <c r="AD801" s="75"/>
      <c r="AE801" s="75"/>
      <c r="AF801" s="75"/>
      <c r="AG801" s="75"/>
      <c r="AH801" s="75"/>
      <c r="AI801" s="75"/>
      <c r="AJ801" s="75"/>
      <c r="AK801" s="75"/>
      <c r="AL801" s="75"/>
      <c r="AM801" s="75"/>
      <c r="AN801" s="75"/>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797</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5"/>
      <c r="Z802" s="75"/>
      <c r="AA802" s="75"/>
      <c r="AB802" s="75"/>
      <c r="AC802" s="75"/>
      <c r="AD802" s="75"/>
      <c r="AE802" s="75"/>
      <c r="AF802" s="75"/>
      <c r="AG802" s="75"/>
      <c r="AH802" s="75"/>
      <c r="AI802" s="75"/>
      <c r="AJ802" s="75"/>
      <c r="AK802" s="75"/>
      <c r="AL802" s="75"/>
      <c r="AM802" s="75"/>
      <c r="AN802" s="75"/>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798</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5"/>
      <c r="Z803" s="75"/>
      <c r="AA803" s="75"/>
      <c r="AB803" s="75"/>
      <c r="AC803" s="75"/>
      <c r="AD803" s="75"/>
      <c r="AE803" s="75"/>
      <c r="AF803" s="75"/>
      <c r="AG803" s="75"/>
      <c r="AH803" s="75"/>
      <c r="AI803" s="75"/>
      <c r="AJ803" s="75"/>
      <c r="AK803" s="75"/>
      <c r="AL803" s="75"/>
      <c r="AM803" s="75"/>
      <c r="AN803" s="75"/>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799</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5"/>
      <c r="Z804" s="75"/>
      <c r="AA804" s="75"/>
      <c r="AB804" s="75"/>
      <c r="AC804" s="75"/>
      <c r="AD804" s="75"/>
      <c r="AE804" s="75"/>
      <c r="AF804" s="75"/>
      <c r="AG804" s="75"/>
      <c r="AH804" s="75"/>
      <c r="AI804" s="75"/>
      <c r="AJ804" s="75"/>
      <c r="AK804" s="75"/>
      <c r="AL804" s="75"/>
      <c r="AM804" s="75"/>
      <c r="AN804" s="75"/>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800</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5"/>
      <c r="Z805" s="75"/>
      <c r="AA805" s="75"/>
      <c r="AB805" s="75"/>
      <c r="AC805" s="75"/>
      <c r="AD805" s="75"/>
      <c r="AE805" s="75"/>
      <c r="AF805" s="75"/>
      <c r="AG805" s="75"/>
      <c r="AH805" s="75"/>
      <c r="AI805" s="75"/>
      <c r="AJ805" s="75"/>
      <c r="AK805" s="75"/>
      <c r="AL805" s="75"/>
      <c r="AM805" s="75"/>
      <c r="AN805" s="75"/>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801</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5"/>
      <c r="Z806" s="75"/>
      <c r="AA806" s="75"/>
      <c r="AB806" s="75"/>
      <c r="AC806" s="75"/>
      <c r="AD806" s="75"/>
      <c r="AE806" s="75"/>
      <c r="AF806" s="75"/>
      <c r="AG806" s="75"/>
      <c r="AH806" s="75"/>
      <c r="AI806" s="75"/>
      <c r="AJ806" s="75"/>
      <c r="AK806" s="75"/>
      <c r="AL806" s="75"/>
      <c r="AM806" s="75"/>
      <c r="AN806" s="75"/>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802</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5"/>
      <c r="Z807" s="75"/>
      <c r="AA807" s="75"/>
      <c r="AB807" s="75"/>
      <c r="AC807" s="75"/>
      <c r="AD807" s="75"/>
      <c r="AE807" s="75"/>
      <c r="AF807" s="75"/>
      <c r="AG807" s="75"/>
      <c r="AH807" s="75"/>
      <c r="AI807" s="75"/>
      <c r="AJ807" s="75"/>
      <c r="AK807" s="75"/>
      <c r="AL807" s="75"/>
      <c r="AM807" s="75"/>
      <c r="AN807" s="75"/>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803</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5"/>
      <c r="Z808" s="75"/>
      <c r="AA808" s="75"/>
      <c r="AB808" s="75"/>
      <c r="AC808" s="75"/>
      <c r="AD808" s="75"/>
      <c r="AE808" s="75"/>
      <c r="AF808" s="75"/>
      <c r="AG808" s="75"/>
      <c r="AH808" s="75"/>
      <c r="AI808" s="75"/>
      <c r="AJ808" s="75"/>
      <c r="AK808" s="75"/>
      <c r="AL808" s="75"/>
      <c r="AM808" s="75"/>
      <c r="AN808" s="75"/>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804</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5"/>
      <c r="Z809" s="75"/>
      <c r="AA809" s="75"/>
      <c r="AB809" s="75"/>
      <c r="AC809" s="75"/>
      <c r="AD809" s="75"/>
      <c r="AE809" s="75"/>
      <c r="AF809" s="75"/>
      <c r="AG809" s="75"/>
      <c r="AH809" s="75"/>
      <c r="AI809" s="75"/>
      <c r="AJ809" s="75"/>
      <c r="AK809" s="75"/>
      <c r="AL809" s="75"/>
      <c r="AM809" s="75"/>
      <c r="AN809" s="75"/>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805</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5"/>
      <c r="Z810" s="75"/>
      <c r="AA810" s="75"/>
      <c r="AB810" s="75"/>
      <c r="AC810" s="75"/>
      <c r="AD810" s="75"/>
      <c r="AE810" s="75"/>
      <c r="AF810" s="75"/>
      <c r="AG810" s="75"/>
      <c r="AH810" s="75"/>
      <c r="AI810" s="75"/>
      <c r="AJ810" s="75"/>
      <c r="AK810" s="75"/>
      <c r="AL810" s="75"/>
      <c r="AM810" s="75"/>
      <c r="AN810" s="75"/>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806</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5"/>
      <c r="Z811" s="75"/>
      <c r="AA811" s="75"/>
      <c r="AB811" s="75"/>
      <c r="AC811" s="75"/>
      <c r="AD811" s="75"/>
      <c r="AE811" s="75"/>
      <c r="AF811" s="75"/>
      <c r="AG811" s="75"/>
      <c r="AH811" s="75"/>
      <c r="AI811" s="75"/>
      <c r="AJ811" s="75"/>
      <c r="AK811" s="75"/>
      <c r="AL811" s="75"/>
      <c r="AM811" s="75"/>
      <c r="AN811" s="75"/>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807</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5"/>
      <c r="Z812" s="75"/>
      <c r="AA812" s="75"/>
      <c r="AB812" s="75"/>
      <c r="AC812" s="75"/>
      <c r="AD812" s="75"/>
      <c r="AE812" s="75"/>
      <c r="AF812" s="75"/>
      <c r="AG812" s="75"/>
      <c r="AH812" s="75"/>
      <c r="AI812" s="75"/>
      <c r="AJ812" s="75"/>
      <c r="AK812" s="75"/>
      <c r="AL812" s="75"/>
      <c r="AM812" s="75"/>
      <c r="AN812" s="75"/>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808</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5"/>
      <c r="Z813" s="75"/>
      <c r="AA813" s="75"/>
      <c r="AB813" s="75"/>
      <c r="AC813" s="75"/>
      <c r="AD813" s="75"/>
      <c r="AE813" s="75"/>
      <c r="AF813" s="75"/>
      <c r="AG813" s="75"/>
      <c r="AH813" s="75"/>
      <c r="AI813" s="75"/>
      <c r="AJ813" s="75"/>
      <c r="AK813" s="75"/>
      <c r="AL813" s="75"/>
      <c r="AM813" s="75"/>
      <c r="AN813" s="75"/>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809</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5"/>
      <c r="Z814" s="75"/>
      <c r="AA814" s="75"/>
      <c r="AB814" s="75"/>
      <c r="AC814" s="75"/>
      <c r="AD814" s="75"/>
      <c r="AE814" s="75"/>
      <c r="AF814" s="75"/>
      <c r="AG814" s="75"/>
      <c r="AH814" s="75"/>
      <c r="AI814" s="75"/>
      <c r="AJ814" s="75"/>
      <c r="AK814" s="75"/>
      <c r="AL814" s="75"/>
      <c r="AM814" s="75"/>
      <c r="AN814" s="75"/>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810</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5"/>
      <c r="Z815" s="75"/>
      <c r="AA815" s="75"/>
      <c r="AB815" s="75"/>
      <c r="AC815" s="75"/>
      <c r="AD815" s="75"/>
      <c r="AE815" s="75"/>
      <c r="AF815" s="75"/>
      <c r="AG815" s="75"/>
      <c r="AH815" s="75"/>
      <c r="AI815" s="75"/>
      <c r="AJ815" s="75"/>
      <c r="AK815" s="75"/>
      <c r="AL815" s="75"/>
      <c r="AM815" s="75"/>
      <c r="AN815" s="75"/>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811</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5"/>
      <c r="Z816" s="75"/>
      <c r="AA816" s="75"/>
      <c r="AB816" s="75"/>
      <c r="AC816" s="75"/>
      <c r="AD816" s="75"/>
      <c r="AE816" s="75"/>
      <c r="AF816" s="75"/>
      <c r="AG816" s="75"/>
      <c r="AH816" s="75"/>
      <c r="AI816" s="75"/>
      <c r="AJ816" s="75"/>
      <c r="AK816" s="75"/>
      <c r="AL816" s="75"/>
      <c r="AM816" s="75"/>
      <c r="AN816" s="75"/>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812</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5"/>
      <c r="Z817" s="75"/>
      <c r="AA817" s="75"/>
      <c r="AB817" s="75"/>
      <c r="AC817" s="75"/>
      <c r="AD817" s="75"/>
      <c r="AE817" s="75"/>
      <c r="AF817" s="75"/>
      <c r="AG817" s="75"/>
      <c r="AH817" s="75"/>
      <c r="AI817" s="75"/>
      <c r="AJ817" s="75"/>
      <c r="AK817" s="75"/>
      <c r="AL817" s="75"/>
      <c r="AM817" s="75"/>
      <c r="AN817" s="75"/>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813</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5"/>
      <c r="Z818" s="75"/>
      <c r="AA818" s="75"/>
      <c r="AB818" s="75"/>
      <c r="AC818" s="75"/>
      <c r="AD818" s="75"/>
      <c r="AE818" s="75"/>
      <c r="AF818" s="75"/>
      <c r="AG818" s="75"/>
      <c r="AH818" s="75"/>
      <c r="AI818" s="75"/>
      <c r="AJ818" s="75"/>
      <c r="AK818" s="75"/>
      <c r="AL818" s="75"/>
      <c r="AM818" s="75"/>
      <c r="AN818" s="75"/>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814</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5"/>
      <c r="Z819" s="75"/>
      <c r="AA819" s="75"/>
      <c r="AB819" s="75"/>
      <c r="AC819" s="75"/>
      <c r="AD819" s="75"/>
      <c r="AE819" s="75"/>
      <c r="AF819" s="75"/>
      <c r="AG819" s="75"/>
      <c r="AH819" s="75"/>
      <c r="AI819" s="75"/>
      <c r="AJ819" s="75"/>
      <c r="AK819" s="75"/>
      <c r="AL819" s="75"/>
      <c r="AM819" s="75"/>
      <c r="AN819" s="75"/>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815</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5"/>
      <c r="Z820" s="75"/>
      <c r="AA820" s="75"/>
      <c r="AB820" s="75"/>
      <c r="AC820" s="75"/>
      <c r="AD820" s="75"/>
      <c r="AE820" s="75"/>
      <c r="AF820" s="75"/>
      <c r="AG820" s="75"/>
      <c r="AH820" s="75"/>
      <c r="AI820" s="75"/>
      <c r="AJ820" s="75"/>
      <c r="AK820" s="75"/>
      <c r="AL820" s="75"/>
      <c r="AM820" s="75"/>
      <c r="AN820" s="75"/>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816</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5"/>
      <c r="Z821" s="75"/>
      <c r="AA821" s="75"/>
      <c r="AB821" s="75"/>
      <c r="AC821" s="75"/>
      <c r="AD821" s="75"/>
      <c r="AE821" s="75"/>
      <c r="AF821" s="75"/>
      <c r="AG821" s="75"/>
      <c r="AH821" s="75"/>
      <c r="AI821" s="75"/>
      <c r="AJ821" s="75"/>
      <c r="AK821" s="75"/>
      <c r="AL821" s="75"/>
      <c r="AM821" s="75"/>
      <c r="AN821" s="75"/>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817</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5"/>
      <c r="Z822" s="75"/>
      <c r="AA822" s="75"/>
      <c r="AB822" s="75"/>
      <c r="AC822" s="75"/>
      <c r="AD822" s="75"/>
      <c r="AE822" s="75"/>
      <c r="AF822" s="75"/>
      <c r="AG822" s="75"/>
      <c r="AH822" s="75"/>
      <c r="AI822" s="75"/>
      <c r="AJ822" s="75"/>
      <c r="AK822" s="75"/>
      <c r="AL822" s="75"/>
      <c r="AM822" s="75"/>
      <c r="AN822" s="75"/>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818</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5"/>
      <c r="Z823" s="75"/>
      <c r="AA823" s="75"/>
      <c r="AB823" s="75"/>
      <c r="AC823" s="75"/>
      <c r="AD823" s="75"/>
      <c r="AE823" s="75"/>
      <c r="AF823" s="75"/>
      <c r="AG823" s="75"/>
      <c r="AH823" s="75"/>
      <c r="AI823" s="75"/>
      <c r="AJ823" s="75"/>
      <c r="AK823" s="75"/>
      <c r="AL823" s="75"/>
      <c r="AM823" s="75"/>
      <c r="AN823" s="75"/>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819</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5"/>
      <c r="Z824" s="75"/>
      <c r="AA824" s="75"/>
      <c r="AB824" s="75"/>
      <c r="AC824" s="75"/>
      <c r="AD824" s="75"/>
      <c r="AE824" s="75"/>
      <c r="AF824" s="75"/>
      <c r="AG824" s="75"/>
      <c r="AH824" s="75"/>
      <c r="AI824" s="75"/>
      <c r="AJ824" s="75"/>
      <c r="AK824" s="75"/>
      <c r="AL824" s="75"/>
      <c r="AM824" s="75"/>
      <c r="AN824" s="75"/>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820</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5"/>
      <c r="Z825" s="75"/>
      <c r="AA825" s="75"/>
      <c r="AB825" s="75"/>
      <c r="AC825" s="75"/>
      <c r="AD825" s="75"/>
      <c r="AE825" s="75"/>
      <c r="AF825" s="75"/>
      <c r="AG825" s="75"/>
      <c r="AH825" s="75"/>
      <c r="AI825" s="75"/>
      <c r="AJ825" s="75"/>
      <c r="AK825" s="75"/>
      <c r="AL825" s="75"/>
      <c r="AM825" s="75"/>
      <c r="AN825" s="75"/>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821</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5"/>
      <c r="Z826" s="75"/>
      <c r="AA826" s="75"/>
      <c r="AB826" s="75"/>
      <c r="AC826" s="75"/>
      <c r="AD826" s="75"/>
      <c r="AE826" s="75"/>
      <c r="AF826" s="75"/>
      <c r="AG826" s="75"/>
      <c r="AH826" s="75"/>
      <c r="AI826" s="75"/>
      <c r="AJ826" s="75"/>
      <c r="AK826" s="75"/>
      <c r="AL826" s="75"/>
      <c r="AM826" s="75"/>
      <c r="AN826" s="75"/>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822</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5"/>
      <c r="Z827" s="75"/>
      <c r="AA827" s="75"/>
      <c r="AB827" s="75"/>
      <c r="AC827" s="75"/>
      <c r="AD827" s="75"/>
      <c r="AE827" s="75"/>
      <c r="AF827" s="75"/>
      <c r="AG827" s="75"/>
      <c r="AH827" s="75"/>
      <c r="AI827" s="75"/>
      <c r="AJ827" s="75"/>
      <c r="AK827" s="75"/>
      <c r="AL827" s="75"/>
      <c r="AM827" s="75"/>
      <c r="AN827" s="75"/>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823</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5"/>
      <c r="Z828" s="75"/>
      <c r="AA828" s="75"/>
      <c r="AB828" s="75"/>
      <c r="AC828" s="75"/>
      <c r="AD828" s="75"/>
      <c r="AE828" s="75"/>
      <c r="AF828" s="75"/>
      <c r="AG828" s="75"/>
      <c r="AH828" s="75"/>
      <c r="AI828" s="75"/>
      <c r="AJ828" s="75"/>
      <c r="AK828" s="75"/>
      <c r="AL828" s="75"/>
      <c r="AM828" s="75"/>
      <c r="AN828" s="75"/>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824</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5"/>
      <c r="Z829" s="75"/>
      <c r="AA829" s="75"/>
      <c r="AB829" s="75"/>
      <c r="AC829" s="75"/>
      <c r="AD829" s="75"/>
      <c r="AE829" s="75"/>
      <c r="AF829" s="75"/>
      <c r="AG829" s="75"/>
      <c r="AH829" s="75"/>
      <c r="AI829" s="75"/>
      <c r="AJ829" s="75"/>
      <c r="AK829" s="75"/>
      <c r="AL829" s="75"/>
      <c r="AM829" s="75"/>
      <c r="AN829" s="75"/>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825</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5"/>
      <c r="Z830" s="75"/>
      <c r="AA830" s="75"/>
      <c r="AB830" s="75"/>
      <c r="AC830" s="75"/>
      <c r="AD830" s="75"/>
      <c r="AE830" s="75"/>
      <c r="AF830" s="75"/>
      <c r="AG830" s="75"/>
      <c r="AH830" s="75"/>
      <c r="AI830" s="75"/>
      <c r="AJ830" s="75"/>
      <c r="AK830" s="75"/>
      <c r="AL830" s="75"/>
      <c r="AM830" s="75"/>
      <c r="AN830" s="75"/>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826</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5"/>
      <c r="Z831" s="75"/>
      <c r="AA831" s="75"/>
      <c r="AB831" s="75"/>
      <c r="AC831" s="75"/>
      <c r="AD831" s="75"/>
      <c r="AE831" s="75"/>
      <c r="AF831" s="75"/>
      <c r="AG831" s="75"/>
      <c r="AH831" s="75"/>
      <c r="AI831" s="75"/>
      <c r="AJ831" s="75"/>
      <c r="AK831" s="75"/>
      <c r="AL831" s="75"/>
      <c r="AM831" s="75"/>
      <c r="AN831" s="75"/>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827</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5"/>
      <c r="Z832" s="75"/>
      <c r="AA832" s="75"/>
      <c r="AB832" s="75"/>
      <c r="AC832" s="75"/>
      <c r="AD832" s="75"/>
      <c r="AE832" s="75"/>
      <c r="AF832" s="75"/>
      <c r="AG832" s="75"/>
      <c r="AH832" s="75"/>
      <c r="AI832" s="75"/>
      <c r="AJ832" s="75"/>
      <c r="AK832" s="75"/>
      <c r="AL832" s="75"/>
      <c r="AM832" s="75"/>
      <c r="AN832" s="75"/>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828</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5"/>
      <c r="Z833" s="75"/>
      <c r="AA833" s="75"/>
      <c r="AB833" s="75"/>
      <c r="AC833" s="75"/>
      <c r="AD833" s="75"/>
      <c r="AE833" s="75"/>
      <c r="AF833" s="75"/>
      <c r="AG833" s="75"/>
      <c r="AH833" s="75"/>
      <c r="AI833" s="75"/>
      <c r="AJ833" s="75"/>
      <c r="AK833" s="75"/>
      <c r="AL833" s="75"/>
      <c r="AM833" s="75"/>
      <c r="AN833" s="75"/>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829</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5"/>
      <c r="Z834" s="75"/>
      <c r="AA834" s="75"/>
      <c r="AB834" s="75"/>
      <c r="AC834" s="75"/>
      <c r="AD834" s="75"/>
      <c r="AE834" s="75"/>
      <c r="AF834" s="75"/>
      <c r="AG834" s="75"/>
      <c r="AH834" s="75"/>
      <c r="AI834" s="75"/>
      <c r="AJ834" s="75"/>
      <c r="AK834" s="75"/>
      <c r="AL834" s="75"/>
      <c r="AM834" s="75"/>
      <c r="AN834" s="75"/>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830</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5"/>
      <c r="Z835" s="75"/>
      <c r="AA835" s="75"/>
      <c r="AB835" s="75"/>
      <c r="AC835" s="75"/>
      <c r="AD835" s="75"/>
      <c r="AE835" s="75"/>
      <c r="AF835" s="75"/>
      <c r="AG835" s="75"/>
      <c r="AH835" s="75"/>
      <c r="AI835" s="75"/>
      <c r="AJ835" s="75"/>
      <c r="AK835" s="75"/>
      <c r="AL835" s="75"/>
      <c r="AM835" s="75"/>
      <c r="AN835" s="75"/>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831</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5"/>
      <c r="Z836" s="75"/>
      <c r="AA836" s="75"/>
      <c r="AB836" s="75"/>
      <c r="AC836" s="75"/>
      <c r="AD836" s="75"/>
      <c r="AE836" s="75"/>
      <c r="AF836" s="75"/>
      <c r="AG836" s="75"/>
      <c r="AH836" s="75"/>
      <c r="AI836" s="75"/>
      <c r="AJ836" s="75"/>
      <c r="AK836" s="75"/>
      <c r="AL836" s="75"/>
      <c r="AM836" s="75"/>
      <c r="AN836" s="75"/>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832</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5"/>
      <c r="Z837" s="75"/>
      <c r="AA837" s="75"/>
      <c r="AB837" s="75"/>
      <c r="AC837" s="75"/>
      <c r="AD837" s="75"/>
      <c r="AE837" s="75"/>
      <c r="AF837" s="75"/>
      <c r="AG837" s="75"/>
      <c r="AH837" s="75"/>
      <c r="AI837" s="75"/>
      <c r="AJ837" s="75"/>
      <c r="AK837" s="75"/>
      <c r="AL837" s="75"/>
      <c r="AM837" s="75"/>
      <c r="AN837" s="75"/>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833</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5"/>
      <c r="Z838" s="75"/>
      <c r="AA838" s="75"/>
      <c r="AB838" s="75"/>
      <c r="AC838" s="75"/>
      <c r="AD838" s="75"/>
      <c r="AE838" s="75"/>
      <c r="AF838" s="75"/>
      <c r="AG838" s="75"/>
      <c r="AH838" s="75"/>
      <c r="AI838" s="75"/>
      <c r="AJ838" s="75"/>
      <c r="AK838" s="75"/>
      <c r="AL838" s="75"/>
      <c r="AM838" s="75"/>
      <c r="AN838" s="75"/>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834</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5"/>
      <c r="Z839" s="75"/>
      <c r="AA839" s="75"/>
      <c r="AB839" s="75"/>
      <c r="AC839" s="75"/>
      <c r="AD839" s="75"/>
      <c r="AE839" s="75"/>
      <c r="AF839" s="75"/>
      <c r="AG839" s="75"/>
      <c r="AH839" s="75"/>
      <c r="AI839" s="75"/>
      <c r="AJ839" s="75"/>
      <c r="AK839" s="75"/>
      <c r="AL839" s="75"/>
      <c r="AM839" s="75"/>
      <c r="AN839" s="75"/>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835</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5"/>
      <c r="Z840" s="75"/>
      <c r="AA840" s="75"/>
      <c r="AB840" s="75"/>
      <c r="AC840" s="75"/>
      <c r="AD840" s="75"/>
      <c r="AE840" s="75"/>
      <c r="AF840" s="75"/>
      <c r="AG840" s="75"/>
      <c r="AH840" s="75"/>
      <c r="AI840" s="75"/>
      <c r="AJ840" s="75"/>
      <c r="AK840" s="75"/>
      <c r="AL840" s="75"/>
      <c r="AM840" s="75"/>
      <c r="AN840" s="75"/>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836</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5"/>
      <c r="Z841" s="75"/>
      <c r="AA841" s="75"/>
      <c r="AB841" s="75"/>
      <c r="AC841" s="75"/>
      <c r="AD841" s="75"/>
      <c r="AE841" s="75"/>
      <c r="AF841" s="75"/>
      <c r="AG841" s="75"/>
      <c r="AH841" s="75"/>
      <c r="AI841" s="75"/>
      <c r="AJ841" s="75"/>
      <c r="AK841" s="75"/>
      <c r="AL841" s="75"/>
      <c r="AM841" s="75"/>
      <c r="AN841" s="75"/>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837</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5"/>
      <c r="Z842" s="75"/>
      <c r="AA842" s="75"/>
      <c r="AB842" s="75"/>
      <c r="AC842" s="75"/>
      <c r="AD842" s="75"/>
      <c r="AE842" s="75"/>
      <c r="AF842" s="75"/>
      <c r="AG842" s="75"/>
      <c r="AH842" s="75"/>
      <c r="AI842" s="75"/>
      <c r="AJ842" s="75"/>
      <c r="AK842" s="75"/>
      <c r="AL842" s="75"/>
      <c r="AM842" s="75"/>
      <c r="AN842" s="75"/>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838</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5"/>
      <c r="Z843" s="75"/>
      <c r="AA843" s="75"/>
      <c r="AB843" s="75"/>
      <c r="AC843" s="75"/>
      <c r="AD843" s="75"/>
      <c r="AE843" s="75"/>
      <c r="AF843" s="75"/>
      <c r="AG843" s="75"/>
      <c r="AH843" s="75"/>
      <c r="AI843" s="75"/>
      <c r="AJ843" s="75"/>
      <c r="AK843" s="75"/>
      <c r="AL843" s="75"/>
      <c r="AM843" s="75"/>
      <c r="AN843" s="75"/>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839</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5"/>
      <c r="Z844" s="75"/>
      <c r="AA844" s="75"/>
      <c r="AB844" s="75"/>
      <c r="AC844" s="75"/>
      <c r="AD844" s="75"/>
      <c r="AE844" s="75"/>
      <c r="AF844" s="75"/>
      <c r="AG844" s="75"/>
      <c r="AH844" s="75"/>
      <c r="AI844" s="75"/>
      <c r="AJ844" s="75"/>
      <c r="AK844" s="75"/>
      <c r="AL844" s="75"/>
      <c r="AM844" s="75"/>
      <c r="AN844" s="75"/>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840</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5"/>
      <c r="Z845" s="75"/>
      <c r="AA845" s="75"/>
      <c r="AB845" s="75"/>
      <c r="AC845" s="75"/>
      <c r="AD845" s="75"/>
      <c r="AE845" s="75"/>
      <c r="AF845" s="75"/>
      <c r="AG845" s="75"/>
      <c r="AH845" s="75"/>
      <c r="AI845" s="75"/>
      <c r="AJ845" s="75"/>
      <c r="AK845" s="75"/>
      <c r="AL845" s="75"/>
      <c r="AM845" s="75"/>
      <c r="AN845" s="75"/>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841</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5"/>
      <c r="Z846" s="75"/>
      <c r="AA846" s="75"/>
      <c r="AB846" s="75"/>
      <c r="AC846" s="75"/>
      <c r="AD846" s="75"/>
      <c r="AE846" s="75"/>
      <c r="AF846" s="75"/>
      <c r="AG846" s="75"/>
      <c r="AH846" s="75"/>
      <c r="AI846" s="75"/>
      <c r="AJ846" s="75"/>
      <c r="AK846" s="75"/>
      <c r="AL846" s="75"/>
      <c r="AM846" s="75"/>
      <c r="AN846" s="75"/>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842</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5"/>
      <c r="Z847" s="75"/>
      <c r="AA847" s="75"/>
      <c r="AB847" s="75"/>
      <c r="AC847" s="75"/>
      <c r="AD847" s="75"/>
      <c r="AE847" s="75"/>
      <c r="AF847" s="75"/>
      <c r="AG847" s="75"/>
      <c r="AH847" s="75"/>
      <c r="AI847" s="75"/>
      <c r="AJ847" s="75"/>
      <c r="AK847" s="75"/>
      <c r="AL847" s="75"/>
      <c r="AM847" s="75"/>
      <c r="AN847" s="75"/>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843</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5"/>
      <c r="Z848" s="75"/>
      <c r="AA848" s="75"/>
      <c r="AB848" s="75"/>
      <c r="AC848" s="75"/>
      <c r="AD848" s="75"/>
      <c r="AE848" s="75"/>
      <c r="AF848" s="75"/>
      <c r="AG848" s="75"/>
      <c r="AH848" s="75"/>
      <c r="AI848" s="75"/>
      <c r="AJ848" s="75"/>
      <c r="AK848" s="75"/>
      <c r="AL848" s="75"/>
      <c r="AM848" s="75"/>
      <c r="AN848" s="75"/>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844</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5"/>
      <c r="Z849" s="75"/>
      <c r="AA849" s="75"/>
      <c r="AB849" s="75"/>
      <c r="AC849" s="75"/>
      <c r="AD849" s="75"/>
      <c r="AE849" s="75"/>
      <c r="AF849" s="75"/>
      <c r="AG849" s="75"/>
      <c r="AH849" s="75"/>
      <c r="AI849" s="75"/>
      <c r="AJ849" s="75"/>
      <c r="AK849" s="75"/>
      <c r="AL849" s="75"/>
      <c r="AM849" s="75"/>
      <c r="AN849" s="75"/>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845</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5"/>
      <c r="Z850" s="75"/>
      <c r="AA850" s="75"/>
      <c r="AB850" s="75"/>
      <c r="AC850" s="75"/>
      <c r="AD850" s="75"/>
      <c r="AE850" s="75"/>
      <c r="AF850" s="75"/>
      <c r="AG850" s="75"/>
      <c r="AH850" s="75"/>
      <c r="AI850" s="75"/>
      <c r="AJ850" s="75"/>
      <c r="AK850" s="75"/>
      <c r="AL850" s="75"/>
      <c r="AM850" s="75"/>
      <c r="AN850" s="75"/>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846</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5"/>
      <c r="Z851" s="75"/>
      <c r="AA851" s="75"/>
      <c r="AB851" s="75"/>
      <c r="AC851" s="75"/>
      <c r="AD851" s="75"/>
      <c r="AE851" s="75"/>
      <c r="AF851" s="75"/>
      <c r="AG851" s="75"/>
      <c r="AH851" s="75"/>
      <c r="AI851" s="75"/>
      <c r="AJ851" s="75"/>
      <c r="AK851" s="75"/>
      <c r="AL851" s="75"/>
      <c r="AM851" s="75"/>
      <c r="AN851" s="75"/>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847</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5"/>
      <c r="Z852" s="75"/>
      <c r="AA852" s="75"/>
      <c r="AB852" s="75"/>
      <c r="AC852" s="75"/>
      <c r="AD852" s="75"/>
      <c r="AE852" s="75"/>
      <c r="AF852" s="75"/>
      <c r="AG852" s="75"/>
      <c r="AH852" s="75"/>
      <c r="AI852" s="75"/>
      <c r="AJ852" s="75"/>
      <c r="AK852" s="75"/>
      <c r="AL852" s="75"/>
      <c r="AM852" s="75"/>
      <c r="AN852" s="75"/>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848</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5"/>
      <c r="Z853" s="75"/>
      <c r="AA853" s="75"/>
      <c r="AB853" s="75"/>
      <c r="AC853" s="75"/>
      <c r="AD853" s="75"/>
      <c r="AE853" s="75"/>
      <c r="AF853" s="75"/>
      <c r="AG853" s="75"/>
      <c r="AH853" s="75"/>
      <c r="AI853" s="75"/>
      <c r="AJ853" s="75"/>
      <c r="AK853" s="75"/>
      <c r="AL853" s="75"/>
      <c r="AM853" s="75"/>
      <c r="AN853" s="75"/>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849</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5"/>
      <c r="Z854" s="75"/>
      <c r="AA854" s="75"/>
      <c r="AB854" s="75"/>
      <c r="AC854" s="75"/>
      <c r="AD854" s="75"/>
      <c r="AE854" s="75"/>
      <c r="AF854" s="75"/>
      <c r="AG854" s="75"/>
      <c r="AH854" s="75"/>
      <c r="AI854" s="75"/>
      <c r="AJ854" s="75"/>
      <c r="AK854" s="75"/>
      <c r="AL854" s="75"/>
      <c r="AM854" s="75"/>
      <c r="AN854" s="75"/>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850</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5"/>
      <c r="Z855" s="75"/>
      <c r="AA855" s="75"/>
      <c r="AB855" s="75"/>
      <c r="AC855" s="75"/>
      <c r="AD855" s="75"/>
      <c r="AE855" s="75"/>
      <c r="AF855" s="75"/>
      <c r="AG855" s="75"/>
      <c r="AH855" s="75"/>
      <c r="AI855" s="75"/>
      <c r="AJ855" s="75"/>
      <c r="AK855" s="75"/>
      <c r="AL855" s="75"/>
      <c r="AM855" s="75"/>
      <c r="AN855" s="75"/>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851</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5"/>
      <c r="Z856" s="75"/>
      <c r="AA856" s="75"/>
      <c r="AB856" s="75"/>
      <c r="AC856" s="75"/>
      <c r="AD856" s="75"/>
      <c r="AE856" s="75"/>
      <c r="AF856" s="75"/>
      <c r="AG856" s="75"/>
      <c r="AH856" s="75"/>
      <c r="AI856" s="75"/>
      <c r="AJ856" s="75"/>
      <c r="AK856" s="75"/>
      <c r="AL856" s="75"/>
      <c r="AM856" s="75"/>
      <c r="AN856" s="75"/>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852</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5"/>
      <c r="Z857" s="75"/>
      <c r="AA857" s="75"/>
      <c r="AB857" s="75"/>
      <c r="AC857" s="75"/>
      <c r="AD857" s="75"/>
      <c r="AE857" s="75"/>
      <c r="AF857" s="75"/>
      <c r="AG857" s="75"/>
      <c r="AH857" s="75"/>
      <c r="AI857" s="75"/>
      <c r="AJ857" s="75"/>
      <c r="AK857" s="75"/>
      <c r="AL857" s="75"/>
      <c r="AM857" s="75"/>
      <c r="AN857" s="75"/>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853</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5"/>
      <c r="Z858" s="75"/>
      <c r="AA858" s="75"/>
      <c r="AB858" s="75"/>
      <c r="AC858" s="75"/>
      <c r="AD858" s="75"/>
      <c r="AE858" s="75"/>
      <c r="AF858" s="75"/>
      <c r="AG858" s="75"/>
      <c r="AH858" s="75"/>
      <c r="AI858" s="75"/>
      <c r="AJ858" s="75"/>
      <c r="AK858" s="75"/>
      <c r="AL858" s="75"/>
      <c r="AM858" s="75"/>
      <c r="AN858" s="75"/>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854</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5"/>
      <c r="Z859" s="75"/>
      <c r="AA859" s="75"/>
      <c r="AB859" s="75"/>
      <c r="AC859" s="75"/>
      <c r="AD859" s="75"/>
      <c r="AE859" s="75"/>
      <c r="AF859" s="75"/>
      <c r="AG859" s="75"/>
      <c r="AH859" s="75"/>
      <c r="AI859" s="75"/>
      <c r="AJ859" s="75"/>
      <c r="AK859" s="75"/>
      <c r="AL859" s="75"/>
      <c r="AM859" s="75"/>
      <c r="AN859" s="75"/>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855</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5"/>
      <c r="Z860" s="75"/>
      <c r="AA860" s="75"/>
      <c r="AB860" s="75"/>
      <c r="AC860" s="75"/>
      <c r="AD860" s="75"/>
      <c r="AE860" s="75"/>
      <c r="AF860" s="75"/>
      <c r="AG860" s="75"/>
      <c r="AH860" s="75"/>
      <c r="AI860" s="75"/>
      <c r="AJ860" s="75"/>
      <c r="AK860" s="75"/>
      <c r="AL860" s="75"/>
      <c r="AM860" s="75"/>
      <c r="AN860" s="75"/>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856</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5"/>
      <c r="Z861" s="75"/>
      <c r="AA861" s="75"/>
      <c r="AB861" s="75"/>
      <c r="AC861" s="75"/>
      <c r="AD861" s="75"/>
      <c r="AE861" s="75"/>
      <c r="AF861" s="75"/>
      <c r="AG861" s="75"/>
      <c r="AH861" s="75"/>
      <c r="AI861" s="75"/>
      <c r="AJ861" s="75"/>
      <c r="AK861" s="75"/>
      <c r="AL861" s="75"/>
      <c r="AM861" s="75"/>
      <c r="AN861" s="75"/>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857</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5"/>
      <c r="Z862" s="75"/>
      <c r="AA862" s="75"/>
      <c r="AB862" s="75"/>
      <c r="AC862" s="75"/>
      <c r="AD862" s="75"/>
      <c r="AE862" s="75"/>
      <c r="AF862" s="75"/>
      <c r="AG862" s="75"/>
      <c r="AH862" s="75"/>
      <c r="AI862" s="75"/>
      <c r="AJ862" s="75"/>
      <c r="AK862" s="75"/>
      <c r="AL862" s="75"/>
      <c r="AM862" s="75"/>
      <c r="AN862" s="75"/>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858</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5"/>
      <c r="Z863" s="75"/>
      <c r="AA863" s="75"/>
      <c r="AB863" s="75"/>
      <c r="AC863" s="75"/>
      <c r="AD863" s="75"/>
      <c r="AE863" s="75"/>
      <c r="AF863" s="75"/>
      <c r="AG863" s="75"/>
      <c r="AH863" s="75"/>
      <c r="AI863" s="75"/>
      <c r="AJ863" s="75"/>
      <c r="AK863" s="75"/>
      <c r="AL863" s="75"/>
      <c r="AM863" s="75"/>
      <c r="AN863" s="75"/>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859</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5"/>
      <c r="Z864" s="75"/>
      <c r="AA864" s="75"/>
      <c r="AB864" s="75"/>
      <c r="AC864" s="75"/>
      <c r="AD864" s="75"/>
      <c r="AE864" s="75"/>
      <c r="AF864" s="75"/>
      <c r="AG864" s="75"/>
      <c r="AH864" s="75"/>
      <c r="AI864" s="75"/>
      <c r="AJ864" s="75"/>
      <c r="AK864" s="75"/>
      <c r="AL864" s="75"/>
      <c r="AM864" s="75"/>
      <c r="AN864" s="75"/>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860</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5"/>
      <c r="Z865" s="75"/>
      <c r="AA865" s="75"/>
      <c r="AB865" s="75"/>
      <c r="AC865" s="75"/>
      <c r="AD865" s="75"/>
      <c r="AE865" s="75"/>
      <c r="AF865" s="75"/>
      <c r="AG865" s="75"/>
      <c r="AH865" s="75"/>
      <c r="AI865" s="75"/>
      <c r="AJ865" s="75"/>
      <c r="AK865" s="75"/>
      <c r="AL865" s="75"/>
      <c r="AM865" s="75"/>
      <c r="AN865" s="75"/>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861</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5"/>
      <c r="Z866" s="75"/>
      <c r="AA866" s="75"/>
      <c r="AB866" s="75"/>
      <c r="AC866" s="75"/>
      <c r="AD866" s="75"/>
      <c r="AE866" s="75"/>
      <c r="AF866" s="75"/>
      <c r="AG866" s="75"/>
      <c r="AH866" s="75"/>
      <c r="AI866" s="75"/>
      <c r="AJ866" s="75"/>
      <c r="AK866" s="75"/>
      <c r="AL866" s="75"/>
      <c r="AM866" s="75"/>
      <c r="AN866" s="75"/>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862</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5"/>
      <c r="Z867" s="75"/>
      <c r="AA867" s="75"/>
      <c r="AB867" s="75"/>
      <c r="AC867" s="75"/>
      <c r="AD867" s="75"/>
      <c r="AE867" s="75"/>
      <c r="AF867" s="75"/>
      <c r="AG867" s="75"/>
      <c r="AH867" s="75"/>
      <c r="AI867" s="75"/>
      <c r="AJ867" s="75"/>
      <c r="AK867" s="75"/>
      <c r="AL867" s="75"/>
      <c r="AM867" s="75"/>
      <c r="AN867" s="75"/>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863</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5"/>
      <c r="Z868" s="75"/>
      <c r="AA868" s="75"/>
      <c r="AB868" s="75"/>
      <c r="AC868" s="75"/>
      <c r="AD868" s="75"/>
      <c r="AE868" s="75"/>
      <c r="AF868" s="75"/>
      <c r="AG868" s="75"/>
      <c r="AH868" s="75"/>
      <c r="AI868" s="75"/>
      <c r="AJ868" s="75"/>
      <c r="AK868" s="75"/>
      <c r="AL868" s="75"/>
      <c r="AM868" s="75"/>
      <c r="AN868" s="75"/>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864</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5"/>
      <c r="Z869" s="75"/>
      <c r="AA869" s="75"/>
      <c r="AB869" s="75"/>
      <c r="AC869" s="75"/>
      <c r="AD869" s="75"/>
      <c r="AE869" s="75"/>
      <c r="AF869" s="75"/>
      <c r="AG869" s="75"/>
      <c r="AH869" s="75"/>
      <c r="AI869" s="75"/>
      <c r="AJ869" s="75"/>
      <c r="AK869" s="75"/>
      <c r="AL869" s="75"/>
      <c r="AM869" s="75"/>
      <c r="AN869" s="75"/>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865</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5"/>
      <c r="Z870" s="75"/>
      <c r="AA870" s="75"/>
      <c r="AB870" s="75"/>
      <c r="AC870" s="75"/>
      <c r="AD870" s="75"/>
      <c r="AE870" s="75"/>
      <c r="AF870" s="75"/>
      <c r="AG870" s="75"/>
      <c r="AH870" s="75"/>
      <c r="AI870" s="75"/>
      <c r="AJ870" s="75"/>
      <c r="AK870" s="75"/>
      <c r="AL870" s="75"/>
      <c r="AM870" s="75"/>
      <c r="AN870" s="75"/>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866</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5"/>
      <c r="Z871" s="75"/>
      <c r="AA871" s="75"/>
      <c r="AB871" s="75"/>
      <c r="AC871" s="75"/>
      <c r="AD871" s="75"/>
      <c r="AE871" s="75"/>
      <c r="AF871" s="75"/>
      <c r="AG871" s="75"/>
      <c r="AH871" s="75"/>
      <c r="AI871" s="75"/>
      <c r="AJ871" s="75"/>
      <c r="AK871" s="75"/>
      <c r="AL871" s="75"/>
      <c r="AM871" s="75"/>
      <c r="AN871" s="75"/>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867</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5"/>
      <c r="Z872" s="75"/>
      <c r="AA872" s="75"/>
      <c r="AB872" s="75"/>
      <c r="AC872" s="75"/>
      <c r="AD872" s="75"/>
      <c r="AE872" s="75"/>
      <c r="AF872" s="75"/>
      <c r="AG872" s="75"/>
      <c r="AH872" s="75"/>
      <c r="AI872" s="75"/>
      <c r="AJ872" s="75"/>
      <c r="AK872" s="75"/>
      <c r="AL872" s="75"/>
      <c r="AM872" s="75"/>
      <c r="AN872" s="75"/>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868</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5"/>
      <c r="Z873" s="75"/>
      <c r="AA873" s="75"/>
      <c r="AB873" s="75"/>
      <c r="AC873" s="75"/>
      <c r="AD873" s="75"/>
      <c r="AE873" s="75"/>
      <c r="AF873" s="75"/>
      <c r="AG873" s="75"/>
      <c r="AH873" s="75"/>
      <c r="AI873" s="75"/>
      <c r="AJ873" s="75"/>
      <c r="AK873" s="75"/>
      <c r="AL873" s="75"/>
      <c r="AM873" s="75"/>
      <c r="AN873" s="75"/>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869</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5"/>
      <c r="Z874" s="75"/>
      <c r="AA874" s="75"/>
      <c r="AB874" s="75"/>
      <c r="AC874" s="75"/>
      <c r="AD874" s="75"/>
      <c r="AE874" s="75"/>
      <c r="AF874" s="75"/>
      <c r="AG874" s="75"/>
      <c r="AH874" s="75"/>
      <c r="AI874" s="75"/>
      <c r="AJ874" s="75"/>
      <c r="AK874" s="75"/>
      <c r="AL874" s="75"/>
      <c r="AM874" s="75"/>
      <c r="AN874" s="75"/>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870</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5"/>
      <c r="Z875" s="75"/>
      <c r="AA875" s="75"/>
      <c r="AB875" s="75"/>
      <c r="AC875" s="75"/>
      <c r="AD875" s="75"/>
      <c r="AE875" s="75"/>
      <c r="AF875" s="75"/>
      <c r="AG875" s="75"/>
      <c r="AH875" s="75"/>
      <c r="AI875" s="75"/>
      <c r="AJ875" s="75"/>
      <c r="AK875" s="75"/>
      <c r="AL875" s="75"/>
      <c r="AM875" s="75"/>
      <c r="AN875" s="75"/>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871</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5"/>
      <c r="Z876" s="75"/>
      <c r="AA876" s="75"/>
      <c r="AB876" s="75"/>
      <c r="AC876" s="75"/>
      <c r="AD876" s="75"/>
      <c r="AE876" s="75"/>
      <c r="AF876" s="75"/>
      <c r="AG876" s="75"/>
      <c r="AH876" s="75"/>
      <c r="AI876" s="75"/>
      <c r="AJ876" s="75"/>
      <c r="AK876" s="75"/>
      <c r="AL876" s="75"/>
      <c r="AM876" s="75"/>
      <c r="AN876" s="75"/>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872</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5"/>
      <c r="Z877" s="75"/>
      <c r="AA877" s="75"/>
      <c r="AB877" s="75"/>
      <c r="AC877" s="75"/>
      <c r="AD877" s="75"/>
      <c r="AE877" s="75"/>
      <c r="AF877" s="75"/>
      <c r="AG877" s="75"/>
      <c r="AH877" s="75"/>
      <c r="AI877" s="75"/>
      <c r="AJ877" s="75"/>
      <c r="AK877" s="75"/>
      <c r="AL877" s="75"/>
      <c r="AM877" s="75"/>
      <c r="AN877" s="75"/>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873</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5"/>
      <c r="Z878" s="75"/>
      <c r="AA878" s="75"/>
      <c r="AB878" s="75"/>
      <c r="AC878" s="75"/>
      <c r="AD878" s="75"/>
      <c r="AE878" s="75"/>
      <c r="AF878" s="75"/>
      <c r="AG878" s="75"/>
      <c r="AH878" s="75"/>
      <c r="AI878" s="75"/>
      <c r="AJ878" s="75"/>
      <c r="AK878" s="75"/>
      <c r="AL878" s="75"/>
      <c r="AM878" s="75"/>
      <c r="AN878" s="75"/>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874</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5"/>
      <c r="Z879" s="75"/>
      <c r="AA879" s="75"/>
      <c r="AB879" s="75"/>
      <c r="AC879" s="75"/>
      <c r="AD879" s="75"/>
      <c r="AE879" s="75"/>
      <c r="AF879" s="75"/>
      <c r="AG879" s="75"/>
      <c r="AH879" s="75"/>
      <c r="AI879" s="75"/>
      <c r="AJ879" s="75"/>
      <c r="AK879" s="75"/>
      <c r="AL879" s="75"/>
      <c r="AM879" s="75"/>
      <c r="AN879" s="75"/>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875</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5"/>
      <c r="Z880" s="75"/>
      <c r="AA880" s="75"/>
      <c r="AB880" s="75"/>
      <c r="AC880" s="75"/>
      <c r="AD880" s="75"/>
      <c r="AE880" s="75"/>
      <c r="AF880" s="75"/>
      <c r="AG880" s="75"/>
      <c r="AH880" s="75"/>
      <c r="AI880" s="75"/>
      <c r="AJ880" s="75"/>
      <c r="AK880" s="75"/>
      <c r="AL880" s="75"/>
      <c r="AM880" s="75"/>
      <c r="AN880" s="75"/>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876</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5"/>
      <c r="Z881" s="75"/>
      <c r="AA881" s="75"/>
      <c r="AB881" s="75"/>
      <c r="AC881" s="75"/>
      <c r="AD881" s="75"/>
      <c r="AE881" s="75"/>
      <c r="AF881" s="75"/>
      <c r="AG881" s="75"/>
      <c r="AH881" s="75"/>
      <c r="AI881" s="75"/>
      <c r="AJ881" s="75"/>
      <c r="AK881" s="75"/>
      <c r="AL881" s="75"/>
      <c r="AM881" s="75"/>
      <c r="AN881" s="75"/>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877</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5"/>
      <c r="Z882" s="75"/>
      <c r="AA882" s="75"/>
      <c r="AB882" s="75"/>
      <c r="AC882" s="75"/>
      <c r="AD882" s="75"/>
      <c r="AE882" s="75"/>
      <c r="AF882" s="75"/>
      <c r="AG882" s="75"/>
      <c r="AH882" s="75"/>
      <c r="AI882" s="75"/>
      <c r="AJ882" s="75"/>
      <c r="AK882" s="75"/>
      <c r="AL882" s="75"/>
      <c r="AM882" s="75"/>
      <c r="AN882" s="75"/>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878</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5"/>
      <c r="Z883" s="75"/>
      <c r="AA883" s="75"/>
      <c r="AB883" s="75"/>
      <c r="AC883" s="75"/>
      <c r="AD883" s="75"/>
      <c r="AE883" s="75"/>
      <c r="AF883" s="75"/>
      <c r="AG883" s="75"/>
      <c r="AH883" s="75"/>
      <c r="AI883" s="75"/>
      <c r="AJ883" s="75"/>
      <c r="AK883" s="75"/>
      <c r="AL883" s="75"/>
      <c r="AM883" s="75"/>
      <c r="AN883" s="75"/>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879</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5"/>
      <c r="Z884" s="75"/>
      <c r="AA884" s="75"/>
      <c r="AB884" s="75"/>
      <c r="AC884" s="75"/>
      <c r="AD884" s="75"/>
      <c r="AE884" s="75"/>
      <c r="AF884" s="75"/>
      <c r="AG884" s="75"/>
      <c r="AH884" s="75"/>
      <c r="AI884" s="75"/>
      <c r="AJ884" s="75"/>
      <c r="AK884" s="75"/>
      <c r="AL884" s="75"/>
      <c r="AM884" s="75"/>
      <c r="AN884" s="75"/>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880</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5"/>
      <c r="Z885" s="75"/>
      <c r="AA885" s="75"/>
      <c r="AB885" s="75"/>
      <c r="AC885" s="75"/>
      <c r="AD885" s="75"/>
      <c r="AE885" s="75"/>
      <c r="AF885" s="75"/>
      <c r="AG885" s="75"/>
      <c r="AH885" s="75"/>
      <c r="AI885" s="75"/>
      <c r="AJ885" s="75"/>
      <c r="AK885" s="75"/>
      <c r="AL885" s="75"/>
      <c r="AM885" s="75"/>
      <c r="AN885" s="75"/>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881</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5"/>
      <c r="Z886" s="75"/>
      <c r="AA886" s="75"/>
      <c r="AB886" s="75"/>
      <c r="AC886" s="75"/>
      <c r="AD886" s="75"/>
      <c r="AE886" s="75"/>
      <c r="AF886" s="75"/>
      <c r="AG886" s="75"/>
      <c r="AH886" s="75"/>
      <c r="AI886" s="75"/>
      <c r="AJ886" s="75"/>
      <c r="AK886" s="75"/>
      <c r="AL886" s="75"/>
      <c r="AM886" s="75"/>
      <c r="AN886" s="75"/>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882</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5"/>
      <c r="Z887" s="75"/>
      <c r="AA887" s="75"/>
      <c r="AB887" s="75"/>
      <c r="AC887" s="75"/>
      <c r="AD887" s="75"/>
      <c r="AE887" s="75"/>
      <c r="AF887" s="75"/>
      <c r="AG887" s="75"/>
      <c r="AH887" s="75"/>
      <c r="AI887" s="75"/>
      <c r="AJ887" s="75"/>
      <c r="AK887" s="75"/>
      <c r="AL887" s="75"/>
      <c r="AM887" s="75"/>
      <c r="AN887" s="75"/>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883</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5"/>
      <c r="Z888" s="75"/>
      <c r="AA888" s="75"/>
      <c r="AB888" s="75"/>
      <c r="AC888" s="75"/>
      <c r="AD888" s="75"/>
      <c r="AE888" s="75"/>
      <c r="AF888" s="75"/>
      <c r="AG888" s="75"/>
      <c r="AH888" s="75"/>
      <c r="AI888" s="75"/>
      <c r="AJ888" s="75"/>
      <c r="AK888" s="75"/>
      <c r="AL888" s="75"/>
      <c r="AM888" s="75"/>
      <c r="AN888" s="75"/>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884</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5"/>
      <c r="Z889" s="75"/>
      <c r="AA889" s="75"/>
      <c r="AB889" s="75"/>
      <c r="AC889" s="75"/>
      <c r="AD889" s="75"/>
      <c r="AE889" s="75"/>
      <c r="AF889" s="75"/>
      <c r="AG889" s="75"/>
      <c r="AH889" s="75"/>
      <c r="AI889" s="75"/>
      <c r="AJ889" s="75"/>
      <c r="AK889" s="75"/>
      <c r="AL889" s="75"/>
      <c r="AM889" s="75"/>
      <c r="AN889" s="75"/>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885</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5"/>
      <c r="Z890" s="75"/>
      <c r="AA890" s="75"/>
      <c r="AB890" s="75"/>
      <c r="AC890" s="75"/>
      <c r="AD890" s="75"/>
      <c r="AE890" s="75"/>
      <c r="AF890" s="75"/>
      <c r="AG890" s="75"/>
      <c r="AH890" s="75"/>
      <c r="AI890" s="75"/>
      <c r="AJ890" s="75"/>
      <c r="AK890" s="75"/>
      <c r="AL890" s="75"/>
      <c r="AM890" s="75"/>
      <c r="AN890" s="75"/>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886</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5"/>
      <c r="Z891" s="75"/>
      <c r="AA891" s="75"/>
      <c r="AB891" s="75"/>
      <c r="AC891" s="75"/>
      <c r="AD891" s="75"/>
      <c r="AE891" s="75"/>
      <c r="AF891" s="75"/>
      <c r="AG891" s="75"/>
      <c r="AH891" s="75"/>
      <c r="AI891" s="75"/>
      <c r="AJ891" s="75"/>
      <c r="AK891" s="75"/>
      <c r="AL891" s="75"/>
      <c r="AM891" s="75"/>
      <c r="AN891" s="75"/>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887</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5"/>
      <c r="Z892" s="75"/>
      <c r="AA892" s="75"/>
      <c r="AB892" s="75"/>
      <c r="AC892" s="75"/>
      <c r="AD892" s="75"/>
      <c r="AE892" s="75"/>
      <c r="AF892" s="75"/>
      <c r="AG892" s="75"/>
      <c r="AH892" s="75"/>
      <c r="AI892" s="75"/>
      <c r="AJ892" s="75"/>
      <c r="AK892" s="75"/>
      <c r="AL892" s="75"/>
      <c r="AM892" s="75"/>
      <c r="AN892" s="75"/>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888</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5"/>
      <c r="Z893" s="75"/>
      <c r="AA893" s="75"/>
      <c r="AB893" s="75"/>
      <c r="AC893" s="75"/>
      <c r="AD893" s="75"/>
      <c r="AE893" s="75"/>
      <c r="AF893" s="75"/>
      <c r="AG893" s="75"/>
      <c r="AH893" s="75"/>
      <c r="AI893" s="75"/>
      <c r="AJ893" s="75"/>
      <c r="AK893" s="75"/>
      <c r="AL893" s="75"/>
      <c r="AM893" s="75"/>
      <c r="AN893" s="75"/>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889</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5"/>
      <c r="Z894" s="75"/>
      <c r="AA894" s="75"/>
      <c r="AB894" s="75"/>
      <c r="AC894" s="75"/>
      <c r="AD894" s="75"/>
      <c r="AE894" s="75"/>
      <c r="AF894" s="75"/>
      <c r="AG894" s="75"/>
      <c r="AH894" s="75"/>
      <c r="AI894" s="75"/>
      <c r="AJ894" s="75"/>
      <c r="AK894" s="75"/>
      <c r="AL894" s="75"/>
      <c r="AM894" s="75"/>
      <c r="AN894" s="75"/>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890</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5"/>
      <c r="Z895" s="75"/>
      <c r="AA895" s="75"/>
      <c r="AB895" s="75"/>
      <c r="AC895" s="75"/>
      <c r="AD895" s="75"/>
      <c r="AE895" s="75"/>
      <c r="AF895" s="75"/>
      <c r="AG895" s="75"/>
      <c r="AH895" s="75"/>
      <c r="AI895" s="75"/>
      <c r="AJ895" s="75"/>
      <c r="AK895" s="75"/>
      <c r="AL895" s="75"/>
      <c r="AM895" s="75"/>
      <c r="AN895" s="75"/>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891</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5"/>
      <c r="Z896" s="75"/>
      <c r="AA896" s="75"/>
      <c r="AB896" s="75"/>
      <c r="AC896" s="75"/>
      <c r="AD896" s="75"/>
      <c r="AE896" s="75"/>
      <c r="AF896" s="75"/>
      <c r="AG896" s="75"/>
      <c r="AH896" s="75"/>
      <c r="AI896" s="75"/>
      <c r="AJ896" s="75"/>
      <c r="AK896" s="75"/>
      <c r="AL896" s="75"/>
      <c r="AM896" s="75"/>
      <c r="AN896" s="75"/>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892</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5"/>
      <c r="Z897" s="75"/>
      <c r="AA897" s="75"/>
      <c r="AB897" s="75"/>
      <c r="AC897" s="75"/>
      <c r="AD897" s="75"/>
      <c r="AE897" s="75"/>
      <c r="AF897" s="75"/>
      <c r="AG897" s="75"/>
      <c r="AH897" s="75"/>
      <c r="AI897" s="75"/>
      <c r="AJ897" s="75"/>
      <c r="AK897" s="75"/>
      <c r="AL897" s="75"/>
      <c r="AM897" s="75"/>
      <c r="AN897" s="75"/>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893</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5"/>
      <c r="Z898" s="75"/>
      <c r="AA898" s="75"/>
      <c r="AB898" s="75"/>
      <c r="AC898" s="75"/>
      <c r="AD898" s="75"/>
      <c r="AE898" s="75"/>
      <c r="AF898" s="75"/>
      <c r="AG898" s="75"/>
      <c r="AH898" s="75"/>
      <c r="AI898" s="75"/>
      <c r="AJ898" s="75"/>
      <c r="AK898" s="75"/>
      <c r="AL898" s="75"/>
      <c r="AM898" s="75"/>
      <c r="AN898" s="75"/>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894</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5"/>
      <c r="Z899" s="75"/>
      <c r="AA899" s="75"/>
      <c r="AB899" s="75"/>
      <c r="AC899" s="75"/>
      <c r="AD899" s="75"/>
      <c r="AE899" s="75"/>
      <c r="AF899" s="75"/>
      <c r="AG899" s="75"/>
      <c r="AH899" s="75"/>
      <c r="AI899" s="75"/>
      <c r="AJ899" s="75"/>
      <c r="AK899" s="75"/>
      <c r="AL899" s="75"/>
      <c r="AM899" s="75"/>
      <c r="AN899" s="75"/>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895</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5"/>
      <c r="Z900" s="75"/>
      <c r="AA900" s="75"/>
      <c r="AB900" s="75"/>
      <c r="AC900" s="75"/>
      <c r="AD900" s="75"/>
      <c r="AE900" s="75"/>
      <c r="AF900" s="75"/>
      <c r="AG900" s="75"/>
      <c r="AH900" s="75"/>
      <c r="AI900" s="75"/>
      <c r="AJ900" s="75"/>
      <c r="AK900" s="75"/>
      <c r="AL900" s="75"/>
      <c r="AM900" s="75"/>
      <c r="AN900" s="75"/>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896</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5"/>
      <c r="Z901" s="75"/>
      <c r="AA901" s="75"/>
      <c r="AB901" s="75"/>
      <c r="AC901" s="75"/>
      <c r="AD901" s="75"/>
      <c r="AE901" s="75"/>
      <c r="AF901" s="75"/>
      <c r="AG901" s="75"/>
      <c r="AH901" s="75"/>
      <c r="AI901" s="75"/>
      <c r="AJ901" s="75"/>
      <c r="AK901" s="75"/>
      <c r="AL901" s="75"/>
      <c r="AM901" s="75"/>
      <c r="AN901" s="75"/>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897</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5"/>
      <c r="Z902" s="75"/>
      <c r="AA902" s="75"/>
      <c r="AB902" s="75"/>
      <c r="AC902" s="75"/>
      <c r="AD902" s="75"/>
      <c r="AE902" s="75"/>
      <c r="AF902" s="75"/>
      <c r="AG902" s="75"/>
      <c r="AH902" s="75"/>
      <c r="AI902" s="75"/>
      <c r="AJ902" s="75"/>
      <c r="AK902" s="75"/>
      <c r="AL902" s="75"/>
      <c r="AM902" s="75"/>
      <c r="AN902" s="75"/>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898</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5"/>
      <c r="Z903" s="75"/>
      <c r="AA903" s="75"/>
      <c r="AB903" s="75"/>
      <c r="AC903" s="75"/>
      <c r="AD903" s="75"/>
      <c r="AE903" s="75"/>
      <c r="AF903" s="75"/>
      <c r="AG903" s="75"/>
      <c r="AH903" s="75"/>
      <c r="AI903" s="75"/>
      <c r="AJ903" s="75"/>
      <c r="AK903" s="75"/>
      <c r="AL903" s="75"/>
      <c r="AM903" s="75"/>
      <c r="AN903" s="75"/>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899</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5"/>
      <c r="Z904" s="75"/>
      <c r="AA904" s="75"/>
      <c r="AB904" s="75"/>
      <c r="AC904" s="75"/>
      <c r="AD904" s="75"/>
      <c r="AE904" s="75"/>
      <c r="AF904" s="75"/>
      <c r="AG904" s="75"/>
      <c r="AH904" s="75"/>
      <c r="AI904" s="75"/>
      <c r="AJ904" s="75"/>
      <c r="AK904" s="75"/>
      <c r="AL904" s="75"/>
      <c r="AM904" s="75"/>
      <c r="AN904" s="75"/>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900</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5"/>
      <c r="Z905" s="75"/>
      <c r="AA905" s="75"/>
      <c r="AB905" s="75"/>
      <c r="AC905" s="75"/>
      <c r="AD905" s="75"/>
      <c r="AE905" s="75"/>
      <c r="AF905" s="75"/>
      <c r="AG905" s="75"/>
      <c r="AH905" s="75"/>
      <c r="AI905" s="75"/>
      <c r="AJ905" s="75"/>
      <c r="AK905" s="75"/>
      <c r="AL905" s="75"/>
      <c r="AM905" s="75"/>
      <c r="AN905" s="75"/>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901</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5"/>
      <c r="Z906" s="75"/>
      <c r="AA906" s="75"/>
      <c r="AB906" s="75"/>
      <c r="AC906" s="75"/>
      <c r="AD906" s="75"/>
      <c r="AE906" s="75"/>
      <c r="AF906" s="75"/>
      <c r="AG906" s="75"/>
      <c r="AH906" s="75"/>
      <c r="AI906" s="75"/>
      <c r="AJ906" s="75"/>
      <c r="AK906" s="75"/>
      <c r="AL906" s="75"/>
      <c r="AM906" s="75"/>
      <c r="AN906" s="75"/>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902</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5"/>
      <c r="Z907" s="75"/>
      <c r="AA907" s="75"/>
      <c r="AB907" s="75"/>
      <c r="AC907" s="75"/>
      <c r="AD907" s="75"/>
      <c r="AE907" s="75"/>
      <c r="AF907" s="75"/>
      <c r="AG907" s="75"/>
      <c r="AH907" s="75"/>
      <c r="AI907" s="75"/>
      <c r="AJ907" s="75"/>
      <c r="AK907" s="75"/>
      <c r="AL907" s="75"/>
      <c r="AM907" s="75"/>
      <c r="AN907" s="75"/>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903</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5"/>
      <c r="Z908" s="75"/>
      <c r="AA908" s="75"/>
      <c r="AB908" s="75"/>
      <c r="AC908" s="75"/>
      <c r="AD908" s="75"/>
      <c r="AE908" s="75"/>
      <c r="AF908" s="75"/>
      <c r="AG908" s="75"/>
      <c r="AH908" s="75"/>
      <c r="AI908" s="75"/>
      <c r="AJ908" s="75"/>
      <c r="AK908" s="75"/>
      <c r="AL908" s="75"/>
      <c r="AM908" s="75"/>
      <c r="AN908" s="75"/>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904</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5"/>
      <c r="Z909" s="75"/>
      <c r="AA909" s="75"/>
      <c r="AB909" s="75"/>
      <c r="AC909" s="75"/>
      <c r="AD909" s="75"/>
      <c r="AE909" s="75"/>
      <c r="AF909" s="75"/>
      <c r="AG909" s="75"/>
      <c r="AH909" s="75"/>
      <c r="AI909" s="75"/>
      <c r="AJ909" s="75"/>
      <c r="AK909" s="75"/>
      <c r="AL909" s="75"/>
      <c r="AM909" s="75"/>
      <c r="AN909" s="75"/>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905</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5"/>
      <c r="Z910" s="75"/>
      <c r="AA910" s="75"/>
      <c r="AB910" s="75"/>
      <c r="AC910" s="75"/>
      <c r="AD910" s="75"/>
      <c r="AE910" s="75"/>
      <c r="AF910" s="75"/>
      <c r="AG910" s="75"/>
      <c r="AH910" s="75"/>
      <c r="AI910" s="75"/>
      <c r="AJ910" s="75"/>
      <c r="AK910" s="75"/>
      <c r="AL910" s="75"/>
      <c r="AM910" s="75"/>
      <c r="AN910" s="75"/>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906</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5"/>
      <c r="Z911" s="75"/>
      <c r="AA911" s="75"/>
      <c r="AB911" s="75"/>
      <c r="AC911" s="75"/>
      <c r="AD911" s="75"/>
      <c r="AE911" s="75"/>
      <c r="AF911" s="75"/>
      <c r="AG911" s="75"/>
      <c r="AH911" s="75"/>
      <c r="AI911" s="75"/>
      <c r="AJ911" s="75"/>
      <c r="AK911" s="75"/>
      <c r="AL911" s="75"/>
      <c r="AM911" s="75"/>
      <c r="AN911" s="75"/>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907</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5"/>
      <c r="Z912" s="75"/>
      <c r="AA912" s="75"/>
      <c r="AB912" s="75"/>
      <c r="AC912" s="75"/>
      <c r="AD912" s="75"/>
      <c r="AE912" s="75"/>
      <c r="AF912" s="75"/>
      <c r="AG912" s="75"/>
      <c r="AH912" s="75"/>
      <c r="AI912" s="75"/>
      <c r="AJ912" s="75"/>
      <c r="AK912" s="75"/>
      <c r="AL912" s="75"/>
      <c r="AM912" s="75"/>
      <c r="AN912" s="75"/>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908</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5"/>
      <c r="Z913" s="75"/>
      <c r="AA913" s="75"/>
      <c r="AB913" s="75"/>
      <c r="AC913" s="75"/>
      <c r="AD913" s="75"/>
      <c r="AE913" s="75"/>
      <c r="AF913" s="75"/>
      <c r="AG913" s="75"/>
      <c r="AH913" s="75"/>
      <c r="AI913" s="75"/>
      <c r="AJ913" s="75"/>
      <c r="AK913" s="75"/>
      <c r="AL913" s="75"/>
      <c r="AM913" s="75"/>
      <c r="AN913" s="75"/>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909</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5"/>
      <c r="Z914" s="75"/>
      <c r="AA914" s="75"/>
      <c r="AB914" s="75"/>
      <c r="AC914" s="75"/>
      <c r="AD914" s="75"/>
      <c r="AE914" s="75"/>
      <c r="AF914" s="75"/>
      <c r="AG914" s="75"/>
      <c r="AH914" s="75"/>
      <c r="AI914" s="75"/>
      <c r="AJ914" s="75"/>
      <c r="AK914" s="75"/>
      <c r="AL914" s="75"/>
      <c r="AM914" s="75"/>
      <c r="AN914" s="75"/>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910</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5"/>
      <c r="Z915" s="75"/>
      <c r="AA915" s="75"/>
      <c r="AB915" s="75"/>
      <c r="AC915" s="75"/>
      <c r="AD915" s="75"/>
      <c r="AE915" s="75"/>
      <c r="AF915" s="75"/>
      <c r="AG915" s="75"/>
      <c r="AH915" s="75"/>
      <c r="AI915" s="75"/>
      <c r="AJ915" s="75"/>
      <c r="AK915" s="75"/>
      <c r="AL915" s="75"/>
      <c r="AM915" s="75"/>
      <c r="AN915" s="75"/>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911</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5"/>
      <c r="Z916" s="75"/>
      <c r="AA916" s="75"/>
      <c r="AB916" s="75"/>
      <c r="AC916" s="75"/>
      <c r="AD916" s="75"/>
      <c r="AE916" s="75"/>
      <c r="AF916" s="75"/>
      <c r="AG916" s="75"/>
      <c r="AH916" s="75"/>
      <c r="AI916" s="75"/>
      <c r="AJ916" s="75"/>
      <c r="AK916" s="75"/>
      <c r="AL916" s="75"/>
      <c r="AM916" s="75"/>
      <c r="AN916" s="75"/>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912</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5"/>
      <c r="Z917" s="75"/>
      <c r="AA917" s="75"/>
      <c r="AB917" s="75"/>
      <c r="AC917" s="75"/>
      <c r="AD917" s="75"/>
      <c r="AE917" s="75"/>
      <c r="AF917" s="75"/>
      <c r="AG917" s="75"/>
      <c r="AH917" s="75"/>
      <c r="AI917" s="75"/>
      <c r="AJ917" s="75"/>
      <c r="AK917" s="75"/>
      <c r="AL917" s="75"/>
      <c r="AM917" s="75"/>
      <c r="AN917" s="75"/>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913</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5"/>
      <c r="Z918" s="75"/>
      <c r="AA918" s="75"/>
      <c r="AB918" s="75"/>
      <c r="AC918" s="75"/>
      <c r="AD918" s="75"/>
      <c r="AE918" s="75"/>
      <c r="AF918" s="75"/>
      <c r="AG918" s="75"/>
      <c r="AH918" s="75"/>
      <c r="AI918" s="75"/>
      <c r="AJ918" s="75"/>
      <c r="AK918" s="75"/>
      <c r="AL918" s="75"/>
      <c r="AM918" s="75"/>
      <c r="AN918" s="75"/>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914</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5"/>
      <c r="Z919" s="75"/>
      <c r="AA919" s="75"/>
      <c r="AB919" s="75"/>
      <c r="AC919" s="75"/>
      <c r="AD919" s="75"/>
      <c r="AE919" s="75"/>
      <c r="AF919" s="75"/>
      <c r="AG919" s="75"/>
      <c r="AH919" s="75"/>
      <c r="AI919" s="75"/>
      <c r="AJ919" s="75"/>
      <c r="AK919" s="75"/>
      <c r="AL919" s="75"/>
      <c r="AM919" s="75"/>
      <c r="AN919" s="75"/>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915</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5"/>
      <c r="Z920" s="75"/>
      <c r="AA920" s="75"/>
      <c r="AB920" s="75"/>
      <c r="AC920" s="75"/>
      <c r="AD920" s="75"/>
      <c r="AE920" s="75"/>
      <c r="AF920" s="75"/>
      <c r="AG920" s="75"/>
      <c r="AH920" s="75"/>
      <c r="AI920" s="75"/>
      <c r="AJ920" s="75"/>
      <c r="AK920" s="75"/>
      <c r="AL920" s="75"/>
      <c r="AM920" s="75"/>
      <c r="AN920" s="75"/>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916</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5"/>
      <c r="Z921" s="75"/>
      <c r="AA921" s="75"/>
      <c r="AB921" s="75"/>
      <c r="AC921" s="75"/>
      <c r="AD921" s="75"/>
      <c r="AE921" s="75"/>
      <c r="AF921" s="75"/>
      <c r="AG921" s="75"/>
      <c r="AH921" s="75"/>
      <c r="AI921" s="75"/>
      <c r="AJ921" s="75"/>
      <c r="AK921" s="75"/>
      <c r="AL921" s="75"/>
      <c r="AM921" s="75"/>
      <c r="AN921" s="75"/>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917</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5"/>
      <c r="Z922" s="75"/>
      <c r="AA922" s="75"/>
      <c r="AB922" s="75"/>
      <c r="AC922" s="75"/>
      <c r="AD922" s="75"/>
      <c r="AE922" s="75"/>
      <c r="AF922" s="75"/>
      <c r="AG922" s="75"/>
      <c r="AH922" s="75"/>
      <c r="AI922" s="75"/>
      <c r="AJ922" s="75"/>
      <c r="AK922" s="75"/>
      <c r="AL922" s="75"/>
      <c r="AM922" s="75"/>
      <c r="AN922" s="75"/>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918</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5"/>
      <c r="Z923" s="75"/>
      <c r="AA923" s="75"/>
      <c r="AB923" s="75"/>
      <c r="AC923" s="75"/>
      <c r="AD923" s="75"/>
      <c r="AE923" s="75"/>
      <c r="AF923" s="75"/>
      <c r="AG923" s="75"/>
      <c r="AH923" s="75"/>
      <c r="AI923" s="75"/>
      <c r="AJ923" s="75"/>
      <c r="AK923" s="75"/>
      <c r="AL923" s="75"/>
      <c r="AM923" s="75"/>
      <c r="AN923" s="75"/>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919</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5"/>
      <c r="Z924" s="75"/>
      <c r="AA924" s="75"/>
      <c r="AB924" s="75"/>
      <c r="AC924" s="75"/>
      <c r="AD924" s="75"/>
      <c r="AE924" s="75"/>
      <c r="AF924" s="75"/>
      <c r="AG924" s="75"/>
      <c r="AH924" s="75"/>
      <c r="AI924" s="75"/>
      <c r="AJ924" s="75"/>
      <c r="AK924" s="75"/>
      <c r="AL924" s="75"/>
      <c r="AM924" s="75"/>
      <c r="AN924" s="75"/>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920</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5"/>
      <c r="Z925" s="75"/>
      <c r="AA925" s="75"/>
      <c r="AB925" s="75"/>
      <c r="AC925" s="75"/>
      <c r="AD925" s="75"/>
      <c r="AE925" s="75"/>
      <c r="AF925" s="75"/>
      <c r="AG925" s="75"/>
      <c r="AH925" s="75"/>
      <c r="AI925" s="75"/>
      <c r="AJ925" s="75"/>
      <c r="AK925" s="75"/>
      <c r="AL925" s="75"/>
      <c r="AM925" s="75"/>
      <c r="AN925" s="75"/>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921</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5"/>
      <c r="Z926" s="75"/>
      <c r="AA926" s="75"/>
      <c r="AB926" s="75"/>
      <c r="AC926" s="75"/>
      <c r="AD926" s="75"/>
      <c r="AE926" s="75"/>
      <c r="AF926" s="75"/>
      <c r="AG926" s="75"/>
      <c r="AH926" s="75"/>
      <c r="AI926" s="75"/>
      <c r="AJ926" s="75"/>
      <c r="AK926" s="75"/>
      <c r="AL926" s="75"/>
      <c r="AM926" s="75"/>
      <c r="AN926" s="75"/>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922</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5"/>
      <c r="Z927" s="75"/>
      <c r="AA927" s="75"/>
      <c r="AB927" s="75"/>
      <c r="AC927" s="75"/>
      <c r="AD927" s="75"/>
      <c r="AE927" s="75"/>
      <c r="AF927" s="75"/>
      <c r="AG927" s="75"/>
      <c r="AH927" s="75"/>
      <c r="AI927" s="75"/>
      <c r="AJ927" s="75"/>
      <c r="AK927" s="75"/>
      <c r="AL927" s="75"/>
      <c r="AM927" s="75"/>
      <c r="AN927" s="75"/>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923</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5"/>
      <c r="Z928" s="75"/>
      <c r="AA928" s="75"/>
      <c r="AB928" s="75"/>
      <c r="AC928" s="75"/>
      <c r="AD928" s="75"/>
      <c r="AE928" s="75"/>
      <c r="AF928" s="75"/>
      <c r="AG928" s="75"/>
      <c r="AH928" s="75"/>
      <c r="AI928" s="75"/>
      <c r="AJ928" s="75"/>
      <c r="AK928" s="75"/>
      <c r="AL928" s="75"/>
      <c r="AM928" s="75"/>
      <c r="AN928" s="75"/>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924</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5"/>
      <c r="Z929" s="75"/>
      <c r="AA929" s="75"/>
      <c r="AB929" s="75"/>
      <c r="AC929" s="75"/>
      <c r="AD929" s="75"/>
      <c r="AE929" s="75"/>
      <c r="AF929" s="75"/>
      <c r="AG929" s="75"/>
      <c r="AH929" s="75"/>
      <c r="AI929" s="75"/>
      <c r="AJ929" s="75"/>
      <c r="AK929" s="75"/>
      <c r="AL929" s="75"/>
      <c r="AM929" s="75"/>
      <c r="AN929" s="75"/>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925</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5"/>
      <c r="Z930" s="75"/>
      <c r="AA930" s="75"/>
      <c r="AB930" s="75"/>
      <c r="AC930" s="75"/>
      <c r="AD930" s="75"/>
      <c r="AE930" s="75"/>
      <c r="AF930" s="75"/>
      <c r="AG930" s="75"/>
      <c r="AH930" s="75"/>
      <c r="AI930" s="75"/>
      <c r="AJ930" s="75"/>
      <c r="AK930" s="75"/>
      <c r="AL930" s="75"/>
      <c r="AM930" s="75"/>
      <c r="AN930" s="75"/>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926</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5"/>
      <c r="Z931" s="75"/>
      <c r="AA931" s="75"/>
      <c r="AB931" s="75"/>
      <c r="AC931" s="75"/>
      <c r="AD931" s="75"/>
      <c r="AE931" s="75"/>
      <c r="AF931" s="75"/>
      <c r="AG931" s="75"/>
      <c r="AH931" s="75"/>
      <c r="AI931" s="75"/>
      <c r="AJ931" s="75"/>
      <c r="AK931" s="75"/>
      <c r="AL931" s="75"/>
      <c r="AM931" s="75"/>
      <c r="AN931" s="75"/>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927</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5"/>
      <c r="Z932" s="75"/>
      <c r="AA932" s="75"/>
      <c r="AB932" s="75"/>
      <c r="AC932" s="75"/>
      <c r="AD932" s="75"/>
      <c r="AE932" s="75"/>
      <c r="AF932" s="75"/>
      <c r="AG932" s="75"/>
      <c r="AH932" s="75"/>
      <c r="AI932" s="75"/>
      <c r="AJ932" s="75"/>
      <c r="AK932" s="75"/>
      <c r="AL932" s="75"/>
      <c r="AM932" s="75"/>
      <c r="AN932" s="75"/>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928</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5"/>
      <c r="Z933" s="75"/>
      <c r="AA933" s="75"/>
      <c r="AB933" s="75"/>
      <c r="AC933" s="75"/>
      <c r="AD933" s="75"/>
      <c r="AE933" s="75"/>
      <c r="AF933" s="75"/>
      <c r="AG933" s="75"/>
      <c r="AH933" s="75"/>
      <c r="AI933" s="75"/>
      <c r="AJ933" s="75"/>
      <c r="AK933" s="75"/>
      <c r="AL933" s="75"/>
      <c r="AM933" s="75"/>
      <c r="AN933" s="75"/>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929</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5"/>
      <c r="Z934" s="75"/>
      <c r="AA934" s="75"/>
      <c r="AB934" s="75"/>
      <c r="AC934" s="75"/>
      <c r="AD934" s="75"/>
      <c r="AE934" s="75"/>
      <c r="AF934" s="75"/>
      <c r="AG934" s="75"/>
      <c r="AH934" s="75"/>
      <c r="AI934" s="75"/>
      <c r="AJ934" s="75"/>
      <c r="AK934" s="75"/>
      <c r="AL934" s="75"/>
      <c r="AM934" s="75"/>
      <c r="AN934" s="75"/>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930</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5"/>
      <c r="Z935" s="75"/>
      <c r="AA935" s="75"/>
      <c r="AB935" s="75"/>
      <c r="AC935" s="75"/>
      <c r="AD935" s="75"/>
      <c r="AE935" s="75"/>
      <c r="AF935" s="75"/>
      <c r="AG935" s="75"/>
      <c r="AH935" s="75"/>
      <c r="AI935" s="75"/>
      <c r="AJ935" s="75"/>
      <c r="AK935" s="75"/>
      <c r="AL935" s="75"/>
      <c r="AM935" s="75"/>
      <c r="AN935" s="75"/>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931</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5"/>
      <c r="Z936" s="75"/>
      <c r="AA936" s="75"/>
      <c r="AB936" s="75"/>
      <c r="AC936" s="75"/>
      <c r="AD936" s="75"/>
      <c r="AE936" s="75"/>
      <c r="AF936" s="75"/>
      <c r="AG936" s="75"/>
      <c r="AH936" s="75"/>
      <c r="AI936" s="75"/>
      <c r="AJ936" s="75"/>
      <c r="AK936" s="75"/>
      <c r="AL936" s="75"/>
      <c r="AM936" s="75"/>
      <c r="AN936" s="75"/>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932</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5"/>
      <c r="Z937" s="75"/>
      <c r="AA937" s="75"/>
      <c r="AB937" s="75"/>
      <c r="AC937" s="75"/>
      <c r="AD937" s="75"/>
      <c r="AE937" s="75"/>
      <c r="AF937" s="75"/>
      <c r="AG937" s="75"/>
      <c r="AH937" s="75"/>
      <c r="AI937" s="75"/>
      <c r="AJ937" s="75"/>
      <c r="AK937" s="75"/>
      <c r="AL937" s="75"/>
      <c r="AM937" s="75"/>
      <c r="AN937" s="75"/>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933</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5"/>
      <c r="Z938" s="75"/>
      <c r="AA938" s="75"/>
      <c r="AB938" s="75"/>
      <c r="AC938" s="75"/>
      <c r="AD938" s="75"/>
      <c r="AE938" s="75"/>
      <c r="AF938" s="75"/>
      <c r="AG938" s="75"/>
      <c r="AH938" s="75"/>
      <c r="AI938" s="75"/>
      <c r="AJ938" s="75"/>
      <c r="AK938" s="75"/>
      <c r="AL938" s="75"/>
      <c r="AM938" s="75"/>
      <c r="AN938" s="75"/>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934</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5"/>
      <c r="Z939" s="75"/>
      <c r="AA939" s="75"/>
      <c r="AB939" s="75"/>
      <c r="AC939" s="75"/>
      <c r="AD939" s="75"/>
      <c r="AE939" s="75"/>
      <c r="AF939" s="75"/>
      <c r="AG939" s="75"/>
      <c r="AH939" s="75"/>
      <c r="AI939" s="75"/>
      <c r="AJ939" s="75"/>
      <c r="AK939" s="75"/>
      <c r="AL939" s="75"/>
      <c r="AM939" s="75"/>
      <c r="AN939" s="75"/>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935</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5"/>
      <c r="Z940" s="75"/>
      <c r="AA940" s="75"/>
      <c r="AB940" s="75"/>
      <c r="AC940" s="75"/>
      <c r="AD940" s="75"/>
      <c r="AE940" s="75"/>
      <c r="AF940" s="75"/>
      <c r="AG940" s="75"/>
      <c r="AH940" s="75"/>
      <c r="AI940" s="75"/>
      <c r="AJ940" s="75"/>
      <c r="AK940" s="75"/>
      <c r="AL940" s="75"/>
      <c r="AM940" s="75"/>
      <c r="AN940" s="75"/>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936</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5"/>
      <c r="Z941" s="75"/>
      <c r="AA941" s="75"/>
      <c r="AB941" s="75"/>
      <c r="AC941" s="75"/>
      <c r="AD941" s="75"/>
      <c r="AE941" s="75"/>
      <c r="AF941" s="75"/>
      <c r="AG941" s="75"/>
      <c r="AH941" s="75"/>
      <c r="AI941" s="75"/>
      <c r="AJ941" s="75"/>
      <c r="AK941" s="75"/>
      <c r="AL941" s="75"/>
      <c r="AM941" s="75"/>
      <c r="AN941" s="75"/>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937</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5"/>
      <c r="Z942" s="75"/>
      <c r="AA942" s="75"/>
      <c r="AB942" s="75"/>
      <c r="AC942" s="75"/>
      <c r="AD942" s="75"/>
      <c r="AE942" s="75"/>
      <c r="AF942" s="75"/>
      <c r="AG942" s="75"/>
      <c r="AH942" s="75"/>
      <c r="AI942" s="75"/>
      <c r="AJ942" s="75"/>
      <c r="AK942" s="75"/>
      <c r="AL942" s="75"/>
      <c r="AM942" s="75"/>
      <c r="AN942" s="75"/>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938</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5"/>
      <c r="Z943" s="75"/>
      <c r="AA943" s="75"/>
      <c r="AB943" s="75"/>
      <c r="AC943" s="75"/>
      <c r="AD943" s="75"/>
      <c r="AE943" s="75"/>
      <c r="AF943" s="75"/>
      <c r="AG943" s="75"/>
      <c r="AH943" s="75"/>
      <c r="AI943" s="75"/>
      <c r="AJ943" s="75"/>
      <c r="AK943" s="75"/>
      <c r="AL943" s="75"/>
      <c r="AM943" s="75"/>
      <c r="AN943" s="75"/>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939</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5"/>
      <c r="Z944" s="75"/>
      <c r="AA944" s="75"/>
      <c r="AB944" s="75"/>
      <c r="AC944" s="75"/>
      <c r="AD944" s="75"/>
      <c r="AE944" s="75"/>
      <c r="AF944" s="75"/>
      <c r="AG944" s="75"/>
      <c r="AH944" s="75"/>
      <c r="AI944" s="75"/>
      <c r="AJ944" s="75"/>
      <c r="AK944" s="75"/>
      <c r="AL944" s="75"/>
      <c r="AM944" s="75"/>
      <c r="AN944" s="75"/>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940</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5"/>
      <c r="Z945" s="75"/>
      <c r="AA945" s="75"/>
      <c r="AB945" s="75"/>
      <c r="AC945" s="75"/>
      <c r="AD945" s="75"/>
      <c r="AE945" s="75"/>
      <c r="AF945" s="75"/>
      <c r="AG945" s="75"/>
      <c r="AH945" s="75"/>
      <c r="AI945" s="75"/>
      <c r="AJ945" s="75"/>
      <c r="AK945" s="75"/>
      <c r="AL945" s="75"/>
      <c r="AM945" s="75"/>
      <c r="AN945" s="75"/>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941</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5"/>
      <c r="Z946" s="75"/>
      <c r="AA946" s="75"/>
      <c r="AB946" s="75"/>
      <c r="AC946" s="75"/>
      <c r="AD946" s="75"/>
      <c r="AE946" s="75"/>
      <c r="AF946" s="75"/>
      <c r="AG946" s="75"/>
      <c r="AH946" s="75"/>
      <c r="AI946" s="75"/>
      <c r="AJ946" s="75"/>
      <c r="AK946" s="75"/>
      <c r="AL946" s="75"/>
      <c r="AM946" s="75"/>
      <c r="AN946" s="75"/>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942</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5"/>
      <c r="Z947" s="75"/>
      <c r="AA947" s="75"/>
      <c r="AB947" s="75"/>
      <c r="AC947" s="75"/>
      <c r="AD947" s="75"/>
      <c r="AE947" s="75"/>
      <c r="AF947" s="75"/>
      <c r="AG947" s="75"/>
      <c r="AH947" s="75"/>
      <c r="AI947" s="75"/>
      <c r="AJ947" s="75"/>
      <c r="AK947" s="75"/>
      <c r="AL947" s="75"/>
      <c r="AM947" s="75"/>
      <c r="AN947" s="75"/>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943</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5"/>
      <c r="Z948" s="75"/>
      <c r="AA948" s="75"/>
      <c r="AB948" s="75"/>
      <c r="AC948" s="75"/>
      <c r="AD948" s="75"/>
      <c r="AE948" s="75"/>
      <c r="AF948" s="75"/>
      <c r="AG948" s="75"/>
      <c r="AH948" s="75"/>
      <c r="AI948" s="75"/>
      <c r="AJ948" s="75"/>
      <c r="AK948" s="75"/>
      <c r="AL948" s="75"/>
      <c r="AM948" s="75"/>
      <c r="AN948" s="75"/>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944</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5"/>
      <c r="Z949" s="75"/>
      <c r="AA949" s="75"/>
      <c r="AB949" s="75"/>
      <c r="AC949" s="75"/>
      <c r="AD949" s="75"/>
      <c r="AE949" s="75"/>
      <c r="AF949" s="75"/>
      <c r="AG949" s="75"/>
      <c r="AH949" s="75"/>
      <c r="AI949" s="75"/>
      <c r="AJ949" s="75"/>
      <c r="AK949" s="75"/>
      <c r="AL949" s="75"/>
      <c r="AM949" s="75"/>
      <c r="AN949" s="75"/>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945</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5"/>
      <c r="Z950" s="75"/>
      <c r="AA950" s="75"/>
      <c r="AB950" s="75"/>
      <c r="AC950" s="75"/>
      <c r="AD950" s="75"/>
      <c r="AE950" s="75"/>
      <c r="AF950" s="75"/>
      <c r="AG950" s="75"/>
      <c r="AH950" s="75"/>
      <c r="AI950" s="75"/>
      <c r="AJ950" s="75"/>
      <c r="AK950" s="75"/>
      <c r="AL950" s="75"/>
      <c r="AM950" s="75"/>
      <c r="AN950" s="75"/>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946</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5"/>
      <c r="Z951" s="75"/>
      <c r="AA951" s="75"/>
      <c r="AB951" s="75"/>
      <c r="AC951" s="75"/>
      <c r="AD951" s="75"/>
      <c r="AE951" s="75"/>
      <c r="AF951" s="75"/>
      <c r="AG951" s="75"/>
      <c r="AH951" s="75"/>
      <c r="AI951" s="75"/>
      <c r="AJ951" s="75"/>
      <c r="AK951" s="75"/>
      <c r="AL951" s="75"/>
      <c r="AM951" s="75"/>
      <c r="AN951" s="75"/>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947</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5"/>
      <c r="Z952" s="75"/>
      <c r="AA952" s="75"/>
      <c r="AB952" s="75"/>
      <c r="AC952" s="75"/>
      <c r="AD952" s="75"/>
      <c r="AE952" s="75"/>
      <c r="AF952" s="75"/>
      <c r="AG952" s="75"/>
      <c r="AH952" s="75"/>
      <c r="AI952" s="75"/>
      <c r="AJ952" s="75"/>
      <c r="AK952" s="75"/>
      <c r="AL952" s="75"/>
      <c r="AM952" s="75"/>
      <c r="AN952" s="75"/>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948</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5"/>
      <c r="Z953" s="75"/>
      <c r="AA953" s="75"/>
      <c r="AB953" s="75"/>
      <c r="AC953" s="75"/>
      <c r="AD953" s="75"/>
      <c r="AE953" s="75"/>
      <c r="AF953" s="75"/>
      <c r="AG953" s="75"/>
      <c r="AH953" s="75"/>
      <c r="AI953" s="75"/>
      <c r="AJ953" s="75"/>
      <c r="AK953" s="75"/>
      <c r="AL953" s="75"/>
      <c r="AM953" s="75"/>
      <c r="AN953" s="75"/>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949</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5"/>
      <c r="Z954" s="75"/>
      <c r="AA954" s="75"/>
      <c r="AB954" s="75"/>
      <c r="AC954" s="75"/>
      <c r="AD954" s="75"/>
      <c r="AE954" s="75"/>
      <c r="AF954" s="75"/>
      <c r="AG954" s="75"/>
      <c r="AH954" s="75"/>
      <c r="AI954" s="75"/>
      <c r="AJ954" s="75"/>
      <c r="AK954" s="75"/>
      <c r="AL954" s="75"/>
      <c r="AM954" s="75"/>
      <c r="AN954" s="75"/>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950</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5"/>
      <c r="Z955" s="75"/>
      <c r="AA955" s="75"/>
      <c r="AB955" s="75"/>
      <c r="AC955" s="75"/>
      <c r="AD955" s="75"/>
      <c r="AE955" s="75"/>
      <c r="AF955" s="75"/>
      <c r="AG955" s="75"/>
      <c r="AH955" s="75"/>
      <c r="AI955" s="75"/>
      <c r="AJ955" s="75"/>
      <c r="AK955" s="75"/>
      <c r="AL955" s="75"/>
      <c r="AM955" s="75"/>
      <c r="AN955" s="75"/>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951</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5"/>
      <c r="Z956" s="75"/>
      <c r="AA956" s="75"/>
      <c r="AB956" s="75"/>
      <c r="AC956" s="75"/>
      <c r="AD956" s="75"/>
      <c r="AE956" s="75"/>
      <c r="AF956" s="75"/>
      <c r="AG956" s="75"/>
      <c r="AH956" s="75"/>
      <c r="AI956" s="75"/>
      <c r="AJ956" s="75"/>
      <c r="AK956" s="75"/>
      <c r="AL956" s="75"/>
      <c r="AM956" s="75"/>
      <c r="AN956" s="75"/>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952</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5"/>
      <c r="Z957" s="75"/>
      <c r="AA957" s="75"/>
      <c r="AB957" s="75"/>
      <c r="AC957" s="75"/>
      <c r="AD957" s="75"/>
      <c r="AE957" s="75"/>
      <c r="AF957" s="75"/>
      <c r="AG957" s="75"/>
      <c r="AH957" s="75"/>
      <c r="AI957" s="75"/>
      <c r="AJ957" s="75"/>
      <c r="AK957" s="75"/>
      <c r="AL957" s="75"/>
      <c r="AM957" s="75"/>
      <c r="AN957" s="75"/>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953</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5"/>
      <c r="Z958" s="75"/>
      <c r="AA958" s="75"/>
      <c r="AB958" s="75"/>
      <c r="AC958" s="75"/>
      <c r="AD958" s="75"/>
      <c r="AE958" s="75"/>
      <c r="AF958" s="75"/>
      <c r="AG958" s="75"/>
      <c r="AH958" s="75"/>
      <c r="AI958" s="75"/>
      <c r="AJ958" s="75"/>
      <c r="AK958" s="75"/>
      <c r="AL958" s="75"/>
      <c r="AM958" s="75"/>
      <c r="AN958" s="75"/>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954</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5"/>
      <c r="Z959" s="75"/>
      <c r="AA959" s="75"/>
      <c r="AB959" s="75"/>
      <c r="AC959" s="75"/>
      <c r="AD959" s="75"/>
      <c r="AE959" s="75"/>
      <c r="AF959" s="75"/>
      <c r="AG959" s="75"/>
      <c r="AH959" s="75"/>
      <c r="AI959" s="75"/>
      <c r="AJ959" s="75"/>
      <c r="AK959" s="75"/>
      <c r="AL959" s="75"/>
      <c r="AM959" s="75"/>
      <c r="AN959" s="75"/>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955</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5"/>
      <c r="Z960" s="75"/>
      <c r="AA960" s="75"/>
      <c r="AB960" s="75"/>
      <c r="AC960" s="75"/>
      <c r="AD960" s="75"/>
      <c r="AE960" s="75"/>
      <c r="AF960" s="75"/>
      <c r="AG960" s="75"/>
      <c r="AH960" s="75"/>
      <c r="AI960" s="75"/>
      <c r="AJ960" s="75"/>
      <c r="AK960" s="75"/>
      <c r="AL960" s="75"/>
      <c r="AM960" s="75"/>
      <c r="AN960" s="75"/>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956</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5"/>
      <c r="Z961" s="75"/>
      <c r="AA961" s="75"/>
      <c r="AB961" s="75"/>
      <c r="AC961" s="75"/>
      <c r="AD961" s="75"/>
      <c r="AE961" s="75"/>
      <c r="AF961" s="75"/>
      <c r="AG961" s="75"/>
      <c r="AH961" s="75"/>
      <c r="AI961" s="75"/>
      <c r="AJ961" s="75"/>
      <c r="AK961" s="75"/>
      <c r="AL961" s="75"/>
      <c r="AM961" s="75"/>
      <c r="AN961" s="75"/>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957</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5"/>
      <c r="Z962" s="75"/>
      <c r="AA962" s="75"/>
      <c r="AB962" s="75"/>
      <c r="AC962" s="75"/>
      <c r="AD962" s="75"/>
      <c r="AE962" s="75"/>
      <c r="AF962" s="75"/>
      <c r="AG962" s="75"/>
      <c r="AH962" s="75"/>
      <c r="AI962" s="75"/>
      <c r="AJ962" s="75"/>
      <c r="AK962" s="75"/>
      <c r="AL962" s="75"/>
      <c r="AM962" s="75"/>
      <c r="AN962" s="75"/>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958</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5"/>
      <c r="Z963" s="75"/>
      <c r="AA963" s="75"/>
      <c r="AB963" s="75"/>
      <c r="AC963" s="75"/>
      <c r="AD963" s="75"/>
      <c r="AE963" s="75"/>
      <c r="AF963" s="75"/>
      <c r="AG963" s="75"/>
      <c r="AH963" s="75"/>
      <c r="AI963" s="75"/>
      <c r="AJ963" s="75"/>
      <c r="AK963" s="75"/>
      <c r="AL963" s="75"/>
      <c r="AM963" s="75"/>
      <c r="AN963" s="75"/>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959</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5"/>
      <c r="Z964" s="75"/>
      <c r="AA964" s="75"/>
      <c r="AB964" s="75"/>
      <c r="AC964" s="75"/>
      <c r="AD964" s="75"/>
      <c r="AE964" s="75"/>
      <c r="AF964" s="75"/>
      <c r="AG964" s="75"/>
      <c r="AH964" s="75"/>
      <c r="AI964" s="75"/>
      <c r="AJ964" s="75"/>
      <c r="AK964" s="75"/>
      <c r="AL964" s="75"/>
      <c r="AM964" s="75"/>
      <c r="AN964" s="75"/>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960</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5"/>
      <c r="Z965" s="75"/>
      <c r="AA965" s="75"/>
      <c r="AB965" s="75"/>
      <c r="AC965" s="75"/>
      <c r="AD965" s="75"/>
      <c r="AE965" s="75"/>
      <c r="AF965" s="75"/>
      <c r="AG965" s="75"/>
      <c r="AH965" s="75"/>
      <c r="AI965" s="75"/>
      <c r="AJ965" s="75"/>
      <c r="AK965" s="75"/>
      <c r="AL965" s="75"/>
      <c r="AM965" s="75"/>
      <c r="AN965" s="75"/>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961</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5"/>
      <c r="Z966" s="75"/>
      <c r="AA966" s="75"/>
      <c r="AB966" s="75"/>
      <c r="AC966" s="75"/>
      <c r="AD966" s="75"/>
      <c r="AE966" s="75"/>
      <c r="AF966" s="75"/>
      <c r="AG966" s="75"/>
      <c r="AH966" s="75"/>
      <c r="AI966" s="75"/>
      <c r="AJ966" s="75"/>
      <c r="AK966" s="75"/>
      <c r="AL966" s="75"/>
      <c r="AM966" s="75"/>
      <c r="AN966" s="75"/>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962</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5"/>
      <c r="Z967" s="75"/>
      <c r="AA967" s="75"/>
      <c r="AB967" s="75"/>
      <c r="AC967" s="75"/>
      <c r="AD967" s="75"/>
      <c r="AE967" s="75"/>
      <c r="AF967" s="75"/>
      <c r="AG967" s="75"/>
      <c r="AH967" s="75"/>
      <c r="AI967" s="75"/>
      <c r="AJ967" s="75"/>
      <c r="AK967" s="75"/>
      <c r="AL967" s="75"/>
      <c r="AM967" s="75"/>
      <c r="AN967" s="75"/>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963</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5"/>
      <c r="Z968" s="75"/>
      <c r="AA968" s="75"/>
      <c r="AB968" s="75"/>
      <c r="AC968" s="75"/>
      <c r="AD968" s="75"/>
      <c r="AE968" s="75"/>
      <c r="AF968" s="75"/>
      <c r="AG968" s="75"/>
      <c r="AH968" s="75"/>
      <c r="AI968" s="75"/>
      <c r="AJ968" s="75"/>
      <c r="AK968" s="75"/>
      <c r="AL968" s="75"/>
      <c r="AM968" s="75"/>
      <c r="AN968" s="75"/>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964</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5"/>
      <c r="Z969" s="75"/>
      <c r="AA969" s="75"/>
      <c r="AB969" s="75"/>
      <c r="AC969" s="75"/>
      <c r="AD969" s="75"/>
      <c r="AE969" s="75"/>
      <c r="AF969" s="75"/>
      <c r="AG969" s="75"/>
      <c r="AH969" s="75"/>
      <c r="AI969" s="75"/>
      <c r="AJ969" s="75"/>
      <c r="AK969" s="75"/>
      <c r="AL969" s="75"/>
      <c r="AM969" s="75"/>
      <c r="AN969" s="75"/>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965</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5"/>
      <c r="Z970" s="75"/>
      <c r="AA970" s="75"/>
      <c r="AB970" s="75"/>
      <c r="AC970" s="75"/>
      <c r="AD970" s="75"/>
      <c r="AE970" s="75"/>
      <c r="AF970" s="75"/>
      <c r="AG970" s="75"/>
      <c r="AH970" s="75"/>
      <c r="AI970" s="75"/>
      <c r="AJ970" s="75"/>
      <c r="AK970" s="75"/>
      <c r="AL970" s="75"/>
      <c r="AM970" s="75"/>
      <c r="AN970" s="75"/>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966</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5"/>
      <c r="Z971" s="75"/>
      <c r="AA971" s="75"/>
      <c r="AB971" s="75"/>
      <c r="AC971" s="75"/>
      <c r="AD971" s="75"/>
      <c r="AE971" s="75"/>
      <c r="AF971" s="75"/>
      <c r="AG971" s="75"/>
      <c r="AH971" s="75"/>
      <c r="AI971" s="75"/>
      <c r="AJ971" s="75"/>
      <c r="AK971" s="75"/>
      <c r="AL971" s="75"/>
      <c r="AM971" s="75"/>
      <c r="AN971" s="75"/>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967</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5"/>
      <c r="Z972" s="75"/>
      <c r="AA972" s="75"/>
      <c r="AB972" s="75"/>
      <c r="AC972" s="75"/>
      <c r="AD972" s="75"/>
      <c r="AE972" s="75"/>
      <c r="AF972" s="75"/>
      <c r="AG972" s="75"/>
      <c r="AH972" s="75"/>
      <c r="AI972" s="75"/>
      <c r="AJ972" s="75"/>
      <c r="AK972" s="75"/>
      <c r="AL972" s="75"/>
      <c r="AM972" s="75"/>
      <c r="AN972" s="75"/>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968</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5"/>
      <c r="Z973" s="75"/>
      <c r="AA973" s="75"/>
      <c r="AB973" s="75"/>
      <c r="AC973" s="75"/>
      <c r="AD973" s="75"/>
      <c r="AE973" s="75"/>
      <c r="AF973" s="75"/>
      <c r="AG973" s="75"/>
      <c r="AH973" s="75"/>
      <c r="AI973" s="75"/>
      <c r="AJ973" s="75"/>
      <c r="AK973" s="75"/>
      <c r="AL973" s="75"/>
      <c r="AM973" s="75"/>
      <c r="AN973" s="75"/>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969</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5"/>
      <c r="Z974" s="75"/>
      <c r="AA974" s="75"/>
      <c r="AB974" s="75"/>
      <c r="AC974" s="75"/>
      <c r="AD974" s="75"/>
      <c r="AE974" s="75"/>
      <c r="AF974" s="75"/>
      <c r="AG974" s="75"/>
      <c r="AH974" s="75"/>
      <c r="AI974" s="75"/>
      <c r="AJ974" s="75"/>
      <c r="AK974" s="75"/>
      <c r="AL974" s="75"/>
      <c r="AM974" s="75"/>
      <c r="AN974" s="75"/>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970</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5"/>
      <c r="Z975" s="75"/>
      <c r="AA975" s="75"/>
      <c r="AB975" s="75"/>
      <c r="AC975" s="75"/>
      <c r="AD975" s="75"/>
      <c r="AE975" s="75"/>
      <c r="AF975" s="75"/>
      <c r="AG975" s="75"/>
      <c r="AH975" s="75"/>
      <c r="AI975" s="75"/>
      <c r="AJ975" s="75"/>
      <c r="AK975" s="75"/>
      <c r="AL975" s="75"/>
      <c r="AM975" s="75"/>
      <c r="AN975" s="75"/>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971</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5"/>
      <c r="Z976" s="75"/>
      <c r="AA976" s="75"/>
      <c r="AB976" s="75"/>
      <c r="AC976" s="75"/>
      <c r="AD976" s="75"/>
      <c r="AE976" s="75"/>
      <c r="AF976" s="75"/>
      <c r="AG976" s="75"/>
      <c r="AH976" s="75"/>
      <c r="AI976" s="75"/>
      <c r="AJ976" s="75"/>
      <c r="AK976" s="75"/>
      <c r="AL976" s="75"/>
      <c r="AM976" s="75"/>
      <c r="AN976" s="75"/>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972</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5"/>
      <c r="Z977" s="75"/>
      <c r="AA977" s="75"/>
      <c r="AB977" s="75"/>
      <c r="AC977" s="75"/>
      <c r="AD977" s="75"/>
      <c r="AE977" s="75"/>
      <c r="AF977" s="75"/>
      <c r="AG977" s="75"/>
      <c r="AH977" s="75"/>
      <c r="AI977" s="75"/>
      <c r="AJ977" s="75"/>
      <c r="AK977" s="75"/>
      <c r="AL977" s="75"/>
      <c r="AM977" s="75"/>
      <c r="AN977" s="75"/>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973</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5"/>
      <c r="Z978" s="75"/>
      <c r="AA978" s="75"/>
      <c r="AB978" s="75"/>
      <c r="AC978" s="75"/>
      <c r="AD978" s="75"/>
      <c r="AE978" s="75"/>
      <c r="AF978" s="75"/>
      <c r="AG978" s="75"/>
      <c r="AH978" s="75"/>
      <c r="AI978" s="75"/>
      <c r="AJ978" s="75"/>
      <c r="AK978" s="75"/>
      <c r="AL978" s="75"/>
      <c r="AM978" s="75"/>
      <c r="AN978" s="75"/>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974</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5"/>
      <c r="Z979" s="75"/>
      <c r="AA979" s="75"/>
      <c r="AB979" s="75"/>
      <c r="AC979" s="75"/>
      <c r="AD979" s="75"/>
      <c r="AE979" s="75"/>
      <c r="AF979" s="75"/>
      <c r="AG979" s="75"/>
      <c r="AH979" s="75"/>
      <c r="AI979" s="75"/>
      <c r="AJ979" s="75"/>
      <c r="AK979" s="75"/>
      <c r="AL979" s="75"/>
      <c r="AM979" s="75"/>
      <c r="AN979" s="75"/>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975</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5"/>
      <c r="Z980" s="75"/>
      <c r="AA980" s="75"/>
      <c r="AB980" s="75"/>
      <c r="AC980" s="75"/>
      <c r="AD980" s="75"/>
      <c r="AE980" s="75"/>
      <c r="AF980" s="75"/>
      <c r="AG980" s="75"/>
      <c r="AH980" s="75"/>
      <c r="AI980" s="75"/>
      <c r="AJ980" s="75"/>
      <c r="AK980" s="75"/>
      <c r="AL980" s="75"/>
      <c r="AM980" s="75"/>
      <c r="AN980" s="75"/>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976</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5"/>
      <c r="Z981" s="75"/>
      <c r="AA981" s="75"/>
      <c r="AB981" s="75"/>
      <c r="AC981" s="75"/>
      <c r="AD981" s="75"/>
      <c r="AE981" s="75"/>
      <c r="AF981" s="75"/>
      <c r="AG981" s="75"/>
      <c r="AH981" s="75"/>
      <c r="AI981" s="75"/>
      <c r="AJ981" s="75"/>
      <c r="AK981" s="75"/>
      <c r="AL981" s="75"/>
      <c r="AM981" s="75"/>
      <c r="AN981" s="75"/>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977</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5"/>
      <c r="Z982" s="75"/>
      <c r="AA982" s="75"/>
      <c r="AB982" s="75"/>
      <c r="AC982" s="75"/>
      <c r="AD982" s="75"/>
      <c r="AE982" s="75"/>
      <c r="AF982" s="75"/>
      <c r="AG982" s="75"/>
      <c r="AH982" s="75"/>
      <c r="AI982" s="75"/>
      <c r="AJ982" s="75"/>
      <c r="AK982" s="75"/>
      <c r="AL982" s="75"/>
      <c r="AM982" s="75"/>
      <c r="AN982" s="75"/>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978</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5"/>
      <c r="Z983" s="75"/>
      <c r="AA983" s="75"/>
      <c r="AB983" s="75"/>
      <c r="AC983" s="75"/>
      <c r="AD983" s="75"/>
      <c r="AE983" s="75"/>
      <c r="AF983" s="75"/>
      <c r="AG983" s="75"/>
      <c r="AH983" s="75"/>
      <c r="AI983" s="75"/>
      <c r="AJ983" s="75"/>
      <c r="AK983" s="75"/>
      <c r="AL983" s="75"/>
      <c r="AM983" s="75"/>
      <c r="AN983" s="75"/>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979</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5"/>
      <c r="Z984" s="75"/>
      <c r="AA984" s="75"/>
      <c r="AB984" s="75"/>
      <c r="AC984" s="75"/>
      <c r="AD984" s="75"/>
      <c r="AE984" s="75"/>
      <c r="AF984" s="75"/>
      <c r="AG984" s="75"/>
      <c r="AH984" s="75"/>
      <c r="AI984" s="75"/>
      <c r="AJ984" s="75"/>
      <c r="AK984" s="75"/>
      <c r="AL984" s="75"/>
      <c r="AM984" s="75"/>
      <c r="AN984" s="75"/>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980</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5"/>
      <c r="Z985" s="75"/>
      <c r="AA985" s="75"/>
      <c r="AB985" s="75"/>
      <c r="AC985" s="75"/>
      <c r="AD985" s="75"/>
      <c r="AE985" s="75"/>
      <c r="AF985" s="75"/>
      <c r="AG985" s="75"/>
      <c r="AH985" s="75"/>
      <c r="AI985" s="75"/>
      <c r="AJ985" s="75"/>
      <c r="AK985" s="75"/>
      <c r="AL985" s="75"/>
      <c r="AM985" s="75"/>
      <c r="AN985" s="75"/>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981</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5"/>
      <c r="Z986" s="75"/>
      <c r="AA986" s="75"/>
      <c r="AB986" s="75"/>
      <c r="AC986" s="75"/>
      <c r="AD986" s="75"/>
      <c r="AE986" s="75"/>
      <c r="AF986" s="75"/>
      <c r="AG986" s="75"/>
      <c r="AH986" s="75"/>
      <c r="AI986" s="75"/>
      <c r="AJ986" s="75"/>
      <c r="AK986" s="75"/>
      <c r="AL986" s="75"/>
      <c r="AM986" s="75"/>
      <c r="AN986" s="75"/>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982</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5"/>
      <c r="Z987" s="75"/>
      <c r="AA987" s="75"/>
      <c r="AB987" s="75"/>
      <c r="AC987" s="75"/>
      <c r="AD987" s="75"/>
      <c r="AE987" s="75"/>
      <c r="AF987" s="75"/>
      <c r="AG987" s="75"/>
      <c r="AH987" s="75"/>
      <c r="AI987" s="75"/>
      <c r="AJ987" s="75"/>
      <c r="AK987" s="75"/>
      <c r="AL987" s="75"/>
      <c r="AM987" s="75"/>
      <c r="AN987" s="75"/>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983</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5"/>
      <c r="Z988" s="75"/>
      <c r="AA988" s="75"/>
      <c r="AB988" s="75"/>
      <c r="AC988" s="75"/>
      <c r="AD988" s="75"/>
      <c r="AE988" s="75"/>
      <c r="AF988" s="75"/>
      <c r="AG988" s="75"/>
      <c r="AH988" s="75"/>
      <c r="AI988" s="75"/>
      <c r="AJ988" s="75"/>
      <c r="AK988" s="75"/>
      <c r="AL988" s="75"/>
      <c r="AM988" s="75"/>
      <c r="AN988" s="75"/>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984</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5"/>
      <c r="Z989" s="75"/>
      <c r="AA989" s="75"/>
      <c r="AB989" s="75"/>
      <c r="AC989" s="75"/>
      <c r="AD989" s="75"/>
      <c r="AE989" s="75"/>
      <c r="AF989" s="75"/>
      <c r="AG989" s="75"/>
      <c r="AH989" s="75"/>
      <c r="AI989" s="75"/>
      <c r="AJ989" s="75"/>
      <c r="AK989" s="75"/>
      <c r="AL989" s="75"/>
      <c r="AM989" s="75"/>
      <c r="AN989" s="75"/>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985</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5"/>
      <c r="Z990" s="75"/>
      <c r="AA990" s="75"/>
      <c r="AB990" s="75"/>
      <c r="AC990" s="75"/>
      <c r="AD990" s="75"/>
      <c r="AE990" s="75"/>
      <c r="AF990" s="75"/>
      <c r="AG990" s="75"/>
      <c r="AH990" s="75"/>
      <c r="AI990" s="75"/>
      <c r="AJ990" s="75"/>
      <c r="AK990" s="75"/>
      <c r="AL990" s="75"/>
      <c r="AM990" s="75"/>
      <c r="AN990" s="75"/>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986</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5"/>
      <c r="Z991" s="75"/>
      <c r="AA991" s="75"/>
      <c r="AB991" s="75"/>
      <c r="AC991" s="75"/>
      <c r="AD991" s="75"/>
      <c r="AE991" s="75"/>
      <c r="AF991" s="75"/>
      <c r="AG991" s="75"/>
      <c r="AH991" s="75"/>
      <c r="AI991" s="75"/>
      <c r="AJ991" s="75"/>
      <c r="AK991" s="75"/>
      <c r="AL991" s="75"/>
      <c r="AM991" s="75"/>
      <c r="AN991" s="75"/>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987</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5"/>
      <c r="Z992" s="75"/>
      <c r="AA992" s="75"/>
      <c r="AB992" s="75"/>
      <c r="AC992" s="75"/>
      <c r="AD992" s="75"/>
      <c r="AE992" s="75"/>
      <c r="AF992" s="75"/>
      <c r="AG992" s="75"/>
      <c r="AH992" s="75"/>
      <c r="AI992" s="75"/>
      <c r="AJ992" s="75"/>
      <c r="AK992" s="75"/>
      <c r="AL992" s="75"/>
      <c r="AM992" s="75"/>
      <c r="AN992" s="75"/>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988</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5"/>
      <c r="Z993" s="75"/>
      <c r="AA993" s="75"/>
      <c r="AB993" s="75"/>
      <c r="AC993" s="75"/>
      <c r="AD993" s="75"/>
      <c r="AE993" s="75"/>
      <c r="AF993" s="75"/>
      <c r="AG993" s="75"/>
      <c r="AH993" s="75"/>
      <c r="AI993" s="75"/>
      <c r="AJ993" s="75"/>
      <c r="AK993" s="75"/>
      <c r="AL993" s="75"/>
      <c r="AM993" s="75"/>
      <c r="AN993" s="75"/>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989</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5"/>
      <c r="Z994" s="75"/>
      <c r="AA994" s="75"/>
      <c r="AB994" s="75"/>
      <c r="AC994" s="75"/>
      <c r="AD994" s="75"/>
      <c r="AE994" s="75"/>
      <c r="AF994" s="75"/>
      <c r="AG994" s="75"/>
      <c r="AH994" s="75"/>
      <c r="AI994" s="75"/>
      <c r="AJ994" s="75"/>
      <c r="AK994" s="75"/>
      <c r="AL994" s="75"/>
      <c r="AM994" s="75"/>
      <c r="AN994" s="75"/>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4.45">
      <c r="A995" s="68">
        <v>990</v>
      </c>
      <c r="B995" s="29"/>
      <c r="C995" s="34"/>
      <c r="D995" s="42"/>
      <c r="E995" s="64"/>
      <c r="F995" s="45"/>
      <c r="G995" s="45"/>
      <c r="H995" s="163"/>
      <c r="I995" s="42"/>
      <c r="J995" s="28"/>
      <c r="K995" s="69"/>
      <c r="L995" s="68"/>
      <c r="M995" s="46"/>
      <c r="N995" s="238" t="str">
        <f ca="1">IF(Tabla1[[#This Row],[Fecha de nac]]="","",IF(Tabla1[[#This Row],[Fecha Finalización]] &gt;=TODAY(), DATEDIF(Tabla1[[#This Row],[Fecha de nac]],TODAY(),"y"), ROUNDDOWN((Tabla1[[#This Row],[Fecha Finalización]] -Tabla1[[#This Row],[Fecha de nac]])/365,0)))</f>
        <v/>
      </c>
      <c r="O995" s="169"/>
      <c r="P995" s="34"/>
      <c r="Q995" s="67"/>
      <c r="R995" s="67"/>
      <c r="S995" s="67"/>
      <c r="T995" s="67"/>
      <c r="U995" s="243" t="str">
        <f>IF(F995="","",Tabla1[[#This Row],[Fecha Inicio grupo]]+3*7-7)</f>
        <v/>
      </c>
      <c r="V995" s="244" t="str">
        <f>IF(F995="","",EDATE(Tabla1[[#This Row],[Fecha Inicio grupo]],3))</f>
        <v/>
      </c>
      <c r="W995" s="29"/>
      <c r="X995" s="29"/>
      <c r="Y995" s="75"/>
      <c r="Z995" s="75"/>
      <c r="AA995" s="75"/>
      <c r="AB995" s="75"/>
      <c r="AC995" s="75"/>
      <c r="AD995" s="75"/>
      <c r="AE995" s="75"/>
      <c r="AF995" s="75"/>
      <c r="AG995" s="75"/>
      <c r="AH995" s="75"/>
      <c r="AI995" s="75"/>
      <c r="AJ995" s="75"/>
      <c r="AK995" s="75"/>
      <c r="AL995" s="75"/>
      <c r="AM995" s="75"/>
      <c r="AN995" s="75"/>
      <c r="AO995" s="144"/>
      <c r="AP995" s="246" t="str">
        <f>IF(F995="","",IFERROR(VLOOKUP(SUBSTITUTE(SUBSTITUTE(Tabla1[[#This Row],[Uso Sistemas]],"T","P"),"N","F"),Parámetros!$M$2:$N$17,2,0),"Completar hasta 3ra sem. para evaluar a Probacionista"))</f>
        <v/>
      </c>
      <c r="AQ995" s="39"/>
      <c r="AR995" s="39"/>
      <c r="AS995" s="39"/>
      <c r="AT995" s="28"/>
      <c r="AU995" s="55"/>
      <c r="AV995" s="55"/>
      <c r="AW995" s="55"/>
      <c r="AX995" s="248" t="str">
        <f>IF(V995="","",EOMONTH(EDATE(Tabla1[[#This Row],[Fecha Finalización]],2),0))</f>
        <v/>
      </c>
      <c r="AY995" s="39"/>
      <c r="AZ995" s="249" t="str">
        <f>IF(V995="","",EOMONTH(EDATE(Tabla1[[#This Row],[Fecha Finalización]],3),0))</f>
        <v/>
      </c>
      <c r="BA995" s="39"/>
      <c r="BB995" s="39"/>
      <c r="BC995" s="235"/>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4.45">
      <c r="A996" s="68">
        <v>991</v>
      </c>
      <c r="B996" s="29"/>
      <c r="C996" s="34"/>
      <c r="D996" s="42"/>
      <c r="E996" s="64"/>
      <c r="F996" s="45"/>
      <c r="G996" s="45"/>
      <c r="H996" s="163"/>
      <c r="I996" s="42"/>
      <c r="J996" s="28"/>
      <c r="K996" s="69"/>
      <c r="L996" s="68"/>
      <c r="M996" s="46"/>
      <c r="N996" s="238" t="str">
        <f ca="1">IF(Tabla1[[#This Row],[Fecha de nac]]="","",IF(Tabla1[[#This Row],[Fecha Finalización]] &gt;=TODAY(), DATEDIF(Tabla1[[#This Row],[Fecha de nac]],TODAY(),"y"), ROUNDDOWN((Tabla1[[#This Row],[Fecha Finalización]] -Tabla1[[#This Row],[Fecha de nac]])/365,0)))</f>
        <v/>
      </c>
      <c r="O996" s="169"/>
      <c r="P996" s="34"/>
      <c r="Q996" s="67"/>
      <c r="R996" s="67"/>
      <c r="S996" s="67"/>
      <c r="T996" s="67"/>
      <c r="U996" s="243" t="str">
        <f>IF(F996="","",Tabla1[[#This Row],[Fecha Inicio grupo]]+3*7-7)</f>
        <v/>
      </c>
      <c r="V996" s="244" t="str">
        <f>IF(F996="","",EDATE(Tabla1[[#This Row],[Fecha Inicio grupo]],3))</f>
        <v/>
      </c>
      <c r="W996" s="29"/>
      <c r="X996" s="29"/>
      <c r="Y996" s="75"/>
      <c r="Z996" s="75"/>
      <c r="AA996" s="75"/>
      <c r="AB996" s="75"/>
      <c r="AC996" s="75"/>
      <c r="AD996" s="75"/>
      <c r="AE996" s="75"/>
      <c r="AF996" s="75"/>
      <c r="AG996" s="75"/>
      <c r="AH996" s="75"/>
      <c r="AI996" s="75"/>
      <c r="AJ996" s="75"/>
      <c r="AK996" s="75"/>
      <c r="AL996" s="75"/>
      <c r="AM996" s="75"/>
      <c r="AN996" s="75"/>
      <c r="AO996" s="144"/>
      <c r="AP996" s="246" t="str">
        <f>IF(F996="","",IFERROR(VLOOKUP(SUBSTITUTE(SUBSTITUTE(Tabla1[[#This Row],[Uso Sistemas]],"T","P"),"N","F"),Parámetros!$M$2:$N$17,2,0),"Completar hasta 3ra sem. para evaluar a Probacionista"))</f>
        <v/>
      </c>
      <c r="AQ996" s="39"/>
      <c r="AR996" s="39"/>
      <c r="AS996" s="39"/>
      <c r="AT996" s="28"/>
      <c r="AU996" s="55"/>
      <c r="AV996" s="55"/>
      <c r="AW996" s="55"/>
      <c r="AX996" s="248" t="str">
        <f>IF(V996="","",EOMONTH(EDATE(Tabla1[[#This Row],[Fecha Finalización]],2),0))</f>
        <v/>
      </c>
      <c r="AY996" s="39"/>
      <c r="AZ996" s="249" t="str">
        <f>IF(V996="","",EOMONTH(EDATE(Tabla1[[#This Row],[Fecha Finalización]],3),0))</f>
        <v/>
      </c>
      <c r="BA996" s="39"/>
      <c r="BB996" s="39"/>
      <c r="BC996" s="235"/>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992</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993</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994</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995</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996</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IF(TRIM(F1001)="","",$B$1&amp;"-"&amp;SUBSTITUTE(Tabla1[[#This Row],[Mes Inscrito]]," ","")&amp;"-"&amp;SUBSTITUTE(Tabla1[[#This Row],[Dia de clases Inscrito]]," ","")&amp;"-"&amp;SUBSTITUTE(Tabla1[[#This Row],[Horario Inscrito]]," ","")&amp;"-"&amp;Tabla1[[#This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307"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customHeight="1">
      <c r="A1002" s="68">
        <v>997</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IF(TRIM(F1002)="","",$B$1&amp;"-"&amp;SUBSTITUTE(Tabla1[[#This Row],[Mes Inscrito]]," ","")&amp;"-"&amp;SUBSTITUTE(Tabla1[[#This Row],[Dia de clases Inscrito]]," ","")&amp;"-"&amp;SUBSTITUTE(Tabla1[[#This Row],[Horario Inscrito]]," ","")&amp;"-"&amp;Tabla1[[#This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307"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customHeight="1">
      <c r="A1003" s="68">
        <v>998</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999</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1000</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1001</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1002</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1003</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1004</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1005</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1006</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1007</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1008</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1009</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1010</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1011</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1012</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1013</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1014</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1015</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1016</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1017</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1018</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1019</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1020</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1021</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1022</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1023</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1024</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1025</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1026</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1027</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1028</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1029</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1030</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1031</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1032</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1033</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1034</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1035</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1036</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1037</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1038</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1039</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1040</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1041</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1042</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1043</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1044</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1045</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1046</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1047</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1048</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1049</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1050</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1051</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1052</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1053</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1054</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1055</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1056</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1057</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1058</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1059</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1060</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1061</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1062</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1063</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1064</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1065</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1066</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1067</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1068</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1069</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1070</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1071</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1072</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1073</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1074</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1075</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1076</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1077</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1078</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1079</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1080</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1081</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1082</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1083</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1084</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1085</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1086</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1087</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1088</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1089</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1090</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1091</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1092</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1093</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1094</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A1100" s="68">
        <v>1095</v>
      </c>
      <c r="B1100" s="145"/>
      <c r="C1100" s="146"/>
      <c r="D1100" s="42"/>
      <c r="E1100" s="147"/>
      <c r="F1100" s="206"/>
      <c r="G1100" s="45"/>
      <c r="H1100" s="164"/>
      <c r="I1100" s="148"/>
      <c r="J1100" s="146"/>
      <c r="K1100" s="167"/>
      <c r="L1100" s="150"/>
      <c r="M1100" s="149"/>
      <c r="N1100" s="239" t="str">
        <f ca="1">IF(Tabla1[[#This Row],[Fecha de nac]]="","",IF(Tabla1[[#This Row],[Fecha Finalización]] &gt;=TODAY(), DATEDIF(Tabla1[[#This Row],[Fecha de nac]],TODAY(),"y"), ROUNDDOWN((Tabla1[[#This Row],[Fecha Finalización]] -Tabla1[[#This Row],[Fecha de nac]])/365,0)))</f>
        <v/>
      </c>
      <c r="O1100" s="170"/>
      <c r="P1100" s="151"/>
      <c r="Q1100" s="152"/>
      <c r="R1100" s="153"/>
      <c r="S1100" s="153"/>
      <c r="T1100" s="153"/>
      <c r="U1100" s="243" t="str">
        <f>IF(F1100="","",Tabla1[[#This Row],[Fecha Inicio grupo]]+3*7-7)</f>
        <v/>
      </c>
      <c r="V1100" s="244" t="str">
        <f>IF(F1100="","",EDATE(Tabla1[[#This Row],[Fecha Inicio grupo]],3))</f>
        <v/>
      </c>
      <c r="W1100" s="29"/>
      <c r="X1100" s="29"/>
      <c r="Y1100" s="154"/>
      <c r="Z1100" s="154"/>
      <c r="AA1100" s="154"/>
      <c r="AB1100" s="154"/>
      <c r="AC1100" s="154"/>
      <c r="AD1100" s="154"/>
      <c r="AE1100" s="154"/>
      <c r="AF1100" s="154"/>
      <c r="AG1100" s="154"/>
      <c r="AH1100" s="231"/>
      <c r="AI1100" s="231"/>
      <c r="AJ1100" s="232"/>
      <c r="AK1100" s="231"/>
      <c r="AL1100" s="231"/>
      <c r="AM1100" s="231"/>
      <c r="AN1100" s="231"/>
      <c r="AO1100" s="144"/>
      <c r="AP1100" s="246" t="str">
        <f>IF(F1100="","",IFERROR(VLOOKUP(SUBSTITUTE(SUBSTITUTE(Tabla1[[#This Row],[Uso Sistemas]],"T","P"),"N","F"),Parámetros!$M$2:$N$17,2,0),"Completar hasta 3ra sem. para evaluar a Probacionista"))</f>
        <v/>
      </c>
      <c r="AQ1100" s="155"/>
      <c r="AR1100" s="155"/>
      <c r="AS1100" s="155"/>
      <c r="AT1100" s="29"/>
      <c r="AU1100" s="55" t="str">
        <f>CONCATENATE(Tabla1[[#This Row],[sem 01]],Tabla1[[#This Row],[sem 02]],Tabla1[[#This Row],[sem 03]])</f>
        <v/>
      </c>
      <c r="AV1100" s="55"/>
      <c r="AW1100" s="55"/>
      <c r="AX1100" s="248" t="str">
        <f>IF(V1100="","",EOMONTH(EDATE(Tabla1[[#This Row],[Fecha Finalización]],2),0))</f>
        <v/>
      </c>
      <c r="AY1100" s="155"/>
      <c r="AZ1100" s="249" t="str">
        <f>IF(V1100="","",EOMONTH(EDATE(Tabla1[[#This Row],[Fecha Finalización]],3),0))</f>
        <v/>
      </c>
      <c r="BA1100" s="39"/>
      <c r="BB1100" s="39"/>
      <c r="BC1100" s="237"/>
      <c r="BD1100" s="233" t="str">
        <f>IF(F1100="","",Tabla1[[#This Row],[sem 01]]&amp;Tabla1[[#This Row],[sem 02]]&amp;Tabla1[[#This Row],[sem 03]])</f>
        <v/>
      </c>
      <c r="BE1100" s="234" t="str">
        <f>+IF(TRIM(F1100)="","",$B$1&amp;"-"&amp;Tabla1[[#This Row],[Mes Inscrito]]&amp;"-"&amp;Tabla1[[#This Row],[Dia de clases Inscrito]]&amp;"-"&amp;Tabla1[[#This Row],[Horario Inscrito]]&amp;"-"&amp;Tabla1[[#This Row],[Fecha Inicio grupo]])</f>
        <v/>
      </c>
      <c r="BF1100" s="251" t="str">
        <f>IF(F1100="","",Tabla1[[#This Row],[Curso]])</f>
        <v/>
      </c>
      <c r="BG1100" s="252" t="str">
        <f>+IF(TRIM(F1100)="","",$B$1&amp;"-"&amp;TRIM(Tabla1[[#This Row],[Mes Inscrito]])&amp;"-"&amp;TRIM(Tabla1[[#This Row],[Dia de clases Inscrito]])&amp;"-"&amp;TRIM(Tabla1[[#This Row],[Horario Inscrito]])&amp;"-"&amp;TRIM(Tabla1[[#This Row],[Fecha Inicio grupo]])&amp;"-"&amp;TRIM(Tabla1[[#This Row],[Tipo Incrito]]))</f>
        <v/>
      </c>
      <c r="BH1100" s="253"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10"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10"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10" t="str">
        <f>IF(Tabla1[[#This Row],[Fecha Inicio grupo]]="","",IFERROR(VLOOKUP(Tabla1[[#This Row],[Mes de Alta como miembro]],Parámetros!$AM$2:$AN$16,2,0),"01/01/1900"))</f>
        <v/>
      </c>
    </row>
    <row r="1101" spans="1:63" ht="15" customHeight="1">
      <c r="A1101" s="68">
        <v>1096</v>
      </c>
      <c r="B1101" s="145"/>
      <c r="C1101" s="146"/>
      <c r="D1101" s="42"/>
      <c r="E1101" s="147"/>
      <c r="F1101" s="206"/>
      <c r="G1101" s="45"/>
      <c r="H1101" s="164"/>
      <c r="I1101" s="148"/>
      <c r="J1101" s="146"/>
      <c r="K1101" s="167"/>
      <c r="L1101" s="150"/>
      <c r="M1101" s="149"/>
      <c r="N1101" s="239" t="str">
        <f ca="1">IF(Tabla1[[#This Row],[Fecha de nac]]="","",IF(Tabla1[[#This Row],[Fecha Finalización]] &gt;=TODAY(), DATEDIF(Tabla1[[#This Row],[Fecha de nac]],TODAY(),"y"), ROUNDDOWN((Tabla1[[#This Row],[Fecha Finalización]] -Tabla1[[#This Row],[Fecha de nac]])/365,0)))</f>
        <v/>
      </c>
      <c r="O1101" s="170"/>
      <c r="P1101" s="151"/>
      <c r="Q1101" s="152"/>
      <c r="R1101" s="153"/>
      <c r="S1101" s="153"/>
      <c r="T1101" s="153"/>
      <c r="U1101" s="243" t="str">
        <f>IF(F1101="","",Tabla1[[#This Row],[Fecha Inicio grupo]]+3*7-7)</f>
        <v/>
      </c>
      <c r="V1101" s="244" t="str">
        <f>IF(F1101="","",EDATE(Tabla1[[#This Row],[Fecha Inicio grupo]],3))</f>
        <v/>
      </c>
      <c r="W1101" s="29"/>
      <c r="X1101" s="29"/>
      <c r="Y1101" s="154"/>
      <c r="Z1101" s="154"/>
      <c r="AA1101" s="154"/>
      <c r="AB1101" s="154"/>
      <c r="AC1101" s="154"/>
      <c r="AD1101" s="154"/>
      <c r="AE1101" s="154"/>
      <c r="AF1101" s="154"/>
      <c r="AG1101" s="154"/>
      <c r="AH1101" s="231"/>
      <c r="AI1101" s="231"/>
      <c r="AJ1101" s="232"/>
      <c r="AK1101" s="231"/>
      <c r="AL1101" s="231"/>
      <c r="AM1101" s="231"/>
      <c r="AN1101" s="231"/>
      <c r="AO1101" s="144"/>
      <c r="AP1101" s="246" t="str">
        <f>IF(F1101="","",IFERROR(VLOOKUP(SUBSTITUTE(SUBSTITUTE(Tabla1[[#This Row],[Uso Sistemas]],"T","P"),"N","F"),Parámetros!$M$2:$N$17,2,0),"Completar hasta 3ra sem. para evaluar a Probacionista"))</f>
        <v/>
      </c>
      <c r="AQ1101" s="155"/>
      <c r="AR1101" s="155"/>
      <c r="AS1101" s="155"/>
      <c r="AT1101" s="29"/>
      <c r="AU1101" s="55" t="str">
        <f>CONCATENATE(Tabla1[[#This Row],[sem 01]],Tabla1[[#This Row],[sem 02]],Tabla1[[#This Row],[sem 03]])</f>
        <v/>
      </c>
      <c r="AV1101" s="55"/>
      <c r="AW1101" s="55"/>
      <c r="AX1101" s="248" t="str">
        <f>IF(V1101="","",EOMONTH(EDATE(Tabla1[[#This Row],[Fecha Finalización]],2),0))</f>
        <v/>
      </c>
      <c r="AY1101" s="155"/>
      <c r="AZ1101" s="249" t="str">
        <f>IF(V1101="","",EOMONTH(EDATE(Tabla1[[#This Row],[Fecha Finalización]],3),0))</f>
        <v/>
      </c>
      <c r="BA1101" s="39"/>
      <c r="BB1101" s="39"/>
      <c r="BC1101" s="237"/>
      <c r="BD1101" s="233" t="str">
        <f>IF(F1101="","",Tabla1[[#This Row],[sem 01]]&amp;Tabla1[[#This Row],[sem 02]]&amp;Tabla1[[#This Row],[sem 03]])</f>
        <v/>
      </c>
      <c r="BE1101" s="234" t="str">
        <f>+IF(TRIM(F1101)="","",$B$1&amp;"-"&amp;Tabla1[[#This Row],[Mes Inscrito]]&amp;"-"&amp;Tabla1[[#This Row],[Dia de clases Inscrito]]&amp;"-"&amp;Tabla1[[#This Row],[Horario Inscrito]]&amp;"-"&amp;Tabla1[[#This Row],[Fecha Inicio grupo]])</f>
        <v/>
      </c>
      <c r="BF1101" s="251" t="str">
        <f>IF(F1101="","",Tabla1[[#This Row],[Curso]])</f>
        <v/>
      </c>
      <c r="BG1101" s="252" t="str">
        <f>+IF(TRIM(F1101)="","",$B$1&amp;"-"&amp;TRIM(Tabla1[[#This Row],[Mes Inscrito]])&amp;"-"&amp;TRIM(Tabla1[[#This Row],[Dia de clases Inscrito]])&amp;"-"&amp;TRIM(Tabla1[[#This Row],[Horario Inscrito]])&amp;"-"&amp;TRIM(Tabla1[[#This Row],[Fecha Inicio grupo]])&amp;"-"&amp;TRIM(Tabla1[[#This Row],[Tipo Incrito]]))</f>
        <v/>
      </c>
      <c r="BH1101" s="253"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10"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10"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10" t="str">
        <f>IF(Tabla1[[#This Row],[Fecha Inicio grupo]]="","",IFERROR(VLOOKUP(Tabla1[[#This Row],[Mes de Alta como miembro]],Parámetros!$AM$2:$AN$16,2,0),"01/01/1900"))</f>
        <v/>
      </c>
    </row>
    <row r="1102" spans="1:63" ht="15" customHeight="1">
      <c r="Y1102" s="76"/>
    </row>
    <row r="1103" spans="1:63" ht="15" customHeight="1">
      <c r="Y1103" s="76"/>
    </row>
    <row r="1104" spans="1:63" ht="15" customHeight="1">
      <c r="Y1104" s="76"/>
    </row>
    <row r="1105" spans="25:25" ht="15" customHeight="1">
      <c r="Y1105" s="76"/>
    </row>
    <row r="1106" spans="25:25" ht="15" customHeight="1">
      <c r="Y1106" s="76"/>
    </row>
    <row r="1107" spans="25:25" ht="15" customHeight="1">
      <c r="Y1107" s="76"/>
    </row>
  </sheetData>
  <sheetProtection algorithmName="SHA-512" hashValue="qhCoWEZDbFw3eirsJMOhCXUVe1/qL+EHeePvWs7RB4EBGlcXffE2WSZAEZkK8C5znwji73P1EfkLGNUbUMmmZw==" saltValue="xzxRd09gdtYJNGHzt6wO0Q==" spinCount="100000" sheet="1" objects="1" scenarios="1" formatCells="0" insertRows="0" deleteRows="0" sort="0" autoFilter="0"/>
  <protectedRanges>
    <protectedRange sqref="B4:M1101" name="Rango1"/>
    <protectedRange sqref="O4:AO1101" name="Rango4"/>
    <protectedRange sqref="AQ4:BC1101" name="Rango5"/>
  </protectedRanges>
  <mergeCells count="5">
    <mergeCell ref="W2:X2"/>
    <mergeCell ref="BB2:BC2"/>
    <mergeCell ref="C2:F2"/>
    <mergeCell ref="R2:T2"/>
    <mergeCell ref="H2:M2"/>
  </mergeCells>
  <phoneticPr fontId="15" type="noConversion"/>
  <conditionalFormatting sqref="H4:H1101">
    <cfRule type="duplicateValues" dxfId="92" priority="102"/>
  </conditionalFormatting>
  <conditionalFormatting sqref="K4:K1101">
    <cfRule type="duplicateValues" dxfId="91" priority="107"/>
  </conditionalFormatting>
  <conditionalFormatting sqref="L4:L1101">
    <cfRule type="duplicateValues" dxfId="90" priority="108"/>
  </conditionalFormatting>
  <conditionalFormatting sqref="M1 M8">
    <cfRule type="expression" dxfId="89" priority="143">
      <formula>(MONTH(TODAY())=MONTH(M4))*(DAY(TODAY())=DAY(M4))</formula>
    </cfRule>
  </conditionalFormatting>
  <conditionalFormatting sqref="M4 M16">
    <cfRule type="expression" dxfId="88" priority="171">
      <formula>(MONTH(TODAY())=MONTH(M5))*(DAY(TODAY())=DAY(M5))</formula>
    </cfRule>
  </conditionalFormatting>
  <conditionalFormatting sqref="M9 M14:M15">
    <cfRule type="expression" dxfId="87" priority="267">
      <formula>(MONTH(TODAY())=MONTH(#REF!))*(DAY(TODAY())=DAY(#REF!))</formula>
    </cfRule>
  </conditionalFormatting>
  <conditionalFormatting sqref="M10:M11 M19 M24">
    <cfRule type="expression" dxfId="86" priority="132">
      <formula>(MONTH(TODAY())=MONTH(M12))*(DAY(TODAY())=DAY(M12))</formula>
    </cfRule>
  </conditionalFormatting>
  <conditionalFormatting sqref="M12:M13">
    <cfRule type="expression" dxfId="85" priority="282">
      <formula>(MONTH(TODAY())=MONTH(M15))*(DAY(TODAY())=DAY(M15))</formula>
    </cfRule>
  </conditionalFormatting>
  <conditionalFormatting sqref="M17:M18">
    <cfRule type="expression" dxfId="84" priority="275">
      <formula>(MONTH(TODAY())=MONTH(#REF!))*(DAY(TODAY())=DAY(#REF!))</formula>
    </cfRule>
  </conditionalFormatting>
  <conditionalFormatting sqref="M20">
    <cfRule type="expression" dxfId="83" priority="279">
      <formula>(MONTH(TODAY())=MONTH(M372))*(DAY(TODAY())=DAY(M372))</formula>
    </cfRule>
  </conditionalFormatting>
  <conditionalFormatting sqref="M21 M25:M643">
    <cfRule type="expression" dxfId="82" priority="151">
      <formula>(MONTH(TODAY())=MONTH(M374))*(DAY(TODAY())=DAY(M374))</formula>
    </cfRule>
  </conditionalFormatting>
  <conditionalFormatting sqref="M22">
    <cfRule type="expression" dxfId="81" priority="133">
      <formula>(MONTH(TODAY())=MONTH(#REF!))*(DAY(TODAY())=DAY(#REF!))</formula>
    </cfRule>
  </conditionalFormatting>
  <conditionalFormatting sqref="M23">
    <cfRule type="expression" dxfId="80" priority="112">
      <formula>(MONTH(TODAY())=MONTH(N376))*(DAY(TODAY())=DAY(N376))</formula>
    </cfRule>
  </conditionalFormatting>
  <conditionalFormatting sqref="M76:M77 M79">
    <cfRule type="expression" dxfId="79" priority="104">
      <formula>(MONTH(TODAY())=MONTH(K86))*(DAY(TODAY())=DAY(K86))</formula>
    </cfRule>
  </conditionalFormatting>
  <conditionalFormatting sqref="M78">
    <cfRule type="expression" dxfId="78" priority="105">
      <formula>(MONTH(TODAY())=MONTH(K87))*(DAY(TODAY())=DAY(K87))</formula>
    </cfRule>
  </conditionalFormatting>
  <conditionalFormatting sqref="M80:M82">
    <cfRule type="expression" dxfId="77" priority="103">
      <formula>(MONTH(TODAY())=MONTH(K91))*(DAY(TODAY())=DAY(K91))</formula>
    </cfRule>
  </conditionalFormatting>
  <conditionalFormatting sqref="M83">
    <cfRule type="expression" dxfId="76" priority="101">
      <formula>(MONTH(TODAY())=MONTH(K93))*(DAY(TODAY())=DAY(K93))</formula>
    </cfRule>
  </conditionalFormatting>
  <conditionalFormatting sqref="M84">
    <cfRule type="expression" dxfId="75" priority="100">
      <formula>(MONTH(TODAY())=MONTH(#REF!))*(DAY(TODAY())=DAY(#REF!))</formula>
    </cfRule>
  </conditionalFormatting>
  <conditionalFormatting sqref="M644:M1101">
    <cfRule type="expression" dxfId="74" priority="274">
      <formula>(MONTH(TODAY())=MONTH(P1102))*(DAY(TODAY())=DAY(P1102))</formula>
    </cfRule>
  </conditionalFormatting>
  <conditionalFormatting sqref="Y1:AO2 Y3:AN3 X1102:X1048576 AA1102:AS1048576 Y4:AO1101">
    <cfRule type="beginsWith" dxfId="73" priority="136" operator="beginsWith" text="CG">
      <formula>LEFT(X1,LEN("CG"))="CG"</formula>
    </cfRule>
    <cfRule type="beginsWith" dxfId="72" priority="139" operator="beginsWith" text="T">
      <formula>LEFT(X1,LEN("T"))="T"</formula>
    </cfRule>
    <cfRule type="beginsWith" dxfId="71" priority="140" operator="beginsWith" text="P">
      <formula>LEFT(X1,LEN("P"))="P"</formula>
    </cfRule>
  </conditionalFormatting>
  <conditionalFormatting sqref="AP1:AP2 AW1102:AY1048576 AP4:AP1101">
    <cfRule type="beginsWith" dxfId="70" priority="142" operator="beginsWith" text="Asistió">
      <formula>LEFT(AP1,LEN("Asistió"))="Asistió"</formula>
    </cfRule>
  </conditionalFormatting>
  <conditionalFormatting sqref="M5:M7">
    <cfRule type="expression" dxfId="69" priority="283">
      <formula>(MONTH(TODAY())=MONTH(M9))*(DAY(TODAY())=DAY(M9))</formula>
    </cfRule>
  </conditionalFormatting>
  <dataValidations count="3">
    <dataValidation allowBlank="1" showInputMessage="1" showErrorMessage="1" sqref="D1:E1 C1:C3 R4:T22 C1102:E1048576 D3:E27 D85:D1101 D41:D75 D76:E84 D28:D35 BD4:BD21 BE4:BE1101" xr:uid="{00000000-0002-0000-0000-000000000000}"/>
    <dataValidation operator="greaterThan" allowBlank="1" showInputMessage="1" showErrorMessage="1" sqref="S1:T1 R1:R3 S3:T3 AV1208:AV1048576 Q1:Q22 Q23:T1101" xr:uid="{00000000-0002-0000-0000-000001000000}"/>
    <dataValidation type="date" operator="greaterThan" allowBlank="1" showInputMessage="1" showErrorMessage="1" sqref="F4:F1101"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BD22:BD1101</xm:sqref>
        </x14:dataValidation>
        <x14:dataValidation type="list" allowBlank="1" showInputMessage="1" showErrorMessage="1" xr:uid="{74F777BB-03EE-444B-ACD9-AF2B846472F1}">
          <x14:formula1>
            <xm:f>Parámetros!$AC$2:$AC$13</xm:f>
          </x14:formula1>
          <xm:sqref>C4:C1101</xm:sqref>
        </x14:dataValidation>
        <x14:dataValidation type="list" allowBlank="1" showInputMessage="1" showErrorMessage="1" xr:uid="{00000000-0002-0000-0000-000005000000}">
          <x14:formula1>
            <xm:f>Parámetros!$U$2:$U$3</xm:f>
          </x14:formula1>
          <xm:sqref>BA4:BA1101 AY4:AY1101</xm:sqref>
        </x14:dataValidation>
        <x14:dataValidation type="list" allowBlank="1" showInputMessage="1" showErrorMessage="1" xr:uid="{00000000-0002-0000-0000-000007000000}">
          <x14:formula1>
            <xm:f>Parámetros!$V$2:$V$7</xm:f>
          </x14:formula1>
          <xm:sqref>AQ4:AQ1101</xm:sqref>
        </x14:dataValidation>
        <x14:dataValidation type="list" allowBlank="1" showInputMessage="1" showErrorMessage="1" xr:uid="{00000000-0002-0000-0000-000009000000}">
          <x14:formula1>
            <xm:f>Parámetros!$P$2:$P$9</xm:f>
          </x14:formula1>
          <xm:sqref>BC4:BC1101</xm:sqref>
        </x14:dataValidation>
        <x14:dataValidation type="list" operator="greaterThan" allowBlank="1" showInputMessage="1" showErrorMessage="1" xr:uid="{00000000-0002-0000-0000-00000B000000}">
          <x14:formula1>
            <xm:f>Parámetros!$E$2:$E$17</xm:f>
          </x14:formula1>
          <xm:sqref>O4:O1101</xm:sqref>
        </x14:dataValidation>
        <x14:dataValidation type="list" allowBlank="1" showInputMessage="1" showErrorMessage="1" xr:uid="{7482530E-0D23-40EA-BFDB-001E67688D1C}">
          <x14:formula1>
            <xm:f>Parámetros!$C$3:$C$31</xm:f>
          </x14:formula1>
          <xm:sqref>Y1102:Z1107</xm:sqref>
        </x14:dataValidation>
        <x14:dataValidation type="list" allowBlank="1" showInputMessage="1" showErrorMessage="1" xr:uid="{0F8774A8-4539-413D-AECE-C7176F3D5E82}">
          <x14:formula1>
            <xm:f>Parámetros!$C$2:$C$31</xm:f>
          </x14:formula1>
          <xm:sqref>W4:X1101</xm:sqref>
        </x14:dataValidation>
        <x14:dataValidation type="list" allowBlank="1" showInputMessage="1" showErrorMessage="1" xr:uid="{00000000-0002-0000-0000-000008000000}">
          <x14:formula1>
            <xm:f>Parámetros!$A$2:$A$5</xm:f>
          </x14:formula1>
          <xm:sqref>B5:B1101</xm:sqref>
        </x14:dataValidation>
        <x14:dataValidation type="list" allowBlank="1" showInputMessage="1" showErrorMessage="1" xr:uid="{16F92060-F667-432E-91DA-442EBB9BD1F3}">
          <x14:formula1>
            <xm:f>Parámetros!$AE$2:$AE$15</xm:f>
          </x14:formula1>
          <xm:sqref>D36:D40</xm:sqref>
        </x14:dataValidation>
        <x14:dataValidation type="list" allowBlank="1" showInputMessage="1" showErrorMessage="1" xr:uid="{0F9B7937-B46E-495A-924E-C8A145679BAD}">
          <x14:formula1>
            <xm:f>Parámetros!$AH$2:$AH$15</xm:f>
          </x14:formula1>
          <xm:sqref>E28:E75 E85:E1101</xm:sqref>
        </x14:dataValidation>
        <x14:dataValidation type="list" allowBlank="1" showInputMessage="1" showErrorMessage="1" xr:uid="{46341B2D-2D06-4C1E-A22C-4A067391BDD4}">
          <x14:formula1>
            <xm:f>Parámetros!$U$2:$U$6</xm:f>
          </x14:formula1>
          <xm:sqref>AR4:AR1101</xm:sqref>
        </x14:dataValidation>
        <x14:dataValidation type="list" allowBlank="1" showInputMessage="1" showErrorMessage="1" xr:uid="{09A4509A-5F34-462E-9CAA-BEC949BC59EB}">
          <x14:formula1>
            <xm:f>Parámetros!$U$2:$U$5</xm:f>
          </x14:formula1>
          <xm:sqref>AW4:AW1101</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AV1102:AV1207 AT4:AT1101</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G4:G1101</xm:sqref>
        </x14:dataValidation>
        <x14:dataValidation type="list" allowBlank="1" showInputMessage="1" showErrorMessage="1" xr:uid="{963674D7-662F-489E-AD69-B67791AC64E8}">
          <x14:formula1>
            <xm:f>Parámetros!$AA$2:$AA$10</xm:f>
          </x14:formula1>
          <xm:sqref>P4:P1101</xm:sqref>
        </x14:dataValidation>
        <x14:dataValidation type="list" allowBlank="1" showInputMessage="1" showErrorMessage="1" xr:uid="{4BFDED79-4A7A-43FE-BC76-47473B0CF87F}">
          <x14:formula1>
            <xm:f>Parámetros!$G$2:$G$10</xm:f>
          </x14:formula1>
          <xm:sqref>Y4:AN1101</xm:sqref>
        </x14:dataValidation>
        <x14:dataValidation type="list" allowBlank="1" showInputMessage="1" showErrorMessage="1" xr:uid="{F9799C2D-A7B6-4E4F-AC4E-52ECF52E9364}">
          <x14:formula1>
            <xm:f>Parámetros!$AK$2:$AK$16</xm:f>
          </x14:formula1>
          <xm:sqref>AS4:AS1101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E611-B73B-49A7-8949-C1041816FF5B}">
  <sheetPr codeName="Hoja2">
    <tabColor theme="9" tint="-0.499984740745262"/>
  </sheetPr>
  <dimension ref="A1:WVX27"/>
  <sheetViews>
    <sheetView zoomScale="85" zoomScaleNormal="85" workbookViewId="0">
      <selection activeCell="F9" sqref="F9"/>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Tacna</v>
      </c>
      <c r="C1" s="11"/>
      <c r="D1" s="12"/>
      <c r="E1" s="58"/>
      <c r="F1" s="58"/>
      <c r="G1" s="58"/>
      <c r="H1" s="58"/>
      <c r="I1" s="58"/>
      <c r="J1" s="58"/>
      <c r="K1" s="58"/>
      <c r="L1" s="58"/>
      <c r="M1" s="58"/>
      <c r="N1" s="58"/>
      <c r="O1" s="58"/>
      <c r="P1" s="58"/>
      <c r="Q1" s="58"/>
      <c r="R1" s="276"/>
      <c r="S1" s="366"/>
      <c r="T1" s="366"/>
      <c r="U1" s="366"/>
      <c r="V1" s="366"/>
      <c r="W1" s="366"/>
      <c r="X1" s="366"/>
      <c r="Y1" s="366"/>
      <c r="Z1" s="366"/>
      <c r="AA1" s="366"/>
      <c r="AB1" s="366"/>
      <c r="AC1" s="366"/>
      <c r="AD1" s="366"/>
      <c r="AE1" s="366"/>
      <c r="AF1" s="366"/>
      <c r="AG1" s="366"/>
      <c r="AH1" s="366"/>
      <c r="AI1" s="366"/>
      <c r="AJ1" s="366"/>
      <c r="AK1" s="366"/>
      <c r="AL1" s="366"/>
      <c r="AM1" s="366"/>
      <c r="AN1" s="366"/>
      <c r="AO1" s="366"/>
      <c r="AP1" s="366"/>
      <c r="AQ1" s="366"/>
      <c r="AR1" s="366"/>
      <c r="AS1" s="366"/>
      <c r="AT1" s="366"/>
      <c r="AU1" s="366"/>
      <c r="AV1" s="366"/>
      <c r="AW1" s="366"/>
      <c r="AX1" s="366"/>
      <c r="AY1" s="366"/>
      <c r="AZ1" s="366"/>
      <c r="BA1" s="366"/>
      <c r="BB1" s="366"/>
      <c r="BC1" s="366"/>
      <c r="BD1" s="366"/>
      <c r="BE1" s="366"/>
      <c r="BF1" s="366"/>
      <c r="BG1" s="366"/>
      <c r="BH1" s="366"/>
      <c r="BI1" s="366"/>
      <c r="BJ1" s="366"/>
      <c r="BK1" s="366"/>
      <c r="BL1" s="366"/>
      <c r="BM1" s="366"/>
      <c r="BN1" s="366"/>
      <c r="BO1" s="366"/>
      <c r="BP1" s="366"/>
      <c r="BQ1" s="366"/>
      <c r="BR1" s="366"/>
      <c r="BS1" s="366"/>
      <c r="BT1" s="366"/>
      <c r="BU1" s="366"/>
      <c r="BV1" s="366"/>
      <c r="BW1" s="366"/>
      <c r="BX1" s="366"/>
      <c r="BY1" s="366"/>
      <c r="BZ1" s="366"/>
      <c r="CA1" s="366"/>
      <c r="CB1" s="366"/>
      <c r="CC1" s="366"/>
      <c r="CD1" s="366"/>
      <c r="CE1" s="366"/>
      <c r="CF1" s="366"/>
      <c r="CG1" s="366"/>
      <c r="CH1" s="366"/>
      <c r="CI1" s="366"/>
      <c r="CJ1" s="366"/>
      <c r="CK1" s="366"/>
      <c r="CL1" s="366"/>
      <c r="CM1" s="366"/>
      <c r="CN1" s="366"/>
      <c r="CO1" s="366"/>
      <c r="CP1" s="366"/>
      <c r="CQ1" s="366"/>
      <c r="CR1" s="366"/>
      <c r="CS1" s="366"/>
      <c r="CT1" s="366"/>
      <c r="CU1" s="366"/>
      <c r="CV1" s="366"/>
      <c r="CW1" s="366"/>
      <c r="CX1" s="366"/>
      <c r="CY1" s="366"/>
      <c r="CZ1" s="366"/>
      <c r="DA1" s="366"/>
      <c r="DB1" s="366"/>
      <c r="DC1" s="366"/>
      <c r="DD1" s="366"/>
      <c r="DE1" s="366"/>
      <c r="DF1" s="366"/>
      <c r="DG1" s="366"/>
      <c r="DH1" s="366"/>
      <c r="DI1" s="366"/>
      <c r="DJ1" s="366"/>
      <c r="DK1" s="366"/>
      <c r="DL1" s="366"/>
      <c r="DM1" s="366"/>
      <c r="DN1" s="366"/>
      <c r="DO1" s="366"/>
      <c r="DP1" s="366"/>
      <c r="DQ1" s="366"/>
      <c r="DR1" s="366"/>
      <c r="DS1" s="366"/>
      <c r="DT1" s="366"/>
      <c r="DU1" s="366"/>
      <c r="DV1" s="366"/>
      <c r="DW1" s="366"/>
      <c r="DX1" s="366"/>
      <c r="DY1" s="366"/>
      <c r="DZ1" s="366"/>
      <c r="EA1" s="366"/>
      <c r="EB1" s="366"/>
      <c r="EC1" s="366"/>
      <c r="ED1" s="366"/>
      <c r="EE1" s="366"/>
      <c r="EF1" s="366"/>
      <c r="EG1" s="366"/>
      <c r="EH1" s="366"/>
      <c r="EI1" s="366"/>
      <c r="EJ1" s="366"/>
      <c r="EK1" s="366"/>
      <c r="EL1" s="366"/>
      <c r="EM1" s="366"/>
      <c r="EN1" s="366"/>
      <c r="EO1" s="366"/>
      <c r="EP1" s="366"/>
      <c r="EQ1" s="366"/>
      <c r="ER1" s="366"/>
      <c r="ES1" s="366"/>
      <c r="ET1" s="366"/>
      <c r="EU1" s="366"/>
      <c r="EV1" s="366"/>
      <c r="EW1" s="366"/>
      <c r="EX1" s="366"/>
      <c r="EY1" s="366"/>
      <c r="EZ1" s="366"/>
      <c r="FA1" s="366"/>
      <c r="FB1" s="366"/>
      <c r="FC1" s="366"/>
      <c r="FD1" s="366"/>
      <c r="FE1" s="366"/>
      <c r="FF1" s="366"/>
      <c r="FG1" s="366"/>
      <c r="FH1" s="366"/>
      <c r="FI1" s="366"/>
      <c r="FJ1" s="366"/>
      <c r="FK1" s="366"/>
      <c r="FL1" s="366"/>
      <c r="FM1" s="366"/>
      <c r="FN1" s="366"/>
      <c r="FO1" s="366"/>
      <c r="FP1" s="366"/>
      <c r="FQ1" s="366"/>
      <c r="FR1" s="366"/>
      <c r="FS1" s="366"/>
      <c r="FT1" s="366"/>
      <c r="FU1" s="366"/>
      <c r="FV1" s="366"/>
      <c r="FW1" s="276"/>
      <c r="FX1" s="276"/>
      <c r="FY1" s="276"/>
      <c r="FZ1" s="276"/>
      <c r="GA1" s="276"/>
      <c r="GB1" s="276"/>
      <c r="GC1" s="276"/>
      <c r="GD1" s="276"/>
      <c r="GE1" s="276"/>
      <c r="GF1" s="276"/>
      <c r="GG1" s="276"/>
      <c r="GH1" s="276"/>
      <c r="GI1" s="276"/>
      <c r="GJ1" s="276"/>
      <c r="GK1" s="276"/>
      <c r="GL1" s="276"/>
      <c r="GM1" s="276"/>
      <c r="GN1" s="276"/>
      <c r="GO1" s="276"/>
      <c r="GP1" s="276"/>
      <c r="GQ1" s="276"/>
      <c r="GR1" s="276"/>
      <c r="GS1" s="276"/>
      <c r="GT1" s="276"/>
      <c r="GU1" s="276"/>
      <c r="GV1" s="276"/>
      <c r="GW1" s="276"/>
      <c r="GX1" s="276"/>
      <c r="GY1" s="276"/>
      <c r="GZ1" s="276"/>
      <c r="HA1" s="276"/>
      <c r="HB1" s="276"/>
      <c r="HC1" s="276"/>
      <c r="HD1" s="276"/>
      <c r="HE1" s="276"/>
      <c r="HF1" s="276"/>
      <c r="HG1" s="276"/>
      <c r="HH1" s="276"/>
      <c r="HI1" s="276"/>
      <c r="HJ1" s="276"/>
      <c r="HK1" s="276"/>
      <c r="HL1" s="276"/>
      <c r="HM1" s="276"/>
      <c r="HN1" s="276"/>
      <c r="HO1" s="276"/>
      <c r="HP1" s="276"/>
      <c r="HQ1" s="276"/>
      <c r="HR1" s="276"/>
      <c r="HS1" s="276"/>
      <c r="HT1" s="276"/>
      <c r="HU1" s="276"/>
      <c r="HV1" s="276"/>
      <c r="HW1" s="276"/>
      <c r="HX1" s="276"/>
      <c r="HY1" s="276"/>
      <c r="HZ1" s="276"/>
      <c r="IA1" s="276"/>
      <c r="IB1" s="276"/>
      <c r="IC1" s="276"/>
      <c r="ID1" s="276"/>
      <c r="IE1" s="276"/>
      <c r="IF1" s="276"/>
      <c r="IG1" s="276"/>
      <c r="IH1" s="276"/>
      <c r="II1" s="276"/>
      <c r="IJ1" s="276"/>
      <c r="IK1" s="276"/>
      <c r="IL1" s="276"/>
      <c r="IM1" s="276"/>
      <c r="IN1" s="276"/>
      <c r="IO1" s="276"/>
      <c r="IP1" s="276"/>
      <c r="IQ1" s="276"/>
      <c r="IR1" s="276"/>
      <c r="IS1" s="276"/>
      <c r="IT1" s="276"/>
      <c r="IU1" s="276"/>
      <c r="IV1" s="276"/>
      <c r="IW1" s="276"/>
      <c r="IX1" s="276"/>
      <c r="IY1" s="276"/>
      <c r="IZ1" s="276"/>
      <c r="JA1" s="276"/>
      <c r="JB1" s="276"/>
      <c r="JC1" s="276"/>
      <c r="JD1" s="276"/>
      <c r="JE1" s="276"/>
      <c r="JF1" s="276"/>
      <c r="JG1" s="276"/>
      <c r="JH1" s="276"/>
      <c r="JI1" s="276"/>
      <c r="JJ1" s="276"/>
      <c r="JK1" s="276"/>
      <c r="JL1" s="366"/>
      <c r="JM1" s="366"/>
      <c r="JN1" s="366"/>
      <c r="JO1" s="366"/>
      <c r="JP1" s="366"/>
      <c r="JQ1" s="366"/>
      <c r="JR1" s="366"/>
      <c r="JS1" s="366"/>
      <c r="JT1" s="366"/>
      <c r="JU1" s="366"/>
      <c r="JV1" s="366"/>
      <c r="JW1" s="366"/>
      <c r="JX1" s="366"/>
      <c r="JY1" s="366"/>
      <c r="JZ1" s="366"/>
      <c r="KA1" s="366"/>
      <c r="KB1" s="366"/>
      <c r="KC1" s="366"/>
      <c r="KD1" s="366"/>
      <c r="KE1" s="366"/>
      <c r="KF1" s="366"/>
      <c r="KG1" s="366"/>
      <c r="KH1" s="366"/>
      <c r="KI1" s="366"/>
      <c r="KJ1" s="366"/>
      <c r="KK1" s="366"/>
      <c r="KL1" s="366"/>
      <c r="KM1" s="366"/>
      <c r="KN1" s="366"/>
      <c r="KO1" s="366"/>
      <c r="KP1" s="366"/>
      <c r="KQ1" s="366"/>
      <c r="KR1" s="366"/>
      <c r="KS1" s="366"/>
      <c r="KT1" s="366"/>
      <c r="KU1" s="366"/>
      <c r="KV1" s="366"/>
      <c r="KW1" s="366"/>
      <c r="KX1" s="366"/>
      <c r="KY1" s="366"/>
      <c r="KZ1" s="366"/>
      <c r="LA1" s="366"/>
      <c r="LB1" s="366"/>
      <c r="LC1" s="366"/>
      <c r="LD1" s="366"/>
      <c r="LE1" s="366"/>
      <c r="LF1" s="366"/>
      <c r="LG1" s="366"/>
      <c r="LH1" s="366"/>
      <c r="LI1" s="366"/>
      <c r="LJ1" s="366"/>
      <c r="LK1" s="366"/>
      <c r="LL1" s="366"/>
      <c r="LM1" s="366"/>
      <c r="LN1" s="366"/>
      <c r="LO1" s="366"/>
      <c r="LP1" s="366"/>
      <c r="LQ1" s="366"/>
      <c r="LR1" s="366"/>
      <c r="LS1" s="366"/>
      <c r="LT1" s="366"/>
      <c r="LU1" s="366"/>
      <c r="LV1" s="366"/>
      <c r="LW1" s="366"/>
      <c r="LX1" s="366"/>
      <c r="LY1" s="366"/>
      <c r="LZ1" s="366"/>
      <c r="MA1" s="366"/>
      <c r="MB1" s="366"/>
      <c r="MC1" s="366"/>
      <c r="MD1" s="366"/>
      <c r="ME1" s="366"/>
      <c r="MF1" s="366"/>
      <c r="MG1" s="366"/>
      <c r="MH1" s="366"/>
      <c r="MI1" s="366"/>
      <c r="MJ1" s="366"/>
      <c r="MK1" s="366"/>
      <c r="ML1" s="366"/>
      <c r="MM1" s="366"/>
      <c r="MN1" s="366"/>
      <c r="MO1" s="366"/>
      <c r="MP1" s="366"/>
      <c r="MQ1" s="366"/>
      <c r="MR1" s="366"/>
      <c r="MS1" s="366"/>
      <c r="MT1" s="366"/>
      <c r="MU1" s="366"/>
      <c r="MV1" s="366"/>
      <c r="MW1" s="366"/>
      <c r="MX1" s="366"/>
      <c r="MY1" s="366"/>
      <c r="MZ1" s="366"/>
      <c r="NA1" s="366"/>
      <c r="NB1" s="366"/>
      <c r="NC1" s="366"/>
      <c r="ND1" s="366"/>
      <c r="NE1" s="366"/>
      <c r="NF1" s="366"/>
      <c r="NG1" s="366"/>
      <c r="NH1" s="366"/>
      <c r="NI1" s="366"/>
      <c r="NJ1" s="366"/>
      <c r="NK1" s="366"/>
      <c r="NL1" s="366"/>
      <c r="NM1" s="366"/>
      <c r="NN1" s="366"/>
      <c r="NO1" s="366"/>
      <c r="NP1" s="366"/>
      <c r="NQ1" s="366"/>
      <c r="NR1" s="366"/>
      <c r="NS1" s="366"/>
      <c r="NT1" s="366"/>
      <c r="NU1" s="366"/>
      <c r="NV1" s="366"/>
      <c r="NW1" s="366"/>
      <c r="NX1" s="366"/>
      <c r="NY1" s="366"/>
      <c r="NZ1" s="366"/>
      <c r="OA1" s="366"/>
      <c r="OB1" s="366"/>
      <c r="OC1" s="366"/>
      <c r="OD1" s="366"/>
      <c r="OE1" s="366"/>
      <c r="OF1" s="366"/>
      <c r="OG1" s="366"/>
      <c r="OH1" s="366"/>
      <c r="OI1" s="366"/>
      <c r="OJ1" s="366"/>
      <c r="OK1" s="366"/>
      <c r="OL1" s="366"/>
      <c r="OM1" s="366"/>
      <c r="ON1" s="366"/>
      <c r="OO1" s="366"/>
      <c r="OP1" s="366"/>
      <c r="OQ1" s="366"/>
      <c r="OR1" s="366"/>
      <c r="OS1" s="366"/>
      <c r="OT1" s="366"/>
      <c r="OU1" s="366"/>
      <c r="OV1" s="366"/>
      <c r="OW1" s="366"/>
      <c r="OX1" s="366"/>
      <c r="OY1" s="366"/>
      <c r="OZ1" s="366"/>
      <c r="PA1" s="366"/>
      <c r="PB1" s="366"/>
      <c r="PC1" s="366"/>
      <c r="PD1" s="366"/>
      <c r="PE1" s="366"/>
      <c r="PF1" s="366"/>
      <c r="PG1" s="366"/>
      <c r="PH1" s="366"/>
      <c r="PI1" s="366"/>
      <c r="PJ1" s="366"/>
      <c r="PK1" s="366"/>
      <c r="PL1" s="366"/>
      <c r="PM1" s="366"/>
      <c r="PN1" s="366"/>
      <c r="PO1" s="366"/>
      <c r="PP1" s="366"/>
      <c r="PQ1" s="366"/>
      <c r="PR1" s="366"/>
      <c r="PS1" s="366"/>
      <c r="PT1" s="276"/>
      <c r="PU1" s="276"/>
      <c r="PV1" s="276"/>
      <c r="PW1" s="276"/>
      <c r="PX1" s="276"/>
      <c r="PY1" s="276"/>
      <c r="PZ1" s="276"/>
      <c r="QA1" s="276"/>
      <c r="QB1" s="276"/>
      <c r="QC1" s="276"/>
      <c r="QD1" s="276"/>
      <c r="QE1" s="276"/>
      <c r="QF1" s="276"/>
      <c r="QG1" s="276"/>
      <c r="QH1" s="276"/>
      <c r="QI1" s="276"/>
      <c r="QJ1" s="276"/>
      <c r="QK1" s="276"/>
      <c r="QL1" s="276"/>
      <c r="QM1" s="276"/>
      <c r="QN1" s="276"/>
      <c r="QO1" s="276"/>
      <c r="QP1" s="276"/>
      <c r="QQ1" s="276"/>
      <c r="QR1" s="276"/>
      <c r="QS1" s="276"/>
      <c r="QT1" s="276"/>
      <c r="QU1" s="276"/>
      <c r="QV1" s="276"/>
      <c r="QW1" s="276"/>
      <c r="QX1" s="276"/>
      <c r="QY1" s="276"/>
      <c r="QZ1" s="276"/>
      <c r="RA1" s="276"/>
      <c r="RB1" s="276"/>
      <c r="RC1" s="276"/>
      <c r="RD1" s="276"/>
      <c r="RE1" s="276"/>
      <c r="RF1" s="276"/>
      <c r="RG1" s="276"/>
      <c r="RH1" s="276"/>
      <c r="RI1" s="276"/>
      <c r="RJ1" s="276"/>
      <c r="RK1" s="276"/>
      <c r="RL1" s="276"/>
      <c r="RM1" s="276"/>
      <c r="RN1" s="276"/>
      <c r="RO1" s="276"/>
      <c r="RP1" s="276"/>
      <c r="RQ1" s="276"/>
      <c r="RR1" s="276"/>
      <c r="RS1" s="276"/>
      <c r="RT1" s="276"/>
      <c r="RU1" s="276"/>
      <c r="RV1" s="276"/>
      <c r="RW1" s="276"/>
      <c r="RX1" s="276"/>
      <c r="RY1" s="276"/>
      <c r="RZ1" s="276"/>
      <c r="SA1" s="276"/>
      <c r="SB1" s="276"/>
      <c r="SC1" s="276"/>
      <c r="SD1" s="276"/>
      <c r="SE1" s="276"/>
      <c r="SF1" s="276"/>
      <c r="SG1" s="276"/>
      <c r="SH1" s="276"/>
      <c r="SI1" s="276"/>
      <c r="SJ1" s="276"/>
      <c r="SK1" s="276"/>
      <c r="SL1" s="276"/>
      <c r="SM1" s="276"/>
      <c r="SN1" s="276"/>
      <c r="SO1" s="276"/>
      <c r="SP1" s="276"/>
      <c r="SQ1" s="276"/>
      <c r="SR1" s="276"/>
      <c r="SS1" s="276"/>
      <c r="ST1" s="276"/>
      <c r="SU1" s="276"/>
      <c r="SV1" s="276"/>
      <c r="SW1" s="276"/>
      <c r="SX1" s="276"/>
      <c r="SY1" s="276"/>
      <c r="SZ1" s="276"/>
      <c r="TA1" s="276"/>
      <c r="TB1" s="276"/>
      <c r="TC1" s="276"/>
      <c r="TD1" s="276"/>
      <c r="TE1" s="276"/>
      <c r="TF1" s="276"/>
      <c r="TG1" s="276"/>
      <c r="TH1" s="366"/>
      <c r="TI1" s="366"/>
      <c r="TJ1" s="366"/>
      <c r="TK1" s="366"/>
      <c r="TL1" s="366"/>
      <c r="TM1" s="366"/>
      <c r="TN1" s="366"/>
      <c r="TO1" s="366"/>
      <c r="TP1" s="366"/>
      <c r="TQ1" s="366"/>
      <c r="TR1" s="366"/>
      <c r="TS1" s="366"/>
      <c r="TT1" s="366"/>
      <c r="TU1" s="366"/>
      <c r="TV1" s="366"/>
      <c r="TW1" s="366"/>
      <c r="TX1" s="366"/>
      <c r="TY1" s="366"/>
      <c r="TZ1" s="366"/>
      <c r="UA1" s="366"/>
      <c r="UB1" s="366"/>
      <c r="UC1" s="366"/>
      <c r="UD1" s="366"/>
      <c r="UE1" s="366"/>
      <c r="UF1" s="366"/>
      <c r="UG1" s="366"/>
      <c r="UH1" s="366"/>
      <c r="UI1" s="366"/>
      <c r="UJ1" s="366"/>
      <c r="UK1" s="366"/>
      <c r="UL1" s="366"/>
      <c r="UM1" s="366"/>
      <c r="UN1" s="366"/>
      <c r="UO1" s="366"/>
      <c r="UP1" s="366"/>
      <c r="UQ1" s="366"/>
      <c r="UR1" s="366"/>
      <c r="US1" s="366"/>
      <c r="UT1" s="366"/>
      <c r="UU1" s="366"/>
      <c r="UV1" s="366"/>
      <c r="UW1" s="366"/>
      <c r="UX1" s="366"/>
      <c r="UY1" s="366"/>
      <c r="UZ1" s="366"/>
      <c r="VA1" s="366"/>
      <c r="VB1" s="366"/>
      <c r="VC1" s="366"/>
      <c r="VD1" s="366"/>
      <c r="VE1" s="366"/>
      <c r="VF1" s="366"/>
      <c r="VG1" s="366"/>
      <c r="VH1" s="366"/>
      <c r="VI1" s="366"/>
      <c r="VJ1" s="366"/>
      <c r="VK1" s="366"/>
      <c r="VL1" s="366"/>
      <c r="VM1" s="366"/>
      <c r="VN1" s="366"/>
      <c r="VO1" s="366"/>
      <c r="VP1" s="366"/>
      <c r="VQ1" s="366"/>
      <c r="VR1" s="366"/>
      <c r="VS1" s="366"/>
      <c r="VT1" s="366"/>
      <c r="VU1" s="366"/>
      <c r="VV1" s="366"/>
      <c r="VW1" s="366"/>
      <c r="VX1" s="366"/>
      <c r="VY1" s="366"/>
      <c r="VZ1" s="366"/>
      <c r="WA1" s="366"/>
      <c r="WB1" s="366"/>
      <c r="WC1" s="366"/>
      <c r="WD1" s="366"/>
      <c r="WE1" s="366"/>
      <c r="WF1" s="366"/>
      <c r="WG1" s="366"/>
      <c r="WH1" s="366"/>
      <c r="WI1" s="366"/>
      <c r="WJ1" s="366"/>
      <c r="WK1" s="366"/>
      <c r="WL1" s="366"/>
      <c r="WM1" s="366"/>
      <c r="WN1" s="366"/>
      <c r="WO1" s="366"/>
      <c r="WP1" s="366"/>
      <c r="WQ1" s="366"/>
      <c r="WR1" s="366"/>
      <c r="WS1" s="366"/>
      <c r="WT1" s="366"/>
      <c r="WU1" s="366"/>
      <c r="WV1" s="366"/>
      <c r="WW1" s="366"/>
      <c r="WX1" s="366"/>
      <c r="WY1" s="366"/>
      <c r="WZ1" s="366"/>
      <c r="XA1" s="366"/>
      <c r="XB1" s="366"/>
      <c r="XC1" s="366"/>
      <c r="XD1" s="366"/>
      <c r="XE1" s="366"/>
      <c r="XF1" s="366"/>
      <c r="XG1" s="366"/>
      <c r="XH1" s="366"/>
      <c r="XI1" s="366"/>
      <c r="XJ1" s="366"/>
      <c r="XK1" s="366"/>
      <c r="XL1" s="366"/>
      <c r="XM1" s="366"/>
      <c r="XN1" s="366"/>
      <c r="XO1" s="366"/>
      <c r="XP1" s="366"/>
      <c r="XQ1" s="366"/>
      <c r="XR1" s="366"/>
      <c r="XS1" s="366"/>
      <c r="XT1" s="366"/>
      <c r="XU1" s="366"/>
      <c r="XV1" s="366"/>
      <c r="XW1" s="366"/>
      <c r="XX1" s="366"/>
      <c r="XY1" s="366"/>
      <c r="XZ1" s="366"/>
      <c r="YA1" s="366"/>
      <c r="YB1" s="366"/>
      <c r="YC1" s="366"/>
      <c r="YD1" s="366"/>
      <c r="YE1" s="366"/>
      <c r="YF1" s="366"/>
      <c r="YG1" s="366"/>
      <c r="YH1" s="366"/>
      <c r="YI1" s="366"/>
      <c r="YJ1" s="366"/>
      <c r="YK1" s="366"/>
      <c r="YL1" s="366"/>
      <c r="YM1" s="366"/>
      <c r="YN1" s="366"/>
      <c r="YO1" s="366"/>
      <c r="YP1" s="366"/>
      <c r="YQ1" s="366"/>
      <c r="YR1" s="366"/>
      <c r="YS1" s="366"/>
      <c r="YT1" s="366"/>
      <c r="YU1" s="366"/>
      <c r="YV1" s="366"/>
      <c r="YW1" s="366"/>
      <c r="YX1" s="366"/>
      <c r="YY1" s="366"/>
      <c r="YZ1" s="366"/>
      <c r="ZA1" s="366"/>
      <c r="ZB1" s="366"/>
      <c r="ZC1" s="366"/>
      <c r="ZD1" s="366"/>
      <c r="ZE1" s="366"/>
      <c r="ZF1" s="366"/>
      <c r="ZG1" s="366"/>
      <c r="ZH1" s="366"/>
      <c r="ZI1" s="366"/>
      <c r="ZJ1" s="366"/>
      <c r="ZK1" s="366"/>
      <c r="ZL1" s="366"/>
      <c r="ZM1" s="366"/>
      <c r="ZN1" s="366"/>
      <c r="ZO1" s="366"/>
      <c r="ZP1" s="276"/>
      <c r="ZQ1" s="276"/>
      <c r="ZR1" s="276"/>
      <c r="ZS1" s="276"/>
      <c r="ZT1" s="276"/>
      <c r="ZU1" s="276"/>
      <c r="ZV1" s="276"/>
      <c r="ZW1" s="276"/>
      <c r="ZX1" s="276"/>
      <c r="ZY1" s="276"/>
      <c r="ZZ1" s="276"/>
      <c r="AAA1" s="276"/>
      <c r="AAB1" s="276"/>
      <c r="AAC1" s="276"/>
      <c r="AAD1" s="276"/>
      <c r="AAE1" s="276"/>
      <c r="AAF1" s="276"/>
      <c r="AAG1" s="276"/>
      <c r="AAH1" s="276"/>
      <c r="AAI1" s="276"/>
      <c r="AAJ1" s="276"/>
      <c r="AAK1" s="276"/>
      <c r="AAL1" s="276"/>
      <c r="AAM1" s="276"/>
      <c r="AAN1" s="276"/>
      <c r="AAO1" s="276"/>
      <c r="AAP1" s="276"/>
      <c r="AAQ1" s="276"/>
      <c r="AAR1" s="276"/>
      <c r="AAS1" s="276"/>
      <c r="AAT1" s="276"/>
      <c r="AAU1" s="276"/>
      <c r="AAV1" s="276"/>
      <c r="AAW1" s="276"/>
      <c r="AAX1" s="276"/>
      <c r="AAY1" s="276"/>
      <c r="AAZ1" s="276"/>
      <c r="ABA1" s="276"/>
      <c r="ABB1" s="276"/>
      <c r="ABC1" s="276"/>
      <c r="ABD1" s="276"/>
      <c r="ABE1" s="276"/>
      <c r="ABF1" s="276"/>
      <c r="ABG1" s="276"/>
      <c r="ABH1" s="276"/>
      <c r="ABI1" s="276"/>
      <c r="ABJ1" s="276"/>
      <c r="ABK1" s="276"/>
      <c r="ABL1" s="276"/>
      <c r="ABM1" s="276"/>
      <c r="ABN1" s="276"/>
      <c r="ABO1" s="276"/>
      <c r="ABP1" s="276"/>
      <c r="ABQ1" s="276"/>
      <c r="ABR1" s="276"/>
      <c r="ABS1" s="276"/>
      <c r="ABT1" s="276"/>
      <c r="ABU1" s="276"/>
      <c r="ABV1" s="276"/>
      <c r="ABW1" s="276"/>
      <c r="ABX1" s="276"/>
      <c r="ABY1" s="276"/>
      <c r="ABZ1" s="276"/>
      <c r="ACA1" s="276"/>
      <c r="ACB1" s="276"/>
      <c r="ACC1" s="276"/>
      <c r="ACD1" s="276"/>
      <c r="ACE1" s="276"/>
      <c r="ACF1" s="276"/>
      <c r="ACG1" s="276"/>
      <c r="ACH1" s="276"/>
      <c r="ACI1" s="276"/>
      <c r="ACJ1" s="276"/>
      <c r="ACK1" s="276"/>
      <c r="ACL1" s="276"/>
      <c r="ACM1" s="276"/>
      <c r="ACN1" s="276"/>
      <c r="ACO1" s="276"/>
      <c r="ACP1" s="276"/>
      <c r="ACQ1" s="276"/>
      <c r="ACR1" s="276"/>
      <c r="ACS1" s="276"/>
      <c r="ACT1" s="276"/>
      <c r="ACU1" s="276"/>
      <c r="ACV1" s="276"/>
      <c r="ACW1" s="276"/>
      <c r="ACX1" s="276"/>
      <c r="ACY1" s="276"/>
      <c r="ACZ1" s="276"/>
      <c r="ADA1" s="276"/>
      <c r="ADB1" s="276"/>
      <c r="ADC1" s="276"/>
      <c r="ADD1" s="366"/>
      <c r="ADE1" s="366"/>
      <c r="ADF1" s="366"/>
      <c r="ADG1" s="366"/>
      <c r="ADH1" s="366"/>
      <c r="ADI1" s="366"/>
      <c r="ADJ1" s="366"/>
      <c r="ADK1" s="366"/>
      <c r="ADL1" s="366"/>
      <c r="ADM1" s="366"/>
      <c r="ADN1" s="366"/>
      <c r="ADO1" s="366"/>
      <c r="ADP1" s="366"/>
      <c r="ADQ1" s="366"/>
      <c r="ADR1" s="366"/>
      <c r="ADS1" s="366"/>
      <c r="ADT1" s="366"/>
      <c r="ADU1" s="366"/>
      <c r="ADV1" s="366"/>
      <c r="ADW1" s="366"/>
      <c r="ADX1" s="366"/>
      <c r="ADY1" s="366"/>
      <c r="ADZ1" s="366"/>
      <c r="AEA1" s="366"/>
      <c r="AEB1" s="366"/>
      <c r="AEC1" s="366"/>
      <c r="AED1" s="366"/>
      <c r="AEE1" s="366"/>
      <c r="AEF1" s="366"/>
      <c r="AEG1" s="366"/>
      <c r="AEH1" s="366"/>
      <c r="AEI1" s="366"/>
      <c r="AEJ1" s="366"/>
      <c r="AEK1" s="366"/>
      <c r="AEL1" s="366"/>
      <c r="AEM1" s="366"/>
      <c r="AEN1" s="366"/>
      <c r="AEO1" s="366"/>
      <c r="AEP1" s="366"/>
      <c r="AEQ1" s="366"/>
      <c r="AER1" s="366"/>
      <c r="AES1" s="366"/>
      <c r="AET1" s="366"/>
      <c r="AEU1" s="366"/>
      <c r="AEV1" s="366"/>
      <c r="AEW1" s="366"/>
      <c r="AEX1" s="366"/>
      <c r="AEY1" s="366"/>
      <c r="AEZ1" s="366"/>
      <c r="AFA1" s="366"/>
      <c r="AFB1" s="366"/>
      <c r="AFC1" s="366"/>
      <c r="AFD1" s="366"/>
      <c r="AFE1" s="366"/>
      <c r="AFF1" s="366"/>
      <c r="AFG1" s="366"/>
      <c r="AFH1" s="366"/>
      <c r="AFI1" s="366"/>
      <c r="AFJ1" s="366"/>
      <c r="AFK1" s="366"/>
      <c r="AFL1" s="366"/>
      <c r="AFM1" s="366"/>
      <c r="AFN1" s="366"/>
      <c r="AFO1" s="366"/>
      <c r="AFP1" s="366"/>
      <c r="AFQ1" s="366"/>
      <c r="AFR1" s="366"/>
      <c r="AFS1" s="366"/>
      <c r="AFT1" s="366"/>
      <c r="AFU1" s="366"/>
      <c r="AFV1" s="366"/>
      <c r="AFW1" s="366"/>
      <c r="AFX1" s="366"/>
      <c r="AFY1" s="366"/>
      <c r="AFZ1" s="366"/>
      <c r="AGA1" s="366"/>
      <c r="AGB1" s="366"/>
      <c r="AGC1" s="366"/>
      <c r="AGD1" s="366"/>
      <c r="AGE1" s="366"/>
      <c r="AGF1" s="366"/>
      <c r="AGG1" s="366"/>
      <c r="AGH1" s="366"/>
      <c r="AGI1" s="366"/>
      <c r="AGJ1" s="366"/>
      <c r="AGK1" s="366"/>
      <c r="AGL1" s="366"/>
      <c r="AGM1" s="366"/>
      <c r="AGN1" s="366"/>
      <c r="AGO1" s="366"/>
      <c r="AGP1" s="366"/>
      <c r="AGQ1" s="366"/>
      <c r="AGR1" s="366"/>
      <c r="AGS1" s="366"/>
      <c r="AGT1" s="366"/>
      <c r="AGU1" s="366"/>
      <c r="AGV1" s="366"/>
      <c r="AGW1" s="366"/>
      <c r="AGX1" s="366"/>
      <c r="AGY1" s="366"/>
      <c r="AGZ1" s="366"/>
      <c r="AHA1" s="366"/>
      <c r="AHB1" s="366"/>
      <c r="AHC1" s="366"/>
      <c r="AHD1" s="366"/>
      <c r="AHE1" s="366"/>
      <c r="AHF1" s="366"/>
      <c r="AHG1" s="366"/>
      <c r="AHH1" s="366"/>
      <c r="AHI1" s="366"/>
      <c r="AHJ1" s="366"/>
      <c r="AHK1" s="366"/>
      <c r="AHL1" s="366"/>
      <c r="AHM1" s="366"/>
      <c r="AHN1" s="366"/>
      <c r="AHO1" s="366"/>
      <c r="AHP1" s="366"/>
      <c r="AHQ1" s="366"/>
      <c r="AHR1" s="366"/>
      <c r="AHS1" s="366"/>
      <c r="AHT1" s="366"/>
      <c r="AHU1" s="366"/>
      <c r="AHV1" s="366"/>
      <c r="AHW1" s="366"/>
      <c r="AHX1" s="366"/>
      <c r="AHY1" s="366"/>
      <c r="AHZ1" s="366"/>
      <c r="AIA1" s="366"/>
      <c r="AIB1" s="366"/>
      <c r="AIC1" s="366"/>
      <c r="AID1" s="366"/>
      <c r="AIE1" s="366"/>
      <c r="AIF1" s="366"/>
      <c r="AIG1" s="366"/>
      <c r="AIH1" s="366"/>
      <c r="AII1" s="366"/>
      <c r="AIJ1" s="366"/>
      <c r="AIK1" s="366"/>
      <c r="AIL1" s="366"/>
      <c r="AIM1" s="366"/>
      <c r="AIN1" s="366"/>
      <c r="AIO1" s="366"/>
      <c r="AIP1" s="366"/>
      <c r="AIQ1" s="366"/>
      <c r="AIR1" s="366"/>
      <c r="AIS1" s="366"/>
      <c r="AIT1" s="366"/>
      <c r="AIU1" s="366"/>
      <c r="AIV1" s="366"/>
      <c r="AIW1" s="366"/>
      <c r="AIX1" s="366"/>
      <c r="AIY1" s="366"/>
      <c r="AIZ1" s="366"/>
      <c r="AJA1" s="366"/>
      <c r="AJB1" s="366"/>
      <c r="AJC1" s="366"/>
      <c r="AJD1" s="366"/>
      <c r="AJE1" s="366"/>
      <c r="AJF1" s="366"/>
      <c r="AJG1" s="366"/>
      <c r="AJH1" s="366"/>
      <c r="AJI1" s="366"/>
      <c r="AJJ1" s="366"/>
      <c r="AJK1" s="366"/>
      <c r="AJL1" s="276"/>
      <c r="AJM1" s="276"/>
      <c r="AJN1" s="276"/>
      <c r="AJO1" s="276"/>
      <c r="AJP1" s="276"/>
      <c r="AJQ1" s="276"/>
      <c r="AJR1" s="276"/>
      <c r="AJS1" s="276"/>
      <c r="AJT1" s="276"/>
      <c r="AJU1" s="276"/>
      <c r="AJV1" s="276"/>
      <c r="AJW1" s="276"/>
      <c r="AJX1" s="276"/>
      <c r="AJY1" s="276"/>
      <c r="AJZ1" s="276"/>
      <c r="AKA1" s="276"/>
      <c r="AKB1" s="276"/>
      <c r="AKC1" s="276"/>
      <c r="AKD1" s="276"/>
      <c r="AKE1" s="276"/>
      <c r="AKF1" s="276"/>
      <c r="AKG1" s="276"/>
      <c r="AKH1" s="276"/>
      <c r="AKI1" s="276"/>
      <c r="AKJ1" s="276"/>
      <c r="AKK1" s="276"/>
      <c r="AKL1" s="276"/>
      <c r="AKM1" s="276"/>
      <c r="AKN1" s="276"/>
      <c r="AKO1" s="276"/>
      <c r="AKP1" s="276"/>
      <c r="AKQ1" s="276"/>
      <c r="AKR1" s="276"/>
      <c r="AKS1" s="276"/>
      <c r="AKT1" s="276"/>
      <c r="AKU1" s="276"/>
      <c r="AKV1" s="276"/>
      <c r="AKW1" s="276"/>
      <c r="AKX1" s="276"/>
      <c r="AKY1" s="276"/>
      <c r="AKZ1" s="276"/>
      <c r="ALA1" s="276"/>
      <c r="ALB1" s="276"/>
      <c r="ALC1" s="276"/>
      <c r="ALD1" s="276"/>
      <c r="ALE1" s="276"/>
      <c r="ALF1" s="276"/>
      <c r="ALG1" s="276"/>
      <c r="ALH1" s="276"/>
      <c r="ALI1" s="276"/>
      <c r="ALJ1" s="276"/>
      <c r="ALK1" s="276"/>
      <c r="ALL1" s="276"/>
      <c r="ALM1" s="276"/>
      <c r="ALN1" s="276"/>
      <c r="ALO1" s="276"/>
      <c r="ALP1" s="276"/>
      <c r="ALQ1" s="276"/>
      <c r="ALR1" s="276"/>
      <c r="ALS1" s="276"/>
      <c r="ALT1" s="276"/>
      <c r="ALU1" s="276"/>
      <c r="ALV1" s="276"/>
      <c r="ALW1" s="276"/>
      <c r="ALX1" s="276"/>
      <c r="ALY1" s="276"/>
      <c r="ALZ1" s="276"/>
      <c r="AMA1" s="276"/>
      <c r="AMB1" s="276"/>
      <c r="AMC1" s="276"/>
      <c r="AMD1" s="276"/>
      <c r="AME1" s="276"/>
      <c r="AMF1" s="276"/>
      <c r="AMG1" s="276"/>
      <c r="AMH1" s="276"/>
      <c r="AMI1" s="276"/>
      <c r="AMJ1" s="276"/>
      <c r="AMK1" s="276"/>
      <c r="AML1" s="276"/>
      <c r="AMM1" s="276"/>
      <c r="AMN1" s="276"/>
      <c r="AMO1" s="276"/>
      <c r="AMP1" s="276"/>
      <c r="AMQ1" s="276"/>
      <c r="AMR1" s="276"/>
      <c r="AMS1" s="276"/>
      <c r="AMT1" s="276"/>
      <c r="AMU1" s="276"/>
      <c r="AMV1" s="276"/>
      <c r="AMW1" s="276"/>
      <c r="AMX1" s="276"/>
      <c r="AMY1" s="276"/>
      <c r="AMZ1" s="366"/>
      <c r="ANA1" s="366"/>
      <c r="ANB1" s="366"/>
      <c r="ANC1" s="366"/>
      <c r="AND1" s="366"/>
      <c r="ANE1" s="366"/>
      <c r="ANF1" s="366"/>
      <c r="ANG1" s="366"/>
      <c r="ANH1" s="366"/>
      <c r="ANI1" s="366"/>
      <c r="ANJ1" s="366"/>
      <c r="ANK1" s="366"/>
      <c r="ANL1" s="366"/>
      <c r="ANM1" s="366"/>
      <c r="ANN1" s="366"/>
      <c r="ANO1" s="366"/>
      <c r="ANP1" s="366"/>
      <c r="ANQ1" s="366"/>
      <c r="ANR1" s="366"/>
      <c r="ANS1" s="366"/>
      <c r="ANT1" s="366"/>
      <c r="ANU1" s="366"/>
      <c r="ANV1" s="366"/>
      <c r="ANW1" s="366"/>
      <c r="ANX1" s="366"/>
      <c r="ANY1" s="366"/>
      <c r="ANZ1" s="366"/>
      <c r="AOA1" s="366"/>
      <c r="AOB1" s="366"/>
      <c r="AOC1" s="366"/>
      <c r="AOD1" s="366"/>
      <c r="AOE1" s="366"/>
      <c r="AOF1" s="366"/>
      <c r="AOG1" s="366"/>
      <c r="AOH1" s="366"/>
      <c r="AOI1" s="366"/>
      <c r="AOJ1" s="366"/>
      <c r="AOK1" s="366"/>
      <c r="AOL1" s="366"/>
      <c r="AOM1" s="366"/>
      <c r="AON1" s="366"/>
      <c r="AOO1" s="366"/>
      <c r="AOP1" s="366"/>
      <c r="AOQ1" s="366"/>
      <c r="AOR1" s="366"/>
      <c r="AOS1" s="366"/>
      <c r="AOT1" s="366"/>
      <c r="AOU1" s="366"/>
      <c r="AOV1" s="366"/>
      <c r="AOW1" s="366"/>
      <c r="AOX1" s="366"/>
      <c r="AOY1" s="366"/>
      <c r="AOZ1" s="366"/>
      <c r="APA1" s="366"/>
      <c r="APB1" s="366"/>
      <c r="APC1" s="366"/>
      <c r="APD1" s="366"/>
      <c r="APE1" s="366"/>
      <c r="APF1" s="366"/>
      <c r="APG1" s="366"/>
      <c r="APH1" s="366"/>
      <c r="API1" s="366"/>
      <c r="APJ1" s="366"/>
      <c r="APK1" s="366"/>
      <c r="APL1" s="366"/>
      <c r="APM1" s="366"/>
      <c r="APN1" s="366"/>
      <c r="APO1" s="366"/>
      <c r="APP1" s="366"/>
      <c r="APQ1" s="366"/>
      <c r="APR1" s="366"/>
      <c r="APS1" s="366"/>
      <c r="APT1" s="366"/>
      <c r="APU1" s="366"/>
      <c r="APV1" s="366"/>
      <c r="APW1" s="366"/>
      <c r="APX1" s="366"/>
      <c r="APY1" s="366"/>
      <c r="APZ1" s="366"/>
      <c r="AQA1" s="366"/>
      <c r="AQB1" s="366"/>
      <c r="AQC1" s="366"/>
      <c r="AQD1" s="366"/>
      <c r="AQE1" s="366"/>
      <c r="AQF1" s="366"/>
      <c r="AQG1" s="366"/>
      <c r="AQH1" s="366"/>
      <c r="AQI1" s="366"/>
      <c r="AQJ1" s="366"/>
      <c r="AQK1" s="366"/>
      <c r="AQL1" s="366"/>
      <c r="AQM1" s="366"/>
      <c r="AQN1" s="366"/>
      <c r="AQO1" s="366"/>
      <c r="AQP1" s="366"/>
      <c r="AQQ1" s="366"/>
      <c r="AQR1" s="366"/>
      <c r="AQS1" s="366"/>
      <c r="AQT1" s="366"/>
      <c r="AQU1" s="366"/>
      <c r="AQV1" s="366"/>
      <c r="AQW1" s="366"/>
      <c r="AQX1" s="366"/>
      <c r="AQY1" s="366"/>
      <c r="AQZ1" s="366"/>
      <c r="ARA1" s="366"/>
      <c r="ARB1" s="366"/>
      <c r="ARC1" s="366"/>
      <c r="ARD1" s="366"/>
      <c r="ARE1" s="366"/>
      <c r="ARF1" s="366"/>
      <c r="ARG1" s="366"/>
      <c r="ARH1" s="366"/>
      <c r="ARI1" s="366"/>
      <c r="ARJ1" s="366"/>
      <c r="ARK1" s="366"/>
      <c r="ARL1" s="366"/>
      <c r="ARM1" s="366"/>
      <c r="ARN1" s="366"/>
      <c r="ARO1" s="366"/>
      <c r="ARP1" s="366"/>
      <c r="ARQ1" s="366"/>
      <c r="ARR1" s="366"/>
      <c r="ARS1" s="366"/>
      <c r="ART1" s="366"/>
      <c r="ARU1" s="366"/>
      <c r="ARV1" s="366"/>
      <c r="ARW1" s="366"/>
      <c r="ARX1" s="366"/>
      <c r="ARY1" s="366"/>
      <c r="ARZ1" s="366"/>
      <c r="ASA1" s="366"/>
      <c r="ASB1" s="366"/>
      <c r="ASC1" s="366"/>
      <c r="ASD1" s="366"/>
      <c r="ASE1" s="366"/>
      <c r="ASF1" s="366"/>
      <c r="ASG1" s="366"/>
      <c r="ASH1" s="366"/>
      <c r="ASI1" s="366"/>
      <c r="ASJ1" s="366"/>
      <c r="ASK1" s="366"/>
      <c r="ASL1" s="366"/>
      <c r="ASM1" s="366"/>
      <c r="ASN1" s="366"/>
      <c r="ASO1" s="366"/>
      <c r="ASP1" s="366"/>
      <c r="ASQ1" s="366"/>
      <c r="ASR1" s="366"/>
      <c r="ASS1" s="366"/>
      <c r="AST1" s="366"/>
      <c r="ASU1" s="366"/>
      <c r="ASV1" s="366"/>
      <c r="ASW1" s="366"/>
      <c r="ASX1" s="366"/>
      <c r="ASY1" s="366"/>
      <c r="ASZ1" s="366"/>
      <c r="ATA1" s="366"/>
      <c r="ATB1" s="366"/>
      <c r="ATC1" s="366"/>
      <c r="ATD1" s="366"/>
      <c r="ATE1" s="366"/>
      <c r="ATF1" s="366"/>
      <c r="ATG1" s="366"/>
      <c r="ATH1" s="276"/>
      <c r="ATI1" s="276"/>
      <c r="ATJ1" s="276"/>
      <c r="ATK1" s="276"/>
      <c r="ATL1" s="276"/>
      <c r="ATM1" s="276"/>
      <c r="ATN1" s="276"/>
      <c r="ATO1" s="276"/>
      <c r="ATP1" s="276"/>
      <c r="ATQ1" s="276"/>
      <c r="ATR1" s="276"/>
      <c r="ATS1" s="276"/>
      <c r="ATT1" s="276"/>
      <c r="ATU1" s="276"/>
      <c r="ATV1" s="276"/>
      <c r="ATW1" s="276"/>
      <c r="ATX1" s="276"/>
      <c r="ATY1" s="276"/>
      <c r="ATZ1" s="276"/>
      <c r="AUA1" s="276"/>
      <c r="AUB1" s="276"/>
      <c r="AUC1" s="276"/>
      <c r="AUD1" s="276"/>
      <c r="AUE1" s="276"/>
      <c r="AUF1" s="276"/>
      <c r="AUG1" s="276"/>
      <c r="AUH1" s="276"/>
      <c r="AUI1" s="276"/>
      <c r="AUJ1" s="276"/>
      <c r="AUK1" s="276"/>
      <c r="AUL1" s="276"/>
      <c r="AUM1" s="276"/>
      <c r="AUN1" s="276"/>
      <c r="AUO1" s="276"/>
      <c r="AUP1" s="276"/>
      <c r="AUQ1" s="276"/>
      <c r="AUR1" s="276"/>
      <c r="AUS1" s="276"/>
      <c r="AUT1" s="276"/>
      <c r="AUU1" s="276"/>
      <c r="AUV1" s="276"/>
      <c r="AUW1" s="276"/>
      <c r="AUX1" s="276"/>
      <c r="AUY1" s="276"/>
      <c r="AUZ1" s="276"/>
      <c r="AVA1" s="276"/>
      <c r="AVB1" s="276"/>
      <c r="AVC1" s="276"/>
      <c r="AVD1" s="276"/>
      <c r="AVE1" s="276"/>
      <c r="AVF1" s="276"/>
      <c r="AVG1" s="276"/>
      <c r="AVH1" s="276"/>
      <c r="AVI1" s="276"/>
      <c r="AVJ1" s="276"/>
      <c r="AVK1" s="276"/>
      <c r="AVL1" s="276"/>
      <c r="AVM1" s="276"/>
      <c r="AVN1" s="276"/>
      <c r="AVO1" s="276"/>
      <c r="AVP1" s="276"/>
      <c r="AVQ1" s="276"/>
      <c r="AVR1" s="276"/>
      <c r="AVS1" s="276"/>
      <c r="AVT1" s="276"/>
      <c r="AVU1" s="276"/>
      <c r="AVV1" s="276"/>
      <c r="AVW1" s="276"/>
      <c r="AVX1" s="276"/>
      <c r="AVY1" s="276"/>
      <c r="AVZ1" s="276"/>
      <c r="AWA1" s="276"/>
      <c r="AWB1" s="276"/>
      <c r="AWC1" s="276"/>
      <c r="AWD1" s="276"/>
      <c r="AWE1" s="276"/>
      <c r="AWF1" s="276"/>
      <c r="AWG1" s="276"/>
      <c r="AWH1" s="276"/>
      <c r="AWI1" s="276"/>
      <c r="AWJ1" s="276"/>
      <c r="AWK1" s="276"/>
      <c r="AWL1" s="276"/>
      <c r="AWM1" s="276"/>
      <c r="AWN1" s="276"/>
      <c r="AWO1" s="276"/>
      <c r="AWP1" s="276"/>
      <c r="AWQ1" s="276"/>
      <c r="AWR1" s="276"/>
      <c r="AWS1" s="276"/>
      <c r="AWT1" s="276"/>
      <c r="AWU1" s="276"/>
      <c r="AWV1" s="366"/>
      <c r="AWW1" s="366"/>
      <c r="AWX1" s="366"/>
      <c r="AWY1" s="366"/>
      <c r="AWZ1" s="366"/>
      <c r="AXA1" s="366"/>
      <c r="AXB1" s="366"/>
      <c r="AXC1" s="366"/>
      <c r="AXD1" s="366"/>
      <c r="AXE1" s="366"/>
      <c r="AXF1" s="366"/>
      <c r="AXG1" s="366"/>
      <c r="AXH1" s="366"/>
      <c r="AXI1" s="366"/>
      <c r="AXJ1" s="366"/>
      <c r="AXK1" s="366"/>
      <c r="AXL1" s="366"/>
      <c r="AXM1" s="366"/>
      <c r="AXN1" s="366"/>
      <c r="AXO1" s="366"/>
      <c r="AXP1" s="366"/>
      <c r="AXQ1" s="366"/>
      <c r="AXR1" s="366"/>
      <c r="AXS1" s="366"/>
      <c r="AXT1" s="366"/>
      <c r="AXU1" s="366"/>
      <c r="AXV1" s="366"/>
      <c r="AXW1" s="366"/>
      <c r="AXX1" s="366"/>
      <c r="AXY1" s="366"/>
      <c r="AXZ1" s="366"/>
      <c r="AYA1" s="366"/>
      <c r="AYB1" s="366"/>
      <c r="AYC1" s="366"/>
      <c r="AYD1" s="366"/>
      <c r="AYE1" s="366"/>
      <c r="AYF1" s="366"/>
      <c r="AYG1" s="366"/>
      <c r="AYH1" s="366"/>
      <c r="AYI1" s="366"/>
      <c r="AYJ1" s="366"/>
      <c r="AYK1" s="366"/>
      <c r="AYL1" s="366"/>
      <c r="AYM1" s="366"/>
      <c r="AYN1" s="366"/>
      <c r="AYO1" s="366"/>
      <c r="AYP1" s="366"/>
      <c r="AYQ1" s="366"/>
      <c r="AYR1" s="366"/>
      <c r="AYS1" s="366"/>
      <c r="AYT1" s="366"/>
      <c r="AYU1" s="366"/>
      <c r="AYV1" s="366"/>
      <c r="AYW1" s="366"/>
      <c r="AYX1" s="366"/>
      <c r="AYY1" s="366"/>
      <c r="AYZ1" s="366"/>
      <c r="AZA1" s="366"/>
      <c r="AZB1" s="366"/>
      <c r="AZC1" s="366"/>
      <c r="AZD1" s="366"/>
      <c r="AZE1" s="366"/>
      <c r="AZF1" s="366"/>
      <c r="AZG1" s="366"/>
      <c r="AZH1" s="366"/>
      <c r="AZI1" s="366"/>
      <c r="AZJ1" s="366"/>
      <c r="AZK1" s="366"/>
      <c r="AZL1" s="366"/>
      <c r="AZM1" s="366"/>
      <c r="AZN1" s="366"/>
      <c r="AZO1" s="366"/>
      <c r="AZP1" s="366"/>
      <c r="AZQ1" s="366"/>
      <c r="AZR1" s="366"/>
      <c r="AZS1" s="366"/>
      <c r="AZT1" s="366"/>
      <c r="AZU1" s="366"/>
      <c r="AZV1" s="366"/>
      <c r="AZW1" s="366"/>
      <c r="AZX1" s="366"/>
      <c r="AZY1" s="366"/>
      <c r="AZZ1" s="366"/>
      <c r="BAA1" s="366"/>
      <c r="BAB1" s="366"/>
      <c r="BAC1" s="366"/>
      <c r="BAD1" s="366"/>
      <c r="BAE1" s="366"/>
      <c r="BAF1" s="366"/>
      <c r="BAG1" s="366"/>
      <c r="BAH1" s="366"/>
      <c r="BAI1" s="366"/>
      <c r="BAJ1" s="366"/>
      <c r="BAK1" s="366"/>
      <c r="BAL1" s="366"/>
      <c r="BAM1" s="366"/>
      <c r="BAN1" s="366"/>
      <c r="BAO1" s="366"/>
      <c r="BAP1" s="366"/>
      <c r="BAQ1" s="366"/>
      <c r="BAR1" s="366"/>
      <c r="BAS1" s="366"/>
      <c r="BAT1" s="366"/>
      <c r="BAU1" s="366"/>
      <c r="BAV1" s="366"/>
      <c r="BAW1" s="366"/>
      <c r="BAX1" s="366"/>
      <c r="BAY1" s="366"/>
      <c r="BAZ1" s="366"/>
      <c r="BBA1" s="366"/>
      <c r="BBB1" s="366"/>
      <c r="BBC1" s="366"/>
      <c r="BBD1" s="366"/>
      <c r="BBE1" s="366"/>
      <c r="BBF1" s="366"/>
      <c r="BBG1" s="366"/>
      <c r="BBH1" s="366"/>
      <c r="BBI1" s="366"/>
      <c r="BBJ1" s="366"/>
      <c r="BBK1" s="366"/>
      <c r="BBL1" s="366"/>
      <c r="BBM1" s="366"/>
      <c r="BBN1" s="366"/>
      <c r="BBO1" s="366"/>
      <c r="BBP1" s="366"/>
      <c r="BBQ1" s="366"/>
      <c r="BBR1" s="366"/>
      <c r="BBS1" s="366"/>
      <c r="BBT1" s="366"/>
      <c r="BBU1" s="366"/>
      <c r="BBV1" s="366"/>
      <c r="BBW1" s="366"/>
      <c r="BBX1" s="366"/>
      <c r="BBY1" s="366"/>
      <c r="BBZ1" s="366"/>
      <c r="BCA1" s="366"/>
      <c r="BCB1" s="366"/>
      <c r="BCC1" s="366"/>
      <c r="BCD1" s="366"/>
      <c r="BCE1" s="366"/>
      <c r="BCF1" s="366"/>
      <c r="BCG1" s="366"/>
      <c r="BCH1" s="366"/>
      <c r="BCI1" s="366"/>
      <c r="BCJ1" s="366"/>
      <c r="BCK1" s="366"/>
      <c r="BCL1" s="366"/>
      <c r="BCM1" s="366"/>
      <c r="BCN1" s="366"/>
      <c r="BCO1" s="366"/>
      <c r="BCP1" s="366"/>
      <c r="BCQ1" s="366"/>
      <c r="BCR1" s="366"/>
      <c r="BCS1" s="366"/>
      <c r="BCT1" s="366"/>
      <c r="BCU1" s="366"/>
      <c r="BCV1" s="366"/>
      <c r="BCW1" s="366"/>
      <c r="BCX1" s="366"/>
      <c r="BCY1" s="366"/>
      <c r="BCZ1" s="366"/>
      <c r="BDA1" s="366"/>
      <c r="BDB1" s="366"/>
      <c r="BDC1" s="366"/>
      <c r="BDD1" s="276"/>
      <c r="BDE1" s="276"/>
      <c r="BDF1" s="276"/>
      <c r="BDG1" s="276"/>
      <c r="BDH1" s="276"/>
      <c r="BDI1" s="276"/>
      <c r="BDJ1" s="276"/>
      <c r="BDK1" s="276"/>
      <c r="BDL1" s="276"/>
      <c r="BDM1" s="276"/>
      <c r="BDN1" s="276"/>
      <c r="BDO1" s="276"/>
      <c r="BDP1" s="276"/>
      <c r="BDQ1" s="276"/>
      <c r="BDR1" s="276"/>
      <c r="BDS1" s="276"/>
      <c r="BDT1" s="276"/>
      <c r="BDU1" s="276"/>
      <c r="BDV1" s="276"/>
      <c r="BDW1" s="276"/>
      <c r="BDX1" s="276"/>
      <c r="BDY1" s="276"/>
      <c r="BDZ1" s="276"/>
      <c r="BEA1" s="276"/>
      <c r="BEB1" s="276"/>
      <c r="BEC1" s="276"/>
      <c r="BED1" s="276"/>
      <c r="BEE1" s="276"/>
      <c r="BEF1" s="276"/>
      <c r="BEG1" s="276"/>
      <c r="BEH1" s="276"/>
      <c r="BEI1" s="276"/>
      <c r="BEJ1" s="276"/>
      <c r="BEK1" s="276"/>
      <c r="BEL1" s="276"/>
      <c r="BEM1" s="276"/>
      <c r="BEN1" s="276"/>
      <c r="BEO1" s="276"/>
      <c r="BEP1" s="276"/>
      <c r="BEQ1" s="276"/>
      <c r="BER1" s="276"/>
      <c r="BES1" s="276"/>
      <c r="BET1" s="276"/>
      <c r="BEU1" s="276"/>
      <c r="BEV1" s="276"/>
      <c r="BEW1" s="276"/>
      <c r="BEX1" s="276"/>
      <c r="BEY1" s="276"/>
      <c r="BEZ1" s="276"/>
      <c r="BFA1" s="276"/>
      <c r="BFB1" s="276"/>
      <c r="BFC1" s="276"/>
      <c r="BFD1" s="276"/>
      <c r="BFE1" s="276"/>
      <c r="BFF1" s="276"/>
      <c r="BFG1" s="276"/>
      <c r="BFH1" s="276"/>
      <c r="BFI1" s="276"/>
      <c r="BFJ1" s="276"/>
      <c r="BFK1" s="276"/>
      <c r="BFL1" s="276"/>
      <c r="BFM1" s="276"/>
      <c r="BFN1" s="276"/>
      <c r="BFO1" s="276"/>
      <c r="BFP1" s="276"/>
      <c r="BFQ1" s="276"/>
      <c r="BFR1" s="276"/>
      <c r="BFS1" s="276"/>
      <c r="BFT1" s="276"/>
      <c r="BFU1" s="276"/>
      <c r="BFV1" s="276"/>
      <c r="BFW1" s="276"/>
      <c r="BFX1" s="276"/>
      <c r="BFY1" s="276"/>
      <c r="BFZ1" s="276"/>
      <c r="BGA1" s="276"/>
      <c r="BGB1" s="276"/>
      <c r="BGC1" s="276"/>
      <c r="BGD1" s="276"/>
      <c r="BGE1" s="276"/>
      <c r="BGF1" s="276"/>
      <c r="BGG1" s="276"/>
      <c r="BGH1" s="276"/>
      <c r="BGI1" s="276"/>
      <c r="BGJ1" s="276"/>
      <c r="BGK1" s="276"/>
      <c r="BGL1" s="276"/>
      <c r="BGM1" s="276"/>
      <c r="BGN1" s="276"/>
      <c r="BGO1" s="276"/>
      <c r="BGP1" s="276"/>
      <c r="BGQ1" s="276"/>
      <c r="BGR1" s="366"/>
      <c r="BGS1" s="366"/>
      <c r="BGT1" s="366"/>
      <c r="BGU1" s="366"/>
      <c r="BGV1" s="366"/>
      <c r="BGW1" s="366"/>
      <c r="BGX1" s="366"/>
      <c r="BGY1" s="366"/>
      <c r="BGZ1" s="366"/>
      <c r="BHA1" s="366"/>
      <c r="BHB1" s="366"/>
      <c r="BHC1" s="366"/>
      <c r="BHD1" s="366"/>
      <c r="BHE1" s="366"/>
      <c r="BHF1" s="366"/>
      <c r="BHG1" s="366"/>
      <c r="BHH1" s="366"/>
      <c r="BHI1" s="366"/>
      <c r="BHJ1" s="366"/>
      <c r="BHK1" s="366"/>
      <c r="BHL1" s="366"/>
      <c r="BHM1" s="366"/>
      <c r="BHN1" s="366"/>
      <c r="BHO1" s="366"/>
      <c r="BHP1" s="366"/>
      <c r="BHQ1" s="366"/>
      <c r="BHR1" s="366"/>
      <c r="BHS1" s="366"/>
      <c r="BHT1" s="366"/>
      <c r="BHU1" s="366"/>
      <c r="BHV1" s="366"/>
      <c r="BHW1" s="366"/>
      <c r="BHX1" s="366"/>
      <c r="BHY1" s="366"/>
      <c r="BHZ1" s="366"/>
      <c r="BIA1" s="366"/>
      <c r="BIB1" s="366"/>
      <c r="BIC1" s="366"/>
      <c r="BID1" s="366"/>
      <c r="BIE1" s="366"/>
      <c r="BIF1" s="366"/>
      <c r="BIG1" s="366"/>
      <c r="BIH1" s="366"/>
      <c r="BII1" s="366"/>
      <c r="BIJ1" s="366"/>
      <c r="BIK1" s="366"/>
      <c r="BIL1" s="366"/>
      <c r="BIM1" s="366"/>
      <c r="BIN1" s="366"/>
      <c r="BIO1" s="366"/>
      <c r="BIP1" s="366"/>
      <c r="BIQ1" s="366"/>
      <c r="BIR1" s="366"/>
      <c r="BIS1" s="366"/>
      <c r="BIT1" s="366"/>
      <c r="BIU1" s="366"/>
      <c r="BIV1" s="366"/>
      <c r="BIW1" s="366"/>
      <c r="BIX1" s="366"/>
      <c r="BIY1" s="366"/>
      <c r="BIZ1" s="366"/>
      <c r="BJA1" s="366"/>
      <c r="BJB1" s="366"/>
      <c r="BJC1" s="366"/>
      <c r="BJD1" s="366"/>
      <c r="BJE1" s="366"/>
      <c r="BJF1" s="366"/>
      <c r="BJG1" s="366"/>
      <c r="BJH1" s="366"/>
      <c r="BJI1" s="366"/>
      <c r="BJJ1" s="366"/>
      <c r="BJK1" s="366"/>
      <c r="BJL1" s="366"/>
      <c r="BJM1" s="366"/>
      <c r="BJN1" s="366"/>
      <c r="BJO1" s="366"/>
      <c r="BJP1" s="366"/>
      <c r="BJQ1" s="366"/>
      <c r="BJR1" s="366"/>
      <c r="BJS1" s="366"/>
      <c r="BJT1" s="366"/>
      <c r="BJU1" s="366"/>
      <c r="BJV1" s="366"/>
      <c r="BJW1" s="366"/>
      <c r="BJX1" s="366"/>
      <c r="BJY1" s="366"/>
      <c r="BJZ1" s="366"/>
      <c r="BKA1" s="366"/>
      <c r="BKB1" s="366"/>
      <c r="BKC1" s="366"/>
      <c r="BKD1" s="366"/>
      <c r="BKE1" s="366"/>
      <c r="BKF1" s="366"/>
      <c r="BKG1" s="366"/>
      <c r="BKH1" s="366"/>
      <c r="BKI1" s="366"/>
      <c r="BKJ1" s="366"/>
      <c r="BKK1" s="366"/>
      <c r="BKL1" s="366"/>
      <c r="BKM1" s="366"/>
      <c r="BKN1" s="366"/>
      <c r="BKO1" s="366"/>
      <c r="BKP1" s="366"/>
      <c r="BKQ1" s="366"/>
      <c r="BKR1" s="366"/>
      <c r="BKS1" s="366"/>
      <c r="BKT1" s="366"/>
      <c r="BKU1" s="366"/>
      <c r="BKV1" s="366"/>
      <c r="BKW1" s="366"/>
      <c r="BKX1" s="366"/>
      <c r="BKY1" s="366"/>
      <c r="BKZ1" s="366"/>
      <c r="BLA1" s="366"/>
      <c r="BLB1" s="366"/>
      <c r="BLC1" s="366"/>
      <c r="BLD1" s="366"/>
      <c r="BLE1" s="366"/>
      <c r="BLF1" s="366"/>
      <c r="BLG1" s="366"/>
      <c r="BLH1" s="366"/>
      <c r="BLI1" s="366"/>
      <c r="BLJ1" s="366"/>
      <c r="BLK1" s="366"/>
      <c r="BLL1" s="366"/>
      <c r="BLM1" s="366"/>
      <c r="BLN1" s="366"/>
      <c r="BLO1" s="366"/>
      <c r="BLP1" s="366"/>
      <c r="BLQ1" s="366"/>
      <c r="BLR1" s="366"/>
      <c r="BLS1" s="366"/>
      <c r="BLT1" s="366"/>
      <c r="BLU1" s="366"/>
      <c r="BLV1" s="366"/>
      <c r="BLW1" s="366"/>
      <c r="BLX1" s="366"/>
      <c r="BLY1" s="366"/>
      <c r="BLZ1" s="366"/>
      <c r="BMA1" s="366"/>
      <c r="BMB1" s="366"/>
      <c r="BMC1" s="366"/>
      <c r="BMD1" s="366"/>
      <c r="BME1" s="366"/>
      <c r="BMF1" s="366"/>
      <c r="BMG1" s="366"/>
      <c r="BMH1" s="366"/>
      <c r="BMI1" s="366"/>
      <c r="BMJ1" s="366"/>
      <c r="BMK1" s="366"/>
      <c r="BML1" s="366"/>
      <c r="BMM1" s="366"/>
      <c r="BMN1" s="366"/>
      <c r="BMO1" s="366"/>
      <c r="BMP1" s="366"/>
      <c r="BMQ1" s="366"/>
      <c r="BMR1" s="366"/>
      <c r="BMS1" s="366"/>
      <c r="BMT1" s="366"/>
      <c r="BMU1" s="366"/>
      <c r="BMV1" s="366"/>
      <c r="BMW1" s="366"/>
      <c r="BMX1" s="366"/>
      <c r="BMY1" s="366"/>
      <c r="BMZ1" s="276"/>
      <c r="BNA1" s="276"/>
      <c r="BNB1" s="276"/>
      <c r="BNC1" s="276"/>
      <c r="BND1" s="276"/>
      <c r="BNE1" s="276"/>
      <c r="BNF1" s="276"/>
      <c r="BNG1" s="276"/>
      <c r="BNH1" s="276"/>
      <c r="BNI1" s="276"/>
      <c r="BNJ1" s="276"/>
      <c r="BNK1" s="276"/>
      <c r="BNL1" s="276"/>
      <c r="BNM1" s="276"/>
      <c r="BNN1" s="276"/>
      <c r="BNO1" s="276"/>
      <c r="BNP1" s="276"/>
      <c r="BNQ1" s="276"/>
      <c r="BNR1" s="276"/>
      <c r="BNS1" s="276"/>
      <c r="BNT1" s="276"/>
      <c r="BNU1" s="276"/>
      <c r="BNV1" s="276"/>
      <c r="BNW1" s="276"/>
      <c r="BNX1" s="276"/>
      <c r="BNY1" s="276"/>
      <c r="BNZ1" s="276"/>
      <c r="BOA1" s="276"/>
      <c r="BOB1" s="276"/>
      <c r="BOC1" s="276"/>
      <c r="BOD1" s="276"/>
      <c r="BOE1" s="276"/>
      <c r="BOF1" s="276"/>
      <c r="BOG1" s="276"/>
      <c r="BOH1" s="276"/>
      <c r="BOI1" s="276"/>
      <c r="BOJ1" s="276"/>
      <c r="BOK1" s="276"/>
      <c r="BOL1" s="276"/>
      <c r="BOM1" s="276"/>
      <c r="BON1" s="276"/>
      <c r="BOO1" s="276"/>
      <c r="BOP1" s="276"/>
      <c r="BOQ1" s="276"/>
      <c r="BOR1" s="276"/>
      <c r="BOS1" s="276"/>
      <c r="BOT1" s="276"/>
      <c r="BOU1" s="276"/>
      <c r="BOV1" s="276"/>
      <c r="BOW1" s="276"/>
      <c r="BOX1" s="276"/>
      <c r="BOY1" s="276"/>
      <c r="BOZ1" s="276"/>
      <c r="BPA1" s="276"/>
      <c r="BPB1" s="276"/>
      <c r="BPC1" s="276"/>
      <c r="BPD1" s="276"/>
      <c r="BPE1" s="276"/>
      <c r="BPF1" s="276"/>
      <c r="BPG1" s="276"/>
      <c r="BPH1" s="276"/>
      <c r="BPI1" s="276"/>
      <c r="BPJ1" s="276"/>
      <c r="BPK1" s="276"/>
      <c r="BPL1" s="276"/>
      <c r="BPM1" s="276"/>
      <c r="BPN1" s="276"/>
      <c r="BPO1" s="276"/>
      <c r="BPP1" s="276"/>
      <c r="BPQ1" s="276"/>
      <c r="BPR1" s="276"/>
      <c r="BPS1" s="276"/>
      <c r="BPT1" s="276"/>
      <c r="BPU1" s="276"/>
      <c r="BPV1" s="276"/>
      <c r="BPW1" s="276"/>
      <c r="BPX1" s="276"/>
      <c r="BPY1" s="276"/>
      <c r="BPZ1" s="276"/>
      <c r="BQA1" s="276"/>
      <c r="BQB1" s="276"/>
      <c r="BQC1" s="276"/>
      <c r="BQD1" s="276"/>
      <c r="BQE1" s="276"/>
      <c r="BQF1" s="276"/>
      <c r="BQG1" s="276"/>
      <c r="BQH1" s="276"/>
      <c r="BQI1" s="276"/>
      <c r="BQJ1" s="276"/>
      <c r="BQK1" s="276"/>
      <c r="BQL1" s="276"/>
      <c r="BQM1" s="276"/>
      <c r="BQN1" s="366"/>
      <c r="BQO1" s="366"/>
      <c r="BQP1" s="366"/>
      <c r="BQQ1" s="366"/>
      <c r="BQR1" s="366"/>
      <c r="BQS1" s="366"/>
      <c r="BQT1" s="366"/>
      <c r="BQU1" s="366"/>
      <c r="BQV1" s="366"/>
      <c r="BQW1" s="366"/>
      <c r="BQX1" s="366"/>
      <c r="BQY1" s="366"/>
      <c r="BQZ1" s="366"/>
      <c r="BRA1" s="366"/>
      <c r="BRB1" s="366"/>
      <c r="BRC1" s="366"/>
      <c r="BRD1" s="366"/>
      <c r="BRE1" s="366"/>
      <c r="BRF1" s="366"/>
      <c r="BRG1" s="366"/>
      <c r="BRH1" s="366"/>
      <c r="BRI1" s="366"/>
      <c r="BRJ1" s="366"/>
      <c r="BRK1" s="366"/>
      <c r="BRL1" s="366"/>
      <c r="BRM1" s="366"/>
      <c r="BRN1" s="366"/>
      <c r="BRO1" s="366"/>
      <c r="BRP1" s="366"/>
      <c r="BRQ1" s="366"/>
      <c r="BRR1" s="366"/>
      <c r="BRS1" s="366"/>
      <c r="BRT1" s="366"/>
      <c r="BRU1" s="366"/>
      <c r="BRV1" s="366"/>
      <c r="BRW1" s="366"/>
      <c r="BRX1" s="366"/>
      <c r="BRY1" s="366"/>
      <c r="BRZ1" s="366"/>
      <c r="BSA1" s="366"/>
      <c r="BSB1" s="366"/>
      <c r="BSC1" s="366"/>
      <c r="BSD1" s="366"/>
      <c r="BSE1" s="366"/>
      <c r="BSF1" s="366"/>
      <c r="BSG1" s="366"/>
      <c r="BSH1" s="366"/>
      <c r="BSI1" s="366"/>
      <c r="BSJ1" s="366"/>
      <c r="BSK1" s="366"/>
      <c r="BSL1" s="366"/>
      <c r="BSM1" s="366"/>
      <c r="BSN1" s="366"/>
      <c r="BSO1" s="366"/>
      <c r="BSP1" s="366"/>
      <c r="BSQ1" s="366"/>
      <c r="BSR1" s="366"/>
      <c r="BSS1" s="366"/>
      <c r="BST1" s="366"/>
      <c r="BSU1" s="366"/>
      <c r="BSV1" s="366"/>
      <c r="BSW1" s="366"/>
      <c r="BSX1" s="366"/>
      <c r="BSY1" s="366"/>
      <c r="BSZ1" s="366"/>
      <c r="BTA1" s="366"/>
      <c r="BTB1" s="366"/>
      <c r="BTC1" s="366"/>
      <c r="BTD1" s="366"/>
      <c r="BTE1" s="366"/>
      <c r="BTF1" s="366"/>
      <c r="BTG1" s="366"/>
      <c r="BTH1" s="366"/>
      <c r="BTI1" s="366"/>
      <c r="BTJ1" s="366"/>
      <c r="BTK1" s="366"/>
      <c r="BTL1" s="366"/>
      <c r="BTM1" s="366"/>
      <c r="BTN1" s="366"/>
      <c r="BTO1" s="366"/>
      <c r="BTP1" s="366"/>
      <c r="BTQ1" s="366"/>
      <c r="BTR1" s="366"/>
      <c r="BTS1" s="366"/>
      <c r="BTT1" s="366"/>
      <c r="BTU1" s="366"/>
      <c r="BTV1" s="366"/>
      <c r="BTW1" s="366"/>
      <c r="BTX1" s="366"/>
      <c r="BTY1" s="366"/>
      <c r="BTZ1" s="366"/>
      <c r="BUA1" s="366"/>
      <c r="BUB1" s="366"/>
      <c r="BUC1" s="366"/>
      <c r="BUD1" s="366"/>
      <c r="BUE1" s="366"/>
      <c r="BUF1" s="366"/>
      <c r="BUG1" s="366"/>
      <c r="BUH1" s="366"/>
      <c r="BUI1" s="366"/>
      <c r="BUJ1" s="366"/>
      <c r="BUK1" s="366"/>
      <c r="BUL1" s="366"/>
      <c r="BUM1" s="366"/>
      <c r="BUN1" s="366"/>
      <c r="BUO1" s="366"/>
      <c r="BUP1" s="366"/>
      <c r="BUQ1" s="366"/>
      <c r="BUR1" s="366"/>
      <c r="BUS1" s="366"/>
      <c r="BUT1" s="366"/>
      <c r="BUU1" s="366"/>
      <c r="BUV1" s="366"/>
      <c r="BUW1" s="366"/>
      <c r="BUX1" s="366"/>
      <c r="BUY1" s="366"/>
      <c r="BUZ1" s="366"/>
      <c r="BVA1" s="366"/>
      <c r="BVB1" s="366"/>
      <c r="BVC1" s="366"/>
      <c r="BVD1" s="366"/>
      <c r="BVE1" s="366"/>
      <c r="BVF1" s="366"/>
      <c r="BVG1" s="366"/>
      <c r="BVH1" s="366"/>
      <c r="BVI1" s="366"/>
      <c r="BVJ1" s="366"/>
      <c r="BVK1" s="366"/>
      <c r="BVL1" s="366"/>
      <c r="BVM1" s="366"/>
      <c r="BVN1" s="366"/>
      <c r="BVO1" s="366"/>
      <c r="BVP1" s="366"/>
      <c r="BVQ1" s="366"/>
      <c r="BVR1" s="366"/>
      <c r="BVS1" s="366"/>
      <c r="BVT1" s="366"/>
      <c r="BVU1" s="366"/>
      <c r="BVV1" s="366"/>
      <c r="BVW1" s="366"/>
      <c r="BVX1" s="366"/>
      <c r="BVY1" s="366"/>
      <c r="BVZ1" s="366"/>
      <c r="BWA1" s="366"/>
      <c r="BWB1" s="366"/>
      <c r="BWC1" s="366"/>
      <c r="BWD1" s="366"/>
      <c r="BWE1" s="366"/>
      <c r="BWF1" s="366"/>
      <c r="BWG1" s="366"/>
      <c r="BWH1" s="366"/>
      <c r="BWI1" s="366"/>
      <c r="BWJ1" s="366"/>
      <c r="BWK1" s="366"/>
      <c r="BWL1" s="366"/>
      <c r="BWM1" s="366"/>
      <c r="BWN1" s="366"/>
      <c r="BWO1" s="366"/>
      <c r="BWP1" s="366"/>
      <c r="BWQ1" s="366"/>
      <c r="BWR1" s="366"/>
      <c r="BWS1" s="366"/>
      <c r="BWT1" s="366"/>
      <c r="BWU1" s="366"/>
      <c r="BWV1" s="276"/>
      <c r="BWW1" s="276"/>
      <c r="BWX1" s="276"/>
      <c r="BWY1" s="276"/>
      <c r="BWZ1" s="276"/>
      <c r="BXA1" s="276"/>
      <c r="BXB1" s="276"/>
      <c r="BXC1" s="276"/>
      <c r="BXD1" s="276"/>
      <c r="BXE1" s="276"/>
      <c r="BXF1" s="276"/>
      <c r="BXG1" s="276"/>
      <c r="BXH1" s="276"/>
      <c r="BXI1" s="276"/>
      <c r="BXJ1" s="276"/>
      <c r="BXK1" s="276"/>
      <c r="BXL1" s="276"/>
      <c r="BXM1" s="276"/>
      <c r="BXN1" s="276"/>
      <c r="BXO1" s="276"/>
      <c r="BXP1" s="276"/>
      <c r="BXQ1" s="276"/>
      <c r="BXR1" s="276"/>
      <c r="BXS1" s="276"/>
      <c r="BXT1" s="276"/>
      <c r="BXU1" s="276"/>
      <c r="BXV1" s="276"/>
      <c r="BXW1" s="276"/>
      <c r="BXX1" s="276"/>
      <c r="BXY1" s="276"/>
      <c r="BXZ1" s="276"/>
      <c r="BYA1" s="276"/>
      <c r="BYB1" s="276"/>
      <c r="BYC1" s="276"/>
      <c r="BYD1" s="276"/>
      <c r="BYE1" s="276"/>
      <c r="BYF1" s="276"/>
      <c r="BYG1" s="276"/>
      <c r="BYH1" s="276"/>
      <c r="BYI1" s="276"/>
      <c r="BYJ1" s="276"/>
      <c r="BYK1" s="276"/>
      <c r="BYL1" s="276"/>
      <c r="BYM1" s="276"/>
      <c r="BYN1" s="276"/>
      <c r="BYO1" s="276"/>
      <c r="BYP1" s="276"/>
      <c r="BYQ1" s="276"/>
      <c r="BYR1" s="276"/>
      <c r="BYS1" s="276"/>
      <c r="BYT1" s="276"/>
      <c r="BYU1" s="276"/>
      <c r="BYV1" s="276"/>
      <c r="BYW1" s="276"/>
      <c r="BYX1" s="276"/>
      <c r="BYY1" s="276"/>
      <c r="BYZ1" s="276"/>
      <c r="BZA1" s="276"/>
      <c r="BZB1" s="276"/>
      <c r="BZC1" s="276"/>
      <c r="BZD1" s="276"/>
      <c r="BZE1" s="276"/>
      <c r="BZF1" s="276"/>
      <c r="BZG1" s="276"/>
      <c r="BZH1" s="276"/>
      <c r="BZI1" s="276"/>
      <c r="BZJ1" s="276"/>
      <c r="BZK1" s="276"/>
      <c r="BZL1" s="276"/>
      <c r="BZM1" s="276"/>
      <c r="BZN1" s="276"/>
      <c r="BZO1" s="276"/>
      <c r="BZP1" s="276"/>
      <c r="BZQ1" s="276"/>
      <c r="BZR1" s="276"/>
      <c r="BZS1" s="276"/>
      <c r="BZT1" s="276"/>
      <c r="BZU1" s="276"/>
      <c r="BZV1" s="276"/>
      <c r="BZW1" s="276"/>
      <c r="BZX1" s="276"/>
      <c r="BZY1" s="276"/>
      <c r="BZZ1" s="276"/>
      <c r="CAA1" s="276"/>
      <c r="CAB1" s="276"/>
      <c r="CAC1" s="276"/>
      <c r="CAD1" s="276"/>
      <c r="CAE1" s="276"/>
      <c r="CAF1" s="276"/>
      <c r="CAG1" s="276"/>
      <c r="CAH1" s="276"/>
      <c r="CAI1" s="276"/>
      <c r="CAJ1" s="366"/>
      <c r="CAK1" s="366"/>
      <c r="CAL1" s="366"/>
      <c r="CAM1" s="366"/>
      <c r="CAN1" s="366"/>
      <c r="CAO1" s="366"/>
      <c r="CAP1" s="366"/>
      <c r="CAQ1" s="366"/>
      <c r="CAR1" s="366"/>
      <c r="CAS1" s="366"/>
      <c r="CAT1" s="366"/>
      <c r="CAU1" s="366"/>
      <c r="CAV1" s="366"/>
      <c r="CAW1" s="366"/>
      <c r="CAX1" s="366"/>
      <c r="CAY1" s="366"/>
      <c r="CAZ1" s="366"/>
      <c r="CBA1" s="366"/>
      <c r="CBB1" s="366"/>
      <c r="CBC1" s="366"/>
      <c r="CBD1" s="366"/>
      <c r="CBE1" s="366"/>
      <c r="CBF1" s="366"/>
      <c r="CBG1" s="366"/>
      <c r="CBH1" s="366"/>
      <c r="CBI1" s="366"/>
      <c r="CBJ1" s="366"/>
      <c r="CBK1" s="366"/>
      <c r="CBL1" s="366"/>
      <c r="CBM1" s="366"/>
      <c r="CBN1" s="366"/>
      <c r="CBO1" s="366"/>
      <c r="CBP1" s="366"/>
      <c r="CBQ1" s="366"/>
      <c r="CBR1" s="366"/>
      <c r="CBS1" s="366"/>
      <c r="CBT1" s="366"/>
      <c r="CBU1" s="366"/>
      <c r="CBV1" s="366"/>
      <c r="CBW1" s="366"/>
      <c r="CBX1" s="366"/>
      <c r="CBY1" s="366"/>
      <c r="CBZ1" s="366"/>
      <c r="CCA1" s="366"/>
      <c r="CCB1" s="366"/>
      <c r="CCC1" s="366"/>
      <c r="CCD1" s="366"/>
      <c r="CCE1" s="366"/>
      <c r="CCF1" s="366"/>
      <c r="CCG1" s="366"/>
      <c r="CCH1" s="366"/>
      <c r="CCI1" s="366"/>
      <c r="CCJ1" s="366"/>
      <c r="CCK1" s="366"/>
      <c r="CCL1" s="366"/>
      <c r="CCM1" s="366"/>
      <c r="CCN1" s="366"/>
      <c r="CCO1" s="366"/>
      <c r="CCP1" s="366"/>
      <c r="CCQ1" s="366"/>
      <c r="CCR1" s="366"/>
      <c r="CCS1" s="366"/>
      <c r="CCT1" s="366"/>
      <c r="CCU1" s="366"/>
      <c r="CCV1" s="366"/>
      <c r="CCW1" s="366"/>
      <c r="CCX1" s="366"/>
      <c r="CCY1" s="366"/>
      <c r="CCZ1" s="366"/>
      <c r="CDA1" s="366"/>
      <c r="CDB1" s="366"/>
      <c r="CDC1" s="366"/>
      <c r="CDD1" s="366"/>
      <c r="CDE1" s="366"/>
      <c r="CDF1" s="366"/>
      <c r="CDG1" s="366"/>
      <c r="CDH1" s="366"/>
      <c r="CDI1" s="366"/>
      <c r="CDJ1" s="366"/>
      <c r="CDK1" s="366"/>
      <c r="CDL1" s="366"/>
      <c r="CDM1" s="366"/>
      <c r="CDN1" s="366"/>
      <c r="CDO1" s="366"/>
      <c r="CDP1" s="366"/>
      <c r="CDQ1" s="366"/>
      <c r="CDR1" s="366"/>
      <c r="CDS1" s="366"/>
      <c r="CDT1" s="366"/>
      <c r="CDU1" s="366"/>
      <c r="CDV1" s="366"/>
      <c r="CDW1" s="366"/>
      <c r="CDX1" s="366"/>
      <c r="CDY1" s="366"/>
      <c r="CDZ1" s="366"/>
      <c r="CEA1" s="366"/>
      <c r="CEB1" s="366"/>
      <c r="CEC1" s="366"/>
      <c r="CED1" s="366"/>
      <c r="CEE1" s="366"/>
      <c r="CEF1" s="366"/>
      <c r="CEG1" s="366"/>
      <c r="CEH1" s="366"/>
      <c r="CEI1" s="366"/>
      <c r="CEJ1" s="366"/>
      <c r="CEK1" s="366"/>
      <c r="CEL1" s="366"/>
      <c r="CEM1" s="366"/>
      <c r="CEN1" s="366"/>
      <c r="CEO1" s="366"/>
      <c r="CEP1" s="366"/>
      <c r="CEQ1" s="366"/>
      <c r="CER1" s="366"/>
      <c r="CES1" s="366"/>
      <c r="CET1" s="366"/>
      <c r="CEU1" s="366"/>
      <c r="CEV1" s="366"/>
      <c r="CEW1" s="366"/>
      <c r="CEX1" s="366"/>
      <c r="CEY1" s="366"/>
      <c r="CEZ1" s="366"/>
      <c r="CFA1" s="366"/>
      <c r="CFB1" s="366"/>
      <c r="CFC1" s="366"/>
      <c r="CFD1" s="366"/>
      <c r="CFE1" s="366"/>
      <c r="CFF1" s="366"/>
      <c r="CFG1" s="366"/>
      <c r="CFH1" s="366"/>
      <c r="CFI1" s="366"/>
      <c r="CFJ1" s="366"/>
      <c r="CFK1" s="366"/>
      <c r="CFL1" s="366"/>
      <c r="CFM1" s="366"/>
      <c r="CFN1" s="366"/>
      <c r="CFO1" s="366"/>
      <c r="CFP1" s="366"/>
      <c r="CFQ1" s="366"/>
      <c r="CFR1" s="366"/>
      <c r="CFS1" s="366"/>
      <c r="CFT1" s="366"/>
      <c r="CFU1" s="366"/>
      <c r="CFV1" s="366"/>
      <c r="CFW1" s="366"/>
      <c r="CFX1" s="366"/>
      <c r="CFY1" s="366"/>
      <c r="CFZ1" s="366"/>
      <c r="CGA1" s="366"/>
      <c r="CGB1" s="366"/>
      <c r="CGC1" s="366"/>
      <c r="CGD1" s="366"/>
      <c r="CGE1" s="366"/>
      <c r="CGF1" s="366"/>
      <c r="CGG1" s="366"/>
      <c r="CGH1" s="366"/>
      <c r="CGI1" s="366"/>
      <c r="CGJ1" s="366"/>
      <c r="CGK1" s="366"/>
      <c r="CGL1" s="366"/>
      <c r="CGM1" s="366"/>
      <c r="CGN1" s="366"/>
      <c r="CGO1" s="366"/>
      <c r="CGP1" s="366"/>
      <c r="CGQ1" s="366"/>
      <c r="CGR1" s="276"/>
      <c r="CGS1" s="276"/>
      <c r="CGT1" s="276"/>
      <c r="CGU1" s="276"/>
      <c r="CGV1" s="276"/>
      <c r="CGW1" s="276"/>
      <c r="CGX1" s="276"/>
      <c r="CGY1" s="276"/>
      <c r="CGZ1" s="276"/>
      <c r="CHA1" s="276"/>
      <c r="CHB1" s="276"/>
      <c r="CHC1" s="276"/>
      <c r="CHD1" s="276"/>
      <c r="CHE1" s="276"/>
      <c r="CHF1" s="276"/>
      <c r="CHG1" s="276"/>
      <c r="CHH1" s="276"/>
      <c r="CHI1" s="276"/>
      <c r="CHJ1" s="276"/>
      <c r="CHK1" s="276"/>
      <c r="CHL1" s="276"/>
      <c r="CHM1" s="276"/>
      <c r="CHN1" s="276"/>
      <c r="CHO1" s="276"/>
      <c r="CHP1" s="276"/>
      <c r="CHQ1" s="276"/>
      <c r="CHR1" s="276"/>
      <c r="CHS1" s="276"/>
      <c r="CHT1" s="276"/>
      <c r="CHU1" s="276"/>
      <c r="CHV1" s="276"/>
      <c r="CHW1" s="276"/>
      <c r="CHX1" s="276"/>
      <c r="CHY1" s="276"/>
      <c r="CHZ1" s="276"/>
      <c r="CIA1" s="276"/>
      <c r="CIB1" s="276"/>
      <c r="CIC1" s="276"/>
      <c r="CID1" s="276"/>
      <c r="CIE1" s="276"/>
      <c r="CIF1" s="276"/>
      <c r="CIG1" s="276"/>
      <c r="CIH1" s="276"/>
      <c r="CII1" s="276"/>
      <c r="CIJ1" s="276"/>
      <c r="CIK1" s="276"/>
      <c r="CIL1" s="276"/>
      <c r="CIM1" s="276"/>
      <c r="CIN1" s="276"/>
      <c r="CIO1" s="276"/>
      <c r="CIP1" s="276"/>
      <c r="CIQ1" s="276"/>
      <c r="CIR1" s="276"/>
      <c r="CIS1" s="276"/>
      <c r="CIT1" s="276"/>
      <c r="CIU1" s="276"/>
      <c r="CIV1" s="276"/>
      <c r="CIW1" s="276"/>
      <c r="CIX1" s="276"/>
      <c r="CIY1" s="276"/>
      <c r="CIZ1" s="276"/>
      <c r="CJA1" s="276"/>
      <c r="CJB1" s="276"/>
      <c r="CJC1" s="276"/>
      <c r="CJD1" s="276"/>
      <c r="CJE1" s="276"/>
      <c r="CJF1" s="276"/>
      <c r="CJG1" s="276"/>
      <c r="CJH1" s="276"/>
      <c r="CJI1" s="276"/>
      <c r="CJJ1" s="276"/>
      <c r="CJK1" s="276"/>
      <c r="CJL1" s="276"/>
      <c r="CJM1" s="276"/>
      <c r="CJN1" s="276"/>
      <c r="CJO1" s="276"/>
      <c r="CJP1" s="276"/>
      <c r="CJQ1" s="276"/>
      <c r="CJR1" s="276"/>
      <c r="CJS1" s="276"/>
      <c r="CJT1" s="276"/>
      <c r="CJU1" s="276"/>
      <c r="CJV1" s="276"/>
      <c r="CJW1" s="276"/>
      <c r="CJX1" s="276"/>
      <c r="CJY1" s="276"/>
      <c r="CJZ1" s="276"/>
      <c r="CKA1" s="276"/>
      <c r="CKB1" s="276"/>
      <c r="CKC1" s="276"/>
      <c r="CKD1" s="276"/>
      <c r="CKE1" s="276"/>
      <c r="CKF1" s="366"/>
      <c r="CKG1" s="366"/>
      <c r="CKH1" s="366"/>
      <c r="CKI1" s="366"/>
      <c r="CKJ1" s="366"/>
      <c r="CKK1" s="366"/>
      <c r="CKL1" s="366"/>
      <c r="CKM1" s="366"/>
      <c r="CKN1" s="366"/>
      <c r="CKO1" s="366"/>
      <c r="CKP1" s="366"/>
      <c r="CKQ1" s="366"/>
      <c r="CKR1" s="366"/>
      <c r="CKS1" s="366"/>
      <c r="CKT1" s="366"/>
      <c r="CKU1" s="366"/>
      <c r="CKV1" s="366"/>
      <c r="CKW1" s="366"/>
      <c r="CKX1" s="366"/>
      <c r="CKY1" s="366"/>
      <c r="CKZ1" s="366"/>
      <c r="CLA1" s="366"/>
      <c r="CLB1" s="366"/>
      <c r="CLC1" s="366"/>
      <c r="CLD1" s="366"/>
      <c r="CLE1" s="366"/>
      <c r="CLF1" s="366"/>
      <c r="CLG1" s="366"/>
      <c r="CLH1" s="366"/>
      <c r="CLI1" s="366"/>
      <c r="CLJ1" s="366"/>
      <c r="CLK1" s="366"/>
      <c r="CLL1" s="366"/>
      <c r="CLM1" s="366"/>
      <c r="CLN1" s="366"/>
      <c r="CLO1" s="366"/>
      <c r="CLP1" s="366"/>
      <c r="CLQ1" s="366"/>
      <c r="CLR1" s="366"/>
      <c r="CLS1" s="366"/>
      <c r="CLT1" s="366"/>
      <c r="CLU1" s="366"/>
      <c r="CLV1" s="366"/>
      <c r="CLW1" s="366"/>
      <c r="CLX1" s="366"/>
      <c r="CLY1" s="366"/>
      <c r="CLZ1" s="366"/>
      <c r="CMA1" s="366"/>
      <c r="CMB1" s="366"/>
      <c r="CMC1" s="366"/>
      <c r="CMD1" s="366"/>
      <c r="CME1" s="366"/>
      <c r="CMF1" s="366"/>
      <c r="CMG1" s="366"/>
      <c r="CMH1" s="366"/>
      <c r="CMI1" s="366"/>
      <c r="CMJ1" s="366"/>
      <c r="CMK1" s="366"/>
      <c r="CML1" s="366"/>
      <c r="CMM1" s="366"/>
      <c r="CMN1" s="366"/>
      <c r="CMO1" s="366"/>
      <c r="CMP1" s="366"/>
      <c r="CMQ1" s="366"/>
      <c r="CMR1" s="366"/>
      <c r="CMS1" s="366"/>
      <c r="CMT1" s="366"/>
      <c r="CMU1" s="366"/>
      <c r="CMV1" s="366"/>
      <c r="CMW1" s="366"/>
      <c r="CMX1" s="366"/>
      <c r="CMY1" s="366"/>
      <c r="CMZ1" s="366"/>
      <c r="CNA1" s="366"/>
      <c r="CNB1" s="366"/>
      <c r="CNC1" s="366"/>
      <c r="CND1" s="366"/>
      <c r="CNE1" s="366"/>
      <c r="CNF1" s="366"/>
      <c r="CNG1" s="366"/>
      <c r="CNH1" s="366"/>
      <c r="CNI1" s="366"/>
      <c r="CNJ1" s="366"/>
      <c r="CNK1" s="366"/>
      <c r="CNL1" s="366"/>
      <c r="CNM1" s="366"/>
      <c r="CNN1" s="366"/>
      <c r="CNO1" s="366"/>
      <c r="CNP1" s="366"/>
      <c r="CNQ1" s="366"/>
      <c r="CNR1" s="366"/>
      <c r="CNS1" s="366"/>
      <c r="CNT1" s="366"/>
      <c r="CNU1" s="366"/>
      <c r="CNV1" s="366"/>
      <c r="CNW1" s="366"/>
      <c r="CNX1" s="366"/>
      <c r="CNY1" s="366"/>
      <c r="CNZ1" s="366"/>
      <c r="COA1" s="366"/>
      <c r="COB1" s="366"/>
      <c r="COC1" s="366"/>
      <c r="COD1" s="366"/>
      <c r="COE1" s="366"/>
      <c r="COF1" s="366"/>
      <c r="COG1" s="366"/>
      <c r="COH1" s="366"/>
      <c r="COI1" s="366"/>
      <c r="COJ1" s="366"/>
      <c r="COK1" s="366"/>
      <c r="COL1" s="366"/>
      <c r="COM1" s="366"/>
      <c r="CON1" s="366"/>
      <c r="COO1" s="366"/>
      <c r="COP1" s="366"/>
      <c r="COQ1" s="366"/>
      <c r="COR1" s="366"/>
      <c r="COS1" s="366"/>
      <c r="COT1" s="366"/>
      <c r="COU1" s="366"/>
      <c r="COV1" s="366"/>
      <c r="COW1" s="366"/>
      <c r="COX1" s="366"/>
      <c r="COY1" s="366"/>
      <c r="COZ1" s="366"/>
      <c r="CPA1" s="366"/>
      <c r="CPB1" s="366"/>
      <c r="CPC1" s="366"/>
      <c r="CPD1" s="366"/>
      <c r="CPE1" s="366"/>
      <c r="CPF1" s="366"/>
      <c r="CPG1" s="366"/>
      <c r="CPH1" s="366"/>
      <c r="CPI1" s="366"/>
      <c r="CPJ1" s="366"/>
      <c r="CPK1" s="366"/>
      <c r="CPL1" s="366"/>
      <c r="CPM1" s="366"/>
      <c r="CPN1" s="366"/>
      <c r="CPO1" s="366"/>
      <c r="CPP1" s="366"/>
      <c r="CPQ1" s="366"/>
      <c r="CPR1" s="366"/>
      <c r="CPS1" s="366"/>
      <c r="CPT1" s="366"/>
      <c r="CPU1" s="366"/>
      <c r="CPV1" s="366"/>
      <c r="CPW1" s="366"/>
      <c r="CPX1" s="366"/>
      <c r="CPY1" s="366"/>
      <c r="CPZ1" s="366"/>
      <c r="CQA1" s="366"/>
      <c r="CQB1" s="366"/>
      <c r="CQC1" s="366"/>
      <c r="CQD1" s="366"/>
      <c r="CQE1" s="366"/>
      <c r="CQF1" s="366"/>
      <c r="CQG1" s="366"/>
      <c r="CQH1" s="366"/>
      <c r="CQI1" s="366"/>
      <c r="CQJ1" s="366"/>
      <c r="CQK1" s="366"/>
      <c r="CQL1" s="366"/>
      <c r="CQM1" s="366"/>
      <c r="CQN1" s="276"/>
      <c r="CQO1" s="276"/>
      <c r="CQP1" s="276"/>
      <c r="CQQ1" s="276"/>
      <c r="CQR1" s="276"/>
      <c r="CQS1" s="276"/>
      <c r="CQT1" s="276"/>
      <c r="CQU1" s="276"/>
      <c r="CQV1" s="276"/>
      <c r="CQW1" s="276"/>
      <c r="CQX1" s="276"/>
      <c r="CQY1" s="276"/>
      <c r="CQZ1" s="276"/>
      <c r="CRA1" s="276"/>
      <c r="CRB1" s="276"/>
      <c r="CRC1" s="276"/>
      <c r="CRD1" s="276"/>
      <c r="CRE1" s="276"/>
      <c r="CRF1" s="276"/>
      <c r="CRG1" s="276"/>
      <c r="CRH1" s="276"/>
      <c r="CRI1" s="276"/>
      <c r="CRJ1" s="276"/>
      <c r="CRK1" s="276"/>
      <c r="CRL1" s="276"/>
      <c r="CRM1" s="276"/>
      <c r="CRN1" s="276"/>
      <c r="CRO1" s="276"/>
      <c r="CRP1" s="276"/>
      <c r="CRQ1" s="276"/>
      <c r="CRR1" s="276"/>
      <c r="CRS1" s="276"/>
      <c r="CRT1" s="276"/>
      <c r="CRU1" s="276"/>
      <c r="CRV1" s="276"/>
      <c r="CRW1" s="276"/>
      <c r="CRX1" s="276"/>
      <c r="CRY1" s="276"/>
      <c r="CRZ1" s="276"/>
      <c r="CSA1" s="276"/>
      <c r="CSB1" s="276"/>
      <c r="CSC1" s="276"/>
      <c r="CSD1" s="276"/>
      <c r="CSE1" s="276"/>
      <c r="CSF1" s="276"/>
      <c r="CSG1" s="276"/>
      <c r="CSH1" s="276"/>
      <c r="CSI1" s="276"/>
      <c r="CSJ1" s="276"/>
      <c r="CSK1" s="276"/>
      <c r="CSL1" s="276"/>
      <c r="CSM1" s="276"/>
      <c r="CSN1" s="276"/>
      <c r="CSO1" s="276"/>
      <c r="CSP1" s="276"/>
      <c r="CSQ1" s="276"/>
      <c r="CSR1" s="276"/>
      <c r="CSS1" s="276"/>
      <c r="CST1" s="276"/>
      <c r="CSU1" s="276"/>
      <c r="CSV1" s="276"/>
      <c r="CSW1" s="276"/>
      <c r="CSX1" s="276"/>
      <c r="CSY1" s="276"/>
      <c r="CSZ1" s="276"/>
      <c r="CTA1" s="276"/>
      <c r="CTB1" s="276"/>
      <c r="CTC1" s="276"/>
      <c r="CTD1" s="276"/>
      <c r="CTE1" s="276"/>
      <c r="CTF1" s="276"/>
      <c r="CTG1" s="276"/>
      <c r="CTH1" s="276"/>
      <c r="CTI1" s="276"/>
      <c r="CTJ1" s="276"/>
      <c r="CTK1" s="276"/>
      <c r="CTL1" s="276"/>
      <c r="CTM1" s="276"/>
      <c r="CTN1" s="276"/>
      <c r="CTO1" s="276"/>
      <c r="CTP1" s="276"/>
      <c r="CTQ1" s="276"/>
      <c r="CTR1" s="276"/>
      <c r="CTS1" s="276"/>
      <c r="CTT1" s="276"/>
      <c r="CTU1" s="276"/>
      <c r="CTV1" s="276"/>
      <c r="CTW1" s="276"/>
      <c r="CTX1" s="276"/>
      <c r="CTY1" s="276"/>
      <c r="CTZ1" s="276"/>
      <c r="CUA1" s="276"/>
      <c r="CUB1" s="366"/>
      <c r="CUC1" s="366"/>
      <c r="CUD1" s="366"/>
      <c r="CUE1" s="366"/>
      <c r="CUF1" s="366"/>
      <c r="CUG1" s="366"/>
      <c r="CUH1" s="366"/>
      <c r="CUI1" s="366"/>
      <c r="CUJ1" s="366"/>
      <c r="CUK1" s="366"/>
      <c r="CUL1" s="366"/>
      <c r="CUM1" s="366"/>
      <c r="CUN1" s="366"/>
      <c r="CUO1" s="366"/>
      <c r="CUP1" s="366"/>
      <c r="CUQ1" s="366"/>
      <c r="CUR1" s="366"/>
      <c r="CUS1" s="366"/>
      <c r="CUT1" s="366"/>
      <c r="CUU1" s="366"/>
      <c r="CUV1" s="366"/>
      <c r="CUW1" s="366"/>
      <c r="CUX1" s="366"/>
      <c r="CUY1" s="366"/>
      <c r="CUZ1" s="366"/>
      <c r="CVA1" s="366"/>
      <c r="CVB1" s="366"/>
      <c r="CVC1" s="366"/>
      <c r="CVD1" s="366"/>
      <c r="CVE1" s="366"/>
      <c r="CVF1" s="366"/>
      <c r="CVG1" s="366"/>
      <c r="CVH1" s="366"/>
      <c r="CVI1" s="366"/>
      <c r="CVJ1" s="366"/>
      <c r="CVK1" s="366"/>
      <c r="CVL1" s="366"/>
      <c r="CVM1" s="366"/>
      <c r="CVN1" s="366"/>
      <c r="CVO1" s="366"/>
      <c r="CVP1" s="366"/>
      <c r="CVQ1" s="366"/>
      <c r="CVR1" s="366"/>
      <c r="CVS1" s="366"/>
      <c r="CVT1" s="366"/>
      <c r="CVU1" s="366"/>
      <c r="CVV1" s="366"/>
      <c r="CVW1" s="366"/>
      <c r="CVX1" s="366"/>
      <c r="CVY1" s="366"/>
      <c r="CVZ1" s="366"/>
      <c r="CWA1" s="366"/>
      <c r="CWB1" s="366"/>
      <c r="CWC1" s="366"/>
      <c r="CWD1" s="366"/>
      <c r="CWE1" s="366"/>
      <c r="CWF1" s="366"/>
      <c r="CWG1" s="366"/>
      <c r="CWH1" s="366"/>
      <c r="CWI1" s="366"/>
      <c r="CWJ1" s="366"/>
      <c r="CWK1" s="366"/>
      <c r="CWL1" s="366"/>
      <c r="CWM1" s="366"/>
      <c r="CWN1" s="366"/>
      <c r="CWO1" s="366"/>
      <c r="CWP1" s="366"/>
      <c r="CWQ1" s="366"/>
      <c r="CWR1" s="366"/>
      <c r="CWS1" s="366"/>
      <c r="CWT1" s="366"/>
      <c r="CWU1" s="366"/>
      <c r="CWV1" s="366"/>
      <c r="CWW1" s="366"/>
      <c r="CWX1" s="366"/>
      <c r="CWY1" s="366"/>
      <c r="CWZ1" s="366"/>
      <c r="CXA1" s="366"/>
      <c r="CXB1" s="366"/>
      <c r="CXC1" s="366"/>
      <c r="CXD1" s="366"/>
      <c r="CXE1" s="366"/>
      <c r="CXF1" s="366"/>
      <c r="CXG1" s="366"/>
      <c r="CXH1" s="366"/>
      <c r="CXI1" s="366"/>
      <c r="CXJ1" s="366"/>
      <c r="CXK1" s="366"/>
      <c r="CXL1" s="366"/>
      <c r="CXM1" s="366"/>
      <c r="CXN1" s="366"/>
      <c r="CXO1" s="366"/>
      <c r="CXP1" s="366"/>
      <c r="CXQ1" s="366"/>
      <c r="CXR1" s="366"/>
      <c r="CXS1" s="366"/>
      <c r="CXT1" s="366"/>
      <c r="CXU1" s="366"/>
      <c r="CXV1" s="366"/>
      <c r="CXW1" s="366"/>
      <c r="CXX1" s="366"/>
      <c r="CXY1" s="366"/>
      <c r="CXZ1" s="366"/>
      <c r="CYA1" s="366"/>
      <c r="CYB1" s="366"/>
      <c r="CYC1" s="366"/>
      <c r="CYD1" s="366"/>
      <c r="CYE1" s="366"/>
      <c r="CYF1" s="366"/>
      <c r="CYG1" s="366"/>
      <c r="CYH1" s="366"/>
      <c r="CYI1" s="366"/>
      <c r="CYJ1" s="366"/>
      <c r="CYK1" s="366"/>
      <c r="CYL1" s="366"/>
      <c r="CYM1" s="366"/>
      <c r="CYN1" s="366"/>
      <c r="CYO1" s="366"/>
      <c r="CYP1" s="366"/>
      <c r="CYQ1" s="366"/>
      <c r="CYR1" s="366"/>
      <c r="CYS1" s="366"/>
      <c r="CYT1" s="366"/>
      <c r="CYU1" s="366"/>
      <c r="CYV1" s="366"/>
      <c r="CYW1" s="366"/>
      <c r="CYX1" s="366"/>
      <c r="CYY1" s="366"/>
      <c r="CYZ1" s="366"/>
      <c r="CZA1" s="366"/>
      <c r="CZB1" s="366"/>
      <c r="CZC1" s="366"/>
      <c r="CZD1" s="366"/>
      <c r="CZE1" s="366"/>
      <c r="CZF1" s="366"/>
      <c r="CZG1" s="366"/>
      <c r="CZH1" s="366"/>
      <c r="CZI1" s="366"/>
      <c r="CZJ1" s="366"/>
      <c r="CZK1" s="366"/>
      <c r="CZL1" s="366"/>
      <c r="CZM1" s="366"/>
      <c r="CZN1" s="366"/>
      <c r="CZO1" s="366"/>
      <c r="CZP1" s="366"/>
      <c r="CZQ1" s="366"/>
      <c r="CZR1" s="366"/>
      <c r="CZS1" s="366"/>
      <c r="CZT1" s="366"/>
      <c r="CZU1" s="366"/>
      <c r="CZV1" s="366"/>
      <c r="CZW1" s="366"/>
      <c r="CZX1" s="366"/>
      <c r="CZY1" s="366"/>
      <c r="CZZ1" s="366"/>
      <c r="DAA1" s="366"/>
      <c r="DAB1" s="366"/>
      <c r="DAC1" s="366"/>
      <c r="DAD1" s="366"/>
      <c r="DAE1" s="366"/>
      <c r="DAF1" s="366"/>
      <c r="DAG1" s="366"/>
      <c r="DAH1" s="366"/>
      <c r="DAI1" s="366"/>
      <c r="DAJ1" s="276"/>
      <c r="DAK1" s="276"/>
      <c r="DAL1" s="276"/>
      <c r="DAM1" s="276"/>
      <c r="DAN1" s="276"/>
      <c r="DAO1" s="276"/>
      <c r="DAP1" s="276"/>
      <c r="DAQ1" s="276"/>
      <c r="DAR1" s="276"/>
      <c r="DAS1" s="276"/>
      <c r="DAT1" s="276"/>
      <c r="DAU1" s="276"/>
      <c r="DAV1" s="276"/>
      <c r="DAW1" s="276"/>
      <c r="DAX1" s="276"/>
      <c r="DAY1" s="276"/>
      <c r="DAZ1" s="276"/>
      <c r="DBA1" s="276"/>
      <c r="DBB1" s="276"/>
      <c r="DBC1" s="276"/>
      <c r="DBD1" s="276"/>
      <c r="DBE1" s="276"/>
      <c r="DBF1" s="276"/>
      <c r="DBG1" s="276"/>
      <c r="DBH1" s="276"/>
      <c r="DBI1" s="276"/>
      <c r="DBJ1" s="276"/>
      <c r="DBK1" s="276"/>
      <c r="DBL1" s="276"/>
      <c r="DBM1" s="276"/>
      <c r="DBN1" s="276"/>
      <c r="DBO1" s="276"/>
      <c r="DBP1" s="276"/>
      <c r="DBQ1" s="276"/>
      <c r="DBR1" s="276"/>
      <c r="DBS1" s="276"/>
      <c r="DBT1" s="276"/>
      <c r="DBU1" s="276"/>
      <c r="DBV1" s="276"/>
      <c r="DBW1" s="276"/>
      <c r="DBX1" s="276"/>
      <c r="DBY1" s="276"/>
      <c r="DBZ1" s="276"/>
      <c r="DCA1" s="276"/>
      <c r="DCB1" s="276"/>
      <c r="DCC1" s="276"/>
      <c r="DCD1" s="276"/>
      <c r="DCE1" s="276"/>
      <c r="DCF1" s="276"/>
      <c r="DCG1" s="276"/>
      <c r="DCH1" s="276"/>
      <c r="DCI1" s="276"/>
      <c r="DCJ1" s="276"/>
      <c r="DCK1" s="276"/>
      <c r="DCL1" s="276"/>
      <c r="DCM1" s="276"/>
      <c r="DCN1" s="276"/>
      <c r="DCO1" s="276"/>
      <c r="DCP1" s="276"/>
      <c r="DCQ1" s="276"/>
      <c r="DCR1" s="276"/>
      <c r="DCS1" s="276"/>
      <c r="DCT1" s="276"/>
      <c r="DCU1" s="276"/>
      <c r="DCV1" s="276"/>
      <c r="DCW1" s="276"/>
      <c r="DCX1" s="276"/>
      <c r="DCY1" s="276"/>
      <c r="DCZ1" s="276"/>
      <c r="DDA1" s="276"/>
      <c r="DDB1" s="276"/>
      <c r="DDC1" s="276"/>
      <c r="DDD1" s="276"/>
      <c r="DDE1" s="276"/>
      <c r="DDF1" s="276"/>
      <c r="DDG1" s="276"/>
      <c r="DDH1" s="276"/>
      <c r="DDI1" s="276"/>
      <c r="DDJ1" s="276"/>
      <c r="DDK1" s="276"/>
      <c r="DDL1" s="276"/>
      <c r="DDM1" s="276"/>
      <c r="DDN1" s="276"/>
      <c r="DDO1" s="276"/>
      <c r="DDP1" s="276"/>
      <c r="DDQ1" s="276"/>
      <c r="DDR1" s="276"/>
      <c r="DDS1" s="276"/>
      <c r="DDT1" s="276"/>
      <c r="DDU1" s="276"/>
      <c r="DDV1" s="276"/>
      <c r="DDW1" s="276"/>
      <c r="DDX1" s="366"/>
      <c r="DDY1" s="366"/>
      <c r="DDZ1" s="366"/>
      <c r="DEA1" s="366"/>
      <c r="DEB1" s="366"/>
      <c r="DEC1" s="366"/>
      <c r="DED1" s="366"/>
      <c r="DEE1" s="366"/>
      <c r="DEF1" s="366"/>
      <c r="DEG1" s="366"/>
      <c r="DEH1" s="366"/>
      <c r="DEI1" s="366"/>
      <c r="DEJ1" s="366"/>
      <c r="DEK1" s="366"/>
      <c r="DEL1" s="366"/>
      <c r="DEM1" s="366"/>
      <c r="DEN1" s="366"/>
      <c r="DEO1" s="366"/>
      <c r="DEP1" s="366"/>
      <c r="DEQ1" s="366"/>
      <c r="DER1" s="366"/>
      <c r="DES1" s="366"/>
      <c r="DET1" s="366"/>
      <c r="DEU1" s="366"/>
      <c r="DEV1" s="366"/>
      <c r="DEW1" s="366"/>
      <c r="DEX1" s="366"/>
      <c r="DEY1" s="366"/>
      <c r="DEZ1" s="366"/>
      <c r="DFA1" s="366"/>
      <c r="DFB1" s="366"/>
      <c r="DFC1" s="366"/>
      <c r="DFD1" s="366"/>
      <c r="DFE1" s="366"/>
      <c r="DFF1" s="366"/>
      <c r="DFG1" s="366"/>
      <c r="DFH1" s="366"/>
      <c r="DFI1" s="366"/>
      <c r="DFJ1" s="366"/>
      <c r="DFK1" s="366"/>
      <c r="DFL1" s="366"/>
      <c r="DFM1" s="366"/>
      <c r="DFN1" s="366"/>
      <c r="DFO1" s="366"/>
      <c r="DFP1" s="366"/>
      <c r="DFQ1" s="366"/>
      <c r="DFR1" s="366"/>
      <c r="DFS1" s="366"/>
      <c r="DFT1" s="366"/>
      <c r="DFU1" s="366"/>
      <c r="DFV1" s="366"/>
      <c r="DFW1" s="366"/>
      <c r="DFX1" s="366"/>
      <c r="DFY1" s="366"/>
      <c r="DFZ1" s="366"/>
      <c r="DGA1" s="366"/>
      <c r="DGB1" s="366"/>
      <c r="DGC1" s="366"/>
      <c r="DGD1" s="366"/>
      <c r="DGE1" s="366"/>
      <c r="DGF1" s="366"/>
      <c r="DGG1" s="366"/>
      <c r="DGH1" s="366"/>
      <c r="DGI1" s="366"/>
      <c r="DGJ1" s="366"/>
      <c r="DGK1" s="366"/>
      <c r="DGL1" s="366"/>
      <c r="DGM1" s="366"/>
      <c r="DGN1" s="366"/>
      <c r="DGO1" s="366"/>
      <c r="DGP1" s="366"/>
      <c r="DGQ1" s="366"/>
      <c r="DGR1" s="366"/>
      <c r="DGS1" s="366"/>
      <c r="DGT1" s="366"/>
      <c r="DGU1" s="366"/>
      <c r="DGV1" s="366"/>
      <c r="DGW1" s="366"/>
      <c r="DGX1" s="366"/>
      <c r="DGY1" s="366"/>
      <c r="DGZ1" s="366"/>
      <c r="DHA1" s="366"/>
      <c r="DHB1" s="366"/>
      <c r="DHC1" s="366"/>
      <c r="DHD1" s="366"/>
      <c r="DHE1" s="366"/>
      <c r="DHF1" s="366"/>
      <c r="DHG1" s="366"/>
      <c r="DHH1" s="366"/>
      <c r="DHI1" s="366"/>
      <c r="DHJ1" s="366"/>
      <c r="DHK1" s="366"/>
      <c r="DHL1" s="366"/>
      <c r="DHM1" s="366"/>
      <c r="DHN1" s="366"/>
      <c r="DHO1" s="366"/>
      <c r="DHP1" s="366"/>
      <c r="DHQ1" s="366"/>
      <c r="DHR1" s="366"/>
      <c r="DHS1" s="366"/>
      <c r="DHT1" s="366"/>
      <c r="DHU1" s="366"/>
      <c r="DHV1" s="366"/>
      <c r="DHW1" s="366"/>
      <c r="DHX1" s="366"/>
      <c r="DHY1" s="366"/>
      <c r="DHZ1" s="366"/>
      <c r="DIA1" s="366"/>
      <c r="DIB1" s="366"/>
      <c r="DIC1" s="366"/>
      <c r="DID1" s="366"/>
      <c r="DIE1" s="366"/>
      <c r="DIF1" s="366"/>
      <c r="DIG1" s="366"/>
      <c r="DIH1" s="366"/>
      <c r="DII1" s="366"/>
      <c r="DIJ1" s="366"/>
      <c r="DIK1" s="366"/>
      <c r="DIL1" s="366"/>
      <c r="DIM1" s="366"/>
      <c r="DIN1" s="366"/>
      <c r="DIO1" s="366"/>
      <c r="DIP1" s="366"/>
      <c r="DIQ1" s="366"/>
      <c r="DIR1" s="366"/>
      <c r="DIS1" s="366"/>
      <c r="DIT1" s="366"/>
      <c r="DIU1" s="366"/>
      <c r="DIV1" s="366"/>
      <c r="DIW1" s="366"/>
      <c r="DIX1" s="366"/>
      <c r="DIY1" s="366"/>
      <c r="DIZ1" s="366"/>
      <c r="DJA1" s="366"/>
      <c r="DJB1" s="366"/>
      <c r="DJC1" s="366"/>
      <c r="DJD1" s="366"/>
      <c r="DJE1" s="366"/>
      <c r="DJF1" s="366"/>
      <c r="DJG1" s="366"/>
      <c r="DJH1" s="366"/>
      <c r="DJI1" s="366"/>
      <c r="DJJ1" s="366"/>
      <c r="DJK1" s="366"/>
      <c r="DJL1" s="366"/>
      <c r="DJM1" s="366"/>
      <c r="DJN1" s="366"/>
      <c r="DJO1" s="366"/>
      <c r="DJP1" s="366"/>
      <c r="DJQ1" s="366"/>
      <c r="DJR1" s="366"/>
      <c r="DJS1" s="366"/>
      <c r="DJT1" s="366"/>
      <c r="DJU1" s="366"/>
      <c r="DJV1" s="366"/>
      <c r="DJW1" s="366"/>
      <c r="DJX1" s="366"/>
      <c r="DJY1" s="366"/>
      <c r="DJZ1" s="366"/>
      <c r="DKA1" s="366"/>
      <c r="DKB1" s="366"/>
      <c r="DKC1" s="366"/>
      <c r="DKD1" s="366"/>
      <c r="DKE1" s="366"/>
      <c r="DKF1" s="276"/>
      <c r="DKG1" s="276"/>
      <c r="DKH1" s="276"/>
      <c r="DKI1" s="276"/>
      <c r="DKJ1" s="276"/>
      <c r="DKK1" s="276"/>
      <c r="DKL1" s="276"/>
      <c r="DKM1" s="276"/>
      <c r="DKN1" s="276"/>
      <c r="DKO1" s="276"/>
      <c r="DKP1" s="276"/>
      <c r="DKQ1" s="276"/>
      <c r="DKR1" s="276"/>
      <c r="DKS1" s="276"/>
      <c r="DKT1" s="276"/>
      <c r="DKU1" s="276"/>
      <c r="DKV1" s="276"/>
      <c r="DKW1" s="276"/>
      <c r="DKX1" s="276"/>
      <c r="DKY1" s="276"/>
      <c r="DKZ1" s="276"/>
      <c r="DLA1" s="276"/>
      <c r="DLB1" s="276"/>
      <c r="DLC1" s="276"/>
      <c r="DLD1" s="276"/>
      <c r="DLE1" s="276"/>
      <c r="DLF1" s="276"/>
      <c r="DLG1" s="276"/>
      <c r="DLH1" s="276"/>
      <c r="DLI1" s="276"/>
      <c r="DLJ1" s="276"/>
      <c r="DLK1" s="276"/>
      <c r="DLL1" s="276"/>
      <c r="DLM1" s="276"/>
      <c r="DLN1" s="276"/>
      <c r="DLO1" s="276"/>
      <c r="DLP1" s="276"/>
      <c r="DLQ1" s="276"/>
      <c r="DLR1" s="276"/>
      <c r="DLS1" s="276"/>
      <c r="DLT1" s="276"/>
      <c r="DLU1" s="276"/>
      <c r="DLV1" s="276"/>
      <c r="DLW1" s="276"/>
      <c r="DLX1" s="276"/>
      <c r="DLY1" s="276"/>
      <c r="DLZ1" s="276"/>
      <c r="DMA1" s="276"/>
      <c r="DMB1" s="276"/>
      <c r="DMC1" s="276"/>
      <c r="DMD1" s="276"/>
      <c r="DME1" s="276"/>
      <c r="DMF1" s="276"/>
      <c r="DMG1" s="276"/>
      <c r="DMH1" s="276"/>
      <c r="DMI1" s="276"/>
      <c r="DMJ1" s="276"/>
      <c r="DMK1" s="276"/>
      <c r="DML1" s="276"/>
      <c r="DMM1" s="276"/>
      <c r="DMN1" s="276"/>
      <c r="DMO1" s="276"/>
      <c r="DMP1" s="276"/>
      <c r="DMQ1" s="276"/>
      <c r="DMR1" s="276"/>
      <c r="DMS1" s="276"/>
      <c r="DMT1" s="276"/>
      <c r="DMU1" s="276"/>
      <c r="DMV1" s="276"/>
      <c r="DMW1" s="276"/>
      <c r="DMX1" s="276"/>
      <c r="DMY1" s="276"/>
      <c r="DMZ1" s="276"/>
      <c r="DNA1" s="276"/>
      <c r="DNB1" s="276"/>
      <c r="DNC1" s="276"/>
      <c r="DND1" s="276"/>
      <c r="DNE1" s="276"/>
      <c r="DNF1" s="276"/>
      <c r="DNG1" s="276"/>
      <c r="DNH1" s="276"/>
      <c r="DNI1" s="276"/>
      <c r="DNJ1" s="276"/>
      <c r="DNK1" s="276"/>
      <c r="DNL1" s="276"/>
      <c r="DNM1" s="276"/>
      <c r="DNN1" s="276"/>
      <c r="DNO1" s="276"/>
      <c r="DNP1" s="276"/>
      <c r="DNQ1" s="276"/>
      <c r="DNR1" s="276"/>
      <c r="DNS1" s="276"/>
      <c r="DNT1" s="366"/>
      <c r="DNU1" s="366"/>
      <c r="DNV1" s="366"/>
      <c r="DNW1" s="366"/>
      <c r="DNX1" s="366"/>
      <c r="DNY1" s="366"/>
      <c r="DNZ1" s="366"/>
      <c r="DOA1" s="366"/>
      <c r="DOB1" s="366"/>
      <c r="DOC1" s="366"/>
      <c r="DOD1" s="366"/>
      <c r="DOE1" s="366"/>
      <c r="DOF1" s="366"/>
      <c r="DOG1" s="366"/>
      <c r="DOH1" s="366"/>
      <c r="DOI1" s="366"/>
      <c r="DOJ1" s="366"/>
      <c r="DOK1" s="366"/>
      <c r="DOL1" s="366"/>
      <c r="DOM1" s="366"/>
      <c r="DON1" s="366"/>
      <c r="DOO1" s="366"/>
      <c r="DOP1" s="366"/>
      <c r="DOQ1" s="366"/>
      <c r="DOR1" s="366"/>
      <c r="DOS1" s="366"/>
      <c r="DOT1" s="366"/>
      <c r="DOU1" s="366"/>
      <c r="DOV1" s="366"/>
      <c r="DOW1" s="366"/>
      <c r="DOX1" s="366"/>
      <c r="DOY1" s="366"/>
      <c r="DOZ1" s="366"/>
      <c r="DPA1" s="366"/>
      <c r="DPB1" s="366"/>
      <c r="DPC1" s="366"/>
      <c r="DPD1" s="366"/>
      <c r="DPE1" s="366"/>
      <c r="DPF1" s="366"/>
      <c r="DPG1" s="366"/>
      <c r="DPH1" s="366"/>
      <c r="DPI1" s="366"/>
      <c r="DPJ1" s="366"/>
      <c r="DPK1" s="366"/>
      <c r="DPL1" s="366"/>
      <c r="DPM1" s="366"/>
      <c r="DPN1" s="366"/>
      <c r="DPO1" s="366"/>
      <c r="DPP1" s="366"/>
      <c r="DPQ1" s="366"/>
      <c r="DPR1" s="366"/>
      <c r="DPS1" s="366"/>
      <c r="DPT1" s="366"/>
      <c r="DPU1" s="366"/>
      <c r="DPV1" s="366"/>
      <c r="DPW1" s="366"/>
      <c r="DPX1" s="366"/>
      <c r="DPY1" s="366"/>
      <c r="DPZ1" s="366"/>
      <c r="DQA1" s="366"/>
      <c r="DQB1" s="366"/>
      <c r="DQC1" s="366"/>
      <c r="DQD1" s="366"/>
      <c r="DQE1" s="366"/>
      <c r="DQF1" s="366"/>
      <c r="DQG1" s="366"/>
      <c r="DQH1" s="366"/>
      <c r="DQI1" s="366"/>
      <c r="DQJ1" s="366"/>
      <c r="DQK1" s="366"/>
      <c r="DQL1" s="366"/>
      <c r="DQM1" s="366"/>
      <c r="DQN1" s="366"/>
      <c r="DQO1" s="366"/>
      <c r="DQP1" s="366"/>
      <c r="DQQ1" s="366"/>
      <c r="DQR1" s="366"/>
      <c r="DQS1" s="366"/>
      <c r="DQT1" s="366"/>
      <c r="DQU1" s="366"/>
      <c r="DQV1" s="366"/>
      <c r="DQW1" s="366"/>
      <c r="DQX1" s="366"/>
      <c r="DQY1" s="366"/>
      <c r="DQZ1" s="366"/>
      <c r="DRA1" s="366"/>
      <c r="DRB1" s="366"/>
      <c r="DRC1" s="366"/>
      <c r="DRD1" s="366"/>
      <c r="DRE1" s="366"/>
      <c r="DRF1" s="366"/>
      <c r="DRG1" s="366"/>
      <c r="DRH1" s="366"/>
      <c r="DRI1" s="366"/>
      <c r="DRJ1" s="366"/>
      <c r="DRK1" s="366"/>
      <c r="DRL1" s="366"/>
      <c r="DRM1" s="366"/>
      <c r="DRN1" s="366"/>
      <c r="DRO1" s="366"/>
      <c r="DRP1" s="366"/>
      <c r="DRQ1" s="366"/>
      <c r="DRR1" s="366"/>
      <c r="DRS1" s="366"/>
      <c r="DRT1" s="366"/>
      <c r="DRU1" s="366"/>
      <c r="DRV1" s="366"/>
      <c r="DRW1" s="366"/>
      <c r="DRX1" s="366"/>
      <c r="DRY1" s="366"/>
      <c r="DRZ1" s="366"/>
      <c r="DSA1" s="366"/>
      <c r="DSB1" s="366"/>
      <c r="DSC1" s="366"/>
      <c r="DSD1" s="366"/>
      <c r="DSE1" s="366"/>
      <c r="DSF1" s="366"/>
      <c r="DSG1" s="366"/>
      <c r="DSH1" s="366"/>
      <c r="DSI1" s="366"/>
      <c r="DSJ1" s="366"/>
      <c r="DSK1" s="366"/>
      <c r="DSL1" s="366"/>
      <c r="DSM1" s="366"/>
      <c r="DSN1" s="366"/>
      <c r="DSO1" s="366"/>
      <c r="DSP1" s="366"/>
      <c r="DSQ1" s="366"/>
      <c r="DSR1" s="366"/>
      <c r="DSS1" s="366"/>
      <c r="DST1" s="366"/>
      <c r="DSU1" s="366"/>
      <c r="DSV1" s="366"/>
      <c r="DSW1" s="366"/>
      <c r="DSX1" s="366"/>
      <c r="DSY1" s="366"/>
      <c r="DSZ1" s="366"/>
      <c r="DTA1" s="366"/>
      <c r="DTB1" s="366"/>
      <c r="DTC1" s="366"/>
      <c r="DTD1" s="366"/>
      <c r="DTE1" s="366"/>
      <c r="DTF1" s="366"/>
      <c r="DTG1" s="366"/>
      <c r="DTH1" s="366"/>
      <c r="DTI1" s="366"/>
      <c r="DTJ1" s="366"/>
      <c r="DTK1" s="366"/>
      <c r="DTL1" s="366"/>
      <c r="DTM1" s="366"/>
      <c r="DTN1" s="366"/>
      <c r="DTO1" s="366"/>
      <c r="DTP1" s="366"/>
      <c r="DTQ1" s="366"/>
      <c r="DTR1" s="366"/>
      <c r="DTS1" s="366"/>
      <c r="DTT1" s="366"/>
      <c r="DTU1" s="366"/>
      <c r="DTV1" s="366"/>
      <c r="DTW1" s="366"/>
      <c r="DTX1" s="366"/>
      <c r="DTY1" s="366"/>
      <c r="DTZ1" s="366"/>
      <c r="DUA1" s="366"/>
      <c r="DUB1" s="276"/>
      <c r="DUC1" s="276"/>
      <c r="DUD1" s="276"/>
      <c r="DUE1" s="276"/>
      <c r="DUF1" s="276"/>
      <c r="DUG1" s="276"/>
      <c r="DUH1" s="276"/>
      <c r="DUI1" s="276"/>
      <c r="DUJ1" s="276"/>
      <c r="DUK1" s="276"/>
      <c r="DUL1" s="276"/>
      <c r="DUM1" s="276"/>
      <c r="DUN1" s="276"/>
      <c r="DUO1" s="276"/>
      <c r="DUP1" s="276"/>
      <c r="DUQ1" s="276"/>
      <c r="DUR1" s="276"/>
      <c r="DUS1" s="276"/>
      <c r="DUT1" s="276"/>
      <c r="DUU1" s="276"/>
      <c r="DUV1" s="276"/>
      <c r="DUW1" s="276"/>
      <c r="DUX1" s="276"/>
      <c r="DUY1" s="276"/>
      <c r="DUZ1" s="276"/>
      <c r="DVA1" s="276"/>
      <c r="DVB1" s="276"/>
      <c r="DVC1" s="276"/>
      <c r="DVD1" s="276"/>
      <c r="DVE1" s="276"/>
      <c r="DVF1" s="276"/>
      <c r="DVG1" s="276"/>
      <c r="DVH1" s="276"/>
      <c r="DVI1" s="276"/>
      <c r="DVJ1" s="276"/>
      <c r="DVK1" s="276"/>
      <c r="DVL1" s="276"/>
      <c r="DVM1" s="276"/>
      <c r="DVN1" s="276"/>
      <c r="DVO1" s="276"/>
      <c r="DVP1" s="276"/>
      <c r="DVQ1" s="276"/>
      <c r="DVR1" s="276"/>
      <c r="DVS1" s="276"/>
      <c r="DVT1" s="276"/>
      <c r="DVU1" s="276"/>
      <c r="DVV1" s="276"/>
      <c r="DVW1" s="276"/>
      <c r="DVX1" s="276"/>
      <c r="DVY1" s="276"/>
      <c r="DVZ1" s="276"/>
      <c r="DWA1" s="276"/>
      <c r="DWB1" s="276"/>
      <c r="DWC1" s="276"/>
      <c r="DWD1" s="276"/>
      <c r="DWE1" s="276"/>
      <c r="DWF1" s="276"/>
      <c r="DWG1" s="276"/>
      <c r="DWH1" s="276"/>
      <c r="DWI1" s="276"/>
      <c r="DWJ1" s="276"/>
      <c r="DWK1" s="276"/>
      <c r="DWL1" s="276"/>
      <c r="DWM1" s="276"/>
      <c r="DWN1" s="276"/>
      <c r="DWO1" s="276"/>
      <c r="DWP1" s="276"/>
      <c r="DWQ1" s="276"/>
      <c r="DWR1" s="276"/>
      <c r="DWS1" s="276"/>
      <c r="DWT1" s="276"/>
      <c r="DWU1" s="276"/>
      <c r="DWV1" s="276"/>
      <c r="DWW1" s="276"/>
      <c r="DWX1" s="276"/>
      <c r="DWY1" s="276"/>
      <c r="DWZ1" s="276"/>
      <c r="DXA1" s="276"/>
      <c r="DXB1" s="276"/>
      <c r="DXC1" s="276"/>
      <c r="DXD1" s="276"/>
      <c r="DXE1" s="276"/>
      <c r="DXF1" s="276"/>
      <c r="DXG1" s="276"/>
      <c r="DXH1" s="276"/>
      <c r="DXI1" s="276"/>
      <c r="DXJ1" s="276"/>
      <c r="DXK1" s="276"/>
      <c r="DXL1" s="276"/>
      <c r="DXM1" s="276"/>
      <c r="DXN1" s="276"/>
      <c r="DXO1" s="276"/>
      <c r="DXP1" s="366"/>
      <c r="DXQ1" s="366"/>
      <c r="DXR1" s="366"/>
      <c r="DXS1" s="366"/>
      <c r="DXT1" s="366"/>
      <c r="DXU1" s="366"/>
      <c r="DXV1" s="366"/>
      <c r="DXW1" s="366"/>
      <c r="DXX1" s="366"/>
      <c r="DXY1" s="366"/>
      <c r="DXZ1" s="366"/>
      <c r="DYA1" s="366"/>
      <c r="DYB1" s="366"/>
      <c r="DYC1" s="366"/>
      <c r="DYD1" s="366"/>
      <c r="DYE1" s="366"/>
      <c r="DYF1" s="366"/>
      <c r="DYG1" s="366"/>
      <c r="DYH1" s="366"/>
      <c r="DYI1" s="366"/>
      <c r="DYJ1" s="366"/>
      <c r="DYK1" s="366"/>
      <c r="DYL1" s="366"/>
      <c r="DYM1" s="366"/>
      <c r="DYN1" s="366"/>
      <c r="DYO1" s="366"/>
      <c r="DYP1" s="366"/>
      <c r="DYQ1" s="366"/>
      <c r="DYR1" s="366"/>
      <c r="DYS1" s="366"/>
      <c r="DYT1" s="366"/>
      <c r="DYU1" s="366"/>
      <c r="DYV1" s="366"/>
      <c r="DYW1" s="366"/>
      <c r="DYX1" s="366"/>
      <c r="DYY1" s="366"/>
      <c r="DYZ1" s="366"/>
      <c r="DZA1" s="366"/>
      <c r="DZB1" s="366"/>
      <c r="DZC1" s="366"/>
      <c r="DZD1" s="366"/>
      <c r="DZE1" s="366"/>
      <c r="DZF1" s="366"/>
      <c r="DZG1" s="366"/>
      <c r="DZH1" s="366"/>
      <c r="DZI1" s="366"/>
      <c r="DZJ1" s="366"/>
      <c r="DZK1" s="366"/>
      <c r="DZL1" s="366"/>
      <c r="DZM1" s="366"/>
      <c r="DZN1" s="366"/>
      <c r="DZO1" s="366"/>
      <c r="DZP1" s="366"/>
      <c r="DZQ1" s="366"/>
      <c r="DZR1" s="366"/>
      <c r="DZS1" s="366"/>
      <c r="DZT1" s="366"/>
      <c r="DZU1" s="366"/>
      <c r="DZV1" s="366"/>
      <c r="DZW1" s="366"/>
      <c r="DZX1" s="366"/>
      <c r="DZY1" s="366"/>
      <c r="DZZ1" s="366"/>
      <c r="EAA1" s="366"/>
      <c r="EAB1" s="366"/>
      <c r="EAC1" s="366"/>
      <c r="EAD1" s="366"/>
      <c r="EAE1" s="366"/>
      <c r="EAF1" s="366"/>
      <c r="EAG1" s="366"/>
      <c r="EAH1" s="366"/>
      <c r="EAI1" s="366"/>
      <c r="EAJ1" s="366"/>
      <c r="EAK1" s="366"/>
      <c r="EAL1" s="366"/>
      <c r="EAM1" s="366"/>
      <c r="EAN1" s="366"/>
      <c r="EAO1" s="366"/>
      <c r="EAP1" s="366"/>
      <c r="EAQ1" s="366"/>
      <c r="EAR1" s="366"/>
      <c r="EAS1" s="366"/>
      <c r="EAT1" s="366"/>
      <c r="EAU1" s="366"/>
      <c r="EAV1" s="366"/>
      <c r="EAW1" s="366"/>
      <c r="EAX1" s="366"/>
      <c r="EAY1" s="366"/>
      <c r="EAZ1" s="366"/>
      <c r="EBA1" s="366"/>
      <c r="EBB1" s="366"/>
      <c r="EBC1" s="366"/>
      <c r="EBD1" s="366"/>
      <c r="EBE1" s="366"/>
      <c r="EBF1" s="366"/>
      <c r="EBG1" s="366"/>
      <c r="EBH1" s="366"/>
      <c r="EBI1" s="366"/>
      <c r="EBJ1" s="366"/>
      <c r="EBK1" s="366"/>
      <c r="EBL1" s="366"/>
      <c r="EBM1" s="366"/>
      <c r="EBN1" s="366"/>
      <c r="EBO1" s="366"/>
      <c r="EBP1" s="366"/>
      <c r="EBQ1" s="366"/>
      <c r="EBR1" s="366"/>
      <c r="EBS1" s="366"/>
      <c r="EBT1" s="366"/>
      <c r="EBU1" s="366"/>
      <c r="EBV1" s="366"/>
      <c r="EBW1" s="366"/>
      <c r="EBX1" s="366"/>
      <c r="EBY1" s="366"/>
      <c r="EBZ1" s="366"/>
      <c r="ECA1" s="366"/>
      <c r="ECB1" s="366"/>
      <c r="ECC1" s="366"/>
      <c r="ECD1" s="366"/>
      <c r="ECE1" s="366"/>
      <c r="ECF1" s="366"/>
      <c r="ECG1" s="366"/>
      <c r="ECH1" s="366"/>
      <c r="ECI1" s="366"/>
      <c r="ECJ1" s="366"/>
      <c r="ECK1" s="366"/>
      <c r="ECL1" s="366"/>
      <c r="ECM1" s="366"/>
      <c r="ECN1" s="366"/>
      <c r="ECO1" s="366"/>
      <c r="ECP1" s="366"/>
      <c r="ECQ1" s="366"/>
      <c r="ECR1" s="366"/>
      <c r="ECS1" s="366"/>
      <c r="ECT1" s="366"/>
      <c r="ECU1" s="366"/>
      <c r="ECV1" s="366"/>
      <c r="ECW1" s="366"/>
      <c r="ECX1" s="366"/>
      <c r="ECY1" s="366"/>
      <c r="ECZ1" s="366"/>
      <c r="EDA1" s="366"/>
      <c r="EDB1" s="366"/>
      <c r="EDC1" s="366"/>
      <c r="EDD1" s="366"/>
      <c r="EDE1" s="366"/>
      <c r="EDF1" s="366"/>
      <c r="EDG1" s="366"/>
      <c r="EDH1" s="366"/>
      <c r="EDI1" s="366"/>
      <c r="EDJ1" s="366"/>
      <c r="EDK1" s="366"/>
      <c r="EDL1" s="366"/>
      <c r="EDM1" s="366"/>
      <c r="EDN1" s="366"/>
      <c r="EDO1" s="366"/>
      <c r="EDP1" s="366"/>
      <c r="EDQ1" s="366"/>
      <c r="EDR1" s="366"/>
      <c r="EDS1" s="366"/>
      <c r="EDT1" s="366"/>
      <c r="EDU1" s="366"/>
      <c r="EDV1" s="366"/>
      <c r="EDW1" s="366"/>
      <c r="EDX1" s="276"/>
      <c r="EDY1" s="276"/>
      <c r="EDZ1" s="276"/>
      <c r="EEA1" s="276"/>
      <c r="EEB1" s="276"/>
      <c r="EEC1" s="276"/>
      <c r="EED1" s="276"/>
      <c r="EEE1" s="276"/>
      <c r="EEF1" s="276"/>
      <c r="EEG1" s="276"/>
      <c r="EEH1" s="276"/>
      <c r="EEI1" s="276"/>
      <c r="EEJ1" s="276"/>
      <c r="EEK1" s="276"/>
      <c r="EEL1" s="276"/>
      <c r="EEM1" s="276"/>
      <c r="EEN1" s="276"/>
      <c r="EEO1" s="276"/>
      <c r="EEP1" s="276"/>
      <c r="EEQ1" s="276"/>
      <c r="EER1" s="276"/>
      <c r="EES1" s="276"/>
      <c r="EET1" s="276"/>
      <c r="EEU1" s="276"/>
      <c r="EEV1" s="276"/>
      <c r="EEW1" s="276"/>
      <c r="EEX1" s="276"/>
      <c r="EEY1" s="276"/>
      <c r="EEZ1" s="276"/>
      <c r="EFA1" s="276"/>
      <c r="EFB1" s="276"/>
      <c r="EFC1" s="276"/>
      <c r="EFD1" s="276"/>
      <c r="EFE1" s="276"/>
      <c r="EFF1" s="276"/>
      <c r="EFG1" s="276"/>
      <c r="EFH1" s="276"/>
      <c r="EFI1" s="276"/>
      <c r="EFJ1" s="276"/>
      <c r="EFK1" s="276"/>
      <c r="EFL1" s="276"/>
      <c r="EFM1" s="276"/>
      <c r="EFN1" s="276"/>
      <c r="EFO1" s="276"/>
      <c r="EFP1" s="276"/>
      <c r="EFQ1" s="276"/>
      <c r="EFR1" s="276"/>
      <c r="EFS1" s="276"/>
      <c r="EFT1" s="276"/>
      <c r="EFU1" s="276"/>
      <c r="EFV1" s="276"/>
      <c r="EFW1" s="276"/>
      <c r="EFX1" s="276"/>
      <c r="EFY1" s="276"/>
      <c r="EFZ1" s="276"/>
      <c r="EGA1" s="276"/>
      <c r="EGB1" s="276"/>
      <c r="EGC1" s="276"/>
      <c r="EGD1" s="276"/>
      <c r="EGE1" s="276"/>
      <c r="EGF1" s="276"/>
      <c r="EGG1" s="276"/>
      <c r="EGH1" s="276"/>
      <c r="EGI1" s="276"/>
      <c r="EGJ1" s="276"/>
      <c r="EGK1" s="276"/>
      <c r="EGL1" s="276"/>
      <c r="EGM1" s="276"/>
      <c r="EGN1" s="276"/>
      <c r="EGO1" s="276"/>
      <c r="EGP1" s="276"/>
      <c r="EGQ1" s="276"/>
      <c r="EGR1" s="276"/>
      <c r="EGS1" s="276"/>
      <c r="EGT1" s="276"/>
      <c r="EGU1" s="276"/>
      <c r="EGV1" s="276"/>
      <c r="EGW1" s="276"/>
      <c r="EGX1" s="276"/>
      <c r="EGY1" s="276"/>
      <c r="EGZ1" s="276"/>
      <c r="EHA1" s="276"/>
      <c r="EHB1" s="276"/>
      <c r="EHC1" s="276"/>
      <c r="EHD1" s="276"/>
      <c r="EHE1" s="276"/>
      <c r="EHF1" s="276"/>
      <c r="EHG1" s="276"/>
      <c r="EHH1" s="276"/>
      <c r="EHI1" s="276"/>
      <c r="EHJ1" s="276"/>
      <c r="EHK1" s="276"/>
      <c r="EHL1" s="366"/>
      <c r="EHM1" s="366"/>
      <c r="EHN1" s="366"/>
      <c r="EHO1" s="366"/>
      <c r="EHP1" s="366"/>
      <c r="EHQ1" s="366"/>
      <c r="EHR1" s="366"/>
      <c r="EHS1" s="366"/>
      <c r="EHT1" s="366"/>
      <c r="EHU1" s="366"/>
      <c r="EHV1" s="366"/>
      <c r="EHW1" s="366"/>
      <c r="EHX1" s="366"/>
      <c r="EHY1" s="366"/>
      <c r="EHZ1" s="366"/>
      <c r="EIA1" s="366"/>
      <c r="EIB1" s="366"/>
      <c r="EIC1" s="366"/>
      <c r="EID1" s="366"/>
      <c r="EIE1" s="366"/>
      <c r="EIF1" s="366"/>
      <c r="EIG1" s="366"/>
      <c r="EIH1" s="366"/>
      <c r="EII1" s="366"/>
      <c r="EIJ1" s="366"/>
      <c r="EIK1" s="366"/>
      <c r="EIL1" s="366"/>
      <c r="EIM1" s="366"/>
      <c r="EIN1" s="366"/>
      <c r="EIO1" s="366"/>
      <c r="EIP1" s="366"/>
      <c r="EIQ1" s="366"/>
      <c r="EIR1" s="366"/>
      <c r="EIS1" s="366"/>
      <c r="EIT1" s="366"/>
      <c r="EIU1" s="366"/>
      <c r="EIV1" s="366"/>
      <c r="EIW1" s="366"/>
      <c r="EIX1" s="366"/>
      <c r="EIY1" s="366"/>
      <c r="EIZ1" s="366"/>
      <c r="EJA1" s="366"/>
      <c r="EJB1" s="366"/>
      <c r="EJC1" s="366"/>
      <c r="EJD1" s="366"/>
      <c r="EJE1" s="366"/>
      <c r="EJF1" s="366"/>
      <c r="EJG1" s="366"/>
      <c r="EJH1" s="366"/>
      <c r="EJI1" s="366"/>
      <c r="EJJ1" s="366"/>
      <c r="EJK1" s="366"/>
      <c r="EJL1" s="366"/>
      <c r="EJM1" s="366"/>
      <c r="EJN1" s="366"/>
      <c r="EJO1" s="366"/>
      <c r="EJP1" s="366"/>
      <c r="EJQ1" s="366"/>
      <c r="EJR1" s="366"/>
      <c r="EJS1" s="366"/>
      <c r="EJT1" s="366"/>
      <c r="EJU1" s="366"/>
      <c r="EJV1" s="366"/>
      <c r="EJW1" s="366"/>
      <c r="EJX1" s="366"/>
      <c r="EJY1" s="366"/>
      <c r="EJZ1" s="366"/>
      <c r="EKA1" s="366"/>
      <c r="EKB1" s="366"/>
      <c r="EKC1" s="366"/>
      <c r="EKD1" s="366"/>
      <c r="EKE1" s="366"/>
      <c r="EKF1" s="366"/>
      <c r="EKG1" s="366"/>
      <c r="EKH1" s="366"/>
      <c r="EKI1" s="366"/>
      <c r="EKJ1" s="366"/>
      <c r="EKK1" s="366"/>
      <c r="EKL1" s="366"/>
      <c r="EKM1" s="366"/>
      <c r="EKN1" s="366"/>
      <c r="EKO1" s="366"/>
      <c r="EKP1" s="366"/>
      <c r="EKQ1" s="366"/>
      <c r="EKR1" s="366"/>
      <c r="EKS1" s="366"/>
      <c r="EKT1" s="366"/>
      <c r="EKU1" s="366"/>
      <c r="EKV1" s="366"/>
      <c r="EKW1" s="366"/>
      <c r="EKX1" s="366"/>
      <c r="EKY1" s="366"/>
      <c r="EKZ1" s="366"/>
      <c r="ELA1" s="366"/>
      <c r="ELB1" s="366"/>
      <c r="ELC1" s="366"/>
      <c r="ELD1" s="366"/>
      <c r="ELE1" s="366"/>
      <c r="ELF1" s="366"/>
      <c r="ELG1" s="366"/>
      <c r="ELH1" s="366"/>
      <c r="ELI1" s="366"/>
      <c r="ELJ1" s="366"/>
      <c r="ELK1" s="366"/>
      <c r="ELL1" s="366"/>
      <c r="ELM1" s="366"/>
      <c r="ELN1" s="366"/>
      <c r="ELO1" s="366"/>
      <c r="ELP1" s="366"/>
      <c r="ELQ1" s="366"/>
      <c r="ELR1" s="366"/>
      <c r="ELS1" s="366"/>
      <c r="ELT1" s="366"/>
      <c r="ELU1" s="366"/>
      <c r="ELV1" s="366"/>
      <c r="ELW1" s="366"/>
      <c r="ELX1" s="366"/>
      <c r="ELY1" s="366"/>
      <c r="ELZ1" s="366"/>
      <c r="EMA1" s="366"/>
      <c r="EMB1" s="366"/>
      <c r="EMC1" s="366"/>
      <c r="EMD1" s="366"/>
      <c r="EME1" s="366"/>
      <c r="EMF1" s="366"/>
      <c r="EMG1" s="366"/>
      <c r="EMH1" s="366"/>
      <c r="EMI1" s="366"/>
      <c r="EMJ1" s="366"/>
      <c r="EMK1" s="366"/>
      <c r="EML1" s="366"/>
      <c r="EMM1" s="366"/>
      <c r="EMN1" s="366"/>
      <c r="EMO1" s="366"/>
      <c r="EMP1" s="366"/>
      <c r="EMQ1" s="366"/>
      <c r="EMR1" s="366"/>
      <c r="EMS1" s="366"/>
      <c r="EMT1" s="366"/>
      <c r="EMU1" s="366"/>
      <c r="EMV1" s="366"/>
      <c r="EMW1" s="366"/>
      <c r="EMX1" s="366"/>
      <c r="EMY1" s="366"/>
      <c r="EMZ1" s="366"/>
      <c r="ENA1" s="366"/>
      <c r="ENB1" s="366"/>
      <c r="ENC1" s="366"/>
      <c r="END1" s="366"/>
      <c r="ENE1" s="366"/>
      <c r="ENF1" s="366"/>
      <c r="ENG1" s="366"/>
      <c r="ENH1" s="366"/>
      <c r="ENI1" s="366"/>
      <c r="ENJ1" s="366"/>
      <c r="ENK1" s="366"/>
      <c r="ENL1" s="366"/>
      <c r="ENM1" s="366"/>
      <c r="ENN1" s="366"/>
      <c r="ENO1" s="366"/>
      <c r="ENP1" s="366"/>
      <c r="ENQ1" s="366"/>
      <c r="ENR1" s="366"/>
      <c r="ENS1" s="366"/>
      <c r="ENT1" s="276"/>
      <c r="ENU1" s="276"/>
      <c r="ENV1" s="276"/>
      <c r="ENW1" s="276"/>
      <c r="ENX1" s="276"/>
      <c r="ENY1" s="276"/>
      <c r="ENZ1" s="276"/>
      <c r="EOA1" s="276"/>
      <c r="EOB1" s="276"/>
      <c r="EOC1" s="276"/>
      <c r="EOD1" s="276"/>
      <c r="EOE1" s="276"/>
      <c r="EOF1" s="276"/>
      <c r="EOG1" s="276"/>
      <c r="EOH1" s="276"/>
      <c r="EOI1" s="276"/>
      <c r="EOJ1" s="276"/>
      <c r="EOK1" s="276"/>
      <c r="EOL1" s="276"/>
      <c r="EOM1" s="276"/>
      <c r="EON1" s="276"/>
      <c r="EOO1" s="276"/>
      <c r="EOP1" s="276"/>
      <c r="EOQ1" s="276"/>
      <c r="EOR1" s="276"/>
      <c r="EOS1" s="276"/>
      <c r="EOT1" s="276"/>
      <c r="EOU1" s="276"/>
      <c r="EOV1" s="276"/>
      <c r="EOW1" s="276"/>
      <c r="EOX1" s="276"/>
      <c r="EOY1" s="276"/>
      <c r="EOZ1" s="276"/>
      <c r="EPA1" s="276"/>
      <c r="EPB1" s="276"/>
      <c r="EPC1" s="276"/>
      <c r="EPD1" s="276"/>
      <c r="EPE1" s="276"/>
      <c r="EPF1" s="276"/>
      <c r="EPG1" s="276"/>
      <c r="EPH1" s="276"/>
      <c r="EPI1" s="276"/>
      <c r="EPJ1" s="276"/>
      <c r="EPK1" s="276"/>
      <c r="EPL1" s="276"/>
      <c r="EPM1" s="276"/>
      <c r="EPN1" s="276"/>
      <c r="EPO1" s="276"/>
      <c r="EPP1" s="276"/>
      <c r="EPQ1" s="276"/>
      <c r="EPR1" s="276"/>
      <c r="EPS1" s="276"/>
      <c r="EPT1" s="276"/>
      <c r="EPU1" s="276"/>
      <c r="EPV1" s="276"/>
      <c r="EPW1" s="276"/>
      <c r="EPX1" s="276"/>
      <c r="EPY1" s="276"/>
      <c r="EPZ1" s="276"/>
      <c r="EQA1" s="276"/>
      <c r="EQB1" s="276"/>
      <c r="EQC1" s="276"/>
      <c r="EQD1" s="276"/>
      <c r="EQE1" s="276"/>
      <c r="EQF1" s="276"/>
      <c r="EQG1" s="276"/>
      <c r="EQH1" s="276"/>
      <c r="EQI1" s="276"/>
      <c r="EQJ1" s="276"/>
      <c r="EQK1" s="276"/>
      <c r="EQL1" s="276"/>
      <c r="EQM1" s="276"/>
      <c r="EQN1" s="276"/>
      <c r="EQO1" s="276"/>
      <c r="EQP1" s="276"/>
      <c r="EQQ1" s="276"/>
      <c r="EQR1" s="276"/>
      <c r="EQS1" s="276"/>
      <c r="EQT1" s="276"/>
      <c r="EQU1" s="276"/>
      <c r="EQV1" s="276"/>
      <c r="EQW1" s="276"/>
      <c r="EQX1" s="276"/>
      <c r="EQY1" s="276"/>
      <c r="EQZ1" s="276"/>
      <c r="ERA1" s="276"/>
      <c r="ERB1" s="276"/>
      <c r="ERC1" s="276"/>
      <c r="ERD1" s="276"/>
      <c r="ERE1" s="276"/>
      <c r="ERF1" s="276"/>
      <c r="ERG1" s="276"/>
      <c r="ERH1" s="366"/>
      <c r="ERI1" s="366"/>
      <c r="ERJ1" s="366"/>
      <c r="ERK1" s="366"/>
      <c r="ERL1" s="366"/>
      <c r="ERM1" s="366"/>
      <c r="ERN1" s="366"/>
      <c r="ERO1" s="366"/>
      <c r="ERP1" s="366"/>
      <c r="ERQ1" s="366"/>
      <c r="ERR1" s="366"/>
      <c r="ERS1" s="366"/>
      <c r="ERT1" s="366"/>
      <c r="ERU1" s="366"/>
      <c r="ERV1" s="366"/>
      <c r="ERW1" s="366"/>
      <c r="ERX1" s="366"/>
      <c r="ERY1" s="366"/>
      <c r="ERZ1" s="366"/>
      <c r="ESA1" s="366"/>
      <c r="ESB1" s="366"/>
      <c r="ESC1" s="366"/>
      <c r="ESD1" s="366"/>
      <c r="ESE1" s="366"/>
      <c r="ESF1" s="366"/>
      <c r="ESG1" s="366"/>
      <c r="ESH1" s="366"/>
      <c r="ESI1" s="366"/>
      <c r="ESJ1" s="366"/>
      <c r="ESK1" s="366"/>
      <c r="ESL1" s="366"/>
      <c r="ESM1" s="366"/>
      <c r="ESN1" s="366"/>
      <c r="ESO1" s="366"/>
      <c r="ESP1" s="366"/>
      <c r="ESQ1" s="366"/>
      <c r="ESR1" s="366"/>
      <c r="ESS1" s="366"/>
      <c r="EST1" s="366"/>
      <c r="ESU1" s="366"/>
      <c r="ESV1" s="366"/>
      <c r="ESW1" s="366"/>
      <c r="ESX1" s="366"/>
      <c r="ESY1" s="366"/>
      <c r="ESZ1" s="366"/>
      <c r="ETA1" s="366"/>
      <c r="ETB1" s="366"/>
      <c r="ETC1" s="366"/>
      <c r="ETD1" s="366"/>
      <c r="ETE1" s="366"/>
      <c r="ETF1" s="366"/>
      <c r="ETG1" s="366"/>
      <c r="ETH1" s="366"/>
      <c r="ETI1" s="366"/>
      <c r="ETJ1" s="366"/>
      <c r="ETK1" s="366"/>
      <c r="ETL1" s="366"/>
      <c r="ETM1" s="366"/>
      <c r="ETN1" s="366"/>
      <c r="ETO1" s="366"/>
      <c r="ETP1" s="366"/>
      <c r="ETQ1" s="366"/>
      <c r="ETR1" s="366"/>
      <c r="ETS1" s="366"/>
      <c r="ETT1" s="366"/>
      <c r="ETU1" s="366"/>
      <c r="ETV1" s="366"/>
      <c r="ETW1" s="366"/>
      <c r="ETX1" s="366"/>
      <c r="ETY1" s="366"/>
      <c r="ETZ1" s="366"/>
      <c r="EUA1" s="366"/>
      <c r="EUB1" s="366"/>
      <c r="EUC1" s="366"/>
      <c r="EUD1" s="366"/>
      <c r="EUE1" s="366"/>
      <c r="EUF1" s="366"/>
      <c r="EUG1" s="366"/>
      <c r="EUH1" s="366"/>
      <c r="EUI1" s="366"/>
      <c r="EUJ1" s="366"/>
      <c r="EUK1" s="366"/>
      <c r="EUL1" s="366"/>
      <c r="EUM1" s="366"/>
      <c r="EUN1" s="366"/>
      <c r="EUO1" s="366"/>
      <c r="EUP1" s="366"/>
      <c r="EUQ1" s="366"/>
      <c r="EUR1" s="366"/>
      <c r="EUS1" s="366"/>
      <c r="EUT1" s="366"/>
      <c r="EUU1" s="366"/>
      <c r="EUV1" s="366"/>
      <c r="EUW1" s="366"/>
      <c r="EUX1" s="366"/>
      <c r="EUY1" s="366"/>
      <c r="EUZ1" s="366"/>
      <c r="EVA1" s="366"/>
      <c r="EVB1" s="366"/>
      <c r="EVC1" s="366"/>
      <c r="EVD1" s="366"/>
      <c r="EVE1" s="366"/>
      <c r="EVF1" s="366"/>
      <c r="EVG1" s="366"/>
      <c r="EVH1" s="366"/>
      <c r="EVI1" s="366"/>
      <c r="EVJ1" s="366"/>
      <c r="EVK1" s="366"/>
      <c r="EVL1" s="366"/>
      <c r="EVM1" s="366"/>
      <c r="EVN1" s="366"/>
      <c r="EVO1" s="366"/>
      <c r="EVP1" s="366"/>
      <c r="EVQ1" s="366"/>
      <c r="EVR1" s="366"/>
      <c r="EVS1" s="366"/>
      <c r="EVT1" s="366"/>
      <c r="EVU1" s="366"/>
      <c r="EVV1" s="366"/>
      <c r="EVW1" s="366"/>
      <c r="EVX1" s="366"/>
      <c r="EVY1" s="366"/>
      <c r="EVZ1" s="366"/>
      <c r="EWA1" s="366"/>
      <c r="EWB1" s="366"/>
      <c r="EWC1" s="366"/>
      <c r="EWD1" s="366"/>
      <c r="EWE1" s="366"/>
      <c r="EWF1" s="366"/>
      <c r="EWG1" s="366"/>
      <c r="EWH1" s="366"/>
      <c r="EWI1" s="366"/>
      <c r="EWJ1" s="366"/>
      <c r="EWK1" s="366"/>
      <c r="EWL1" s="366"/>
      <c r="EWM1" s="366"/>
      <c r="EWN1" s="366"/>
      <c r="EWO1" s="366"/>
      <c r="EWP1" s="366"/>
      <c r="EWQ1" s="366"/>
      <c r="EWR1" s="366"/>
      <c r="EWS1" s="366"/>
      <c r="EWT1" s="366"/>
      <c r="EWU1" s="366"/>
      <c r="EWV1" s="366"/>
      <c r="EWW1" s="366"/>
      <c r="EWX1" s="366"/>
      <c r="EWY1" s="366"/>
      <c r="EWZ1" s="366"/>
      <c r="EXA1" s="366"/>
      <c r="EXB1" s="366"/>
      <c r="EXC1" s="366"/>
      <c r="EXD1" s="366"/>
      <c r="EXE1" s="366"/>
      <c r="EXF1" s="366"/>
      <c r="EXG1" s="366"/>
      <c r="EXH1" s="366"/>
      <c r="EXI1" s="366"/>
      <c r="EXJ1" s="366"/>
      <c r="EXK1" s="366"/>
      <c r="EXL1" s="366"/>
      <c r="EXM1" s="366"/>
      <c r="EXN1" s="366"/>
      <c r="EXO1" s="366"/>
      <c r="EXP1" s="276"/>
      <c r="EXQ1" s="276"/>
      <c r="EXR1" s="276"/>
      <c r="EXS1" s="276"/>
      <c r="EXT1" s="276"/>
      <c r="EXU1" s="276"/>
      <c r="EXV1" s="276"/>
      <c r="EXW1" s="276"/>
      <c r="EXX1" s="276"/>
      <c r="EXY1" s="276"/>
      <c r="EXZ1" s="276"/>
      <c r="EYA1" s="276"/>
      <c r="EYB1" s="276"/>
      <c r="EYC1" s="276"/>
      <c r="EYD1" s="276"/>
      <c r="EYE1" s="276"/>
      <c r="EYF1" s="276"/>
      <c r="EYG1" s="276"/>
      <c r="EYH1" s="276"/>
      <c r="EYI1" s="276"/>
      <c r="EYJ1" s="276"/>
      <c r="EYK1" s="276"/>
      <c r="EYL1" s="276"/>
      <c r="EYM1" s="276"/>
      <c r="EYN1" s="276"/>
      <c r="EYO1" s="276"/>
      <c r="EYP1" s="276"/>
      <c r="EYQ1" s="276"/>
      <c r="EYR1" s="276"/>
      <c r="EYS1" s="276"/>
      <c r="EYT1" s="276"/>
      <c r="EYU1" s="276"/>
      <c r="EYV1" s="276"/>
      <c r="EYW1" s="276"/>
      <c r="EYX1" s="276"/>
      <c r="EYY1" s="276"/>
      <c r="EYZ1" s="276"/>
      <c r="EZA1" s="276"/>
      <c r="EZB1" s="276"/>
      <c r="EZC1" s="276"/>
      <c r="EZD1" s="276"/>
      <c r="EZE1" s="276"/>
      <c r="EZF1" s="276"/>
      <c r="EZG1" s="276"/>
      <c r="EZH1" s="276"/>
      <c r="EZI1" s="276"/>
      <c r="EZJ1" s="276"/>
      <c r="EZK1" s="276"/>
      <c r="EZL1" s="276"/>
      <c r="EZM1" s="276"/>
      <c r="EZN1" s="276"/>
      <c r="EZO1" s="276"/>
      <c r="EZP1" s="276"/>
      <c r="EZQ1" s="276"/>
      <c r="EZR1" s="276"/>
      <c r="EZS1" s="276"/>
      <c r="EZT1" s="276"/>
      <c r="EZU1" s="276"/>
      <c r="EZV1" s="276"/>
      <c r="EZW1" s="276"/>
      <c r="EZX1" s="276"/>
      <c r="EZY1" s="276"/>
      <c r="EZZ1" s="276"/>
      <c r="FAA1" s="276"/>
      <c r="FAB1" s="276"/>
      <c r="FAC1" s="276"/>
      <c r="FAD1" s="276"/>
      <c r="FAE1" s="276"/>
      <c r="FAF1" s="276"/>
      <c r="FAG1" s="276"/>
      <c r="FAH1" s="276"/>
      <c r="FAI1" s="276"/>
      <c r="FAJ1" s="276"/>
      <c r="FAK1" s="276"/>
      <c r="FAL1" s="276"/>
      <c r="FAM1" s="276"/>
      <c r="FAN1" s="276"/>
      <c r="FAO1" s="276"/>
      <c r="FAP1" s="276"/>
      <c r="FAQ1" s="276"/>
      <c r="FAR1" s="276"/>
      <c r="FAS1" s="276"/>
      <c r="FAT1" s="276"/>
      <c r="FAU1" s="276"/>
      <c r="FAV1" s="276"/>
      <c r="FAW1" s="276"/>
      <c r="FAX1" s="276"/>
      <c r="FAY1" s="276"/>
      <c r="FAZ1" s="276"/>
      <c r="FBA1" s="276"/>
      <c r="FBB1" s="276"/>
      <c r="FBC1" s="276"/>
      <c r="FBD1" s="366"/>
      <c r="FBE1" s="366"/>
      <c r="FBF1" s="366"/>
      <c r="FBG1" s="366"/>
      <c r="FBH1" s="366"/>
      <c r="FBI1" s="366"/>
      <c r="FBJ1" s="366"/>
      <c r="FBK1" s="366"/>
      <c r="FBL1" s="366"/>
      <c r="FBM1" s="366"/>
      <c r="FBN1" s="366"/>
      <c r="FBO1" s="366"/>
      <c r="FBP1" s="366"/>
      <c r="FBQ1" s="366"/>
      <c r="FBR1" s="366"/>
      <c r="FBS1" s="366"/>
      <c r="FBT1" s="366"/>
      <c r="FBU1" s="366"/>
      <c r="FBV1" s="366"/>
      <c r="FBW1" s="366"/>
      <c r="FBX1" s="366"/>
      <c r="FBY1" s="366"/>
      <c r="FBZ1" s="366"/>
      <c r="FCA1" s="366"/>
      <c r="FCB1" s="366"/>
      <c r="FCC1" s="366"/>
      <c r="FCD1" s="366"/>
      <c r="FCE1" s="366"/>
      <c r="FCF1" s="366"/>
      <c r="FCG1" s="366"/>
      <c r="FCH1" s="366"/>
      <c r="FCI1" s="366"/>
      <c r="FCJ1" s="366"/>
      <c r="FCK1" s="366"/>
      <c r="FCL1" s="366"/>
      <c r="FCM1" s="366"/>
      <c r="FCN1" s="366"/>
      <c r="FCO1" s="366"/>
      <c r="FCP1" s="366"/>
      <c r="FCQ1" s="366"/>
      <c r="FCR1" s="366"/>
      <c r="FCS1" s="366"/>
      <c r="FCT1" s="366"/>
      <c r="FCU1" s="366"/>
      <c r="FCV1" s="366"/>
      <c r="FCW1" s="366"/>
      <c r="FCX1" s="366"/>
      <c r="FCY1" s="366"/>
      <c r="FCZ1" s="366"/>
      <c r="FDA1" s="366"/>
      <c r="FDB1" s="366"/>
      <c r="FDC1" s="366"/>
      <c r="FDD1" s="366"/>
      <c r="FDE1" s="366"/>
      <c r="FDF1" s="366"/>
      <c r="FDG1" s="366"/>
      <c r="FDH1" s="366"/>
      <c r="FDI1" s="366"/>
      <c r="FDJ1" s="366"/>
      <c r="FDK1" s="366"/>
      <c r="FDL1" s="366"/>
      <c r="FDM1" s="366"/>
      <c r="FDN1" s="366"/>
      <c r="FDO1" s="366"/>
      <c r="FDP1" s="366"/>
      <c r="FDQ1" s="366"/>
      <c r="FDR1" s="366"/>
      <c r="FDS1" s="366"/>
      <c r="FDT1" s="366"/>
      <c r="FDU1" s="366"/>
      <c r="FDV1" s="366"/>
      <c r="FDW1" s="366"/>
      <c r="FDX1" s="366"/>
      <c r="FDY1" s="366"/>
      <c r="FDZ1" s="366"/>
      <c r="FEA1" s="366"/>
      <c r="FEB1" s="366"/>
      <c r="FEC1" s="366"/>
      <c r="FED1" s="366"/>
      <c r="FEE1" s="366"/>
      <c r="FEF1" s="366"/>
      <c r="FEG1" s="366"/>
      <c r="FEH1" s="366"/>
      <c r="FEI1" s="366"/>
      <c r="FEJ1" s="366"/>
      <c r="FEK1" s="366"/>
      <c r="FEL1" s="366"/>
      <c r="FEM1" s="366"/>
      <c r="FEN1" s="366"/>
      <c r="FEO1" s="366"/>
      <c r="FEP1" s="366"/>
      <c r="FEQ1" s="366"/>
      <c r="FER1" s="366"/>
      <c r="FES1" s="366"/>
      <c r="FET1" s="366"/>
      <c r="FEU1" s="366"/>
      <c r="FEV1" s="366"/>
      <c r="FEW1" s="366"/>
      <c r="FEX1" s="366"/>
      <c r="FEY1" s="366"/>
      <c r="FEZ1" s="366"/>
      <c r="FFA1" s="366"/>
      <c r="FFB1" s="366"/>
      <c r="FFC1" s="366"/>
      <c r="FFD1" s="366"/>
      <c r="FFE1" s="366"/>
      <c r="FFF1" s="366"/>
      <c r="FFG1" s="366"/>
      <c r="FFH1" s="366"/>
      <c r="FFI1" s="366"/>
      <c r="FFJ1" s="366"/>
      <c r="FFK1" s="366"/>
      <c r="FFL1" s="366"/>
      <c r="FFM1" s="366"/>
      <c r="FFN1" s="366"/>
      <c r="FFO1" s="366"/>
      <c r="FFP1" s="366"/>
      <c r="FFQ1" s="366"/>
      <c r="FFR1" s="366"/>
      <c r="FFS1" s="366"/>
      <c r="FFT1" s="366"/>
      <c r="FFU1" s="366"/>
      <c r="FFV1" s="366"/>
      <c r="FFW1" s="366"/>
      <c r="FFX1" s="366"/>
      <c r="FFY1" s="366"/>
      <c r="FFZ1" s="366"/>
      <c r="FGA1" s="366"/>
      <c r="FGB1" s="366"/>
      <c r="FGC1" s="366"/>
      <c r="FGD1" s="366"/>
      <c r="FGE1" s="366"/>
      <c r="FGF1" s="366"/>
      <c r="FGG1" s="366"/>
      <c r="FGH1" s="366"/>
      <c r="FGI1" s="366"/>
      <c r="FGJ1" s="366"/>
      <c r="FGK1" s="366"/>
      <c r="FGL1" s="366"/>
      <c r="FGM1" s="366"/>
      <c r="FGN1" s="366"/>
      <c r="FGO1" s="366"/>
      <c r="FGP1" s="366"/>
      <c r="FGQ1" s="366"/>
      <c r="FGR1" s="366"/>
      <c r="FGS1" s="366"/>
      <c r="FGT1" s="366"/>
      <c r="FGU1" s="366"/>
      <c r="FGV1" s="366"/>
      <c r="FGW1" s="366"/>
      <c r="FGX1" s="366"/>
      <c r="FGY1" s="366"/>
      <c r="FGZ1" s="366"/>
      <c r="FHA1" s="366"/>
      <c r="FHB1" s="366"/>
      <c r="FHC1" s="366"/>
      <c r="FHD1" s="366"/>
      <c r="FHE1" s="366"/>
      <c r="FHF1" s="366"/>
      <c r="FHG1" s="366"/>
      <c r="FHH1" s="366"/>
      <c r="FHI1" s="366"/>
      <c r="FHJ1" s="366"/>
      <c r="FHK1" s="366"/>
      <c r="FHL1" s="276"/>
      <c r="FHM1" s="276"/>
      <c r="FHN1" s="276"/>
      <c r="FHO1" s="276"/>
      <c r="FHP1" s="276"/>
      <c r="FHQ1" s="276"/>
      <c r="FHR1" s="276"/>
      <c r="FHS1" s="276"/>
      <c r="FHT1" s="276"/>
      <c r="FHU1" s="276"/>
      <c r="FHV1" s="276"/>
      <c r="FHW1" s="276"/>
      <c r="FHX1" s="276"/>
      <c r="FHY1" s="276"/>
      <c r="FHZ1" s="276"/>
      <c r="FIA1" s="276"/>
      <c r="FIB1" s="276"/>
      <c r="FIC1" s="276"/>
      <c r="FID1" s="276"/>
      <c r="FIE1" s="276"/>
      <c r="FIF1" s="276"/>
      <c r="FIG1" s="276"/>
      <c r="FIH1" s="276"/>
      <c r="FII1" s="276"/>
      <c r="FIJ1" s="276"/>
      <c r="FIK1" s="276"/>
      <c r="FIL1" s="276"/>
      <c r="FIM1" s="276"/>
      <c r="FIN1" s="276"/>
      <c r="FIO1" s="276"/>
      <c r="FIP1" s="276"/>
      <c r="FIQ1" s="276"/>
      <c r="FIR1" s="276"/>
      <c r="FIS1" s="276"/>
      <c r="FIT1" s="276"/>
      <c r="FIU1" s="276"/>
      <c r="FIV1" s="276"/>
      <c r="FIW1" s="276"/>
      <c r="FIX1" s="276"/>
      <c r="FIY1" s="276"/>
      <c r="FIZ1" s="276"/>
      <c r="FJA1" s="276"/>
      <c r="FJB1" s="276"/>
      <c r="FJC1" s="276"/>
      <c r="FJD1" s="276"/>
      <c r="FJE1" s="276"/>
      <c r="FJF1" s="276"/>
      <c r="FJG1" s="276"/>
      <c r="FJH1" s="276"/>
      <c r="FJI1" s="276"/>
      <c r="FJJ1" s="276"/>
      <c r="FJK1" s="276"/>
      <c r="FJL1" s="276"/>
      <c r="FJM1" s="276"/>
      <c r="FJN1" s="276"/>
      <c r="FJO1" s="276"/>
      <c r="FJP1" s="276"/>
      <c r="FJQ1" s="276"/>
      <c r="FJR1" s="276"/>
      <c r="FJS1" s="276"/>
      <c r="FJT1" s="276"/>
      <c r="FJU1" s="276"/>
      <c r="FJV1" s="276"/>
      <c r="FJW1" s="276"/>
      <c r="FJX1" s="276"/>
      <c r="FJY1" s="276"/>
      <c r="FJZ1" s="276"/>
      <c r="FKA1" s="276"/>
      <c r="FKB1" s="276"/>
      <c r="FKC1" s="276"/>
      <c r="FKD1" s="276"/>
      <c r="FKE1" s="276"/>
      <c r="FKF1" s="276"/>
      <c r="FKG1" s="276"/>
      <c r="FKH1" s="276"/>
      <c r="FKI1" s="276"/>
      <c r="FKJ1" s="276"/>
      <c r="FKK1" s="276"/>
      <c r="FKL1" s="276"/>
      <c r="FKM1" s="276"/>
      <c r="FKN1" s="276"/>
      <c r="FKO1" s="276"/>
      <c r="FKP1" s="276"/>
      <c r="FKQ1" s="276"/>
      <c r="FKR1" s="276"/>
      <c r="FKS1" s="276"/>
      <c r="FKT1" s="276"/>
      <c r="FKU1" s="276"/>
      <c r="FKV1" s="276"/>
      <c r="FKW1" s="276"/>
      <c r="FKX1" s="276"/>
      <c r="FKY1" s="276"/>
      <c r="FKZ1" s="366"/>
      <c r="FLA1" s="366"/>
      <c r="FLB1" s="366"/>
      <c r="FLC1" s="366"/>
      <c r="FLD1" s="366"/>
      <c r="FLE1" s="366"/>
      <c r="FLF1" s="366"/>
      <c r="FLG1" s="366"/>
      <c r="FLH1" s="366"/>
      <c r="FLI1" s="366"/>
      <c r="FLJ1" s="366"/>
      <c r="FLK1" s="366"/>
      <c r="FLL1" s="366"/>
      <c r="FLM1" s="366"/>
      <c r="FLN1" s="366"/>
      <c r="FLO1" s="366"/>
      <c r="FLP1" s="366"/>
      <c r="FLQ1" s="366"/>
      <c r="FLR1" s="366"/>
      <c r="FLS1" s="366"/>
      <c r="FLT1" s="366"/>
      <c r="FLU1" s="366"/>
      <c r="FLV1" s="366"/>
      <c r="FLW1" s="366"/>
      <c r="FLX1" s="366"/>
      <c r="FLY1" s="366"/>
      <c r="FLZ1" s="366"/>
      <c r="FMA1" s="366"/>
      <c r="FMB1" s="366"/>
      <c r="FMC1" s="366"/>
      <c r="FMD1" s="366"/>
      <c r="FME1" s="366"/>
      <c r="FMF1" s="366"/>
      <c r="FMG1" s="366"/>
      <c r="FMH1" s="366"/>
      <c r="FMI1" s="366"/>
      <c r="FMJ1" s="366"/>
      <c r="FMK1" s="366"/>
      <c r="FML1" s="366"/>
      <c r="FMM1" s="366"/>
      <c r="FMN1" s="366"/>
      <c r="FMO1" s="366"/>
      <c r="FMP1" s="366"/>
      <c r="FMQ1" s="366"/>
      <c r="FMR1" s="366"/>
      <c r="FMS1" s="366"/>
      <c r="FMT1" s="366"/>
      <c r="FMU1" s="366"/>
      <c r="FMV1" s="366"/>
      <c r="FMW1" s="366"/>
      <c r="FMX1" s="366"/>
      <c r="FMY1" s="366"/>
      <c r="FMZ1" s="366"/>
      <c r="FNA1" s="366"/>
      <c r="FNB1" s="366"/>
      <c r="FNC1" s="366"/>
      <c r="FND1" s="366"/>
      <c r="FNE1" s="366"/>
      <c r="FNF1" s="366"/>
      <c r="FNG1" s="366"/>
      <c r="FNH1" s="366"/>
      <c r="FNI1" s="366"/>
      <c r="FNJ1" s="366"/>
      <c r="FNK1" s="366"/>
      <c r="FNL1" s="366"/>
      <c r="FNM1" s="366"/>
      <c r="FNN1" s="366"/>
      <c r="FNO1" s="366"/>
      <c r="FNP1" s="366"/>
      <c r="FNQ1" s="366"/>
      <c r="FNR1" s="366"/>
      <c r="FNS1" s="366"/>
      <c r="FNT1" s="366"/>
      <c r="FNU1" s="366"/>
      <c r="FNV1" s="366"/>
      <c r="FNW1" s="366"/>
      <c r="FNX1" s="366"/>
      <c r="FNY1" s="366"/>
      <c r="FNZ1" s="366"/>
      <c r="FOA1" s="366"/>
      <c r="FOB1" s="366"/>
      <c r="FOC1" s="366"/>
      <c r="FOD1" s="366"/>
      <c r="FOE1" s="366"/>
      <c r="FOF1" s="366"/>
      <c r="FOG1" s="366"/>
      <c r="FOH1" s="366"/>
      <c r="FOI1" s="366"/>
      <c r="FOJ1" s="366"/>
      <c r="FOK1" s="366"/>
      <c r="FOL1" s="366"/>
      <c r="FOM1" s="366"/>
      <c r="FON1" s="366"/>
      <c r="FOO1" s="366"/>
      <c r="FOP1" s="366"/>
      <c r="FOQ1" s="366"/>
      <c r="FOR1" s="366"/>
      <c r="FOS1" s="366"/>
      <c r="FOT1" s="366"/>
      <c r="FOU1" s="366"/>
      <c r="FOV1" s="366"/>
      <c r="FOW1" s="366"/>
      <c r="FOX1" s="366"/>
      <c r="FOY1" s="366"/>
      <c r="FOZ1" s="366"/>
      <c r="FPA1" s="366"/>
      <c r="FPB1" s="366"/>
      <c r="FPC1" s="366"/>
      <c r="FPD1" s="366"/>
      <c r="FPE1" s="366"/>
      <c r="FPF1" s="366"/>
      <c r="FPG1" s="366"/>
      <c r="FPH1" s="366"/>
      <c r="FPI1" s="366"/>
      <c r="FPJ1" s="366"/>
      <c r="FPK1" s="366"/>
      <c r="FPL1" s="366"/>
      <c r="FPM1" s="366"/>
      <c r="FPN1" s="366"/>
      <c r="FPO1" s="366"/>
      <c r="FPP1" s="366"/>
      <c r="FPQ1" s="366"/>
      <c r="FPR1" s="366"/>
      <c r="FPS1" s="366"/>
      <c r="FPT1" s="366"/>
      <c r="FPU1" s="366"/>
      <c r="FPV1" s="366"/>
      <c r="FPW1" s="366"/>
      <c r="FPX1" s="366"/>
      <c r="FPY1" s="366"/>
      <c r="FPZ1" s="366"/>
      <c r="FQA1" s="366"/>
      <c r="FQB1" s="366"/>
      <c r="FQC1" s="366"/>
      <c r="FQD1" s="366"/>
      <c r="FQE1" s="366"/>
      <c r="FQF1" s="366"/>
      <c r="FQG1" s="366"/>
      <c r="FQH1" s="366"/>
      <c r="FQI1" s="366"/>
      <c r="FQJ1" s="366"/>
      <c r="FQK1" s="366"/>
      <c r="FQL1" s="366"/>
      <c r="FQM1" s="366"/>
      <c r="FQN1" s="366"/>
      <c r="FQO1" s="366"/>
      <c r="FQP1" s="366"/>
      <c r="FQQ1" s="366"/>
      <c r="FQR1" s="366"/>
      <c r="FQS1" s="366"/>
      <c r="FQT1" s="366"/>
      <c r="FQU1" s="366"/>
      <c r="FQV1" s="366"/>
      <c r="FQW1" s="366"/>
      <c r="FQX1" s="366"/>
      <c r="FQY1" s="366"/>
      <c r="FQZ1" s="366"/>
      <c r="FRA1" s="366"/>
      <c r="FRB1" s="366"/>
      <c r="FRC1" s="366"/>
      <c r="FRD1" s="366"/>
      <c r="FRE1" s="366"/>
      <c r="FRF1" s="366"/>
      <c r="FRG1" s="366"/>
      <c r="FRH1" s="276"/>
      <c r="FRI1" s="276"/>
      <c r="FRJ1" s="276"/>
      <c r="FRK1" s="276"/>
      <c r="FRL1" s="276"/>
      <c r="FRM1" s="276"/>
      <c r="FRN1" s="276"/>
      <c r="FRO1" s="276"/>
      <c r="FRP1" s="276"/>
      <c r="FRQ1" s="276"/>
      <c r="FRR1" s="276"/>
      <c r="FRS1" s="276"/>
      <c r="FRT1" s="276"/>
      <c r="FRU1" s="276"/>
      <c r="FRV1" s="276"/>
      <c r="FRW1" s="276"/>
      <c r="FRX1" s="276"/>
      <c r="FRY1" s="276"/>
      <c r="FRZ1" s="276"/>
      <c r="FSA1" s="276"/>
      <c r="FSB1" s="276"/>
      <c r="FSC1" s="276"/>
      <c r="FSD1" s="276"/>
      <c r="FSE1" s="276"/>
      <c r="FSF1" s="276"/>
      <c r="FSG1" s="276"/>
      <c r="FSH1" s="276"/>
      <c r="FSI1" s="276"/>
      <c r="FSJ1" s="276"/>
      <c r="FSK1" s="276"/>
      <c r="FSL1" s="276"/>
      <c r="FSM1" s="276"/>
      <c r="FSN1" s="276"/>
      <c r="FSO1" s="276"/>
      <c r="FSP1" s="276"/>
      <c r="FSQ1" s="276"/>
      <c r="FSR1" s="276"/>
      <c r="FSS1" s="276"/>
      <c r="FST1" s="276"/>
      <c r="FSU1" s="276"/>
      <c r="FSV1" s="276"/>
      <c r="FSW1" s="276"/>
      <c r="FSX1" s="276"/>
      <c r="FSY1" s="276"/>
      <c r="FSZ1" s="276"/>
      <c r="FTA1" s="276"/>
      <c r="FTB1" s="276"/>
      <c r="FTC1" s="276"/>
      <c r="FTD1" s="276"/>
      <c r="FTE1" s="276"/>
      <c r="FTF1" s="276"/>
      <c r="FTG1" s="276"/>
      <c r="FTH1" s="276"/>
      <c r="FTI1" s="276"/>
      <c r="FTJ1" s="276"/>
      <c r="FTK1" s="276"/>
      <c r="FTL1" s="276"/>
      <c r="FTM1" s="276"/>
      <c r="FTN1" s="276"/>
      <c r="FTO1" s="276"/>
      <c r="FTP1" s="276"/>
      <c r="FTQ1" s="276"/>
      <c r="FTR1" s="276"/>
      <c r="FTS1" s="276"/>
      <c r="FTT1" s="276"/>
      <c r="FTU1" s="276"/>
      <c r="FTV1" s="276"/>
      <c r="FTW1" s="276"/>
      <c r="FTX1" s="276"/>
      <c r="FTY1" s="276"/>
      <c r="FTZ1" s="276"/>
      <c r="FUA1" s="276"/>
      <c r="FUB1" s="276"/>
      <c r="FUC1" s="276"/>
      <c r="FUD1" s="276"/>
      <c r="FUE1" s="276"/>
      <c r="FUF1" s="276"/>
      <c r="FUG1" s="276"/>
      <c r="FUH1" s="276"/>
      <c r="FUI1" s="276"/>
      <c r="FUJ1" s="276"/>
      <c r="FUK1" s="276"/>
      <c r="FUL1" s="276"/>
      <c r="FUM1" s="276"/>
      <c r="FUN1" s="276"/>
      <c r="FUO1" s="276"/>
      <c r="FUP1" s="276"/>
      <c r="FUQ1" s="276"/>
      <c r="FUR1" s="276"/>
      <c r="FUS1" s="276"/>
      <c r="FUT1" s="276"/>
      <c r="FUU1" s="276"/>
      <c r="FUV1" s="366"/>
      <c r="FUW1" s="366"/>
      <c r="FUX1" s="366"/>
      <c r="FUY1" s="366"/>
      <c r="FUZ1" s="366"/>
      <c r="FVA1" s="366"/>
      <c r="FVB1" s="366"/>
      <c r="FVC1" s="366"/>
      <c r="FVD1" s="366"/>
      <c r="FVE1" s="366"/>
      <c r="FVF1" s="366"/>
      <c r="FVG1" s="366"/>
      <c r="FVH1" s="366"/>
      <c r="FVI1" s="366"/>
      <c r="FVJ1" s="366"/>
      <c r="FVK1" s="366"/>
      <c r="FVL1" s="366"/>
      <c r="FVM1" s="366"/>
      <c r="FVN1" s="366"/>
      <c r="FVO1" s="366"/>
      <c r="FVP1" s="366"/>
      <c r="FVQ1" s="366"/>
      <c r="FVR1" s="366"/>
      <c r="FVS1" s="366"/>
      <c r="FVT1" s="366"/>
      <c r="FVU1" s="366"/>
      <c r="FVV1" s="366"/>
      <c r="FVW1" s="366"/>
      <c r="FVX1" s="366"/>
      <c r="FVY1" s="366"/>
      <c r="FVZ1" s="366"/>
      <c r="FWA1" s="366"/>
      <c r="FWB1" s="366"/>
      <c r="FWC1" s="366"/>
      <c r="FWD1" s="366"/>
      <c r="FWE1" s="366"/>
      <c r="FWF1" s="366"/>
      <c r="FWG1" s="366"/>
      <c r="FWH1" s="366"/>
      <c r="FWI1" s="366"/>
      <c r="FWJ1" s="366"/>
      <c r="FWK1" s="366"/>
      <c r="FWL1" s="366"/>
      <c r="FWM1" s="366"/>
      <c r="FWN1" s="366"/>
      <c r="FWO1" s="366"/>
      <c r="FWP1" s="366"/>
      <c r="FWQ1" s="366"/>
      <c r="FWR1" s="366"/>
      <c r="FWS1" s="366"/>
      <c r="FWT1" s="366"/>
      <c r="FWU1" s="366"/>
      <c r="FWV1" s="366"/>
      <c r="FWW1" s="366"/>
      <c r="FWX1" s="366"/>
      <c r="FWY1" s="366"/>
      <c r="FWZ1" s="366"/>
      <c r="FXA1" s="366"/>
      <c r="FXB1" s="366"/>
      <c r="FXC1" s="366"/>
      <c r="FXD1" s="366"/>
      <c r="FXE1" s="366"/>
      <c r="FXF1" s="366"/>
      <c r="FXG1" s="366"/>
      <c r="FXH1" s="366"/>
      <c r="FXI1" s="366"/>
      <c r="FXJ1" s="366"/>
      <c r="FXK1" s="366"/>
      <c r="FXL1" s="366"/>
      <c r="FXM1" s="366"/>
      <c r="FXN1" s="366"/>
      <c r="FXO1" s="366"/>
      <c r="FXP1" s="366"/>
      <c r="FXQ1" s="366"/>
      <c r="FXR1" s="366"/>
      <c r="FXS1" s="366"/>
      <c r="FXT1" s="366"/>
      <c r="FXU1" s="366"/>
      <c r="FXV1" s="366"/>
      <c r="FXW1" s="366"/>
      <c r="FXX1" s="366"/>
      <c r="FXY1" s="366"/>
      <c r="FXZ1" s="366"/>
      <c r="FYA1" s="366"/>
      <c r="FYB1" s="366"/>
      <c r="FYC1" s="366"/>
      <c r="FYD1" s="366"/>
      <c r="FYE1" s="366"/>
      <c r="FYF1" s="366"/>
      <c r="FYG1" s="366"/>
      <c r="FYH1" s="366"/>
      <c r="FYI1" s="366"/>
      <c r="FYJ1" s="366"/>
      <c r="FYK1" s="366"/>
      <c r="FYL1" s="366"/>
      <c r="FYM1" s="366"/>
      <c r="FYN1" s="366"/>
      <c r="FYO1" s="366"/>
      <c r="FYP1" s="366"/>
      <c r="FYQ1" s="366"/>
      <c r="FYR1" s="366"/>
      <c r="FYS1" s="366"/>
      <c r="FYT1" s="366"/>
      <c r="FYU1" s="366"/>
      <c r="FYV1" s="366"/>
      <c r="FYW1" s="366"/>
      <c r="FYX1" s="366"/>
      <c r="FYY1" s="366"/>
      <c r="FYZ1" s="366"/>
      <c r="FZA1" s="366"/>
      <c r="FZB1" s="366"/>
      <c r="FZC1" s="366"/>
      <c r="FZD1" s="366"/>
      <c r="FZE1" s="366"/>
      <c r="FZF1" s="366"/>
      <c r="FZG1" s="366"/>
      <c r="FZH1" s="366"/>
      <c r="FZI1" s="366"/>
      <c r="FZJ1" s="366"/>
      <c r="FZK1" s="366"/>
      <c r="FZL1" s="366"/>
      <c r="FZM1" s="366"/>
      <c r="FZN1" s="366"/>
      <c r="FZO1" s="366"/>
      <c r="FZP1" s="366"/>
      <c r="FZQ1" s="366"/>
      <c r="FZR1" s="366"/>
      <c r="FZS1" s="366"/>
      <c r="FZT1" s="366"/>
      <c r="FZU1" s="366"/>
      <c r="FZV1" s="366"/>
      <c r="FZW1" s="366"/>
      <c r="FZX1" s="366"/>
      <c r="FZY1" s="366"/>
      <c r="FZZ1" s="366"/>
      <c r="GAA1" s="366"/>
      <c r="GAB1" s="366"/>
      <c r="GAC1" s="366"/>
      <c r="GAD1" s="366"/>
      <c r="GAE1" s="366"/>
      <c r="GAF1" s="366"/>
      <c r="GAG1" s="366"/>
      <c r="GAH1" s="366"/>
      <c r="GAI1" s="366"/>
      <c r="GAJ1" s="366"/>
      <c r="GAK1" s="366"/>
      <c r="GAL1" s="366"/>
      <c r="GAM1" s="366"/>
      <c r="GAN1" s="366"/>
      <c r="GAO1" s="366"/>
      <c r="GAP1" s="366"/>
      <c r="GAQ1" s="366"/>
      <c r="GAR1" s="366"/>
      <c r="GAS1" s="366"/>
      <c r="GAT1" s="366"/>
      <c r="GAU1" s="366"/>
      <c r="GAV1" s="366"/>
      <c r="GAW1" s="366"/>
      <c r="GAX1" s="366"/>
      <c r="GAY1" s="366"/>
      <c r="GAZ1" s="366"/>
      <c r="GBA1" s="366"/>
      <c r="GBB1" s="366"/>
      <c r="GBC1" s="366"/>
      <c r="GBD1" s="276"/>
      <c r="GBE1" s="276"/>
      <c r="GBF1" s="276"/>
      <c r="GBG1" s="276"/>
      <c r="GBH1" s="276"/>
      <c r="GBI1" s="276"/>
      <c r="GBJ1" s="276"/>
      <c r="GBK1" s="276"/>
      <c r="GBL1" s="276"/>
      <c r="GBM1" s="276"/>
      <c r="GBN1" s="276"/>
      <c r="GBO1" s="276"/>
      <c r="GBP1" s="276"/>
      <c r="GBQ1" s="276"/>
      <c r="GBR1" s="276"/>
      <c r="GBS1" s="276"/>
      <c r="GBT1" s="276"/>
      <c r="GBU1" s="276"/>
      <c r="GBV1" s="276"/>
      <c r="GBW1" s="276"/>
      <c r="GBX1" s="276"/>
      <c r="GBY1" s="276"/>
      <c r="GBZ1" s="276"/>
      <c r="GCA1" s="276"/>
      <c r="GCB1" s="276"/>
      <c r="GCC1" s="276"/>
      <c r="GCD1" s="276"/>
      <c r="GCE1" s="276"/>
      <c r="GCF1" s="276"/>
      <c r="GCG1" s="276"/>
      <c r="GCH1" s="276"/>
      <c r="GCI1" s="276"/>
      <c r="GCJ1" s="276"/>
      <c r="GCK1" s="276"/>
      <c r="GCL1" s="276"/>
      <c r="GCM1" s="276"/>
      <c r="GCN1" s="276"/>
      <c r="GCO1" s="276"/>
      <c r="GCP1" s="276"/>
      <c r="GCQ1" s="276"/>
      <c r="GCR1" s="276"/>
      <c r="GCS1" s="276"/>
      <c r="GCT1" s="276"/>
      <c r="GCU1" s="276"/>
      <c r="GCV1" s="276"/>
      <c r="GCW1" s="276"/>
      <c r="GCX1" s="276"/>
      <c r="GCY1" s="276"/>
      <c r="GCZ1" s="276"/>
      <c r="GDA1" s="276"/>
      <c r="GDB1" s="276"/>
      <c r="GDC1" s="276"/>
      <c r="GDD1" s="276"/>
      <c r="GDE1" s="276"/>
      <c r="GDF1" s="276"/>
      <c r="GDG1" s="276"/>
      <c r="GDH1" s="276"/>
      <c r="GDI1" s="276"/>
      <c r="GDJ1" s="276"/>
      <c r="GDK1" s="276"/>
      <c r="GDL1" s="276"/>
      <c r="GDM1" s="276"/>
      <c r="GDN1" s="276"/>
      <c r="GDO1" s="276"/>
      <c r="GDP1" s="276"/>
      <c r="GDQ1" s="276"/>
      <c r="GDR1" s="276"/>
      <c r="GDS1" s="276"/>
      <c r="GDT1" s="276"/>
      <c r="GDU1" s="276"/>
      <c r="GDV1" s="276"/>
      <c r="GDW1" s="276"/>
      <c r="GDX1" s="276"/>
      <c r="GDY1" s="276"/>
      <c r="GDZ1" s="276"/>
      <c r="GEA1" s="276"/>
      <c r="GEB1" s="276"/>
      <c r="GEC1" s="276"/>
      <c r="GED1" s="276"/>
      <c r="GEE1" s="276"/>
      <c r="GEF1" s="276"/>
      <c r="GEG1" s="276"/>
      <c r="GEH1" s="276"/>
      <c r="GEI1" s="276"/>
      <c r="GEJ1" s="276"/>
      <c r="GEK1" s="276"/>
      <c r="GEL1" s="276"/>
      <c r="GEM1" s="276"/>
      <c r="GEN1" s="276"/>
      <c r="GEO1" s="276"/>
      <c r="GEP1" s="276"/>
      <c r="GEQ1" s="276"/>
      <c r="GER1" s="366"/>
      <c r="GES1" s="366"/>
      <c r="GET1" s="366"/>
      <c r="GEU1" s="366"/>
      <c r="GEV1" s="366"/>
      <c r="GEW1" s="366"/>
      <c r="GEX1" s="366"/>
      <c r="GEY1" s="366"/>
      <c r="GEZ1" s="366"/>
      <c r="GFA1" s="366"/>
      <c r="GFB1" s="366"/>
      <c r="GFC1" s="366"/>
      <c r="GFD1" s="366"/>
      <c r="GFE1" s="366"/>
      <c r="GFF1" s="366"/>
      <c r="GFG1" s="366"/>
      <c r="GFH1" s="366"/>
      <c r="GFI1" s="366"/>
      <c r="GFJ1" s="366"/>
      <c r="GFK1" s="366"/>
      <c r="GFL1" s="366"/>
      <c r="GFM1" s="366"/>
      <c r="GFN1" s="366"/>
      <c r="GFO1" s="366"/>
      <c r="GFP1" s="366"/>
      <c r="GFQ1" s="366"/>
      <c r="GFR1" s="366"/>
      <c r="GFS1" s="366"/>
      <c r="GFT1" s="366"/>
      <c r="GFU1" s="366"/>
      <c r="GFV1" s="366"/>
      <c r="GFW1" s="366"/>
      <c r="GFX1" s="366"/>
      <c r="GFY1" s="366"/>
      <c r="GFZ1" s="366"/>
      <c r="GGA1" s="366"/>
      <c r="GGB1" s="366"/>
      <c r="GGC1" s="366"/>
      <c r="GGD1" s="366"/>
      <c r="GGE1" s="366"/>
      <c r="GGF1" s="366"/>
      <c r="GGG1" s="366"/>
      <c r="GGH1" s="366"/>
      <c r="GGI1" s="366"/>
      <c r="GGJ1" s="366"/>
      <c r="GGK1" s="366"/>
      <c r="GGL1" s="366"/>
      <c r="GGM1" s="366"/>
      <c r="GGN1" s="366"/>
      <c r="GGO1" s="366"/>
      <c r="GGP1" s="366"/>
      <c r="GGQ1" s="366"/>
      <c r="GGR1" s="366"/>
      <c r="GGS1" s="366"/>
      <c r="GGT1" s="366"/>
      <c r="GGU1" s="366"/>
      <c r="GGV1" s="366"/>
      <c r="GGW1" s="366"/>
      <c r="GGX1" s="366"/>
      <c r="GGY1" s="366"/>
      <c r="GGZ1" s="366"/>
      <c r="GHA1" s="366"/>
      <c r="GHB1" s="366"/>
      <c r="GHC1" s="366"/>
      <c r="GHD1" s="366"/>
      <c r="GHE1" s="366"/>
      <c r="GHF1" s="366"/>
      <c r="GHG1" s="366"/>
      <c r="GHH1" s="366"/>
      <c r="GHI1" s="366"/>
      <c r="GHJ1" s="366"/>
      <c r="GHK1" s="366"/>
      <c r="GHL1" s="366"/>
      <c r="GHM1" s="366"/>
      <c r="GHN1" s="366"/>
      <c r="GHO1" s="366"/>
      <c r="GHP1" s="366"/>
      <c r="GHQ1" s="366"/>
      <c r="GHR1" s="366"/>
      <c r="GHS1" s="366"/>
      <c r="GHT1" s="366"/>
      <c r="GHU1" s="366"/>
      <c r="GHV1" s="366"/>
      <c r="GHW1" s="366"/>
      <c r="GHX1" s="366"/>
      <c r="GHY1" s="366"/>
      <c r="GHZ1" s="366"/>
      <c r="GIA1" s="366"/>
      <c r="GIB1" s="366"/>
      <c r="GIC1" s="366"/>
      <c r="GID1" s="366"/>
      <c r="GIE1" s="366"/>
      <c r="GIF1" s="366"/>
      <c r="GIG1" s="366"/>
      <c r="GIH1" s="366"/>
      <c r="GII1" s="366"/>
      <c r="GIJ1" s="366"/>
      <c r="GIK1" s="366"/>
      <c r="GIL1" s="366"/>
      <c r="GIM1" s="366"/>
      <c r="GIN1" s="366"/>
      <c r="GIO1" s="366"/>
      <c r="GIP1" s="366"/>
      <c r="GIQ1" s="366"/>
      <c r="GIR1" s="366"/>
      <c r="GIS1" s="366"/>
      <c r="GIT1" s="366"/>
      <c r="GIU1" s="366"/>
      <c r="GIV1" s="366"/>
      <c r="GIW1" s="366"/>
      <c r="GIX1" s="366"/>
      <c r="GIY1" s="366"/>
      <c r="GIZ1" s="366"/>
      <c r="GJA1" s="366"/>
      <c r="GJB1" s="366"/>
      <c r="GJC1" s="366"/>
      <c r="GJD1" s="366"/>
      <c r="GJE1" s="366"/>
      <c r="GJF1" s="366"/>
      <c r="GJG1" s="366"/>
      <c r="GJH1" s="366"/>
      <c r="GJI1" s="366"/>
      <c r="GJJ1" s="366"/>
      <c r="GJK1" s="366"/>
      <c r="GJL1" s="366"/>
      <c r="GJM1" s="366"/>
      <c r="GJN1" s="366"/>
      <c r="GJO1" s="366"/>
      <c r="GJP1" s="366"/>
      <c r="GJQ1" s="366"/>
      <c r="GJR1" s="366"/>
      <c r="GJS1" s="366"/>
      <c r="GJT1" s="366"/>
      <c r="GJU1" s="366"/>
      <c r="GJV1" s="366"/>
      <c r="GJW1" s="366"/>
      <c r="GJX1" s="366"/>
      <c r="GJY1" s="366"/>
      <c r="GJZ1" s="366"/>
      <c r="GKA1" s="366"/>
      <c r="GKB1" s="366"/>
      <c r="GKC1" s="366"/>
      <c r="GKD1" s="366"/>
      <c r="GKE1" s="366"/>
      <c r="GKF1" s="366"/>
      <c r="GKG1" s="366"/>
      <c r="GKH1" s="366"/>
      <c r="GKI1" s="366"/>
      <c r="GKJ1" s="366"/>
      <c r="GKK1" s="366"/>
      <c r="GKL1" s="366"/>
      <c r="GKM1" s="366"/>
      <c r="GKN1" s="366"/>
      <c r="GKO1" s="366"/>
      <c r="GKP1" s="366"/>
      <c r="GKQ1" s="366"/>
      <c r="GKR1" s="366"/>
      <c r="GKS1" s="366"/>
      <c r="GKT1" s="366"/>
      <c r="GKU1" s="366"/>
      <c r="GKV1" s="366"/>
      <c r="GKW1" s="366"/>
      <c r="GKX1" s="366"/>
      <c r="GKY1" s="366"/>
      <c r="GKZ1" s="276"/>
      <c r="GLA1" s="276"/>
      <c r="GLB1" s="276"/>
      <c r="GLC1" s="276"/>
      <c r="GLD1" s="276"/>
      <c r="GLE1" s="276"/>
      <c r="GLF1" s="276"/>
      <c r="GLG1" s="276"/>
      <c r="GLH1" s="276"/>
      <c r="GLI1" s="276"/>
      <c r="GLJ1" s="276"/>
      <c r="GLK1" s="276"/>
      <c r="GLL1" s="276"/>
      <c r="GLM1" s="276"/>
      <c r="GLN1" s="276"/>
      <c r="GLO1" s="276"/>
      <c r="GLP1" s="276"/>
      <c r="GLQ1" s="276"/>
      <c r="GLR1" s="276"/>
      <c r="GLS1" s="276"/>
      <c r="GLT1" s="276"/>
      <c r="GLU1" s="276"/>
      <c r="GLV1" s="276"/>
      <c r="GLW1" s="276"/>
      <c r="GLX1" s="276"/>
      <c r="GLY1" s="276"/>
      <c r="GLZ1" s="276"/>
      <c r="GMA1" s="276"/>
      <c r="GMB1" s="276"/>
      <c r="GMC1" s="276"/>
      <c r="GMD1" s="276"/>
      <c r="GME1" s="276"/>
      <c r="GMF1" s="276"/>
      <c r="GMG1" s="276"/>
      <c r="GMH1" s="276"/>
      <c r="GMI1" s="276"/>
      <c r="GMJ1" s="276"/>
      <c r="GMK1" s="276"/>
      <c r="GML1" s="276"/>
      <c r="GMM1" s="276"/>
      <c r="GMN1" s="276"/>
      <c r="GMO1" s="276"/>
      <c r="GMP1" s="276"/>
      <c r="GMQ1" s="276"/>
      <c r="GMR1" s="276"/>
      <c r="GMS1" s="276"/>
      <c r="GMT1" s="276"/>
      <c r="GMU1" s="276"/>
      <c r="GMV1" s="276"/>
      <c r="GMW1" s="276"/>
      <c r="GMX1" s="276"/>
      <c r="GMY1" s="276"/>
      <c r="GMZ1" s="276"/>
      <c r="GNA1" s="276"/>
      <c r="GNB1" s="276"/>
      <c r="GNC1" s="276"/>
      <c r="GND1" s="276"/>
      <c r="GNE1" s="276"/>
      <c r="GNF1" s="276"/>
      <c r="GNG1" s="276"/>
      <c r="GNH1" s="276"/>
      <c r="GNI1" s="276"/>
      <c r="GNJ1" s="276"/>
      <c r="GNK1" s="276"/>
      <c r="GNL1" s="276"/>
      <c r="GNM1" s="276"/>
      <c r="GNN1" s="276"/>
      <c r="GNO1" s="276"/>
      <c r="GNP1" s="276"/>
      <c r="GNQ1" s="276"/>
      <c r="GNR1" s="276"/>
      <c r="GNS1" s="276"/>
      <c r="GNT1" s="276"/>
      <c r="GNU1" s="276"/>
      <c r="GNV1" s="276"/>
      <c r="GNW1" s="276"/>
      <c r="GNX1" s="276"/>
      <c r="GNY1" s="276"/>
      <c r="GNZ1" s="276"/>
      <c r="GOA1" s="276"/>
      <c r="GOB1" s="276"/>
      <c r="GOC1" s="276"/>
      <c r="GOD1" s="276"/>
      <c r="GOE1" s="276"/>
      <c r="GOF1" s="276"/>
      <c r="GOG1" s="276"/>
      <c r="GOH1" s="276"/>
      <c r="GOI1" s="276"/>
      <c r="GOJ1" s="276"/>
      <c r="GOK1" s="276"/>
      <c r="GOL1" s="276"/>
      <c r="GOM1" s="276"/>
      <c r="GON1" s="366"/>
      <c r="GOO1" s="366"/>
      <c r="GOP1" s="366"/>
      <c r="GOQ1" s="366"/>
      <c r="GOR1" s="366"/>
      <c r="GOS1" s="366"/>
      <c r="GOT1" s="366"/>
      <c r="GOU1" s="366"/>
      <c r="GOV1" s="366"/>
      <c r="GOW1" s="366"/>
      <c r="GOX1" s="366"/>
      <c r="GOY1" s="366"/>
      <c r="GOZ1" s="366"/>
      <c r="GPA1" s="366"/>
      <c r="GPB1" s="366"/>
      <c r="GPC1" s="366"/>
      <c r="GPD1" s="366"/>
      <c r="GPE1" s="366"/>
      <c r="GPF1" s="366"/>
      <c r="GPG1" s="366"/>
      <c r="GPH1" s="366"/>
      <c r="GPI1" s="366"/>
      <c r="GPJ1" s="366"/>
      <c r="GPK1" s="366"/>
      <c r="GPL1" s="366"/>
      <c r="GPM1" s="366"/>
      <c r="GPN1" s="366"/>
      <c r="GPO1" s="366"/>
      <c r="GPP1" s="366"/>
      <c r="GPQ1" s="366"/>
      <c r="GPR1" s="366"/>
      <c r="GPS1" s="366"/>
      <c r="GPT1" s="366"/>
      <c r="GPU1" s="366"/>
      <c r="GPV1" s="366"/>
      <c r="GPW1" s="366"/>
      <c r="GPX1" s="366"/>
      <c r="GPY1" s="366"/>
      <c r="GPZ1" s="366"/>
      <c r="GQA1" s="366"/>
      <c r="GQB1" s="366"/>
      <c r="GQC1" s="366"/>
      <c r="GQD1" s="366"/>
      <c r="GQE1" s="366"/>
      <c r="GQF1" s="366"/>
      <c r="GQG1" s="366"/>
      <c r="GQH1" s="366"/>
      <c r="GQI1" s="366"/>
      <c r="GQJ1" s="366"/>
      <c r="GQK1" s="366"/>
      <c r="GQL1" s="366"/>
      <c r="GQM1" s="366"/>
      <c r="GQN1" s="366"/>
      <c r="GQO1" s="366"/>
      <c r="GQP1" s="366"/>
      <c r="GQQ1" s="366"/>
      <c r="GQR1" s="366"/>
      <c r="GQS1" s="366"/>
      <c r="GQT1" s="366"/>
      <c r="GQU1" s="366"/>
      <c r="GQV1" s="366"/>
      <c r="GQW1" s="366"/>
      <c r="GQX1" s="366"/>
      <c r="GQY1" s="366"/>
      <c r="GQZ1" s="366"/>
      <c r="GRA1" s="366"/>
      <c r="GRB1" s="366"/>
      <c r="GRC1" s="366"/>
      <c r="GRD1" s="366"/>
      <c r="GRE1" s="366"/>
      <c r="GRF1" s="366"/>
      <c r="GRG1" s="366"/>
      <c r="GRH1" s="366"/>
      <c r="GRI1" s="366"/>
      <c r="GRJ1" s="366"/>
      <c r="GRK1" s="366"/>
      <c r="GRL1" s="366"/>
      <c r="GRM1" s="366"/>
      <c r="GRN1" s="366"/>
      <c r="GRO1" s="366"/>
      <c r="GRP1" s="366"/>
      <c r="GRQ1" s="366"/>
      <c r="GRR1" s="366"/>
      <c r="GRS1" s="366"/>
      <c r="GRT1" s="366"/>
      <c r="GRU1" s="366"/>
      <c r="GRV1" s="366"/>
      <c r="GRW1" s="366"/>
      <c r="GRX1" s="366"/>
      <c r="GRY1" s="366"/>
      <c r="GRZ1" s="366"/>
      <c r="GSA1" s="366"/>
      <c r="GSB1" s="366"/>
      <c r="GSC1" s="366"/>
      <c r="GSD1" s="366"/>
      <c r="GSE1" s="366"/>
      <c r="GSF1" s="366"/>
      <c r="GSG1" s="366"/>
      <c r="GSH1" s="366"/>
      <c r="GSI1" s="366"/>
      <c r="GSJ1" s="366"/>
      <c r="GSK1" s="366"/>
      <c r="GSL1" s="366"/>
      <c r="GSM1" s="366"/>
      <c r="GSN1" s="366"/>
      <c r="GSO1" s="366"/>
      <c r="GSP1" s="366"/>
      <c r="GSQ1" s="366"/>
      <c r="GSR1" s="366"/>
      <c r="GSS1" s="366"/>
      <c r="GST1" s="366"/>
      <c r="GSU1" s="366"/>
      <c r="GSV1" s="366"/>
      <c r="GSW1" s="366"/>
      <c r="GSX1" s="366"/>
      <c r="GSY1" s="366"/>
      <c r="GSZ1" s="366"/>
      <c r="GTA1" s="366"/>
      <c r="GTB1" s="366"/>
      <c r="GTC1" s="366"/>
      <c r="GTD1" s="366"/>
      <c r="GTE1" s="366"/>
      <c r="GTF1" s="366"/>
      <c r="GTG1" s="366"/>
      <c r="GTH1" s="366"/>
      <c r="GTI1" s="366"/>
      <c r="GTJ1" s="366"/>
      <c r="GTK1" s="366"/>
      <c r="GTL1" s="366"/>
      <c r="GTM1" s="366"/>
      <c r="GTN1" s="366"/>
      <c r="GTO1" s="366"/>
      <c r="GTP1" s="366"/>
      <c r="GTQ1" s="366"/>
      <c r="GTR1" s="366"/>
      <c r="GTS1" s="366"/>
      <c r="GTT1" s="366"/>
      <c r="GTU1" s="366"/>
      <c r="GTV1" s="366"/>
      <c r="GTW1" s="366"/>
      <c r="GTX1" s="366"/>
      <c r="GTY1" s="366"/>
      <c r="GTZ1" s="366"/>
      <c r="GUA1" s="366"/>
      <c r="GUB1" s="366"/>
      <c r="GUC1" s="366"/>
      <c r="GUD1" s="366"/>
      <c r="GUE1" s="366"/>
      <c r="GUF1" s="366"/>
      <c r="GUG1" s="366"/>
      <c r="GUH1" s="366"/>
      <c r="GUI1" s="366"/>
      <c r="GUJ1" s="366"/>
      <c r="GUK1" s="366"/>
      <c r="GUL1" s="366"/>
      <c r="GUM1" s="366"/>
      <c r="GUN1" s="366"/>
      <c r="GUO1" s="366"/>
      <c r="GUP1" s="366"/>
      <c r="GUQ1" s="366"/>
      <c r="GUR1" s="366"/>
      <c r="GUS1" s="366"/>
      <c r="GUT1" s="366"/>
      <c r="GUU1" s="366"/>
      <c r="GUV1" s="276"/>
      <c r="GUW1" s="276"/>
      <c r="GUX1" s="276"/>
      <c r="GUY1" s="276"/>
      <c r="GUZ1" s="276"/>
      <c r="GVA1" s="276"/>
      <c r="GVB1" s="276"/>
      <c r="GVC1" s="276"/>
      <c r="GVD1" s="276"/>
      <c r="GVE1" s="276"/>
      <c r="GVF1" s="276"/>
      <c r="GVG1" s="276"/>
      <c r="GVH1" s="276"/>
      <c r="GVI1" s="276"/>
      <c r="GVJ1" s="276"/>
      <c r="GVK1" s="276"/>
      <c r="GVL1" s="276"/>
      <c r="GVM1" s="276"/>
      <c r="GVN1" s="276"/>
      <c r="GVO1" s="276"/>
      <c r="GVP1" s="276"/>
      <c r="GVQ1" s="276"/>
      <c r="GVR1" s="276"/>
      <c r="GVS1" s="276"/>
      <c r="GVT1" s="276"/>
      <c r="GVU1" s="276"/>
      <c r="GVV1" s="276"/>
      <c r="GVW1" s="276"/>
      <c r="GVX1" s="276"/>
      <c r="GVY1" s="276"/>
      <c r="GVZ1" s="276"/>
      <c r="GWA1" s="276"/>
      <c r="GWB1" s="276"/>
      <c r="GWC1" s="276"/>
      <c r="GWD1" s="276"/>
      <c r="GWE1" s="276"/>
      <c r="GWF1" s="276"/>
      <c r="GWG1" s="276"/>
      <c r="GWH1" s="276"/>
      <c r="GWI1" s="276"/>
      <c r="GWJ1" s="276"/>
      <c r="GWK1" s="276"/>
      <c r="GWL1" s="276"/>
      <c r="GWM1" s="276"/>
      <c r="GWN1" s="276"/>
      <c r="GWO1" s="276"/>
      <c r="GWP1" s="276"/>
      <c r="GWQ1" s="276"/>
      <c r="GWR1" s="276"/>
      <c r="GWS1" s="276"/>
      <c r="GWT1" s="276"/>
      <c r="GWU1" s="276"/>
      <c r="GWV1" s="276"/>
      <c r="GWW1" s="276"/>
      <c r="GWX1" s="276"/>
      <c r="GWY1" s="276"/>
      <c r="GWZ1" s="276"/>
      <c r="GXA1" s="276"/>
      <c r="GXB1" s="276"/>
      <c r="GXC1" s="276"/>
      <c r="GXD1" s="276"/>
      <c r="GXE1" s="276"/>
      <c r="GXF1" s="276"/>
      <c r="GXG1" s="276"/>
      <c r="GXH1" s="276"/>
      <c r="GXI1" s="276"/>
      <c r="GXJ1" s="276"/>
      <c r="GXK1" s="276"/>
      <c r="GXL1" s="276"/>
      <c r="GXM1" s="276"/>
      <c r="GXN1" s="276"/>
      <c r="GXO1" s="276"/>
      <c r="GXP1" s="276"/>
      <c r="GXQ1" s="276"/>
      <c r="GXR1" s="276"/>
      <c r="GXS1" s="276"/>
      <c r="GXT1" s="276"/>
      <c r="GXU1" s="276"/>
      <c r="GXV1" s="276"/>
      <c r="GXW1" s="276"/>
      <c r="GXX1" s="276"/>
      <c r="GXY1" s="276"/>
      <c r="GXZ1" s="276"/>
      <c r="GYA1" s="276"/>
      <c r="GYB1" s="276"/>
      <c r="GYC1" s="276"/>
      <c r="GYD1" s="276"/>
      <c r="GYE1" s="276"/>
      <c r="GYF1" s="276"/>
      <c r="GYG1" s="276"/>
      <c r="GYH1" s="276"/>
      <c r="GYI1" s="276"/>
      <c r="GYJ1" s="366"/>
      <c r="GYK1" s="366"/>
      <c r="GYL1" s="366"/>
      <c r="GYM1" s="366"/>
      <c r="GYN1" s="366"/>
      <c r="GYO1" s="366"/>
      <c r="GYP1" s="366"/>
      <c r="GYQ1" s="366"/>
      <c r="GYR1" s="366"/>
      <c r="GYS1" s="366"/>
      <c r="GYT1" s="366"/>
      <c r="GYU1" s="366"/>
      <c r="GYV1" s="366"/>
      <c r="GYW1" s="366"/>
      <c r="GYX1" s="366"/>
      <c r="GYY1" s="366"/>
      <c r="GYZ1" s="366"/>
      <c r="GZA1" s="366"/>
      <c r="GZB1" s="366"/>
      <c r="GZC1" s="366"/>
      <c r="GZD1" s="366"/>
      <c r="GZE1" s="366"/>
      <c r="GZF1" s="366"/>
      <c r="GZG1" s="366"/>
      <c r="GZH1" s="366"/>
      <c r="GZI1" s="366"/>
      <c r="GZJ1" s="366"/>
      <c r="GZK1" s="366"/>
      <c r="GZL1" s="366"/>
      <c r="GZM1" s="366"/>
      <c r="GZN1" s="366"/>
      <c r="GZO1" s="366"/>
      <c r="GZP1" s="366"/>
      <c r="GZQ1" s="366"/>
      <c r="GZR1" s="366"/>
      <c r="GZS1" s="366"/>
      <c r="GZT1" s="366"/>
      <c r="GZU1" s="366"/>
      <c r="GZV1" s="366"/>
      <c r="GZW1" s="366"/>
      <c r="GZX1" s="366"/>
      <c r="GZY1" s="366"/>
      <c r="GZZ1" s="366"/>
      <c r="HAA1" s="366"/>
      <c r="HAB1" s="366"/>
      <c r="HAC1" s="366"/>
      <c r="HAD1" s="366"/>
      <c r="HAE1" s="366"/>
      <c r="HAF1" s="366"/>
      <c r="HAG1" s="366"/>
      <c r="HAH1" s="366"/>
      <c r="HAI1" s="366"/>
      <c r="HAJ1" s="366"/>
      <c r="HAK1" s="366"/>
      <c r="HAL1" s="366"/>
      <c r="HAM1" s="366"/>
      <c r="HAN1" s="366"/>
      <c r="HAO1" s="366"/>
      <c r="HAP1" s="366"/>
      <c r="HAQ1" s="366"/>
      <c r="HAR1" s="366"/>
      <c r="HAS1" s="366"/>
      <c r="HAT1" s="366"/>
      <c r="HAU1" s="366"/>
      <c r="HAV1" s="366"/>
      <c r="HAW1" s="366"/>
      <c r="HAX1" s="366"/>
      <c r="HAY1" s="366"/>
      <c r="HAZ1" s="366"/>
      <c r="HBA1" s="366"/>
      <c r="HBB1" s="366"/>
      <c r="HBC1" s="366"/>
      <c r="HBD1" s="366"/>
      <c r="HBE1" s="366"/>
      <c r="HBF1" s="366"/>
      <c r="HBG1" s="366"/>
      <c r="HBH1" s="366"/>
      <c r="HBI1" s="366"/>
      <c r="HBJ1" s="366"/>
      <c r="HBK1" s="366"/>
      <c r="HBL1" s="366"/>
      <c r="HBM1" s="366"/>
      <c r="HBN1" s="366"/>
      <c r="HBO1" s="366"/>
      <c r="HBP1" s="366"/>
      <c r="HBQ1" s="366"/>
      <c r="HBR1" s="366"/>
      <c r="HBS1" s="366"/>
      <c r="HBT1" s="366"/>
      <c r="HBU1" s="366"/>
      <c r="HBV1" s="366"/>
      <c r="HBW1" s="366"/>
      <c r="HBX1" s="366"/>
      <c r="HBY1" s="366"/>
      <c r="HBZ1" s="366"/>
      <c r="HCA1" s="366"/>
      <c r="HCB1" s="366"/>
      <c r="HCC1" s="366"/>
      <c r="HCD1" s="366"/>
      <c r="HCE1" s="366"/>
      <c r="HCF1" s="366"/>
      <c r="HCG1" s="366"/>
      <c r="HCH1" s="366"/>
      <c r="HCI1" s="366"/>
      <c r="HCJ1" s="366"/>
      <c r="HCK1" s="366"/>
      <c r="HCL1" s="366"/>
      <c r="HCM1" s="366"/>
      <c r="HCN1" s="366"/>
      <c r="HCO1" s="366"/>
      <c r="HCP1" s="366"/>
      <c r="HCQ1" s="366"/>
      <c r="HCR1" s="366"/>
      <c r="HCS1" s="366"/>
      <c r="HCT1" s="366"/>
      <c r="HCU1" s="366"/>
      <c r="HCV1" s="366"/>
      <c r="HCW1" s="366"/>
      <c r="HCX1" s="366"/>
      <c r="HCY1" s="366"/>
      <c r="HCZ1" s="366"/>
      <c r="HDA1" s="366"/>
      <c r="HDB1" s="366"/>
      <c r="HDC1" s="366"/>
      <c r="HDD1" s="366"/>
      <c r="HDE1" s="366"/>
      <c r="HDF1" s="366"/>
      <c r="HDG1" s="366"/>
      <c r="HDH1" s="366"/>
      <c r="HDI1" s="366"/>
      <c r="HDJ1" s="366"/>
      <c r="HDK1" s="366"/>
      <c r="HDL1" s="366"/>
      <c r="HDM1" s="366"/>
      <c r="HDN1" s="366"/>
      <c r="HDO1" s="366"/>
      <c r="HDP1" s="366"/>
      <c r="HDQ1" s="366"/>
      <c r="HDR1" s="366"/>
      <c r="HDS1" s="366"/>
      <c r="HDT1" s="366"/>
      <c r="HDU1" s="366"/>
      <c r="HDV1" s="366"/>
      <c r="HDW1" s="366"/>
      <c r="HDX1" s="366"/>
      <c r="HDY1" s="366"/>
      <c r="HDZ1" s="366"/>
      <c r="HEA1" s="366"/>
      <c r="HEB1" s="366"/>
      <c r="HEC1" s="366"/>
      <c r="HED1" s="366"/>
      <c r="HEE1" s="366"/>
      <c r="HEF1" s="366"/>
      <c r="HEG1" s="366"/>
      <c r="HEH1" s="366"/>
      <c r="HEI1" s="366"/>
      <c r="HEJ1" s="366"/>
      <c r="HEK1" s="366"/>
      <c r="HEL1" s="366"/>
      <c r="HEM1" s="366"/>
      <c r="HEN1" s="366"/>
      <c r="HEO1" s="366"/>
      <c r="HEP1" s="366"/>
      <c r="HEQ1" s="366"/>
      <c r="HER1" s="276"/>
      <c r="HES1" s="276"/>
      <c r="HET1" s="276"/>
      <c r="HEU1" s="276"/>
      <c r="HEV1" s="276"/>
      <c r="HEW1" s="276"/>
      <c r="HEX1" s="276"/>
      <c r="HEY1" s="276"/>
      <c r="HEZ1" s="276"/>
      <c r="HFA1" s="276"/>
      <c r="HFB1" s="276"/>
      <c r="HFC1" s="276"/>
      <c r="HFD1" s="276"/>
      <c r="HFE1" s="276"/>
      <c r="HFF1" s="276"/>
      <c r="HFG1" s="276"/>
      <c r="HFH1" s="276"/>
      <c r="HFI1" s="276"/>
      <c r="HFJ1" s="276"/>
      <c r="HFK1" s="276"/>
      <c r="HFL1" s="276"/>
      <c r="HFM1" s="276"/>
      <c r="HFN1" s="276"/>
      <c r="HFO1" s="276"/>
      <c r="HFP1" s="276"/>
      <c r="HFQ1" s="276"/>
      <c r="HFR1" s="276"/>
      <c r="HFS1" s="276"/>
      <c r="HFT1" s="276"/>
      <c r="HFU1" s="276"/>
      <c r="HFV1" s="276"/>
      <c r="HFW1" s="276"/>
      <c r="HFX1" s="276"/>
      <c r="HFY1" s="276"/>
      <c r="HFZ1" s="276"/>
      <c r="HGA1" s="276"/>
      <c r="HGB1" s="276"/>
      <c r="HGC1" s="276"/>
      <c r="HGD1" s="276"/>
      <c r="HGE1" s="276"/>
      <c r="HGF1" s="276"/>
      <c r="HGG1" s="276"/>
      <c r="HGH1" s="276"/>
      <c r="HGI1" s="276"/>
      <c r="HGJ1" s="276"/>
      <c r="HGK1" s="276"/>
      <c r="HGL1" s="276"/>
      <c r="HGM1" s="276"/>
      <c r="HGN1" s="276"/>
      <c r="HGO1" s="276"/>
      <c r="HGP1" s="276"/>
      <c r="HGQ1" s="276"/>
      <c r="HGR1" s="276"/>
      <c r="HGS1" s="276"/>
      <c r="HGT1" s="276"/>
      <c r="HGU1" s="276"/>
      <c r="HGV1" s="276"/>
      <c r="HGW1" s="276"/>
      <c r="HGX1" s="276"/>
      <c r="HGY1" s="276"/>
      <c r="HGZ1" s="276"/>
      <c r="HHA1" s="276"/>
      <c r="HHB1" s="276"/>
      <c r="HHC1" s="276"/>
      <c r="HHD1" s="276"/>
      <c r="HHE1" s="276"/>
      <c r="HHF1" s="276"/>
      <c r="HHG1" s="276"/>
      <c r="HHH1" s="276"/>
      <c r="HHI1" s="276"/>
      <c r="HHJ1" s="276"/>
      <c r="HHK1" s="276"/>
      <c r="HHL1" s="276"/>
      <c r="HHM1" s="276"/>
      <c r="HHN1" s="276"/>
      <c r="HHO1" s="276"/>
      <c r="HHP1" s="276"/>
      <c r="HHQ1" s="276"/>
      <c r="HHR1" s="276"/>
      <c r="HHS1" s="276"/>
      <c r="HHT1" s="276"/>
      <c r="HHU1" s="276"/>
      <c r="HHV1" s="276"/>
      <c r="HHW1" s="276"/>
      <c r="HHX1" s="276"/>
      <c r="HHY1" s="276"/>
      <c r="HHZ1" s="276"/>
      <c r="HIA1" s="276"/>
      <c r="HIB1" s="276"/>
      <c r="HIC1" s="276"/>
      <c r="HID1" s="276"/>
      <c r="HIE1" s="276"/>
      <c r="HIF1" s="366"/>
      <c r="HIG1" s="366"/>
      <c r="HIH1" s="366"/>
      <c r="HII1" s="366"/>
      <c r="HIJ1" s="366"/>
      <c r="HIK1" s="366"/>
      <c r="HIL1" s="366"/>
      <c r="HIM1" s="366"/>
      <c r="HIN1" s="366"/>
      <c r="HIO1" s="366"/>
      <c r="HIP1" s="366"/>
      <c r="HIQ1" s="366"/>
      <c r="HIR1" s="366"/>
      <c r="HIS1" s="366"/>
      <c r="HIT1" s="366"/>
      <c r="HIU1" s="366"/>
      <c r="HIV1" s="366"/>
      <c r="HIW1" s="366"/>
      <c r="HIX1" s="366"/>
      <c r="HIY1" s="366"/>
      <c r="HIZ1" s="366"/>
      <c r="HJA1" s="366"/>
      <c r="HJB1" s="366"/>
      <c r="HJC1" s="366"/>
      <c r="HJD1" s="366"/>
      <c r="HJE1" s="366"/>
      <c r="HJF1" s="366"/>
      <c r="HJG1" s="366"/>
      <c r="HJH1" s="366"/>
      <c r="HJI1" s="366"/>
      <c r="HJJ1" s="366"/>
      <c r="HJK1" s="366"/>
      <c r="HJL1" s="366"/>
      <c r="HJM1" s="366"/>
      <c r="HJN1" s="366"/>
      <c r="HJO1" s="366"/>
      <c r="HJP1" s="366"/>
      <c r="HJQ1" s="366"/>
      <c r="HJR1" s="366"/>
      <c r="HJS1" s="366"/>
      <c r="HJT1" s="366"/>
      <c r="HJU1" s="366"/>
      <c r="HJV1" s="366"/>
      <c r="HJW1" s="366"/>
      <c r="HJX1" s="366"/>
      <c r="HJY1" s="366"/>
      <c r="HJZ1" s="366"/>
      <c r="HKA1" s="366"/>
      <c r="HKB1" s="366"/>
      <c r="HKC1" s="366"/>
      <c r="HKD1" s="366"/>
      <c r="HKE1" s="366"/>
      <c r="HKF1" s="366"/>
      <c r="HKG1" s="366"/>
      <c r="HKH1" s="366"/>
      <c r="HKI1" s="366"/>
      <c r="HKJ1" s="366"/>
      <c r="HKK1" s="366"/>
      <c r="HKL1" s="366"/>
      <c r="HKM1" s="366"/>
      <c r="HKN1" s="366"/>
      <c r="HKO1" s="366"/>
      <c r="HKP1" s="366"/>
      <c r="HKQ1" s="366"/>
      <c r="HKR1" s="366"/>
      <c r="HKS1" s="366"/>
      <c r="HKT1" s="366"/>
      <c r="HKU1" s="366"/>
      <c r="HKV1" s="366"/>
      <c r="HKW1" s="366"/>
      <c r="HKX1" s="366"/>
      <c r="HKY1" s="366"/>
      <c r="HKZ1" s="366"/>
      <c r="HLA1" s="366"/>
      <c r="HLB1" s="366"/>
      <c r="HLC1" s="366"/>
      <c r="HLD1" s="366"/>
      <c r="HLE1" s="366"/>
      <c r="HLF1" s="366"/>
      <c r="HLG1" s="366"/>
      <c r="HLH1" s="366"/>
      <c r="HLI1" s="366"/>
      <c r="HLJ1" s="366"/>
      <c r="HLK1" s="366"/>
      <c r="HLL1" s="366"/>
      <c r="HLM1" s="366"/>
      <c r="HLN1" s="366"/>
      <c r="HLO1" s="366"/>
      <c r="HLP1" s="366"/>
      <c r="HLQ1" s="366"/>
      <c r="HLR1" s="366"/>
      <c r="HLS1" s="366"/>
      <c r="HLT1" s="366"/>
      <c r="HLU1" s="366"/>
      <c r="HLV1" s="366"/>
      <c r="HLW1" s="366"/>
      <c r="HLX1" s="366"/>
      <c r="HLY1" s="366"/>
      <c r="HLZ1" s="366"/>
      <c r="HMA1" s="366"/>
      <c r="HMB1" s="366"/>
      <c r="HMC1" s="366"/>
      <c r="HMD1" s="366"/>
      <c r="HME1" s="366"/>
      <c r="HMF1" s="366"/>
      <c r="HMG1" s="366"/>
      <c r="HMH1" s="366"/>
      <c r="HMI1" s="366"/>
      <c r="HMJ1" s="366"/>
      <c r="HMK1" s="366"/>
      <c r="HML1" s="366"/>
      <c r="HMM1" s="366"/>
      <c r="HMN1" s="366"/>
      <c r="HMO1" s="366"/>
      <c r="HMP1" s="366"/>
      <c r="HMQ1" s="366"/>
      <c r="HMR1" s="366"/>
      <c r="HMS1" s="366"/>
      <c r="HMT1" s="366"/>
      <c r="HMU1" s="366"/>
      <c r="HMV1" s="366"/>
      <c r="HMW1" s="366"/>
      <c r="HMX1" s="366"/>
      <c r="HMY1" s="366"/>
      <c r="HMZ1" s="366"/>
      <c r="HNA1" s="366"/>
      <c r="HNB1" s="366"/>
      <c r="HNC1" s="366"/>
      <c r="HND1" s="366"/>
      <c r="HNE1" s="366"/>
      <c r="HNF1" s="366"/>
      <c r="HNG1" s="366"/>
      <c r="HNH1" s="366"/>
      <c r="HNI1" s="366"/>
      <c r="HNJ1" s="366"/>
      <c r="HNK1" s="366"/>
      <c r="HNL1" s="366"/>
      <c r="HNM1" s="366"/>
      <c r="HNN1" s="366"/>
      <c r="HNO1" s="366"/>
      <c r="HNP1" s="366"/>
      <c r="HNQ1" s="366"/>
      <c r="HNR1" s="366"/>
      <c r="HNS1" s="366"/>
      <c r="HNT1" s="366"/>
      <c r="HNU1" s="366"/>
      <c r="HNV1" s="366"/>
      <c r="HNW1" s="366"/>
      <c r="HNX1" s="366"/>
      <c r="HNY1" s="366"/>
      <c r="HNZ1" s="366"/>
      <c r="HOA1" s="366"/>
      <c r="HOB1" s="366"/>
      <c r="HOC1" s="366"/>
      <c r="HOD1" s="366"/>
      <c r="HOE1" s="366"/>
      <c r="HOF1" s="366"/>
      <c r="HOG1" s="366"/>
      <c r="HOH1" s="366"/>
      <c r="HOI1" s="366"/>
      <c r="HOJ1" s="366"/>
      <c r="HOK1" s="366"/>
      <c r="HOL1" s="366"/>
      <c r="HOM1" s="366"/>
      <c r="HON1" s="276"/>
      <c r="HOO1" s="276"/>
      <c r="HOP1" s="276"/>
      <c r="HOQ1" s="276"/>
      <c r="HOR1" s="276"/>
      <c r="HOS1" s="276"/>
      <c r="HOT1" s="276"/>
      <c r="HOU1" s="276"/>
      <c r="HOV1" s="276"/>
      <c r="HOW1" s="276"/>
      <c r="HOX1" s="276"/>
      <c r="HOY1" s="276"/>
      <c r="HOZ1" s="276"/>
      <c r="HPA1" s="276"/>
      <c r="HPB1" s="276"/>
      <c r="HPC1" s="276"/>
      <c r="HPD1" s="276"/>
      <c r="HPE1" s="276"/>
      <c r="HPF1" s="276"/>
      <c r="HPG1" s="276"/>
      <c r="HPH1" s="276"/>
      <c r="HPI1" s="276"/>
      <c r="HPJ1" s="276"/>
      <c r="HPK1" s="276"/>
      <c r="HPL1" s="276"/>
      <c r="HPM1" s="276"/>
      <c r="HPN1" s="276"/>
      <c r="HPO1" s="276"/>
      <c r="HPP1" s="276"/>
      <c r="HPQ1" s="276"/>
      <c r="HPR1" s="276"/>
      <c r="HPS1" s="276"/>
      <c r="HPT1" s="276"/>
      <c r="HPU1" s="276"/>
      <c r="HPV1" s="276"/>
      <c r="HPW1" s="276"/>
      <c r="HPX1" s="276"/>
      <c r="HPY1" s="276"/>
      <c r="HPZ1" s="276"/>
      <c r="HQA1" s="276"/>
      <c r="HQB1" s="276"/>
      <c r="HQC1" s="276"/>
      <c r="HQD1" s="276"/>
      <c r="HQE1" s="276"/>
      <c r="HQF1" s="276"/>
      <c r="HQG1" s="276"/>
      <c r="HQH1" s="276"/>
      <c r="HQI1" s="276"/>
      <c r="HQJ1" s="276"/>
      <c r="HQK1" s="276"/>
      <c r="HQL1" s="276"/>
      <c r="HQM1" s="276"/>
      <c r="HQN1" s="276"/>
      <c r="HQO1" s="276"/>
      <c r="HQP1" s="276"/>
      <c r="HQQ1" s="276"/>
      <c r="HQR1" s="276"/>
      <c r="HQS1" s="276"/>
      <c r="HQT1" s="276"/>
      <c r="HQU1" s="276"/>
      <c r="HQV1" s="276"/>
      <c r="HQW1" s="276"/>
      <c r="HQX1" s="276"/>
      <c r="HQY1" s="276"/>
      <c r="HQZ1" s="276"/>
      <c r="HRA1" s="276"/>
      <c r="HRB1" s="276"/>
      <c r="HRC1" s="276"/>
      <c r="HRD1" s="276"/>
      <c r="HRE1" s="276"/>
      <c r="HRF1" s="276"/>
      <c r="HRG1" s="276"/>
      <c r="HRH1" s="276"/>
      <c r="HRI1" s="276"/>
      <c r="HRJ1" s="276"/>
      <c r="HRK1" s="276"/>
      <c r="HRL1" s="276"/>
      <c r="HRM1" s="276"/>
      <c r="HRN1" s="276"/>
      <c r="HRO1" s="276"/>
      <c r="HRP1" s="276"/>
      <c r="HRQ1" s="276"/>
      <c r="HRR1" s="276"/>
      <c r="HRS1" s="276"/>
      <c r="HRT1" s="276"/>
      <c r="HRU1" s="276"/>
      <c r="HRV1" s="276"/>
      <c r="HRW1" s="276"/>
      <c r="HRX1" s="276"/>
      <c r="HRY1" s="276"/>
      <c r="HRZ1" s="276"/>
      <c r="HSA1" s="276"/>
      <c r="HSB1" s="366"/>
      <c r="HSC1" s="366"/>
      <c r="HSD1" s="366"/>
      <c r="HSE1" s="366"/>
      <c r="HSF1" s="366"/>
      <c r="HSG1" s="366"/>
      <c r="HSH1" s="366"/>
      <c r="HSI1" s="366"/>
      <c r="HSJ1" s="366"/>
      <c r="HSK1" s="366"/>
      <c r="HSL1" s="366"/>
      <c r="HSM1" s="366"/>
      <c r="HSN1" s="366"/>
      <c r="HSO1" s="366"/>
      <c r="HSP1" s="366"/>
      <c r="HSQ1" s="366"/>
      <c r="HSR1" s="366"/>
      <c r="HSS1" s="366"/>
      <c r="HST1" s="366"/>
      <c r="HSU1" s="366"/>
      <c r="HSV1" s="366"/>
      <c r="HSW1" s="366"/>
      <c r="HSX1" s="366"/>
      <c r="HSY1" s="366"/>
      <c r="HSZ1" s="366"/>
      <c r="HTA1" s="366"/>
      <c r="HTB1" s="366"/>
      <c r="HTC1" s="366"/>
      <c r="HTD1" s="366"/>
      <c r="HTE1" s="366"/>
      <c r="HTF1" s="366"/>
      <c r="HTG1" s="366"/>
      <c r="HTH1" s="366"/>
      <c r="HTI1" s="366"/>
      <c r="HTJ1" s="366"/>
      <c r="HTK1" s="366"/>
      <c r="HTL1" s="366"/>
      <c r="HTM1" s="366"/>
      <c r="HTN1" s="366"/>
      <c r="HTO1" s="366"/>
      <c r="HTP1" s="366"/>
      <c r="HTQ1" s="366"/>
      <c r="HTR1" s="366"/>
      <c r="HTS1" s="366"/>
      <c r="HTT1" s="366"/>
      <c r="HTU1" s="366"/>
      <c r="HTV1" s="366"/>
      <c r="HTW1" s="366"/>
      <c r="HTX1" s="366"/>
      <c r="HTY1" s="366"/>
      <c r="HTZ1" s="366"/>
      <c r="HUA1" s="366"/>
      <c r="HUB1" s="366"/>
      <c r="HUC1" s="366"/>
      <c r="HUD1" s="366"/>
      <c r="HUE1" s="366"/>
      <c r="HUF1" s="366"/>
      <c r="HUG1" s="366"/>
      <c r="HUH1" s="366"/>
      <c r="HUI1" s="366"/>
      <c r="HUJ1" s="366"/>
      <c r="HUK1" s="366"/>
      <c r="HUL1" s="366"/>
      <c r="HUM1" s="366"/>
      <c r="HUN1" s="366"/>
      <c r="HUO1" s="366"/>
      <c r="HUP1" s="366"/>
      <c r="HUQ1" s="366"/>
      <c r="HUR1" s="366"/>
      <c r="HUS1" s="366"/>
      <c r="HUT1" s="366"/>
      <c r="HUU1" s="366"/>
      <c r="HUV1" s="366"/>
      <c r="HUW1" s="366"/>
      <c r="HUX1" s="366"/>
      <c r="HUY1" s="366"/>
      <c r="HUZ1" s="366"/>
      <c r="HVA1" s="366"/>
      <c r="HVB1" s="366"/>
      <c r="HVC1" s="366"/>
      <c r="HVD1" s="366"/>
      <c r="HVE1" s="366"/>
      <c r="HVF1" s="366"/>
      <c r="HVG1" s="366"/>
      <c r="HVH1" s="366"/>
      <c r="HVI1" s="366"/>
      <c r="HVJ1" s="366"/>
      <c r="HVK1" s="366"/>
      <c r="HVL1" s="366"/>
      <c r="HVM1" s="366"/>
      <c r="HVN1" s="366"/>
      <c r="HVO1" s="366"/>
      <c r="HVP1" s="366"/>
      <c r="HVQ1" s="366"/>
      <c r="HVR1" s="366"/>
      <c r="HVS1" s="366"/>
      <c r="HVT1" s="366"/>
      <c r="HVU1" s="366"/>
      <c r="HVV1" s="366"/>
      <c r="HVW1" s="366"/>
      <c r="HVX1" s="366"/>
      <c r="HVY1" s="366"/>
      <c r="HVZ1" s="366"/>
      <c r="HWA1" s="366"/>
      <c r="HWB1" s="366"/>
      <c r="HWC1" s="366"/>
      <c r="HWD1" s="366"/>
      <c r="HWE1" s="366"/>
      <c r="HWF1" s="366"/>
      <c r="HWG1" s="366"/>
      <c r="HWH1" s="366"/>
      <c r="HWI1" s="366"/>
      <c r="HWJ1" s="366"/>
      <c r="HWK1" s="366"/>
      <c r="HWL1" s="366"/>
      <c r="HWM1" s="366"/>
      <c r="HWN1" s="366"/>
      <c r="HWO1" s="366"/>
      <c r="HWP1" s="366"/>
      <c r="HWQ1" s="366"/>
      <c r="HWR1" s="366"/>
      <c r="HWS1" s="366"/>
      <c r="HWT1" s="366"/>
      <c r="HWU1" s="366"/>
      <c r="HWV1" s="366"/>
      <c r="HWW1" s="366"/>
      <c r="HWX1" s="366"/>
      <c r="HWY1" s="366"/>
      <c r="HWZ1" s="366"/>
      <c r="HXA1" s="366"/>
      <c r="HXB1" s="366"/>
      <c r="HXC1" s="366"/>
      <c r="HXD1" s="366"/>
      <c r="HXE1" s="366"/>
      <c r="HXF1" s="366"/>
      <c r="HXG1" s="366"/>
      <c r="HXH1" s="366"/>
      <c r="HXI1" s="366"/>
      <c r="HXJ1" s="366"/>
      <c r="HXK1" s="366"/>
      <c r="HXL1" s="366"/>
      <c r="HXM1" s="366"/>
      <c r="HXN1" s="366"/>
      <c r="HXO1" s="366"/>
      <c r="HXP1" s="366"/>
      <c r="HXQ1" s="366"/>
      <c r="HXR1" s="366"/>
      <c r="HXS1" s="366"/>
      <c r="HXT1" s="366"/>
      <c r="HXU1" s="366"/>
      <c r="HXV1" s="366"/>
      <c r="HXW1" s="366"/>
      <c r="HXX1" s="366"/>
      <c r="HXY1" s="366"/>
      <c r="HXZ1" s="366"/>
      <c r="HYA1" s="366"/>
      <c r="HYB1" s="366"/>
      <c r="HYC1" s="366"/>
      <c r="HYD1" s="366"/>
      <c r="HYE1" s="366"/>
      <c r="HYF1" s="366"/>
      <c r="HYG1" s="366"/>
      <c r="HYH1" s="366"/>
      <c r="HYI1" s="366"/>
      <c r="HYJ1" s="276"/>
      <c r="HYK1" s="276"/>
      <c r="HYL1" s="276"/>
      <c r="HYM1" s="276"/>
      <c r="HYN1" s="276"/>
      <c r="HYO1" s="276"/>
      <c r="HYP1" s="276"/>
      <c r="HYQ1" s="276"/>
      <c r="HYR1" s="276"/>
      <c r="HYS1" s="276"/>
      <c r="HYT1" s="276"/>
      <c r="HYU1" s="276"/>
      <c r="HYV1" s="276"/>
      <c r="HYW1" s="276"/>
      <c r="HYX1" s="276"/>
      <c r="HYY1" s="276"/>
      <c r="HYZ1" s="276"/>
      <c r="HZA1" s="276"/>
      <c r="HZB1" s="276"/>
      <c r="HZC1" s="276"/>
      <c r="HZD1" s="276"/>
      <c r="HZE1" s="276"/>
      <c r="HZF1" s="276"/>
      <c r="HZG1" s="276"/>
      <c r="HZH1" s="276"/>
      <c r="HZI1" s="276"/>
      <c r="HZJ1" s="276"/>
      <c r="HZK1" s="276"/>
      <c r="HZL1" s="276"/>
      <c r="HZM1" s="276"/>
      <c r="HZN1" s="276"/>
      <c r="HZO1" s="276"/>
      <c r="HZP1" s="276"/>
      <c r="HZQ1" s="276"/>
      <c r="HZR1" s="276"/>
      <c r="HZS1" s="276"/>
      <c r="HZT1" s="276"/>
      <c r="HZU1" s="276"/>
      <c r="HZV1" s="276"/>
      <c r="HZW1" s="276"/>
      <c r="HZX1" s="276"/>
      <c r="HZY1" s="276"/>
      <c r="HZZ1" s="276"/>
      <c r="IAA1" s="276"/>
      <c r="IAB1" s="276"/>
      <c r="IAC1" s="276"/>
      <c r="IAD1" s="276"/>
      <c r="IAE1" s="276"/>
      <c r="IAF1" s="276"/>
      <c r="IAG1" s="276"/>
      <c r="IAH1" s="276"/>
      <c r="IAI1" s="276"/>
      <c r="IAJ1" s="276"/>
      <c r="IAK1" s="276"/>
      <c r="IAL1" s="276"/>
      <c r="IAM1" s="276"/>
      <c r="IAN1" s="276"/>
      <c r="IAO1" s="276"/>
      <c r="IAP1" s="276"/>
      <c r="IAQ1" s="276"/>
      <c r="IAR1" s="276"/>
      <c r="IAS1" s="276"/>
      <c r="IAT1" s="276"/>
      <c r="IAU1" s="276"/>
      <c r="IAV1" s="276"/>
      <c r="IAW1" s="276"/>
      <c r="IAX1" s="276"/>
      <c r="IAY1" s="276"/>
      <c r="IAZ1" s="276"/>
      <c r="IBA1" s="276"/>
      <c r="IBB1" s="276"/>
      <c r="IBC1" s="276"/>
      <c r="IBD1" s="276"/>
      <c r="IBE1" s="276"/>
      <c r="IBF1" s="276"/>
      <c r="IBG1" s="276"/>
      <c r="IBH1" s="276"/>
      <c r="IBI1" s="276"/>
      <c r="IBJ1" s="276"/>
      <c r="IBK1" s="276"/>
      <c r="IBL1" s="276"/>
      <c r="IBM1" s="276"/>
      <c r="IBN1" s="276"/>
      <c r="IBO1" s="276"/>
      <c r="IBP1" s="276"/>
      <c r="IBQ1" s="276"/>
      <c r="IBR1" s="276"/>
      <c r="IBS1" s="276"/>
      <c r="IBT1" s="276"/>
      <c r="IBU1" s="276"/>
      <c r="IBV1" s="276"/>
      <c r="IBW1" s="276"/>
      <c r="IBX1" s="366"/>
      <c r="IBY1" s="366"/>
      <c r="IBZ1" s="366"/>
      <c r="ICA1" s="366"/>
      <c r="ICB1" s="366"/>
      <c r="ICC1" s="366"/>
      <c r="ICD1" s="366"/>
      <c r="ICE1" s="366"/>
      <c r="ICF1" s="366"/>
      <c r="ICG1" s="366"/>
      <c r="ICH1" s="366"/>
      <c r="ICI1" s="366"/>
      <c r="ICJ1" s="366"/>
      <c r="ICK1" s="366"/>
      <c r="ICL1" s="366"/>
      <c r="ICM1" s="366"/>
      <c r="ICN1" s="366"/>
      <c r="ICO1" s="366"/>
      <c r="ICP1" s="366"/>
      <c r="ICQ1" s="366"/>
      <c r="ICR1" s="366"/>
      <c r="ICS1" s="366"/>
      <c r="ICT1" s="366"/>
      <c r="ICU1" s="366"/>
      <c r="ICV1" s="366"/>
      <c r="ICW1" s="366"/>
      <c r="ICX1" s="366"/>
      <c r="ICY1" s="366"/>
      <c r="ICZ1" s="366"/>
      <c r="IDA1" s="366"/>
      <c r="IDB1" s="366"/>
      <c r="IDC1" s="366"/>
      <c r="IDD1" s="366"/>
      <c r="IDE1" s="366"/>
      <c r="IDF1" s="366"/>
      <c r="IDG1" s="366"/>
      <c r="IDH1" s="366"/>
      <c r="IDI1" s="366"/>
      <c r="IDJ1" s="366"/>
      <c r="IDK1" s="366"/>
      <c r="IDL1" s="366"/>
      <c r="IDM1" s="366"/>
      <c r="IDN1" s="366"/>
      <c r="IDO1" s="366"/>
      <c r="IDP1" s="366"/>
      <c r="IDQ1" s="366"/>
      <c r="IDR1" s="366"/>
      <c r="IDS1" s="366"/>
      <c r="IDT1" s="366"/>
      <c r="IDU1" s="366"/>
      <c r="IDV1" s="366"/>
      <c r="IDW1" s="366"/>
      <c r="IDX1" s="366"/>
      <c r="IDY1" s="366"/>
      <c r="IDZ1" s="366"/>
      <c r="IEA1" s="366"/>
      <c r="IEB1" s="366"/>
      <c r="IEC1" s="366"/>
      <c r="IED1" s="366"/>
      <c r="IEE1" s="366"/>
      <c r="IEF1" s="366"/>
      <c r="IEG1" s="366"/>
      <c r="IEH1" s="366"/>
      <c r="IEI1" s="366"/>
      <c r="IEJ1" s="366"/>
      <c r="IEK1" s="366"/>
      <c r="IEL1" s="366"/>
      <c r="IEM1" s="366"/>
      <c r="IEN1" s="366"/>
      <c r="IEO1" s="366"/>
      <c r="IEP1" s="366"/>
      <c r="IEQ1" s="366"/>
      <c r="IER1" s="366"/>
      <c r="IES1" s="366"/>
      <c r="IET1" s="366"/>
      <c r="IEU1" s="366"/>
      <c r="IEV1" s="366"/>
      <c r="IEW1" s="366"/>
      <c r="IEX1" s="366"/>
      <c r="IEY1" s="366"/>
      <c r="IEZ1" s="366"/>
      <c r="IFA1" s="366"/>
      <c r="IFB1" s="366"/>
      <c r="IFC1" s="366"/>
      <c r="IFD1" s="366"/>
      <c r="IFE1" s="366"/>
      <c r="IFF1" s="366"/>
      <c r="IFG1" s="366"/>
      <c r="IFH1" s="366"/>
      <c r="IFI1" s="366"/>
      <c r="IFJ1" s="366"/>
      <c r="IFK1" s="366"/>
      <c r="IFL1" s="366"/>
      <c r="IFM1" s="366"/>
      <c r="IFN1" s="366"/>
      <c r="IFO1" s="366"/>
      <c r="IFP1" s="366"/>
      <c r="IFQ1" s="366"/>
      <c r="IFR1" s="366"/>
      <c r="IFS1" s="366"/>
      <c r="IFT1" s="366"/>
      <c r="IFU1" s="366"/>
      <c r="IFV1" s="366"/>
      <c r="IFW1" s="366"/>
      <c r="IFX1" s="366"/>
      <c r="IFY1" s="366"/>
      <c r="IFZ1" s="366"/>
      <c r="IGA1" s="366"/>
      <c r="IGB1" s="366"/>
      <c r="IGC1" s="366"/>
      <c r="IGD1" s="366"/>
      <c r="IGE1" s="366"/>
      <c r="IGF1" s="366"/>
      <c r="IGG1" s="366"/>
      <c r="IGH1" s="366"/>
      <c r="IGI1" s="366"/>
      <c r="IGJ1" s="366"/>
      <c r="IGK1" s="366"/>
      <c r="IGL1" s="366"/>
      <c r="IGM1" s="366"/>
      <c r="IGN1" s="366"/>
      <c r="IGO1" s="366"/>
      <c r="IGP1" s="366"/>
      <c r="IGQ1" s="366"/>
      <c r="IGR1" s="366"/>
      <c r="IGS1" s="366"/>
      <c r="IGT1" s="366"/>
      <c r="IGU1" s="366"/>
      <c r="IGV1" s="366"/>
      <c r="IGW1" s="366"/>
      <c r="IGX1" s="366"/>
      <c r="IGY1" s="366"/>
      <c r="IGZ1" s="366"/>
      <c r="IHA1" s="366"/>
      <c r="IHB1" s="366"/>
      <c r="IHC1" s="366"/>
      <c r="IHD1" s="366"/>
      <c r="IHE1" s="366"/>
      <c r="IHF1" s="366"/>
      <c r="IHG1" s="366"/>
      <c r="IHH1" s="366"/>
      <c r="IHI1" s="366"/>
      <c r="IHJ1" s="366"/>
      <c r="IHK1" s="366"/>
      <c r="IHL1" s="366"/>
      <c r="IHM1" s="366"/>
      <c r="IHN1" s="366"/>
      <c r="IHO1" s="366"/>
      <c r="IHP1" s="366"/>
      <c r="IHQ1" s="366"/>
      <c r="IHR1" s="366"/>
      <c r="IHS1" s="366"/>
      <c r="IHT1" s="366"/>
      <c r="IHU1" s="366"/>
      <c r="IHV1" s="366"/>
      <c r="IHW1" s="366"/>
      <c r="IHX1" s="366"/>
      <c r="IHY1" s="366"/>
      <c r="IHZ1" s="366"/>
      <c r="IIA1" s="366"/>
      <c r="IIB1" s="366"/>
      <c r="IIC1" s="366"/>
      <c r="IID1" s="366"/>
      <c r="IIE1" s="366"/>
      <c r="IIF1" s="276"/>
      <c r="IIG1" s="276"/>
      <c r="IIH1" s="276"/>
      <c r="III1" s="276"/>
      <c r="IIJ1" s="276"/>
      <c r="IIK1" s="276"/>
      <c r="IIL1" s="276"/>
      <c r="IIM1" s="276"/>
      <c r="IIN1" s="276"/>
      <c r="IIO1" s="276"/>
      <c r="IIP1" s="276"/>
      <c r="IIQ1" s="276"/>
      <c r="IIR1" s="276"/>
      <c r="IIS1" s="276"/>
      <c r="IIT1" s="276"/>
      <c r="IIU1" s="276"/>
      <c r="IIV1" s="276"/>
      <c r="IIW1" s="276"/>
      <c r="IIX1" s="276"/>
      <c r="IIY1" s="276"/>
      <c r="IIZ1" s="276"/>
      <c r="IJA1" s="276"/>
      <c r="IJB1" s="276"/>
      <c r="IJC1" s="276"/>
      <c r="IJD1" s="276"/>
      <c r="IJE1" s="276"/>
      <c r="IJF1" s="276"/>
      <c r="IJG1" s="276"/>
      <c r="IJH1" s="276"/>
      <c r="IJI1" s="276"/>
      <c r="IJJ1" s="276"/>
      <c r="IJK1" s="276"/>
      <c r="IJL1" s="276"/>
      <c r="IJM1" s="276"/>
      <c r="IJN1" s="276"/>
      <c r="IJO1" s="276"/>
      <c r="IJP1" s="276"/>
      <c r="IJQ1" s="276"/>
      <c r="IJR1" s="276"/>
      <c r="IJS1" s="276"/>
      <c r="IJT1" s="276"/>
      <c r="IJU1" s="276"/>
      <c r="IJV1" s="276"/>
      <c r="IJW1" s="276"/>
      <c r="IJX1" s="276"/>
      <c r="IJY1" s="276"/>
      <c r="IJZ1" s="276"/>
      <c r="IKA1" s="276"/>
      <c r="IKB1" s="276"/>
      <c r="IKC1" s="276"/>
      <c r="IKD1" s="276"/>
      <c r="IKE1" s="276"/>
      <c r="IKF1" s="276"/>
      <c r="IKG1" s="276"/>
      <c r="IKH1" s="276"/>
      <c r="IKI1" s="276"/>
      <c r="IKJ1" s="276"/>
      <c r="IKK1" s="276"/>
      <c r="IKL1" s="276"/>
      <c r="IKM1" s="276"/>
      <c r="IKN1" s="276"/>
      <c r="IKO1" s="276"/>
      <c r="IKP1" s="276"/>
      <c r="IKQ1" s="276"/>
      <c r="IKR1" s="276"/>
      <c r="IKS1" s="276"/>
      <c r="IKT1" s="276"/>
      <c r="IKU1" s="276"/>
      <c r="IKV1" s="276"/>
      <c r="IKW1" s="276"/>
      <c r="IKX1" s="276"/>
      <c r="IKY1" s="276"/>
      <c r="IKZ1" s="276"/>
      <c r="ILA1" s="276"/>
      <c r="ILB1" s="276"/>
      <c r="ILC1" s="276"/>
      <c r="ILD1" s="276"/>
      <c r="ILE1" s="276"/>
      <c r="ILF1" s="276"/>
      <c r="ILG1" s="276"/>
      <c r="ILH1" s="276"/>
      <c r="ILI1" s="276"/>
      <c r="ILJ1" s="276"/>
      <c r="ILK1" s="276"/>
      <c r="ILL1" s="276"/>
      <c r="ILM1" s="276"/>
      <c r="ILN1" s="276"/>
      <c r="ILO1" s="276"/>
      <c r="ILP1" s="276"/>
      <c r="ILQ1" s="276"/>
      <c r="ILR1" s="276"/>
      <c r="ILS1" s="276"/>
      <c r="ILT1" s="366"/>
      <c r="ILU1" s="366"/>
      <c r="ILV1" s="366"/>
      <c r="ILW1" s="366"/>
      <c r="ILX1" s="366"/>
      <c r="ILY1" s="366"/>
      <c r="ILZ1" s="366"/>
      <c r="IMA1" s="366"/>
      <c r="IMB1" s="366"/>
      <c r="IMC1" s="366"/>
      <c r="IMD1" s="366"/>
      <c r="IME1" s="366"/>
      <c r="IMF1" s="366"/>
      <c r="IMG1" s="366"/>
      <c r="IMH1" s="366"/>
      <c r="IMI1" s="366"/>
      <c r="IMJ1" s="366"/>
      <c r="IMK1" s="366"/>
      <c r="IML1" s="366"/>
      <c r="IMM1" s="366"/>
      <c r="IMN1" s="366"/>
      <c r="IMO1" s="366"/>
      <c r="IMP1" s="366"/>
      <c r="IMQ1" s="366"/>
      <c r="IMR1" s="366"/>
      <c r="IMS1" s="366"/>
      <c r="IMT1" s="366"/>
      <c r="IMU1" s="366"/>
      <c r="IMV1" s="366"/>
      <c r="IMW1" s="366"/>
      <c r="IMX1" s="366"/>
      <c r="IMY1" s="366"/>
      <c r="IMZ1" s="366"/>
      <c r="INA1" s="366"/>
      <c r="INB1" s="366"/>
      <c r="INC1" s="366"/>
      <c r="IND1" s="366"/>
      <c r="INE1" s="366"/>
      <c r="INF1" s="366"/>
      <c r="ING1" s="366"/>
      <c r="INH1" s="366"/>
      <c r="INI1" s="366"/>
      <c r="INJ1" s="366"/>
      <c r="INK1" s="366"/>
      <c r="INL1" s="366"/>
      <c r="INM1" s="366"/>
      <c r="INN1" s="366"/>
      <c r="INO1" s="366"/>
      <c r="INP1" s="366"/>
      <c r="INQ1" s="366"/>
      <c r="INR1" s="366"/>
      <c r="INS1" s="366"/>
      <c r="INT1" s="366"/>
      <c r="INU1" s="366"/>
      <c r="INV1" s="366"/>
      <c r="INW1" s="366"/>
      <c r="INX1" s="366"/>
      <c r="INY1" s="366"/>
      <c r="INZ1" s="366"/>
      <c r="IOA1" s="366"/>
      <c r="IOB1" s="366"/>
      <c r="IOC1" s="366"/>
      <c r="IOD1" s="366"/>
      <c r="IOE1" s="366"/>
      <c r="IOF1" s="366"/>
      <c r="IOG1" s="366"/>
      <c r="IOH1" s="366"/>
      <c r="IOI1" s="366"/>
      <c r="IOJ1" s="366"/>
      <c r="IOK1" s="366"/>
      <c r="IOL1" s="366"/>
      <c r="IOM1" s="366"/>
      <c r="ION1" s="366"/>
      <c r="IOO1" s="366"/>
      <c r="IOP1" s="366"/>
      <c r="IOQ1" s="366"/>
      <c r="IOR1" s="366"/>
      <c r="IOS1" s="366"/>
      <c r="IOT1" s="366"/>
      <c r="IOU1" s="366"/>
      <c r="IOV1" s="366"/>
      <c r="IOW1" s="366"/>
      <c r="IOX1" s="366"/>
      <c r="IOY1" s="366"/>
      <c r="IOZ1" s="366"/>
      <c r="IPA1" s="366"/>
      <c r="IPB1" s="366"/>
      <c r="IPC1" s="366"/>
      <c r="IPD1" s="366"/>
      <c r="IPE1" s="366"/>
      <c r="IPF1" s="366"/>
      <c r="IPG1" s="366"/>
      <c r="IPH1" s="366"/>
      <c r="IPI1" s="366"/>
      <c r="IPJ1" s="366"/>
      <c r="IPK1" s="366"/>
      <c r="IPL1" s="366"/>
      <c r="IPM1" s="366"/>
      <c r="IPN1" s="366"/>
      <c r="IPO1" s="366"/>
      <c r="IPP1" s="366"/>
      <c r="IPQ1" s="366"/>
      <c r="IPR1" s="366"/>
      <c r="IPS1" s="366"/>
      <c r="IPT1" s="366"/>
      <c r="IPU1" s="366"/>
      <c r="IPV1" s="366"/>
      <c r="IPW1" s="366"/>
      <c r="IPX1" s="366"/>
      <c r="IPY1" s="366"/>
      <c r="IPZ1" s="366"/>
      <c r="IQA1" s="366"/>
      <c r="IQB1" s="366"/>
      <c r="IQC1" s="366"/>
      <c r="IQD1" s="366"/>
      <c r="IQE1" s="366"/>
      <c r="IQF1" s="366"/>
      <c r="IQG1" s="366"/>
      <c r="IQH1" s="366"/>
      <c r="IQI1" s="366"/>
      <c r="IQJ1" s="366"/>
      <c r="IQK1" s="366"/>
      <c r="IQL1" s="366"/>
      <c r="IQM1" s="366"/>
      <c r="IQN1" s="366"/>
      <c r="IQO1" s="366"/>
      <c r="IQP1" s="366"/>
      <c r="IQQ1" s="366"/>
      <c r="IQR1" s="366"/>
      <c r="IQS1" s="366"/>
      <c r="IQT1" s="366"/>
      <c r="IQU1" s="366"/>
      <c r="IQV1" s="366"/>
      <c r="IQW1" s="366"/>
      <c r="IQX1" s="366"/>
      <c r="IQY1" s="366"/>
      <c r="IQZ1" s="366"/>
      <c r="IRA1" s="366"/>
      <c r="IRB1" s="366"/>
      <c r="IRC1" s="366"/>
      <c r="IRD1" s="366"/>
      <c r="IRE1" s="366"/>
      <c r="IRF1" s="366"/>
      <c r="IRG1" s="366"/>
      <c r="IRH1" s="366"/>
      <c r="IRI1" s="366"/>
      <c r="IRJ1" s="366"/>
      <c r="IRK1" s="366"/>
      <c r="IRL1" s="366"/>
      <c r="IRM1" s="366"/>
      <c r="IRN1" s="366"/>
      <c r="IRO1" s="366"/>
      <c r="IRP1" s="366"/>
      <c r="IRQ1" s="366"/>
      <c r="IRR1" s="366"/>
      <c r="IRS1" s="366"/>
      <c r="IRT1" s="366"/>
      <c r="IRU1" s="366"/>
      <c r="IRV1" s="366"/>
      <c r="IRW1" s="366"/>
      <c r="IRX1" s="366"/>
      <c r="IRY1" s="366"/>
      <c r="IRZ1" s="366"/>
      <c r="ISA1" s="366"/>
      <c r="ISB1" s="276"/>
      <c r="ISC1" s="276"/>
      <c r="ISD1" s="276"/>
      <c r="ISE1" s="276"/>
      <c r="ISF1" s="276"/>
      <c r="ISG1" s="276"/>
      <c r="ISH1" s="276"/>
      <c r="ISI1" s="276"/>
      <c r="ISJ1" s="276"/>
      <c r="ISK1" s="276"/>
      <c r="ISL1" s="276"/>
      <c r="ISM1" s="276"/>
      <c r="ISN1" s="276"/>
      <c r="ISO1" s="276"/>
      <c r="ISP1" s="276"/>
      <c r="ISQ1" s="276"/>
      <c r="ISR1" s="276"/>
      <c r="ISS1" s="276"/>
      <c r="IST1" s="276"/>
      <c r="ISU1" s="276"/>
      <c r="ISV1" s="276"/>
      <c r="ISW1" s="276"/>
      <c r="ISX1" s="276"/>
      <c r="ISY1" s="276"/>
      <c r="ISZ1" s="276"/>
      <c r="ITA1" s="276"/>
      <c r="ITB1" s="276"/>
      <c r="ITC1" s="276"/>
      <c r="ITD1" s="276"/>
      <c r="ITE1" s="276"/>
      <c r="ITF1" s="276"/>
      <c r="ITG1" s="276"/>
      <c r="ITH1" s="276"/>
      <c r="ITI1" s="276"/>
      <c r="ITJ1" s="276"/>
      <c r="ITK1" s="276"/>
      <c r="ITL1" s="276"/>
      <c r="ITM1" s="276"/>
      <c r="ITN1" s="276"/>
      <c r="ITO1" s="276"/>
      <c r="ITP1" s="276"/>
      <c r="ITQ1" s="276"/>
      <c r="ITR1" s="276"/>
      <c r="ITS1" s="276"/>
      <c r="ITT1" s="276"/>
      <c r="ITU1" s="276"/>
      <c r="ITV1" s="276"/>
      <c r="ITW1" s="276"/>
      <c r="ITX1" s="276"/>
      <c r="ITY1" s="276"/>
      <c r="ITZ1" s="276"/>
      <c r="IUA1" s="276"/>
      <c r="IUB1" s="276"/>
      <c r="IUC1" s="276"/>
      <c r="IUD1" s="276"/>
      <c r="IUE1" s="276"/>
      <c r="IUF1" s="276"/>
      <c r="IUG1" s="276"/>
      <c r="IUH1" s="276"/>
      <c r="IUI1" s="276"/>
      <c r="IUJ1" s="276"/>
      <c r="IUK1" s="276"/>
      <c r="IUL1" s="276"/>
      <c r="IUM1" s="276"/>
      <c r="IUN1" s="276"/>
      <c r="IUO1" s="276"/>
      <c r="IUP1" s="276"/>
      <c r="IUQ1" s="276"/>
      <c r="IUR1" s="276"/>
      <c r="IUS1" s="276"/>
      <c r="IUT1" s="276"/>
      <c r="IUU1" s="276"/>
      <c r="IUV1" s="276"/>
      <c r="IUW1" s="276"/>
      <c r="IUX1" s="276"/>
      <c r="IUY1" s="276"/>
      <c r="IUZ1" s="276"/>
      <c r="IVA1" s="276"/>
      <c r="IVB1" s="276"/>
      <c r="IVC1" s="276"/>
      <c r="IVD1" s="276"/>
      <c r="IVE1" s="276"/>
      <c r="IVF1" s="276"/>
      <c r="IVG1" s="276"/>
      <c r="IVH1" s="276"/>
      <c r="IVI1" s="276"/>
      <c r="IVJ1" s="276"/>
      <c r="IVK1" s="276"/>
      <c r="IVL1" s="276"/>
      <c r="IVM1" s="276"/>
      <c r="IVN1" s="276"/>
      <c r="IVO1" s="276"/>
      <c r="IVP1" s="366"/>
      <c r="IVQ1" s="366"/>
      <c r="IVR1" s="366"/>
      <c r="IVS1" s="366"/>
      <c r="IVT1" s="366"/>
      <c r="IVU1" s="366"/>
      <c r="IVV1" s="366"/>
      <c r="IVW1" s="366"/>
      <c r="IVX1" s="366"/>
      <c r="IVY1" s="366"/>
      <c r="IVZ1" s="366"/>
      <c r="IWA1" s="366"/>
      <c r="IWB1" s="366"/>
      <c r="IWC1" s="366"/>
      <c r="IWD1" s="366"/>
      <c r="IWE1" s="366"/>
      <c r="IWF1" s="366"/>
      <c r="IWG1" s="366"/>
      <c r="IWH1" s="366"/>
      <c r="IWI1" s="366"/>
      <c r="IWJ1" s="366"/>
      <c r="IWK1" s="366"/>
      <c r="IWL1" s="366"/>
      <c r="IWM1" s="366"/>
      <c r="IWN1" s="366"/>
      <c r="IWO1" s="366"/>
      <c r="IWP1" s="366"/>
      <c r="IWQ1" s="366"/>
      <c r="IWR1" s="366"/>
      <c r="IWS1" s="366"/>
      <c r="IWT1" s="366"/>
      <c r="IWU1" s="366"/>
      <c r="IWV1" s="366"/>
      <c r="IWW1" s="366"/>
      <c r="IWX1" s="366"/>
      <c r="IWY1" s="366"/>
      <c r="IWZ1" s="366"/>
      <c r="IXA1" s="366"/>
      <c r="IXB1" s="366"/>
      <c r="IXC1" s="366"/>
      <c r="IXD1" s="366"/>
      <c r="IXE1" s="366"/>
      <c r="IXF1" s="366"/>
      <c r="IXG1" s="366"/>
      <c r="IXH1" s="366"/>
      <c r="IXI1" s="366"/>
      <c r="IXJ1" s="366"/>
      <c r="IXK1" s="366"/>
      <c r="IXL1" s="366"/>
      <c r="IXM1" s="366"/>
      <c r="IXN1" s="366"/>
      <c r="IXO1" s="366"/>
      <c r="IXP1" s="366"/>
      <c r="IXQ1" s="366"/>
      <c r="IXR1" s="366"/>
      <c r="IXS1" s="366"/>
      <c r="IXT1" s="366"/>
      <c r="IXU1" s="366"/>
      <c r="IXV1" s="366"/>
      <c r="IXW1" s="366"/>
      <c r="IXX1" s="366"/>
      <c r="IXY1" s="366"/>
      <c r="IXZ1" s="366"/>
      <c r="IYA1" s="366"/>
      <c r="IYB1" s="366"/>
      <c r="IYC1" s="366"/>
      <c r="IYD1" s="366"/>
      <c r="IYE1" s="366"/>
      <c r="IYF1" s="366"/>
      <c r="IYG1" s="366"/>
      <c r="IYH1" s="366"/>
      <c r="IYI1" s="366"/>
      <c r="IYJ1" s="366"/>
      <c r="IYK1" s="366"/>
      <c r="IYL1" s="366"/>
      <c r="IYM1" s="366"/>
      <c r="IYN1" s="366"/>
      <c r="IYO1" s="366"/>
      <c r="IYP1" s="366"/>
      <c r="IYQ1" s="366"/>
      <c r="IYR1" s="366"/>
      <c r="IYS1" s="366"/>
      <c r="IYT1" s="366"/>
      <c r="IYU1" s="366"/>
      <c r="IYV1" s="366"/>
      <c r="IYW1" s="366"/>
      <c r="IYX1" s="366"/>
      <c r="IYY1" s="366"/>
      <c r="IYZ1" s="366"/>
      <c r="IZA1" s="366"/>
      <c r="IZB1" s="366"/>
      <c r="IZC1" s="366"/>
      <c r="IZD1" s="366"/>
      <c r="IZE1" s="366"/>
      <c r="IZF1" s="366"/>
      <c r="IZG1" s="366"/>
      <c r="IZH1" s="366"/>
      <c r="IZI1" s="366"/>
      <c r="IZJ1" s="366"/>
      <c r="IZK1" s="366"/>
      <c r="IZL1" s="366"/>
      <c r="IZM1" s="366"/>
      <c r="IZN1" s="366"/>
      <c r="IZO1" s="366"/>
      <c r="IZP1" s="366"/>
      <c r="IZQ1" s="366"/>
      <c r="IZR1" s="366"/>
      <c r="IZS1" s="366"/>
      <c r="IZT1" s="366"/>
      <c r="IZU1" s="366"/>
      <c r="IZV1" s="366"/>
      <c r="IZW1" s="366"/>
      <c r="IZX1" s="366"/>
      <c r="IZY1" s="366"/>
      <c r="IZZ1" s="366"/>
      <c r="JAA1" s="366"/>
      <c r="JAB1" s="366"/>
      <c r="JAC1" s="366"/>
      <c r="JAD1" s="366"/>
      <c r="JAE1" s="366"/>
      <c r="JAF1" s="366"/>
      <c r="JAG1" s="366"/>
      <c r="JAH1" s="366"/>
      <c r="JAI1" s="366"/>
      <c r="JAJ1" s="366"/>
      <c r="JAK1" s="366"/>
      <c r="JAL1" s="366"/>
      <c r="JAM1" s="366"/>
      <c r="JAN1" s="366"/>
      <c r="JAO1" s="366"/>
      <c r="JAP1" s="366"/>
      <c r="JAQ1" s="366"/>
      <c r="JAR1" s="366"/>
      <c r="JAS1" s="366"/>
      <c r="JAT1" s="366"/>
      <c r="JAU1" s="366"/>
      <c r="JAV1" s="366"/>
      <c r="JAW1" s="366"/>
      <c r="JAX1" s="366"/>
      <c r="JAY1" s="366"/>
      <c r="JAZ1" s="366"/>
      <c r="JBA1" s="366"/>
      <c r="JBB1" s="366"/>
      <c r="JBC1" s="366"/>
      <c r="JBD1" s="366"/>
      <c r="JBE1" s="366"/>
      <c r="JBF1" s="366"/>
      <c r="JBG1" s="366"/>
      <c r="JBH1" s="366"/>
      <c r="JBI1" s="366"/>
      <c r="JBJ1" s="366"/>
      <c r="JBK1" s="366"/>
      <c r="JBL1" s="366"/>
      <c r="JBM1" s="366"/>
      <c r="JBN1" s="366"/>
      <c r="JBO1" s="366"/>
      <c r="JBP1" s="366"/>
      <c r="JBQ1" s="366"/>
      <c r="JBR1" s="366"/>
      <c r="JBS1" s="366"/>
      <c r="JBT1" s="366"/>
      <c r="JBU1" s="366"/>
      <c r="JBV1" s="366"/>
      <c r="JBW1" s="366"/>
      <c r="JBX1" s="276"/>
      <c r="JBY1" s="276"/>
      <c r="JBZ1" s="276"/>
      <c r="JCA1" s="276"/>
      <c r="JCB1" s="276"/>
      <c r="JCC1" s="276"/>
      <c r="JCD1" s="276"/>
      <c r="JCE1" s="276"/>
      <c r="JCF1" s="276"/>
      <c r="JCG1" s="276"/>
      <c r="JCH1" s="276"/>
      <c r="JCI1" s="276"/>
      <c r="JCJ1" s="276"/>
      <c r="JCK1" s="276"/>
      <c r="JCL1" s="276"/>
      <c r="JCM1" s="276"/>
      <c r="JCN1" s="276"/>
      <c r="JCO1" s="276"/>
      <c r="JCP1" s="276"/>
      <c r="JCQ1" s="276"/>
      <c r="JCR1" s="276"/>
      <c r="JCS1" s="276"/>
      <c r="JCT1" s="276"/>
      <c r="JCU1" s="276"/>
      <c r="JCV1" s="276"/>
      <c r="JCW1" s="276"/>
      <c r="JCX1" s="276"/>
      <c r="JCY1" s="276"/>
      <c r="JCZ1" s="276"/>
      <c r="JDA1" s="276"/>
      <c r="JDB1" s="276"/>
      <c r="JDC1" s="276"/>
      <c r="JDD1" s="276"/>
      <c r="JDE1" s="276"/>
      <c r="JDF1" s="276"/>
      <c r="JDG1" s="276"/>
      <c r="JDH1" s="276"/>
      <c r="JDI1" s="276"/>
      <c r="JDJ1" s="276"/>
      <c r="JDK1" s="276"/>
      <c r="JDL1" s="276"/>
      <c r="JDM1" s="276"/>
      <c r="JDN1" s="276"/>
      <c r="JDO1" s="276"/>
      <c r="JDP1" s="276"/>
      <c r="JDQ1" s="276"/>
      <c r="JDR1" s="276"/>
      <c r="JDS1" s="276"/>
      <c r="JDT1" s="276"/>
      <c r="JDU1" s="276"/>
      <c r="JDV1" s="276"/>
      <c r="JDW1" s="276"/>
      <c r="JDX1" s="276"/>
      <c r="JDY1" s="276"/>
      <c r="JDZ1" s="276"/>
      <c r="JEA1" s="276"/>
      <c r="JEB1" s="276"/>
      <c r="JEC1" s="276"/>
      <c r="JED1" s="276"/>
      <c r="JEE1" s="276"/>
      <c r="JEF1" s="276"/>
      <c r="JEG1" s="276"/>
      <c r="JEH1" s="276"/>
      <c r="JEI1" s="276"/>
      <c r="JEJ1" s="276"/>
      <c r="JEK1" s="276"/>
      <c r="JEL1" s="276"/>
      <c r="JEM1" s="276"/>
      <c r="JEN1" s="276"/>
      <c r="JEO1" s="276"/>
      <c r="JEP1" s="276"/>
      <c r="JEQ1" s="276"/>
      <c r="JER1" s="276"/>
      <c r="JES1" s="276"/>
      <c r="JET1" s="276"/>
      <c r="JEU1" s="276"/>
      <c r="JEV1" s="276"/>
      <c r="JEW1" s="276"/>
      <c r="JEX1" s="276"/>
      <c r="JEY1" s="276"/>
      <c r="JEZ1" s="276"/>
      <c r="JFA1" s="276"/>
      <c r="JFB1" s="276"/>
      <c r="JFC1" s="276"/>
      <c r="JFD1" s="276"/>
      <c r="JFE1" s="276"/>
      <c r="JFF1" s="276"/>
      <c r="JFG1" s="276"/>
      <c r="JFH1" s="276"/>
      <c r="JFI1" s="276"/>
      <c r="JFJ1" s="276"/>
      <c r="JFK1" s="276"/>
      <c r="JFL1" s="366"/>
      <c r="JFM1" s="366"/>
      <c r="JFN1" s="366"/>
      <c r="JFO1" s="366"/>
      <c r="JFP1" s="366"/>
      <c r="JFQ1" s="366"/>
      <c r="JFR1" s="366"/>
      <c r="JFS1" s="366"/>
      <c r="JFT1" s="366"/>
      <c r="JFU1" s="366"/>
      <c r="JFV1" s="366"/>
      <c r="JFW1" s="366"/>
      <c r="JFX1" s="366"/>
      <c r="JFY1" s="366"/>
      <c r="JFZ1" s="366"/>
      <c r="JGA1" s="366"/>
      <c r="JGB1" s="366"/>
      <c r="JGC1" s="366"/>
      <c r="JGD1" s="366"/>
      <c r="JGE1" s="366"/>
      <c r="JGF1" s="366"/>
      <c r="JGG1" s="366"/>
      <c r="JGH1" s="366"/>
      <c r="JGI1" s="366"/>
      <c r="JGJ1" s="366"/>
      <c r="JGK1" s="366"/>
      <c r="JGL1" s="366"/>
      <c r="JGM1" s="366"/>
      <c r="JGN1" s="366"/>
      <c r="JGO1" s="366"/>
      <c r="JGP1" s="366"/>
      <c r="JGQ1" s="366"/>
      <c r="JGR1" s="366"/>
      <c r="JGS1" s="366"/>
      <c r="JGT1" s="366"/>
      <c r="JGU1" s="366"/>
      <c r="JGV1" s="366"/>
      <c r="JGW1" s="366"/>
      <c r="JGX1" s="366"/>
      <c r="JGY1" s="366"/>
      <c r="JGZ1" s="366"/>
      <c r="JHA1" s="366"/>
      <c r="JHB1" s="366"/>
      <c r="JHC1" s="366"/>
      <c r="JHD1" s="366"/>
      <c r="JHE1" s="366"/>
      <c r="JHF1" s="366"/>
      <c r="JHG1" s="366"/>
      <c r="JHH1" s="366"/>
      <c r="JHI1" s="366"/>
      <c r="JHJ1" s="366"/>
      <c r="JHK1" s="366"/>
      <c r="JHL1" s="366"/>
      <c r="JHM1" s="366"/>
      <c r="JHN1" s="366"/>
      <c r="JHO1" s="366"/>
      <c r="JHP1" s="366"/>
      <c r="JHQ1" s="366"/>
      <c r="JHR1" s="366"/>
      <c r="JHS1" s="366"/>
      <c r="JHT1" s="366"/>
      <c r="JHU1" s="366"/>
      <c r="JHV1" s="366"/>
      <c r="JHW1" s="366"/>
      <c r="JHX1" s="366"/>
      <c r="JHY1" s="366"/>
      <c r="JHZ1" s="366"/>
      <c r="JIA1" s="366"/>
      <c r="JIB1" s="366"/>
      <c r="JIC1" s="366"/>
      <c r="JID1" s="366"/>
      <c r="JIE1" s="366"/>
      <c r="JIF1" s="366"/>
      <c r="JIG1" s="366"/>
      <c r="JIH1" s="366"/>
      <c r="JII1" s="366"/>
      <c r="JIJ1" s="366"/>
      <c r="JIK1" s="366"/>
      <c r="JIL1" s="366"/>
      <c r="JIM1" s="366"/>
      <c r="JIN1" s="366"/>
      <c r="JIO1" s="366"/>
      <c r="JIP1" s="366"/>
      <c r="JIQ1" s="366"/>
      <c r="JIR1" s="366"/>
      <c r="JIS1" s="366"/>
      <c r="JIT1" s="366"/>
      <c r="JIU1" s="366"/>
      <c r="JIV1" s="366"/>
      <c r="JIW1" s="366"/>
      <c r="JIX1" s="366"/>
      <c r="JIY1" s="366"/>
      <c r="JIZ1" s="366"/>
      <c r="JJA1" s="366"/>
      <c r="JJB1" s="366"/>
      <c r="JJC1" s="366"/>
      <c r="JJD1" s="366"/>
      <c r="JJE1" s="366"/>
      <c r="JJF1" s="366"/>
      <c r="JJG1" s="366"/>
      <c r="JJH1" s="366"/>
      <c r="JJI1" s="366"/>
      <c r="JJJ1" s="366"/>
      <c r="JJK1" s="366"/>
      <c r="JJL1" s="366"/>
      <c r="JJM1" s="366"/>
      <c r="JJN1" s="366"/>
      <c r="JJO1" s="366"/>
      <c r="JJP1" s="366"/>
      <c r="JJQ1" s="366"/>
      <c r="JJR1" s="366"/>
      <c r="JJS1" s="366"/>
      <c r="JJT1" s="366"/>
      <c r="JJU1" s="366"/>
      <c r="JJV1" s="366"/>
      <c r="JJW1" s="366"/>
      <c r="JJX1" s="366"/>
      <c r="JJY1" s="366"/>
      <c r="JJZ1" s="366"/>
      <c r="JKA1" s="366"/>
      <c r="JKB1" s="366"/>
      <c r="JKC1" s="366"/>
      <c r="JKD1" s="366"/>
      <c r="JKE1" s="366"/>
      <c r="JKF1" s="366"/>
      <c r="JKG1" s="366"/>
      <c r="JKH1" s="366"/>
      <c r="JKI1" s="366"/>
      <c r="JKJ1" s="366"/>
      <c r="JKK1" s="366"/>
      <c r="JKL1" s="366"/>
      <c r="JKM1" s="366"/>
      <c r="JKN1" s="366"/>
      <c r="JKO1" s="366"/>
      <c r="JKP1" s="366"/>
      <c r="JKQ1" s="366"/>
      <c r="JKR1" s="366"/>
      <c r="JKS1" s="366"/>
      <c r="JKT1" s="366"/>
      <c r="JKU1" s="366"/>
      <c r="JKV1" s="366"/>
      <c r="JKW1" s="366"/>
      <c r="JKX1" s="366"/>
      <c r="JKY1" s="366"/>
      <c r="JKZ1" s="366"/>
      <c r="JLA1" s="366"/>
      <c r="JLB1" s="366"/>
      <c r="JLC1" s="366"/>
      <c r="JLD1" s="366"/>
      <c r="JLE1" s="366"/>
      <c r="JLF1" s="366"/>
      <c r="JLG1" s="366"/>
      <c r="JLH1" s="366"/>
      <c r="JLI1" s="366"/>
      <c r="JLJ1" s="366"/>
      <c r="JLK1" s="366"/>
      <c r="JLL1" s="366"/>
      <c r="JLM1" s="366"/>
      <c r="JLN1" s="366"/>
      <c r="JLO1" s="366"/>
      <c r="JLP1" s="366"/>
      <c r="JLQ1" s="366"/>
      <c r="JLR1" s="366"/>
      <c r="JLS1" s="366"/>
      <c r="JLT1" s="276"/>
      <c r="JLU1" s="276"/>
      <c r="JLV1" s="276"/>
      <c r="JLW1" s="276"/>
      <c r="JLX1" s="276"/>
      <c r="JLY1" s="276"/>
      <c r="JLZ1" s="276"/>
      <c r="JMA1" s="276"/>
      <c r="JMB1" s="276"/>
      <c r="JMC1" s="276"/>
      <c r="JMD1" s="276"/>
      <c r="JME1" s="276"/>
      <c r="JMF1" s="276"/>
      <c r="JMG1" s="276"/>
      <c r="JMH1" s="276"/>
      <c r="JMI1" s="276"/>
      <c r="JMJ1" s="276"/>
      <c r="JMK1" s="276"/>
      <c r="JML1" s="276"/>
      <c r="JMM1" s="276"/>
      <c r="JMN1" s="276"/>
      <c r="JMO1" s="276"/>
      <c r="JMP1" s="276"/>
      <c r="JMQ1" s="276"/>
      <c r="JMR1" s="276"/>
      <c r="JMS1" s="276"/>
      <c r="JMT1" s="276"/>
      <c r="JMU1" s="276"/>
      <c r="JMV1" s="276"/>
      <c r="JMW1" s="276"/>
      <c r="JMX1" s="276"/>
      <c r="JMY1" s="276"/>
      <c r="JMZ1" s="276"/>
      <c r="JNA1" s="276"/>
      <c r="JNB1" s="276"/>
      <c r="JNC1" s="276"/>
      <c r="JND1" s="276"/>
      <c r="JNE1" s="276"/>
      <c r="JNF1" s="276"/>
      <c r="JNG1" s="276"/>
      <c r="JNH1" s="276"/>
      <c r="JNI1" s="276"/>
      <c r="JNJ1" s="276"/>
      <c r="JNK1" s="276"/>
      <c r="JNL1" s="276"/>
      <c r="JNM1" s="276"/>
      <c r="JNN1" s="276"/>
      <c r="JNO1" s="276"/>
      <c r="JNP1" s="276"/>
      <c r="JNQ1" s="276"/>
      <c r="JNR1" s="276"/>
      <c r="JNS1" s="276"/>
      <c r="JNT1" s="276"/>
      <c r="JNU1" s="276"/>
      <c r="JNV1" s="276"/>
      <c r="JNW1" s="276"/>
      <c r="JNX1" s="276"/>
      <c r="JNY1" s="276"/>
      <c r="JNZ1" s="276"/>
      <c r="JOA1" s="276"/>
      <c r="JOB1" s="276"/>
      <c r="JOC1" s="276"/>
      <c r="JOD1" s="276"/>
      <c r="JOE1" s="276"/>
      <c r="JOF1" s="276"/>
      <c r="JOG1" s="276"/>
      <c r="JOH1" s="276"/>
      <c r="JOI1" s="276"/>
      <c r="JOJ1" s="276"/>
      <c r="JOK1" s="276"/>
      <c r="JOL1" s="276"/>
      <c r="JOM1" s="276"/>
      <c r="JON1" s="276"/>
      <c r="JOO1" s="276"/>
      <c r="JOP1" s="276"/>
      <c r="JOQ1" s="276"/>
      <c r="JOR1" s="276"/>
      <c r="JOS1" s="276"/>
      <c r="JOT1" s="276"/>
      <c r="JOU1" s="276"/>
      <c r="JOV1" s="276"/>
      <c r="JOW1" s="276"/>
      <c r="JOX1" s="276"/>
      <c r="JOY1" s="276"/>
      <c r="JOZ1" s="276"/>
      <c r="JPA1" s="276"/>
      <c r="JPB1" s="276"/>
      <c r="JPC1" s="276"/>
      <c r="JPD1" s="276"/>
      <c r="JPE1" s="276"/>
      <c r="JPF1" s="276"/>
      <c r="JPG1" s="276"/>
      <c r="JPH1" s="366"/>
      <c r="JPI1" s="366"/>
      <c r="JPJ1" s="366"/>
      <c r="JPK1" s="366"/>
      <c r="JPL1" s="366"/>
      <c r="JPM1" s="366"/>
      <c r="JPN1" s="366"/>
      <c r="JPO1" s="366"/>
      <c r="JPP1" s="366"/>
      <c r="JPQ1" s="366"/>
      <c r="JPR1" s="366"/>
      <c r="JPS1" s="366"/>
      <c r="JPT1" s="366"/>
      <c r="JPU1" s="366"/>
      <c r="JPV1" s="366"/>
      <c r="JPW1" s="366"/>
      <c r="JPX1" s="366"/>
      <c r="JPY1" s="366"/>
      <c r="JPZ1" s="366"/>
      <c r="JQA1" s="366"/>
      <c r="JQB1" s="366"/>
      <c r="JQC1" s="366"/>
      <c r="JQD1" s="366"/>
      <c r="JQE1" s="366"/>
      <c r="JQF1" s="366"/>
      <c r="JQG1" s="366"/>
      <c r="JQH1" s="366"/>
      <c r="JQI1" s="366"/>
      <c r="JQJ1" s="366"/>
      <c r="JQK1" s="366"/>
      <c r="JQL1" s="366"/>
      <c r="JQM1" s="366"/>
      <c r="JQN1" s="366"/>
      <c r="JQO1" s="366"/>
      <c r="JQP1" s="366"/>
      <c r="JQQ1" s="366"/>
      <c r="JQR1" s="366"/>
      <c r="JQS1" s="366"/>
      <c r="JQT1" s="366"/>
      <c r="JQU1" s="366"/>
      <c r="JQV1" s="366"/>
      <c r="JQW1" s="366"/>
      <c r="JQX1" s="366"/>
      <c r="JQY1" s="366"/>
      <c r="JQZ1" s="366"/>
      <c r="JRA1" s="366"/>
      <c r="JRB1" s="366"/>
      <c r="JRC1" s="366"/>
      <c r="JRD1" s="366"/>
      <c r="JRE1" s="366"/>
      <c r="JRF1" s="366"/>
      <c r="JRG1" s="366"/>
      <c r="JRH1" s="366"/>
      <c r="JRI1" s="366"/>
      <c r="JRJ1" s="366"/>
      <c r="JRK1" s="366"/>
      <c r="JRL1" s="366"/>
      <c r="JRM1" s="366"/>
      <c r="JRN1" s="366"/>
      <c r="JRO1" s="366"/>
      <c r="JRP1" s="366"/>
      <c r="JRQ1" s="366"/>
      <c r="JRR1" s="366"/>
      <c r="JRS1" s="366"/>
      <c r="JRT1" s="366"/>
      <c r="JRU1" s="366"/>
      <c r="JRV1" s="366"/>
      <c r="JRW1" s="366"/>
      <c r="JRX1" s="366"/>
      <c r="JRY1" s="366"/>
      <c r="JRZ1" s="366"/>
      <c r="JSA1" s="366"/>
      <c r="JSB1" s="366"/>
      <c r="JSC1" s="366"/>
      <c r="JSD1" s="366"/>
      <c r="JSE1" s="366"/>
      <c r="JSF1" s="366"/>
      <c r="JSG1" s="366"/>
      <c r="JSH1" s="366"/>
      <c r="JSI1" s="366"/>
      <c r="JSJ1" s="366"/>
      <c r="JSK1" s="366"/>
      <c r="JSL1" s="366"/>
      <c r="JSM1" s="366"/>
      <c r="JSN1" s="366"/>
      <c r="JSO1" s="366"/>
      <c r="JSP1" s="366"/>
      <c r="JSQ1" s="366"/>
      <c r="JSR1" s="366"/>
      <c r="JSS1" s="366"/>
      <c r="JST1" s="366"/>
      <c r="JSU1" s="366"/>
      <c r="JSV1" s="366"/>
      <c r="JSW1" s="366"/>
      <c r="JSX1" s="366"/>
      <c r="JSY1" s="366"/>
      <c r="JSZ1" s="366"/>
      <c r="JTA1" s="366"/>
      <c r="JTB1" s="366"/>
      <c r="JTC1" s="366"/>
      <c r="JTD1" s="366"/>
      <c r="JTE1" s="366"/>
      <c r="JTF1" s="366"/>
      <c r="JTG1" s="366"/>
      <c r="JTH1" s="366"/>
      <c r="JTI1" s="366"/>
      <c r="JTJ1" s="366"/>
      <c r="JTK1" s="366"/>
      <c r="JTL1" s="366"/>
      <c r="JTM1" s="366"/>
      <c r="JTN1" s="366"/>
      <c r="JTO1" s="366"/>
      <c r="JTP1" s="366"/>
      <c r="JTQ1" s="366"/>
      <c r="JTR1" s="366"/>
      <c r="JTS1" s="366"/>
      <c r="JTT1" s="366"/>
      <c r="JTU1" s="366"/>
      <c r="JTV1" s="366"/>
      <c r="JTW1" s="366"/>
      <c r="JTX1" s="366"/>
      <c r="JTY1" s="366"/>
      <c r="JTZ1" s="366"/>
      <c r="JUA1" s="366"/>
      <c r="JUB1" s="366"/>
      <c r="JUC1" s="366"/>
      <c r="JUD1" s="366"/>
      <c r="JUE1" s="366"/>
      <c r="JUF1" s="366"/>
      <c r="JUG1" s="366"/>
      <c r="JUH1" s="366"/>
      <c r="JUI1" s="366"/>
      <c r="JUJ1" s="366"/>
      <c r="JUK1" s="366"/>
      <c r="JUL1" s="366"/>
      <c r="JUM1" s="366"/>
      <c r="JUN1" s="366"/>
      <c r="JUO1" s="366"/>
      <c r="JUP1" s="366"/>
      <c r="JUQ1" s="366"/>
      <c r="JUR1" s="366"/>
      <c r="JUS1" s="366"/>
      <c r="JUT1" s="366"/>
      <c r="JUU1" s="366"/>
      <c r="JUV1" s="366"/>
      <c r="JUW1" s="366"/>
      <c r="JUX1" s="366"/>
      <c r="JUY1" s="366"/>
      <c r="JUZ1" s="366"/>
      <c r="JVA1" s="366"/>
      <c r="JVB1" s="366"/>
      <c r="JVC1" s="366"/>
      <c r="JVD1" s="366"/>
      <c r="JVE1" s="366"/>
      <c r="JVF1" s="366"/>
      <c r="JVG1" s="366"/>
      <c r="JVH1" s="366"/>
      <c r="JVI1" s="366"/>
      <c r="JVJ1" s="366"/>
      <c r="JVK1" s="366"/>
      <c r="JVL1" s="366"/>
      <c r="JVM1" s="366"/>
      <c r="JVN1" s="366"/>
      <c r="JVO1" s="366"/>
      <c r="JVP1" s="276"/>
      <c r="JVQ1" s="276"/>
      <c r="JVR1" s="276"/>
      <c r="JVS1" s="276"/>
      <c r="JVT1" s="276"/>
      <c r="JVU1" s="276"/>
      <c r="JVV1" s="276"/>
      <c r="JVW1" s="276"/>
      <c r="JVX1" s="276"/>
      <c r="JVY1" s="276"/>
      <c r="JVZ1" s="276"/>
      <c r="JWA1" s="276"/>
      <c r="JWB1" s="276"/>
      <c r="JWC1" s="276"/>
      <c r="JWD1" s="276"/>
      <c r="JWE1" s="276"/>
      <c r="JWF1" s="276"/>
      <c r="JWG1" s="276"/>
      <c r="JWH1" s="276"/>
      <c r="JWI1" s="276"/>
      <c r="JWJ1" s="276"/>
      <c r="JWK1" s="276"/>
      <c r="JWL1" s="276"/>
      <c r="JWM1" s="276"/>
      <c r="JWN1" s="276"/>
      <c r="JWO1" s="276"/>
      <c r="JWP1" s="276"/>
      <c r="JWQ1" s="276"/>
      <c r="JWR1" s="276"/>
      <c r="JWS1" s="276"/>
      <c r="JWT1" s="276"/>
      <c r="JWU1" s="276"/>
      <c r="JWV1" s="276"/>
      <c r="JWW1" s="276"/>
      <c r="JWX1" s="276"/>
      <c r="JWY1" s="276"/>
      <c r="JWZ1" s="276"/>
      <c r="JXA1" s="276"/>
      <c r="JXB1" s="276"/>
      <c r="JXC1" s="276"/>
      <c r="JXD1" s="276"/>
      <c r="JXE1" s="276"/>
      <c r="JXF1" s="276"/>
      <c r="JXG1" s="276"/>
      <c r="JXH1" s="276"/>
      <c r="JXI1" s="276"/>
      <c r="JXJ1" s="276"/>
      <c r="JXK1" s="276"/>
      <c r="JXL1" s="276"/>
      <c r="JXM1" s="276"/>
      <c r="JXN1" s="276"/>
      <c r="JXO1" s="276"/>
      <c r="JXP1" s="276"/>
      <c r="JXQ1" s="276"/>
      <c r="JXR1" s="276"/>
      <c r="JXS1" s="276"/>
      <c r="JXT1" s="276"/>
      <c r="JXU1" s="276"/>
      <c r="JXV1" s="276"/>
      <c r="JXW1" s="276"/>
      <c r="JXX1" s="276"/>
      <c r="JXY1" s="276"/>
      <c r="JXZ1" s="276"/>
      <c r="JYA1" s="276"/>
      <c r="JYB1" s="276"/>
      <c r="JYC1" s="276"/>
      <c r="JYD1" s="276"/>
      <c r="JYE1" s="276"/>
      <c r="JYF1" s="276"/>
      <c r="JYG1" s="276"/>
      <c r="JYH1" s="276"/>
      <c r="JYI1" s="276"/>
      <c r="JYJ1" s="276"/>
      <c r="JYK1" s="276"/>
      <c r="JYL1" s="276"/>
      <c r="JYM1" s="276"/>
      <c r="JYN1" s="276"/>
      <c r="JYO1" s="276"/>
      <c r="JYP1" s="276"/>
      <c r="JYQ1" s="276"/>
      <c r="JYR1" s="276"/>
      <c r="JYS1" s="276"/>
      <c r="JYT1" s="276"/>
      <c r="JYU1" s="276"/>
      <c r="JYV1" s="276"/>
      <c r="JYW1" s="276"/>
      <c r="JYX1" s="276"/>
      <c r="JYY1" s="276"/>
      <c r="JYZ1" s="276"/>
      <c r="JZA1" s="276"/>
      <c r="JZB1" s="276"/>
      <c r="JZC1" s="276"/>
      <c r="JZD1" s="366"/>
      <c r="JZE1" s="366"/>
      <c r="JZF1" s="366"/>
      <c r="JZG1" s="366"/>
      <c r="JZH1" s="366"/>
      <c r="JZI1" s="366"/>
      <c r="JZJ1" s="366"/>
      <c r="JZK1" s="366"/>
      <c r="JZL1" s="366"/>
      <c r="JZM1" s="366"/>
      <c r="JZN1" s="366"/>
      <c r="JZO1" s="366"/>
      <c r="JZP1" s="366"/>
      <c r="JZQ1" s="366"/>
      <c r="JZR1" s="366"/>
      <c r="JZS1" s="366"/>
      <c r="JZT1" s="366"/>
      <c r="JZU1" s="366"/>
      <c r="JZV1" s="366"/>
      <c r="JZW1" s="366"/>
      <c r="JZX1" s="366"/>
      <c r="JZY1" s="366"/>
      <c r="JZZ1" s="366"/>
      <c r="KAA1" s="366"/>
      <c r="KAB1" s="366"/>
      <c r="KAC1" s="366"/>
      <c r="KAD1" s="366"/>
      <c r="KAE1" s="366"/>
      <c r="KAF1" s="366"/>
      <c r="KAG1" s="366"/>
      <c r="KAH1" s="366"/>
      <c r="KAI1" s="366"/>
      <c r="KAJ1" s="366"/>
      <c r="KAK1" s="366"/>
      <c r="KAL1" s="366"/>
      <c r="KAM1" s="366"/>
      <c r="KAN1" s="366"/>
      <c r="KAO1" s="366"/>
      <c r="KAP1" s="366"/>
      <c r="KAQ1" s="366"/>
      <c r="KAR1" s="366"/>
      <c r="KAS1" s="366"/>
      <c r="KAT1" s="366"/>
      <c r="KAU1" s="366"/>
      <c r="KAV1" s="366"/>
      <c r="KAW1" s="366"/>
      <c r="KAX1" s="366"/>
      <c r="KAY1" s="366"/>
      <c r="KAZ1" s="366"/>
      <c r="KBA1" s="366"/>
      <c r="KBB1" s="366"/>
      <c r="KBC1" s="366"/>
      <c r="KBD1" s="366"/>
      <c r="KBE1" s="366"/>
      <c r="KBF1" s="366"/>
      <c r="KBG1" s="366"/>
      <c r="KBH1" s="366"/>
      <c r="KBI1" s="366"/>
      <c r="KBJ1" s="366"/>
      <c r="KBK1" s="366"/>
      <c r="KBL1" s="366"/>
      <c r="KBM1" s="366"/>
      <c r="KBN1" s="366"/>
      <c r="KBO1" s="366"/>
      <c r="KBP1" s="366"/>
      <c r="KBQ1" s="366"/>
      <c r="KBR1" s="366"/>
      <c r="KBS1" s="366"/>
      <c r="KBT1" s="366"/>
      <c r="KBU1" s="366"/>
      <c r="KBV1" s="366"/>
      <c r="KBW1" s="366"/>
      <c r="KBX1" s="366"/>
      <c r="KBY1" s="366"/>
      <c r="KBZ1" s="366"/>
      <c r="KCA1" s="366"/>
      <c r="KCB1" s="366"/>
      <c r="KCC1" s="366"/>
      <c r="KCD1" s="366"/>
      <c r="KCE1" s="366"/>
      <c r="KCF1" s="366"/>
      <c r="KCG1" s="366"/>
      <c r="KCH1" s="366"/>
      <c r="KCI1" s="366"/>
      <c r="KCJ1" s="366"/>
      <c r="KCK1" s="366"/>
      <c r="KCL1" s="366"/>
      <c r="KCM1" s="366"/>
      <c r="KCN1" s="366"/>
      <c r="KCO1" s="366"/>
      <c r="KCP1" s="366"/>
      <c r="KCQ1" s="366"/>
      <c r="KCR1" s="366"/>
      <c r="KCS1" s="366"/>
      <c r="KCT1" s="366"/>
      <c r="KCU1" s="366"/>
      <c r="KCV1" s="366"/>
      <c r="KCW1" s="366"/>
      <c r="KCX1" s="366"/>
      <c r="KCY1" s="366"/>
      <c r="KCZ1" s="366"/>
      <c r="KDA1" s="366"/>
      <c r="KDB1" s="366"/>
      <c r="KDC1" s="366"/>
      <c r="KDD1" s="366"/>
      <c r="KDE1" s="366"/>
      <c r="KDF1" s="366"/>
      <c r="KDG1" s="366"/>
      <c r="KDH1" s="366"/>
      <c r="KDI1" s="366"/>
      <c r="KDJ1" s="366"/>
      <c r="KDK1" s="366"/>
      <c r="KDL1" s="366"/>
      <c r="KDM1" s="366"/>
      <c r="KDN1" s="366"/>
      <c r="KDO1" s="366"/>
      <c r="KDP1" s="366"/>
      <c r="KDQ1" s="366"/>
      <c r="KDR1" s="366"/>
      <c r="KDS1" s="366"/>
      <c r="KDT1" s="366"/>
      <c r="KDU1" s="366"/>
      <c r="KDV1" s="366"/>
      <c r="KDW1" s="366"/>
      <c r="KDX1" s="366"/>
      <c r="KDY1" s="366"/>
      <c r="KDZ1" s="366"/>
      <c r="KEA1" s="366"/>
      <c r="KEB1" s="366"/>
      <c r="KEC1" s="366"/>
      <c r="KED1" s="366"/>
      <c r="KEE1" s="366"/>
      <c r="KEF1" s="366"/>
      <c r="KEG1" s="366"/>
      <c r="KEH1" s="366"/>
      <c r="KEI1" s="366"/>
      <c r="KEJ1" s="366"/>
      <c r="KEK1" s="366"/>
      <c r="KEL1" s="366"/>
      <c r="KEM1" s="366"/>
      <c r="KEN1" s="366"/>
      <c r="KEO1" s="366"/>
      <c r="KEP1" s="366"/>
      <c r="KEQ1" s="366"/>
      <c r="KER1" s="366"/>
      <c r="KES1" s="366"/>
      <c r="KET1" s="366"/>
      <c r="KEU1" s="366"/>
      <c r="KEV1" s="366"/>
      <c r="KEW1" s="366"/>
      <c r="KEX1" s="366"/>
      <c r="KEY1" s="366"/>
      <c r="KEZ1" s="366"/>
      <c r="KFA1" s="366"/>
      <c r="KFB1" s="366"/>
      <c r="KFC1" s="366"/>
      <c r="KFD1" s="366"/>
      <c r="KFE1" s="366"/>
      <c r="KFF1" s="366"/>
      <c r="KFG1" s="366"/>
      <c r="KFH1" s="366"/>
      <c r="KFI1" s="366"/>
      <c r="KFJ1" s="366"/>
      <c r="KFK1" s="366"/>
      <c r="KFL1" s="276"/>
      <c r="KFM1" s="276"/>
      <c r="KFN1" s="276"/>
      <c r="KFO1" s="276"/>
      <c r="KFP1" s="276"/>
      <c r="KFQ1" s="276"/>
      <c r="KFR1" s="276"/>
      <c r="KFS1" s="276"/>
      <c r="KFT1" s="276"/>
      <c r="KFU1" s="276"/>
      <c r="KFV1" s="276"/>
      <c r="KFW1" s="276"/>
      <c r="KFX1" s="276"/>
      <c r="KFY1" s="276"/>
      <c r="KFZ1" s="276"/>
      <c r="KGA1" s="276"/>
      <c r="KGB1" s="276"/>
      <c r="KGC1" s="276"/>
      <c r="KGD1" s="276"/>
      <c r="KGE1" s="276"/>
      <c r="KGF1" s="276"/>
      <c r="KGG1" s="276"/>
      <c r="KGH1" s="276"/>
      <c r="KGI1" s="276"/>
      <c r="KGJ1" s="276"/>
      <c r="KGK1" s="276"/>
      <c r="KGL1" s="276"/>
      <c r="KGM1" s="276"/>
      <c r="KGN1" s="276"/>
      <c r="KGO1" s="276"/>
      <c r="KGP1" s="276"/>
      <c r="KGQ1" s="276"/>
      <c r="KGR1" s="276"/>
      <c r="KGS1" s="276"/>
      <c r="KGT1" s="276"/>
      <c r="KGU1" s="276"/>
      <c r="KGV1" s="276"/>
      <c r="KGW1" s="276"/>
      <c r="KGX1" s="276"/>
      <c r="KGY1" s="276"/>
      <c r="KGZ1" s="276"/>
      <c r="KHA1" s="276"/>
      <c r="KHB1" s="276"/>
      <c r="KHC1" s="276"/>
      <c r="KHD1" s="276"/>
      <c r="KHE1" s="276"/>
      <c r="KHF1" s="276"/>
      <c r="KHG1" s="276"/>
      <c r="KHH1" s="276"/>
      <c r="KHI1" s="276"/>
      <c r="KHJ1" s="276"/>
      <c r="KHK1" s="276"/>
      <c r="KHL1" s="276"/>
      <c r="KHM1" s="276"/>
      <c r="KHN1" s="276"/>
      <c r="KHO1" s="276"/>
      <c r="KHP1" s="276"/>
      <c r="KHQ1" s="276"/>
      <c r="KHR1" s="276"/>
      <c r="KHS1" s="276"/>
      <c r="KHT1" s="276"/>
      <c r="KHU1" s="276"/>
      <c r="KHV1" s="276"/>
      <c r="KHW1" s="276"/>
      <c r="KHX1" s="276"/>
      <c r="KHY1" s="276"/>
      <c r="KHZ1" s="276"/>
      <c r="KIA1" s="276"/>
      <c r="KIB1" s="276"/>
      <c r="KIC1" s="276"/>
      <c r="KID1" s="276"/>
      <c r="KIE1" s="276"/>
      <c r="KIF1" s="276"/>
      <c r="KIG1" s="276"/>
      <c r="KIH1" s="276"/>
      <c r="KII1" s="276"/>
      <c r="KIJ1" s="276"/>
      <c r="KIK1" s="276"/>
      <c r="KIL1" s="276"/>
      <c r="KIM1" s="276"/>
      <c r="KIN1" s="276"/>
      <c r="KIO1" s="276"/>
      <c r="KIP1" s="276"/>
      <c r="KIQ1" s="276"/>
      <c r="KIR1" s="276"/>
      <c r="KIS1" s="276"/>
      <c r="KIT1" s="276"/>
      <c r="KIU1" s="276"/>
      <c r="KIV1" s="276"/>
      <c r="KIW1" s="276"/>
      <c r="KIX1" s="276"/>
      <c r="KIY1" s="276"/>
      <c r="KIZ1" s="366"/>
      <c r="KJA1" s="366"/>
      <c r="KJB1" s="366"/>
      <c r="KJC1" s="366"/>
      <c r="KJD1" s="366"/>
      <c r="KJE1" s="366"/>
      <c r="KJF1" s="366"/>
      <c r="KJG1" s="366"/>
      <c r="KJH1" s="366"/>
      <c r="KJI1" s="366"/>
      <c r="KJJ1" s="366"/>
      <c r="KJK1" s="366"/>
      <c r="KJL1" s="366"/>
      <c r="KJM1" s="366"/>
      <c r="KJN1" s="366"/>
      <c r="KJO1" s="366"/>
      <c r="KJP1" s="366"/>
      <c r="KJQ1" s="366"/>
      <c r="KJR1" s="366"/>
      <c r="KJS1" s="366"/>
      <c r="KJT1" s="366"/>
      <c r="KJU1" s="366"/>
      <c r="KJV1" s="366"/>
      <c r="KJW1" s="366"/>
      <c r="KJX1" s="366"/>
      <c r="KJY1" s="366"/>
      <c r="KJZ1" s="366"/>
      <c r="KKA1" s="366"/>
      <c r="KKB1" s="366"/>
      <c r="KKC1" s="366"/>
      <c r="KKD1" s="366"/>
      <c r="KKE1" s="366"/>
      <c r="KKF1" s="366"/>
      <c r="KKG1" s="366"/>
      <c r="KKH1" s="366"/>
      <c r="KKI1" s="366"/>
      <c r="KKJ1" s="366"/>
      <c r="KKK1" s="366"/>
      <c r="KKL1" s="366"/>
      <c r="KKM1" s="366"/>
      <c r="KKN1" s="366"/>
      <c r="KKO1" s="366"/>
      <c r="KKP1" s="366"/>
      <c r="KKQ1" s="366"/>
      <c r="KKR1" s="366"/>
      <c r="KKS1" s="366"/>
      <c r="KKT1" s="366"/>
      <c r="KKU1" s="366"/>
      <c r="KKV1" s="366"/>
      <c r="KKW1" s="366"/>
      <c r="KKX1" s="366"/>
      <c r="KKY1" s="366"/>
      <c r="KKZ1" s="366"/>
      <c r="KLA1" s="366"/>
      <c r="KLB1" s="366"/>
      <c r="KLC1" s="366"/>
      <c r="KLD1" s="366"/>
      <c r="KLE1" s="366"/>
      <c r="KLF1" s="366"/>
      <c r="KLG1" s="366"/>
      <c r="KLH1" s="366"/>
      <c r="KLI1" s="366"/>
      <c r="KLJ1" s="366"/>
      <c r="KLK1" s="366"/>
      <c r="KLL1" s="366"/>
      <c r="KLM1" s="366"/>
      <c r="KLN1" s="366"/>
      <c r="KLO1" s="366"/>
      <c r="KLP1" s="366"/>
      <c r="KLQ1" s="366"/>
      <c r="KLR1" s="366"/>
      <c r="KLS1" s="366"/>
      <c r="KLT1" s="366"/>
      <c r="KLU1" s="366"/>
      <c r="KLV1" s="366"/>
      <c r="KLW1" s="366"/>
      <c r="KLX1" s="366"/>
      <c r="KLY1" s="366"/>
      <c r="KLZ1" s="366"/>
      <c r="KMA1" s="366"/>
      <c r="KMB1" s="366"/>
      <c r="KMC1" s="366"/>
      <c r="KMD1" s="366"/>
      <c r="KME1" s="366"/>
      <c r="KMF1" s="366"/>
      <c r="KMG1" s="366"/>
      <c r="KMH1" s="366"/>
      <c r="KMI1" s="366"/>
      <c r="KMJ1" s="366"/>
      <c r="KMK1" s="366"/>
      <c r="KML1" s="366"/>
      <c r="KMM1" s="366"/>
      <c r="KMN1" s="366"/>
      <c r="KMO1" s="366"/>
      <c r="KMP1" s="366"/>
      <c r="KMQ1" s="366"/>
      <c r="KMR1" s="366"/>
      <c r="KMS1" s="366"/>
      <c r="KMT1" s="366"/>
      <c r="KMU1" s="366"/>
      <c r="KMV1" s="366"/>
      <c r="KMW1" s="366"/>
      <c r="KMX1" s="366"/>
      <c r="KMY1" s="366"/>
      <c r="KMZ1" s="366"/>
      <c r="KNA1" s="366"/>
      <c r="KNB1" s="366"/>
      <c r="KNC1" s="366"/>
      <c r="KND1" s="366"/>
      <c r="KNE1" s="366"/>
      <c r="KNF1" s="366"/>
      <c r="KNG1" s="366"/>
      <c r="KNH1" s="366"/>
      <c r="KNI1" s="366"/>
      <c r="KNJ1" s="366"/>
      <c r="KNK1" s="366"/>
      <c r="KNL1" s="366"/>
      <c r="KNM1" s="366"/>
      <c r="KNN1" s="366"/>
      <c r="KNO1" s="366"/>
      <c r="KNP1" s="366"/>
      <c r="KNQ1" s="366"/>
      <c r="KNR1" s="366"/>
      <c r="KNS1" s="366"/>
      <c r="KNT1" s="366"/>
      <c r="KNU1" s="366"/>
      <c r="KNV1" s="366"/>
      <c r="KNW1" s="366"/>
      <c r="KNX1" s="366"/>
      <c r="KNY1" s="366"/>
      <c r="KNZ1" s="366"/>
      <c r="KOA1" s="366"/>
      <c r="KOB1" s="366"/>
      <c r="KOC1" s="366"/>
      <c r="KOD1" s="366"/>
      <c r="KOE1" s="366"/>
      <c r="KOF1" s="366"/>
      <c r="KOG1" s="366"/>
      <c r="KOH1" s="366"/>
      <c r="KOI1" s="366"/>
      <c r="KOJ1" s="366"/>
      <c r="KOK1" s="366"/>
      <c r="KOL1" s="366"/>
      <c r="KOM1" s="366"/>
      <c r="KON1" s="366"/>
      <c r="KOO1" s="366"/>
      <c r="KOP1" s="366"/>
      <c r="KOQ1" s="366"/>
      <c r="KOR1" s="366"/>
      <c r="KOS1" s="366"/>
      <c r="KOT1" s="366"/>
      <c r="KOU1" s="366"/>
      <c r="KOV1" s="366"/>
      <c r="KOW1" s="366"/>
      <c r="KOX1" s="366"/>
      <c r="KOY1" s="366"/>
      <c r="KOZ1" s="366"/>
      <c r="KPA1" s="366"/>
      <c r="KPB1" s="366"/>
      <c r="KPC1" s="366"/>
      <c r="KPD1" s="366"/>
      <c r="KPE1" s="366"/>
      <c r="KPF1" s="366"/>
      <c r="KPG1" s="366"/>
      <c r="KPH1" s="276"/>
      <c r="KPI1" s="276"/>
      <c r="KPJ1" s="276"/>
      <c r="KPK1" s="276"/>
      <c r="KPL1" s="276"/>
      <c r="KPM1" s="276"/>
      <c r="KPN1" s="276"/>
      <c r="KPO1" s="276"/>
      <c r="KPP1" s="276"/>
      <c r="KPQ1" s="276"/>
      <c r="KPR1" s="276"/>
      <c r="KPS1" s="276"/>
      <c r="KPT1" s="276"/>
      <c r="KPU1" s="276"/>
      <c r="KPV1" s="276"/>
      <c r="KPW1" s="276"/>
      <c r="KPX1" s="276"/>
      <c r="KPY1" s="276"/>
      <c r="KPZ1" s="276"/>
      <c r="KQA1" s="276"/>
      <c r="KQB1" s="276"/>
      <c r="KQC1" s="276"/>
      <c r="KQD1" s="276"/>
      <c r="KQE1" s="276"/>
      <c r="KQF1" s="276"/>
      <c r="KQG1" s="276"/>
      <c r="KQH1" s="276"/>
      <c r="KQI1" s="276"/>
      <c r="KQJ1" s="276"/>
      <c r="KQK1" s="276"/>
      <c r="KQL1" s="276"/>
      <c r="KQM1" s="276"/>
      <c r="KQN1" s="276"/>
      <c r="KQO1" s="276"/>
      <c r="KQP1" s="276"/>
      <c r="KQQ1" s="276"/>
      <c r="KQR1" s="276"/>
      <c r="KQS1" s="276"/>
      <c r="KQT1" s="276"/>
      <c r="KQU1" s="276"/>
      <c r="KQV1" s="276"/>
      <c r="KQW1" s="276"/>
      <c r="KQX1" s="276"/>
      <c r="KQY1" s="276"/>
      <c r="KQZ1" s="276"/>
      <c r="KRA1" s="276"/>
      <c r="KRB1" s="276"/>
      <c r="KRC1" s="276"/>
      <c r="KRD1" s="276"/>
      <c r="KRE1" s="276"/>
      <c r="KRF1" s="276"/>
      <c r="KRG1" s="276"/>
      <c r="KRH1" s="276"/>
      <c r="KRI1" s="276"/>
      <c r="KRJ1" s="276"/>
      <c r="KRK1" s="276"/>
      <c r="KRL1" s="276"/>
      <c r="KRM1" s="276"/>
      <c r="KRN1" s="276"/>
      <c r="KRO1" s="276"/>
      <c r="KRP1" s="276"/>
      <c r="KRQ1" s="276"/>
      <c r="KRR1" s="276"/>
      <c r="KRS1" s="276"/>
      <c r="KRT1" s="276"/>
      <c r="KRU1" s="276"/>
      <c r="KRV1" s="276"/>
      <c r="KRW1" s="276"/>
      <c r="KRX1" s="276"/>
      <c r="KRY1" s="276"/>
      <c r="KRZ1" s="276"/>
      <c r="KSA1" s="276"/>
      <c r="KSB1" s="276"/>
      <c r="KSC1" s="276"/>
      <c r="KSD1" s="276"/>
      <c r="KSE1" s="276"/>
      <c r="KSF1" s="276"/>
      <c r="KSG1" s="276"/>
      <c r="KSH1" s="276"/>
      <c r="KSI1" s="276"/>
      <c r="KSJ1" s="276"/>
      <c r="KSK1" s="276"/>
      <c r="KSL1" s="276"/>
      <c r="KSM1" s="276"/>
      <c r="KSN1" s="276"/>
      <c r="KSO1" s="276"/>
      <c r="KSP1" s="276"/>
      <c r="KSQ1" s="276"/>
      <c r="KSR1" s="276"/>
      <c r="KSS1" s="276"/>
      <c r="KST1" s="276"/>
      <c r="KSU1" s="276"/>
      <c r="KSV1" s="366"/>
      <c r="KSW1" s="366"/>
      <c r="KSX1" s="366"/>
      <c r="KSY1" s="366"/>
      <c r="KSZ1" s="366"/>
      <c r="KTA1" s="366"/>
      <c r="KTB1" s="366"/>
      <c r="KTC1" s="366"/>
      <c r="KTD1" s="366"/>
      <c r="KTE1" s="366"/>
      <c r="KTF1" s="366"/>
      <c r="KTG1" s="366"/>
      <c r="KTH1" s="366"/>
      <c r="KTI1" s="366"/>
      <c r="KTJ1" s="366"/>
      <c r="KTK1" s="366"/>
      <c r="KTL1" s="366"/>
      <c r="KTM1" s="366"/>
      <c r="KTN1" s="366"/>
      <c r="KTO1" s="366"/>
      <c r="KTP1" s="366"/>
      <c r="KTQ1" s="366"/>
      <c r="KTR1" s="366"/>
      <c r="KTS1" s="366"/>
      <c r="KTT1" s="366"/>
      <c r="KTU1" s="366"/>
      <c r="KTV1" s="366"/>
      <c r="KTW1" s="366"/>
      <c r="KTX1" s="366"/>
      <c r="KTY1" s="366"/>
      <c r="KTZ1" s="366"/>
      <c r="KUA1" s="366"/>
      <c r="KUB1" s="366"/>
      <c r="KUC1" s="366"/>
      <c r="KUD1" s="366"/>
      <c r="KUE1" s="366"/>
      <c r="KUF1" s="366"/>
      <c r="KUG1" s="366"/>
      <c r="KUH1" s="366"/>
      <c r="KUI1" s="366"/>
      <c r="KUJ1" s="366"/>
      <c r="KUK1" s="366"/>
      <c r="KUL1" s="366"/>
      <c r="KUM1" s="366"/>
      <c r="KUN1" s="366"/>
      <c r="KUO1" s="366"/>
      <c r="KUP1" s="366"/>
      <c r="KUQ1" s="366"/>
      <c r="KUR1" s="366"/>
      <c r="KUS1" s="366"/>
      <c r="KUT1" s="366"/>
      <c r="KUU1" s="366"/>
      <c r="KUV1" s="366"/>
      <c r="KUW1" s="366"/>
      <c r="KUX1" s="366"/>
      <c r="KUY1" s="366"/>
      <c r="KUZ1" s="366"/>
      <c r="KVA1" s="366"/>
      <c r="KVB1" s="366"/>
      <c r="KVC1" s="366"/>
      <c r="KVD1" s="366"/>
      <c r="KVE1" s="366"/>
      <c r="KVF1" s="366"/>
      <c r="KVG1" s="366"/>
      <c r="KVH1" s="366"/>
      <c r="KVI1" s="366"/>
      <c r="KVJ1" s="366"/>
      <c r="KVK1" s="366"/>
      <c r="KVL1" s="366"/>
      <c r="KVM1" s="366"/>
      <c r="KVN1" s="366"/>
      <c r="KVO1" s="366"/>
      <c r="KVP1" s="366"/>
      <c r="KVQ1" s="366"/>
      <c r="KVR1" s="366"/>
      <c r="KVS1" s="366"/>
      <c r="KVT1" s="366"/>
      <c r="KVU1" s="366"/>
      <c r="KVV1" s="366"/>
      <c r="KVW1" s="366"/>
      <c r="KVX1" s="366"/>
      <c r="KVY1" s="366"/>
      <c r="KVZ1" s="366"/>
      <c r="KWA1" s="366"/>
      <c r="KWB1" s="366"/>
      <c r="KWC1" s="366"/>
      <c r="KWD1" s="366"/>
      <c r="KWE1" s="366"/>
      <c r="KWF1" s="366"/>
      <c r="KWG1" s="366"/>
      <c r="KWH1" s="366"/>
      <c r="KWI1" s="366"/>
      <c r="KWJ1" s="366"/>
      <c r="KWK1" s="366"/>
      <c r="KWL1" s="366"/>
      <c r="KWM1" s="366"/>
      <c r="KWN1" s="366"/>
      <c r="KWO1" s="366"/>
      <c r="KWP1" s="366"/>
      <c r="KWQ1" s="366"/>
      <c r="KWR1" s="366"/>
      <c r="KWS1" s="366"/>
      <c r="KWT1" s="366"/>
      <c r="KWU1" s="366"/>
      <c r="KWV1" s="366"/>
      <c r="KWW1" s="366"/>
      <c r="KWX1" s="366"/>
      <c r="KWY1" s="366"/>
      <c r="KWZ1" s="366"/>
      <c r="KXA1" s="366"/>
      <c r="KXB1" s="366"/>
      <c r="KXC1" s="366"/>
      <c r="KXD1" s="366"/>
      <c r="KXE1" s="366"/>
      <c r="KXF1" s="366"/>
      <c r="KXG1" s="366"/>
      <c r="KXH1" s="366"/>
      <c r="KXI1" s="366"/>
      <c r="KXJ1" s="366"/>
      <c r="KXK1" s="366"/>
      <c r="KXL1" s="366"/>
      <c r="KXM1" s="366"/>
      <c r="KXN1" s="366"/>
      <c r="KXO1" s="366"/>
      <c r="KXP1" s="366"/>
      <c r="KXQ1" s="366"/>
      <c r="KXR1" s="366"/>
      <c r="KXS1" s="366"/>
      <c r="KXT1" s="366"/>
      <c r="KXU1" s="366"/>
      <c r="KXV1" s="366"/>
      <c r="KXW1" s="366"/>
      <c r="KXX1" s="366"/>
      <c r="KXY1" s="366"/>
      <c r="KXZ1" s="366"/>
      <c r="KYA1" s="366"/>
      <c r="KYB1" s="366"/>
      <c r="KYC1" s="366"/>
      <c r="KYD1" s="366"/>
      <c r="KYE1" s="366"/>
      <c r="KYF1" s="366"/>
      <c r="KYG1" s="366"/>
      <c r="KYH1" s="366"/>
      <c r="KYI1" s="366"/>
      <c r="KYJ1" s="366"/>
      <c r="KYK1" s="366"/>
      <c r="KYL1" s="366"/>
      <c r="KYM1" s="366"/>
      <c r="KYN1" s="366"/>
      <c r="KYO1" s="366"/>
      <c r="KYP1" s="366"/>
      <c r="KYQ1" s="366"/>
      <c r="KYR1" s="366"/>
      <c r="KYS1" s="366"/>
      <c r="KYT1" s="366"/>
      <c r="KYU1" s="366"/>
      <c r="KYV1" s="366"/>
      <c r="KYW1" s="366"/>
      <c r="KYX1" s="366"/>
      <c r="KYY1" s="366"/>
      <c r="KYZ1" s="366"/>
      <c r="KZA1" s="366"/>
      <c r="KZB1" s="366"/>
      <c r="KZC1" s="366"/>
      <c r="KZD1" s="276"/>
      <c r="KZE1" s="276"/>
      <c r="KZF1" s="276"/>
      <c r="KZG1" s="276"/>
      <c r="KZH1" s="276"/>
      <c r="KZI1" s="276"/>
      <c r="KZJ1" s="276"/>
      <c r="KZK1" s="276"/>
      <c r="KZL1" s="276"/>
      <c r="KZM1" s="276"/>
      <c r="KZN1" s="276"/>
      <c r="KZO1" s="276"/>
      <c r="KZP1" s="276"/>
      <c r="KZQ1" s="276"/>
      <c r="KZR1" s="276"/>
      <c r="KZS1" s="276"/>
      <c r="KZT1" s="276"/>
      <c r="KZU1" s="276"/>
      <c r="KZV1" s="276"/>
      <c r="KZW1" s="276"/>
      <c r="KZX1" s="276"/>
      <c r="KZY1" s="276"/>
      <c r="KZZ1" s="276"/>
      <c r="LAA1" s="276"/>
      <c r="LAB1" s="276"/>
      <c r="LAC1" s="276"/>
      <c r="LAD1" s="276"/>
      <c r="LAE1" s="276"/>
      <c r="LAF1" s="276"/>
      <c r="LAG1" s="276"/>
      <c r="LAH1" s="276"/>
      <c r="LAI1" s="276"/>
      <c r="LAJ1" s="276"/>
      <c r="LAK1" s="276"/>
      <c r="LAL1" s="276"/>
      <c r="LAM1" s="276"/>
      <c r="LAN1" s="276"/>
      <c r="LAO1" s="276"/>
      <c r="LAP1" s="276"/>
      <c r="LAQ1" s="276"/>
      <c r="LAR1" s="276"/>
      <c r="LAS1" s="276"/>
      <c r="LAT1" s="276"/>
      <c r="LAU1" s="276"/>
      <c r="LAV1" s="276"/>
      <c r="LAW1" s="276"/>
      <c r="LAX1" s="276"/>
      <c r="LAY1" s="276"/>
      <c r="LAZ1" s="276"/>
      <c r="LBA1" s="276"/>
      <c r="LBB1" s="276"/>
      <c r="LBC1" s="276"/>
      <c r="LBD1" s="276"/>
      <c r="LBE1" s="276"/>
      <c r="LBF1" s="276"/>
      <c r="LBG1" s="276"/>
      <c r="LBH1" s="276"/>
      <c r="LBI1" s="276"/>
      <c r="LBJ1" s="276"/>
      <c r="LBK1" s="276"/>
      <c r="LBL1" s="276"/>
      <c r="LBM1" s="276"/>
      <c r="LBN1" s="276"/>
      <c r="LBO1" s="276"/>
      <c r="LBP1" s="276"/>
      <c r="LBQ1" s="276"/>
      <c r="LBR1" s="276"/>
      <c r="LBS1" s="276"/>
      <c r="LBT1" s="276"/>
      <c r="LBU1" s="276"/>
      <c r="LBV1" s="276"/>
      <c r="LBW1" s="276"/>
      <c r="LBX1" s="276"/>
      <c r="LBY1" s="276"/>
      <c r="LBZ1" s="276"/>
      <c r="LCA1" s="276"/>
      <c r="LCB1" s="276"/>
      <c r="LCC1" s="276"/>
      <c r="LCD1" s="276"/>
      <c r="LCE1" s="276"/>
      <c r="LCF1" s="276"/>
      <c r="LCG1" s="276"/>
      <c r="LCH1" s="276"/>
      <c r="LCI1" s="276"/>
      <c r="LCJ1" s="276"/>
      <c r="LCK1" s="276"/>
      <c r="LCL1" s="276"/>
      <c r="LCM1" s="276"/>
      <c r="LCN1" s="276"/>
      <c r="LCO1" s="276"/>
      <c r="LCP1" s="276"/>
      <c r="LCQ1" s="276"/>
      <c r="LCR1" s="366"/>
      <c r="LCS1" s="366"/>
      <c r="LCT1" s="366"/>
      <c r="LCU1" s="366"/>
      <c r="LCV1" s="366"/>
      <c r="LCW1" s="366"/>
      <c r="LCX1" s="366"/>
      <c r="LCY1" s="366"/>
      <c r="LCZ1" s="366"/>
      <c r="LDA1" s="366"/>
      <c r="LDB1" s="366"/>
      <c r="LDC1" s="366"/>
      <c r="LDD1" s="366"/>
      <c r="LDE1" s="366"/>
      <c r="LDF1" s="366"/>
      <c r="LDG1" s="366"/>
      <c r="LDH1" s="366"/>
      <c r="LDI1" s="366"/>
      <c r="LDJ1" s="366"/>
      <c r="LDK1" s="366"/>
      <c r="LDL1" s="366"/>
      <c r="LDM1" s="366"/>
      <c r="LDN1" s="366"/>
      <c r="LDO1" s="366"/>
      <c r="LDP1" s="366"/>
      <c r="LDQ1" s="366"/>
      <c r="LDR1" s="366"/>
      <c r="LDS1" s="366"/>
      <c r="LDT1" s="366"/>
      <c r="LDU1" s="366"/>
      <c r="LDV1" s="366"/>
      <c r="LDW1" s="366"/>
      <c r="LDX1" s="366"/>
      <c r="LDY1" s="366"/>
      <c r="LDZ1" s="366"/>
      <c r="LEA1" s="366"/>
      <c r="LEB1" s="366"/>
      <c r="LEC1" s="366"/>
      <c r="LED1" s="366"/>
      <c r="LEE1" s="366"/>
      <c r="LEF1" s="366"/>
      <c r="LEG1" s="366"/>
      <c r="LEH1" s="366"/>
      <c r="LEI1" s="366"/>
      <c r="LEJ1" s="366"/>
      <c r="LEK1" s="366"/>
      <c r="LEL1" s="366"/>
      <c r="LEM1" s="366"/>
      <c r="LEN1" s="366"/>
      <c r="LEO1" s="366"/>
      <c r="LEP1" s="366"/>
      <c r="LEQ1" s="366"/>
      <c r="LER1" s="366"/>
      <c r="LES1" s="366"/>
      <c r="LET1" s="366"/>
      <c r="LEU1" s="366"/>
      <c r="LEV1" s="366"/>
      <c r="LEW1" s="366"/>
      <c r="LEX1" s="366"/>
      <c r="LEY1" s="366"/>
      <c r="LEZ1" s="366"/>
      <c r="LFA1" s="366"/>
      <c r="LFB1" s="366"/>
      <c r="LFC1" s="366"/>
      <c r="LFD1" s="366"/>
      <c r="LFE1" s="366"/>
      <c r="LFF1" s="366"/>
      <c r="LFG1" s="366"/>
      <c r="LFH1" s="366"/>
      <c r="LFI1" s="366"/>
      <c r="LFJ1" s="366"/>
      <c r="LFK1" s="366"/>
      <c r="LFL1" s="366"/>
      <c r="LFM1" s="366"/>
      <c r="LFN1" s="366"/>
      <c r="LFO1" s="366"/>
      <c r="LFP1" s="366"/>
      <c r="LFQ1" s="366"/>
      <c r="LFR1" s="366"/>
      <c r="LFS1" s="366"/>
      <c r="LFT1" s="366"/>
      <c r="LFU1" s="366"/>
      <c r="LFV1" s="366"/>
      <c r="LFW1" s="366"/>
      <c r="LFX1" s="366"/>
      <c r="LFY1" s="366"/>
      <c r="LFZ1" s="366"/>
      <c r="LGA1" s="366"/>
      <c r="LGB1" s="366"/>
      <c r="LGC1" s="366"/>
      <c r="LGD1" s="366"/>
      <c r="LGE1" s="366"/>
      <c r="LGF1" s="366"/>
      <c r="LGG1" s="366"/>
      <c r="LGH1" s="366"/>
      <c r="LGI1" s="366"/>
      <c r="LGJ1" s="366"/>
      <c r="LGK1" s="366"/>
      <c r="LGL1" s="366"/>
      <c r="LGM1" s="366"/>
      <c r="LGN1" s="366"/>
      <c r="LGO1" s="366"/>
      <c r="LGP1" s="366"/>
      <c r="LGQ1" s="366"/>
      <c r="LGR1" s="366"/>
      <c r="LGS1" s="366"/>
      <c r="LGT1" s="366"/>
      <c r="LGU1" s="366"/>
      <c r="LGV1" s="366"/>
      <c r="LGW1" s="366"/>
      <c r="LGX1" s="366"/>
      <c r="LGY1" s="366"/>
      <c r="LGZ1" s="366"/>
      <c r="LHA1" s="366"/>
      <c r="LHB1" s="366"/>
      <c r="LHC1" s="366"/>
      <c r="LHD1" s="366"/>
      <c r="LHE1" s="366"/>
      <c r="LHF1" s="366"/>
      <c r="LHG1" s="366"/>
      <c r="LHH1" s="366"/>
      <c r="LHI1" s="366"/>
      <c r="LHJ1" s="366"/>
      <c r="LHK1" s="366"/>
      <c r="LHL1" s="366"/>
      <c r="LHM1" s="366"/>
      <c r="LHN1" s="366"/>
      <c r="LHO1" s="366"/>
      <c r="LHP1" s="366"/>
      <c r="LHQ1" s="366"/>
      <c r="LHR1" s="366"/>
      <c r="LHS1" s="366"/>
      <c r="LHT1" s="366"/>
      <c r="LHU1" s="366"/>
      <c r="LHV1" s="366"/>
      <c r="LHW1" s="366"/>
      <c r="LHX1" s="366"/>
      <c r="LHY1" s="366"/>
      <c r="LHZ1" s="366"/>
      <c r="LIA1" s="366"/>
      <c r="LIB1" s="366"/>
      <c r="LIC1" s="366"/>
      <c r="LID1" s="366"/>
      <c r="LIE1" s="366"/>
      <c r="LIF1" s="366"/>
      <c r="LIG1" s="366"/>
      <c r="LIH1" s="366"/>
      <c r="LII1" s="366"/>
      <c r="LIJ1" s="366"/>
      <c r="LIK1" s="366"/>
      <c r="LIL1" s="366"/>
      <c r="LIM1" s="366"/>
      <c r="LIN1" s="366"/>
      <c r="LIO1" s="366"/>
      <c r="LIP1" s="366"/>
      <c r="LIQ1" s="366"/>
      <c r="LIR1" s="366"/>
      <c r="LIS1" s="366"/>
      <c r="LIT1" s="366"/>
      <c r="LIU1" s="366"/>
      <c r="LIV1" s="366"/>
      <c r="LIW1" s="366"/>
      <c r="LIX1" s="366"/>
      <c r="LIY1" s="366"/>
      <c r="LIZ1" s="276"/>
      <c r="LJA1" s="276"/>
      <c r="LJB1" s="276"/>
      <c r="LJC1" s="276"/>
      <c r="LJD1" s="276"/>
      <c r="LJE1" s="276"/>
      <c r="LJF1" s="276"/>
      <c r="LJG1" s="276"/>
      <c r="LJH1" s="276"/>
      <c r="LJI1" s="276"/>
      <c r="LJJ1" s="276"/>
      <c r="LJK1" s="276"/>
      <c r="LJL1" s="276"/>
      <c r="LJM1" s="276"/>
      <c r="LJN1" s="276"/>
      <c r="LJO1" s="276"/>
      <c r="LJP1" s="276"/>
      <c r="LJQ1" s="276"/>
      <c r="LJR1" s="276"/>
      <c r="LJS1" s="276"/>
      <c r="LJT1" s="276"/>
      <c r="LJU1" s="276"/>
      <c r="LJV1" s="276"/>
      <c r="LJW1" s="276"/>
      <c r="LJX1" s="276"/>
      <c r="LJY1" s="276"/>
      <c r="LJZ1" s="276"/>
      <c r="LKA1" s="276"/>
      <c r="LKB1" s="276"/>
      <c r="LKC1" s="276"/>
      <c r="LKD1" s="276"/>
      <c r="LKE1" s="276"/>
      <c r="LKF1" s="276"/>
      <c r="LKG1" s="276"/>
      <c r="LKH1" s="276"/>
      <c r="LKI1" s="276"/>
      <c r="LKJ1" s="276"/>
      <c r="LKK1" s="276"/>
      <c r="LKL1" s="276"/>
      <c r="LKM1" s="276"/>
      <c r="LKN1" s="276"/>
      <c r="LKO1" s="276"/>
      <c r="LKP1" s="276"/>
      <c r="LKQ1" s="276"/>
      <c r="LKR1" s="276"/>
      <c r="LKS1" s="276"/>
      <c r="LKT1" s="276"/>
      <c r="LKU1" s="276"/>
      <c r="LKV1" s="276"/>
      <c r="LKW1" s="276"/>
      <c r="LKX1" s="276"/>
      <c r="LKY1" s="276"/>
      <c r="LKZ1" s="276"/>
      <c r="LLA1" s="276"/>
      <c r="LLB1" s="276"/>
      <c r="LLC1" s="276"/>
      <c r="LLD1" s="276"/>
      <c r="LLE1" s="276"/>
      <c r="LLF1" s="276"/>
      <c r="LLG1" s="276"/>
      <c r="LLH1" s="276"/>
      <c r="LLI1" s="276"/>
      <c r="LLJ1" s="276"/>
      <c r="LLK1" s="276"/>
      <c r="LLL1" s="276"/>
      <c r="LLM1" s="276"/>
      <c r="LLN1" s="276"/>
      <c r="LLO1" s="276"/>
      <c r="LLP1" s="276"/>
      <c r="LLQ1" s="276"/>
      <c r="LLR1" s="276"/>
      <c r="LLS1" s="276"/>
      <c r="LLT1" s="276"/>
      <c r="LLU1" s="276"/>
      <c r="LLV1" s="276"/>
      <c r="LLW1" s="276"/>
      <c r="LLX1" s="276"/>
      <c r="LLY1" s="276"/>
      <c r="LLZ1" s="276"/>
      <c r="LMA1" s="276"/>
      <c r="LMB1" s="276"/>
      <c r="LMC1" s="276"/>
      <c r="LMD1" s="276"/>
      <c r="LME1" s="276"/>
      <c r="LMF1" s="276"/>
      <c r="LMG1" s="276"/>
      <c r="LMH1" s="276"/>
      <c r="LMI1" s="276"/>
      <c r="LMJ1" s="276"/>
      <c r="LMK1" s="276"/>
      <c r="LML1" s="276"/>
      <c r="LMM1" s="276"/>
      <c r="LMN1" s="366"/>
      <c r="LMO1" s="366"/>
      <c r="LMP1" s="366"/>
      <c r="LMQ1" s="366"/>
      <c r="LMR1" s="366"/>
      <c r="LMS1" s="366"/>
      <c r="LMT1" s="366"/>
      <c r="LMU1" s="366"/>
      <c r="LMV1" s="366"/>
      <c r="LMW1" s="366"/>
      <c r="LMX1" s="366"/>
      <c r="LMY1" s="366"/>
      <c r="LMZ1" s="366"/>
      <c r="LNA1" s="366"/>
      <c r="LNB1" s="366"/>
      <c r="LNC1" s="366"/>
      <c r="LND1" s="366"/>
      <c r="LNE1" s="366"/>
      <c r="LNF1" s="366"/>
      <c r="LNG1" s="366"/>
      <c r="LNH1" s="366"/>
      <c r="LNI1" s="366"/>
      <c r="LNJ1" s="366"/>
      <c r="LNK1" s="366"/>
      <c r="LNL1" s="366"/>
      <c r="LNM1" s="366"/>
      <c r="LNN1" s="366"/>
      <c r="LNO1" s="366"/>
      <c r="LNP1" s="366"/>
      <c r="LNQ1" s="366"/>
      <c r="LNR1" s="366"/>
      <c r="LNS1" s="366"/>
      <c r="LNT1" s="366"/>
      <c r="LNU1" s="366"/>
      <c r="LNV1" s="366"/>
      <c r="LNW1" s="366"/>
      <c r="LNX1" s="366"/>
      <c r="LNY1" s="366"/>
      <c r="LNZ1" s="366"/>
      <c r="LOA1" s="366"/>
      <c r="LOB1" s="366"/>
      <c r="LOC1" s="366"/>
      <c r="LOD1" s="366"/>
      <c r="LOE1" s="366"/>
      <c r="LOF1" s="366"/>
      <c r="LOG1" s="366"/>
      <c r="LOH1" s="366"/>
      <c r="LOI1" s="366"/>
      <c r="LOJ1" s="366"/>
      <c r="LOK1" s="366"/>
      <c r="LOL1" s="366"/>
      <c r="LOM1" s="366"/>
      <c r="LON1" s="366"/>
      <c r="LOO1" s="366"/>
      <c r="LOP1" s="366"/>
      <c r="LOQ1" s="366"/>
      <c r="LOR1" s="366"/>
      <c r="LOS1" s="366"/>
      <c r="LOT1" s="366"/>
      <c r="LOU1" s="366"/>
      <c r="LOV1" s="366"/>
      <c r="LOW1" s="366"/>
      <c r="LOX1" s="366"/>
      <c r="LOY1" s="366"/>
      <c r="LOZ1" s="366"/>
      <c r="LPA1" s="366"/>
      <c r="LPB1" s="366"/>
      <c r="LPC1" s="366"/>
      <c r="LPD1" s="366"/>
      <c r="LPE1" s="366"/>
      <c r="LPF1" s="366"/>
      <c r="LPG1" s="366"/>
      <c r="LPH1" s="366"/>
      <c r="LPI1" s="366"/>
      <c r="LPJ1" s="366"/>
      <c r="LPK1" s="366"/>
      <c r="LPL1" s="366"/>
      <c r="LPM1" s="366"/>
      <c r="LPN1" s="366"/>
      <c r="LPO1" s="366"/>
      <c r="LPP1" s="366"/>
      <c r="LPQ1" s="366"/>
      <c r="LPR1" s="366"/>
      <c r="LPS1" s="366"/>
      <c r="LPT1" s="366"/>
      <c r="LPU1" s="366"/>
      <c r="LPV1" s="366"/>
      <c r="LPW1" s="366"/>
      <c r="LPX1" s="366"/>
      <c r="LPY1" s="366"/>
      <c r="LPZ1" s="366"/>
      <c r="LQA1" s="366"/>
      <c r="LQB1" s="366"/>
      <c r="LQC1" s="366"/>
      <c r="LQD1" s="366"/>
      <c r="LQE1" s="366"/>
      <c r="LQF1" s="366"/>
      <c r="LQG1" s="366"/>
      <c r="LQH1" s="366"/>
      <c r="LQI1" s="366"/>
      <c r="LQJ1" s="366"/>
      <c r="LQK1" s="366"/>
      <c r="LQL1" s="366"/>
      <c r="LQM1" s="366"/>
      <c r="LQN1" s="366"/>
      <c r="LQO1" s="366"/>
      <c r="LQP1" s="366"/>
      <c r="LQQ1" s="366"/>
      <c r="LQR1" s="366"/>
      <c r="LQS1" s="366"/>
      <c r="LQT1" s="366"/>
      <c r="LQU1" s="366"/>
      <c r="LQV1" s="366"/>
      <c r="LQW1" s="366"/>
      <c r="LQX1" s="366"/>
      <c r="LQY1" s="366"/>
      <c r="LQZ1" s="366"/>
      <c r="LRA1" s="366"/>
      <c r="LRB1" s="366"/>
      <c r="LRC1" s="366"/>
      <c r="LRD1" s="366"/>
      <c r="LRE1" s="366"/>
      <c r="LRF1" s="366"/>
      <c r="LRG1" s="366"/>
      <c r="LRH1" s="366"/>
      <c r="LRI1" s="366"/>
      <c r="LRJ1" s="366"/>
      <c r="LRK1" s="366"/>
      <c r="LRL1" s="366"/>
      <c r="LRM1" s="366"/>
      <c r="LRN1" s="366"/>
      <c r="LRO1" s="366"/>
      <c r="LRP1" s="366"/>
      <c r="LRQ1" s="366"/>
      <c r="LRR1" s="366"/>
      <c r="LRS1" s="366"/>
      <c r="LRT1" s="366"/>
      <c r="LRU1" s="366"/>
      <c r="LRV1" s="366"/>
      <c r="LRW1" s="366"/>
      <c r="LRX1" s="366"/>
      <c r="LRY1" s="366"/>
      <c r="LRZ1" s="366"/>
      <c r="LSA1" s="366"/>
      <c r="LSB1" s="366"/>
      <c r="LSC1" s="366"/>
      <c r="LSD1" s="366"/>
      <c r="LSE1" s="366"/>
      <c r="LSF1" s="366"/>
      <c r="LSG1" s="366"/>
      <c r="LSH1" s="366"/>
      <c r="LSI1" s="366"/>
      <c r="LSJ1" s="366"/>
      <c r="LSK1" s="366"/>
      <c r="LSL1" s="366"/>
      <c r="LSM1" s="366"/>
      <c r="LSN1" s="366"/>
      <c r="LSO1" s="366"/>
      <c r="LSP1" s="366"/>
      <c r="LSQ1" s="366"/>
      <c r="LSR1" s="366"/>
      <c r="LSS1" s="366"/>
      <c r="LST1" s="366"/>
      <c r="LSU1" s="366"/>
      <c r="LSV1" s="276"/>
      <c r="LSW1" s="276"/>
      <c r="LSX1" s="276"/>
      <c r="LSY1" s="276"/>
      <c r="LSZ1" s="276"/>
      <c r="LTA1" s="276"/>
      <c r="LTB1" s="276"/>
      <c r="LTC1" s="276"/>
      <c r="LTD1" s="276"/>
      <c r="LTE1" s="276"/>
      <c r="LTF1" s="276"/>
      <c r="LTG1" s="276"/>
      <c r="LTH1" s="276"/>
      <c r="LTI1" s="276"/>
      <c r="LTJ1" s="276"/>
      <c r="LTK1" s="276"/>
      <c r="LTL1" s="276"/>
      <c r="LTM1" s="276"/>
      <c r="LTN1" s="276"/>
      <c r="LTO1" s="276"/>
      <c r="LTP1" s="276"/>
      <c r="LTQ1" s="276"/>
      <c r="LTR1" s="276"/>
      <c r="LTS1" s="276"/>
      <c r="LTT1" s="276"/>
      <c r="LTU1" s="276"/>
      <c r="LTV1" s="276"/>
      <c r="LTW1" s="276"/>
      <c r="LTX1" s="276"/>
      <c r="LTY1" s="276"/>
      <c r="LTZ1" s="276"/>
      <c r="LUA1" s="276"/>
      <c r="LUB1" s="276"/>
      <c r="LUC1" s="276"/>
      <c r="LUD1" s="276"/>
      <c r="LUE1" s="276"/>
      <c r="LUF1" s="276"/>
      <c r="LUG1" s="276"/>
      <c r="LUH1" s="276"/>
      <c r="LUI1" s="276"/>
      <c r="LUJ1" s="276"/>
      <c r="LUK1" s="276"/>
      <c r="LUL1" s="276"/>
      <c r="LUM1" s="276"/>
      <c r="LUN1" s="276"/>
      <c r="LUO1" s="276"/>
      <c r="LUP1" s="276"/>
      <c r="LUQ1" s="276"/>
      <c r="LUR1" s="276"/>
      <c r="LUS1" s="276"/>
      <c r="LUT1" s="276"/>
      <c r="LUU1" s="276"/>
      <c r="LUV1" s="276"/>
      <c r="LUW1" s="276"/>
      <c r="LUX1" s="276"/>
      <c r="LUY1" s="276"/>
      <c r="LUZ1" s="276"/>
      <c r="LVA1" s="276"/>
      <c r="LVB1" s="276"/>
      <c r="LVC1" s="276"/>
      <c r="LVD1" s="276"/>
      <c r="LVE1" s="276"/>
      <c r="LVF1" s="276"/>
      <c r="LVG1" s="276"/>
      <c r="LVH1" s="276"/>
      <c r="LVI1" s="276"/>
      <c r="LVJ1" s="276"/>
      <c r="LVK1" s="276"/>
      <c r="LVL1" s="276"/>
      <c r="LVM1" s="276"/>
      <c r="LVN1" s="276"/>
      <c r="LVO1" s="276"/>
      <c r="LVP1" s="276"/>
      <c r="LVQ1" s="276"/>
      <c r="LVR1" s="276"/>
      <c r="LVS1" s="276"/>
      <c r="LVT1" s="276"/>
      <c r="LVU1" s="276"/>
      <c r="LVV1" s="276"/>
      <c r="LVW1" s="276"/>
      <c r="LVX1" s="276"/>
      <c r="LVY1" s="276"/>
      <c r="LVZ1" s="276"/>
      <c r="LWA1" s="276"/>
      <c r="LWB1" s="276"/>
      <c r="LWC1" s="276"/>
      <c r="LWD1" s="276"/>
      <c r="LWE1" s="276"/>
      <c r="LWF1" s="276"/>
      <c r="LWG1" s="276"/>
      <c r="LWH1" s="276"/>
      <c r="LWI1" s="276"/>
      <c r="LWJ1" s="366"/>
      <c r="LWK1" s="366"/>
      <c r="LWL1" s="366"/>
      <c r="LWM1" s="366"/>
      <c r="LWN1" s="366"/>
      <c r="LWO1" s="366"/>
      <c r="LWP1" s="366"/>
      <c r="LWQ1" s="366"/>
      <c r="LWR1" s="366"/>
      <c r="LWS1" s="366"/>
      <c r="LWT1" s="366"/>
      <c r="LWU1" s="366"/>
      <c r="LWV1" s="366"/>
      <c r="LWW1" s="366"/>
      <c r="LWX1" s="366"/>
      <c r="LWY1" s="366"/>
      <c r="LWZ1" s="366"/>
      <c r="LXA1" s="366"/>
      <c r="LXB1" s="366"/>
      <c r="LXC1" s="366"/>
      <c r="LXD1" s="366"/>
      <c r="LXE1" s="366"/>
      <c r="LXF1" s="366"/>
      <c r="LXG1" s="366"/>
      <c r="LXH1" s="366"/>
      <c r="LXI1" s="366"/>
      <c r="LXJ1" s="366"/>
      <c r="LXK1" s="366"/>
      <c r="LXL1" s="366"/>
      <c r="LXM1" s="366"/>
      <c r="LXN1" s="366"/>
      <c r="LXO1" s="366"/>
      <c r="LXP1" s="366"/>
      <c r="LXQ1" s="366"/>
      <c r="LXR1" s="366"/>
      <c r="LXS1" s="366"/>
      <c r="LXT1" s="366"/>
      <c r="LXU1" s="366"/>
      <c r="LXV1" s="366"/>
      <c r="LXW1" s="366"/>
      <c r="LXX1" s="366"/>
      <c r="LXY1" s="366"/>
      <c r="LXZ1" s="366"/>
      <c r="LYA1" s="366"/>
      <c r="LYB1" s="366"/>
      <c r="LYC1" s="366"/>
      <c r="LYD1" s="366"/>
      <c r="LYE1" s="366"/>
      <c r="LYF1" s="366"/>
      <c r="LYG1" s="366"/>
      <c r="LYH1" s="366"/>
      <c r="LYI1" s="366"/>
      <c r="LYJ1" s="366"/>
      <c r="LYK1" s="366"/>
      <c r="LYL1" s="366"/>
      <c r="LYM1" s="366"/>
      <c r="LYN1" s="366"/>
      <c r="LYO1" s="366"/>
      <c r="LYP1" s="366"/>
      <c r="LYQ1" s="366"/>
      <c r="LYR1" s="366"/>
      <c r="LYS1" s="366"/>
      <c r="LYT1" s="366"/>
      <c r="LYU1" s="366"/>
      <c r="LYV1" s="366"/>
      <c r="LYW1" s="366"/>
      <c r="LYX1" s="366"/>
      <c r="LYY1" s="366"/>
      <c r="LYZ1" s="366"/>
      <c r="LZA1" s="366"/>
      <c r="LZB1" s="366"/>
      <c r="LZC1" s="366"/>
      <c r="LZD1" s="366"/>
      <c r="LZE1" s="366"/>
      <c r="LZF1" s="366"/>
      <c r="LZG1" s="366"/>
      <c r="LZH1" s="366"/>
      <c r="LZI1" s="366"/>
      <c r="LZJ1" s="366"/>
      <c r="LZK1" s="366"/>
      <c r="LZL1" s="366"/>
      <c r="LZM1" s="366"/>
      <c r="LZN1" s="366"/>
      <c r="LZO1" s="366"/>
      <c r="LZP1" s="366"/>
      <c r="LZQ1" s="366"/>
      <c r="LZR1" s="366"/>
      <c r="LZS1" s="366"/>
      <c r="LZT1" s="366"/>
      <c r="LZU1" s="366"/>
      <c r="LZV1" s="366"/>
      <c r="LZW1" s="366"/>
      <c r="LZX1" s="366"/>
      <c r="LZY1" s="366"/>
      <c r="LZZ1" s="366"/>
      <c r="MAA1" s="366"/>
      <c r="MAB1" s="366"/>
      <c r="MAC1" s="366"/>
      <c r="MAD1" s="366"/>
      <c r="MAE1" s="366"/>
      <c r="MAF1" s="366"/>
      <c r="MAG1" s="366"/>
      <c r="MAH1" s="366"/>
      <c r="MAI1" s="366"/>
      <c r="MAJ1" s="366"/>
      <c r="MAK1" s="366"/>
      <c r="MAL1" s="366"/>
      <c r="MAM1" s="366"/>
      <c r="MAN1" s="366"/>
      <c r="MAO1" s="366"/>
      <c r="MAP1" s="366"/>
      <c r="MAQ1" s="366"/>
      <c r="MAR1" s="366"/>
      <c r="MAS1" s="366"/>
      <c r="MAT1" s="366"/>
      <c r="MAU1" s="366"/>
      <c r="MAV1" s="366"/>
      <c r="MAW1" s="366"/>
      <c r="MAX1" s="366"/>
      <c r="MAY1" s="366"/>
      <c r="MAZ1" s="366"/>
      <c r="MBA1" s="366"/>
      <c r="MBB1" s="366"/>
      <c r="MBC1" s="366"/>
      <c r="MBD1" s="366"/>
      <c r="MBE1" s="366"/>
      <c r="MBF1" s="366"/>
      <c r="MBG1" s="366"/>
      <c r="MBH1" s="366"/>
      <c r="MBI1" s="366"/>
      <c r="MBJ1" s="366"/>
      <c r="MBK1" s="366"/>
      <c r="MBL1" s="366"/>
      <c r="MBM1" s="366"/>
      <c r="MBN1" s="366"/>
      <c r="MBO1" s="366"/>
      <c r="MBP1" s="366"/>
      <c r="MBQ1" s="366"/>
      <c r="MBR1" s="366"/>
      <c r="MBS1" s="366"/>
      <c r="MBT1" s="366"/>
      <c r="MBU1" s="366"/>
      <c r="MBV1" s="366"/>
      <c r="MBW1" s="366"/>
      <c r="MBX1" s="366"/>
      <c r="MBY1" s="366"/>
      <c r="MBZ1" s="366"/>
      <c r="MCA1" s="366"/>
      <c r="MCB1" s="366"/>
      <c r="MCC1" s="366"/>
      <c r="MCD1" s="366"/>
      <c r="MCE1" s="366"/>
      <c r="MCF1" s="366"/>
      <c r="MCG1" s="366"/>
      <c r="MCH1" s="366"/>
      <c r="MCI1" s="366"/>
      <c r="MCJ1" s="366"/>
      <c r="MCK1" s="366"/>
      <c r="MCL1" s="366"/>
      <c r="MCM1" s="366"/>
      <c r="MCN1" s="366"/>
      <c r="MCO1" s="366"/>
      <c r="MCP1" s="366"/>
      <c r="MCQ1" s="366"/>
      <c r="MCR1" s="276"/>
      <c r="MCS1" s="276"/>
      <c r="MCT1" s="276"/>
      <c r="MCU1" s="276"/>
      <c r="MCV1" s="276"/>
      <c r="MCW1" s="276"/>
      <c r="MCX1" s="276"/>
      <c r="MCY1" s="276"/>
      <c r="MCZ1" s="276"/>
      <c r="MDA1" s="276"/>
      <c r="MDB1" s="276"/>
      <c r="MDC1" s="276"/>
      <c r="MDD1" s="276"/>
      <c r="MDE1" s="276"/>
      <c r="MDF1" s="276"/>
      <c r="MDG1" s="276"/>
      <c r="MDH1" s="276"/>
      <c r="MDI1" s="276"/>
      <c r="MDJ1" s="276"/>
      <c r="MDK1" s="276"/>
      <c r="MDL1" s="276"/>
      <c r="MDM1" s="276"/>
      <c r="MDN1" s="276"/>
      <c r="MDO1" s="276"/>
      <c r="MDP1" s="276"/>
      <c r="MDQ1" s="276"/>
      <c r="MDR1" s="276"/>
      <c r="MDS1" s="276"/>
      <c r="MDT1" s="276"/>
      <c r="MDU1" s="276"/>
      <c r="MDV1" s="276"/>
      <c r="MDW1" s="276"/>
      <c r="MDX1" s="276"/>
      <c r="MDY1" s="276"/>
      <c r="MDZ1" s="276"/>
      <c r="MEA1" s="276"/>
      <c r="MEB1" s="276"/>
      <c r="MEC1" s="276"/>
      <c r="MED1" s="276"/>
      <c r="MEE1" s="276"/>
      <c r="MEF1" s="276"/>
      <c r="MEG1" s="276"/>
      <c r="MEH1" s="276"/>
      <c r="MEI1" s="276"/>
      <c r="MEJ1" s="276"/>
      <c r="MEK1" s="276"/>
      <c r="MEL1" s="276"/>
      <c r="MEM1" s="276"/>
      <c r="MEN1" s="276"/>
      <c r="MEO1" s="276"/>
      <c r="MEP1" s="276"/>
      <c r="MEQ1" s="276"/>
      <c r="MER1" s="276"/>
      <c r="MES1" s="276"/>
      <c r="MET1" s="276"/>
      <c r="MEU1" s="276"/>
      <c r="MEV1" s="276"/>
      <c r="MEW1" s="276"/>
      <c r="MEX1" s="276"/>
      <c r="MEY1" s="276"/>
      <c r="MEZ1" s="276"/>
      <c r="MFA1" s="276"/>
      <c r="MFB1" s="276"/>
      <c r="MFC1" s="276"/>
      <c r="MFD1" s="276"/>
      <c r="MFE1" s="276"/>
      <c r="MFF1" s="276"/>
      <c r="MFG1" s="276"/>
      <c r="MFH1" s="276"/>
      <c r="MFI1" s="276"/>
      <c r="MFJ1" s="276"/>
      <c r="MFK1" s="276"/>
      <c r="MFL1" s="276"/>
      <c r="MFM1" s="276"/>
      <c r="MFN1" s="276"/>
      <c r="MFO1" s="276"/>
      <c r="MFP1" s="276"/>
      <c r="MFQ1" s="276"/>
      <c r="MFR1" s="276"/>
      <c r="MFS1" s="276"/>
      <c r="MFT1" s="276"/>
      <c r="MFU1" s="276"/>
      <c r="MFV1" s="276"/>
      <c r="MFW1" s="276"/>
      <c r="MFX1" s="276"/>
      <c r="MFY1" s="276"/>
      <c r="MFZ1" s="276"/>
      <c r="MGA1" s="276"/>
      <c r="MGB1" s="276"/>
      <c r="MGC1" s="276"/>
      <c r="MGD1" s="276"/>
      <c r="MGE1" s="276"/>
      <c r="MGF1" s="366"/>
      <c r="MGG1" s="366"/>
      <c r="MGH1" s="366"/>
      <c r="MGI1" s="366"/>
      <c r="MGJ1" s="366"/>
      <c r="MGK1" s="366"/>
      <c r="MGL1" s="366"/>
      <c r="MGM1" s="366"/>
      <c r="MGN1" s="366"/>
      <c r="MGO1" s="366"/>
      <c r="MGP1" s="366"/>
      <c r="MGQ1" s="366"/>
      <c r="MGR1" s="366"/>
      <c r="MGS1" s="366"/>
      <c r="MGT1" s="366"/>
      <c r="MGU1" s="366"/>
      <c r="MGV1" s="366"/>
      <c r="MGW1" s="366"/>
      <c r="MGX1" s="366"/>
      <c r="MGY1" s="366"/>
      <c r="MGZ1" s="366"/>
      <c r="MHA1" s="366"/>
      <c r="MHB1" s="366"/>
      <c r="MHC1" s="366"/>
      <c r="MHD1" s="366"/>
      <c r="MHE1" s="366"/>
      <c r="MHF1" s="366"/>
      <c r="MHG1" s="366"/>
      <c r="MHH1" s="366"/>
      <c r="MHI1" s="366"/>
      <c r="MHJ1" s="366"/>
      <c r="MHK1" s="366"/>
      <c r="MHL1" s="366"/>
      <c r="MHM1" s="366"/>
      <c r="MHN1" s="366"/>
      <c r="MHO1" s="366"/>
      <c r="MHP1" s="366"/>
      <c r="MHQ1" s="366"/>
      <c r="MHR1" s="366"/>
      <c r="MHS1" s="366"/>
      <c r="MHT1" s="366"/>
      <c r="MHU1" s="366"/>
      <c r="MHV1" s="366"/>
      <c r="MHW1" s="366"/>
      <c r="MHX1" s="366"/>
      <c r="MHY1" s="366"/>
      <c r="MHZ1" s="366"/>
      <c r="MIA1" s="366"/>
      <c r="MIB1" s="366"/>
      <c r="MIC1" s="366"/>
      <c r="MID1" s="366"/>
      <c r="MIE1" s="366"/>
      <c r="MIF1" s="366"/>
      <c r="MIG1" s="366"/>
      <c r="MIH1" s="366"/>
      <c r="MII1" s="366"/>
      <c r="MIJ1" s="366"/>
      <c r="MIK1" s="366"/>
      <c r="MIL1" s="366"/>
      <c r="MIM1" s="366"/>
      <c r="MIN1" s="366"/>
      <c r="MIO1" s="366"/>
      <c r="MIP1" s="366"/>
      <c r="MIQ1" s="366"/>
      <c r="MIR1" s="366"/>
      <c r="MIS1" s="366"/>
      <c r="MIT1" s="366"/>
      <c r="MIU1" s="366"/>
      <c r="MIV1" s="366"/>
      <c r="MIW1" s="366"/>
      <c r="MIX1" s="366"/>
      <c r="MIY1" s="366"/>
      <c r="MIZ1" s="366"/>
      <c r="MJA1" s="366"/>
      <c r="MJB1" s="366"/>
      <c r="MJC1" s="366"/>
      <c r="MJD1" s="366"/>
      <c r="MJE1" s="366"/>
      <c r="MJF1" s="366"/>
      <c r="MJG1" s="366"/>
      <c r="MJH1" s="366"/>
      <c r="MJI1" s="366"/>
      <c r="MJJ1" s="366"/>
      <c r="MJK1" s="366"/>
      <c r="MJL1" s="366"/>
      <c r="MJM1" s="366"/>
      <c r="MJN1" s="366"/>
      <c r="MJO1" s="366"/>
      <c r="MJP1" s="366"/>
      <c r="MJQ1" s="366"/>
      <c r="MJR1" s="366"/>
      <c r="MJS1" s="366"/>
      <c r="MJT1" s="366"/>
      <c r="MJU1" s="366"/>
      <c r="MJV1" s="366"/>
      <c r="MJW1" s="366"/>
      <c r="MJX1" s="366"/>
      <c r="MJY1" s="366"/>
      <c r="MJZ1" s="366"/>
      <c r="MKA1" s="366"/>
      <c r="MKB1" s="366"/>
      <c r="MKC1" s="366"/>
      <c r="MKD1" s="366"/>
      <c r="MKE1" s="366"/>
      <c r="MKF1" s="366"/>
      <c r="MKG1" s="366"/>
      <c r="MKH1" s="366"/>
      <c r="MKI1" s="366"/>
      <c r="MKJ1" s="366"/>
      <c r="MKK1" s="366"/>
      <c r="MKL1" s="366"/>
      <c r="MKM1" s="366"/>
      <c r="MKN1" s="366"/>
      <c r="MKO1" s="366"/>
      <c r="MKP1" s="366"/>
      <c r="MKQ1" s="366"/>
      <c r="MKR1" s="366"/>
      <c r="MKS1" s="366"/>
      <c r="MKT1" s="366"/>
      <c r="MKU1" s="366"/>
      <c r="MKV1" s="366"/>
      <c r="MKW1" s="366"/>
      <c r="MKX1" s="366"/>
      <c r="MKY1" s="366"/>
      <c r="MKZ1" s="366"/>
      <c r="MLA1" s="366"/>
      <c r="MLB1" s="366"/>
      <c r="MLC1" s="366"/>
      <c r="MLD1" s="366"/>
      <c r="MLE1" s="366"/>
      <c r="MLF1" s="366"/>
      <c r="MLG1" s="366"/>
      <c r="MLH1" s="366"/>
      <c r="MLI1" s="366"/>
      <c r="MLJ1" s="366"/>
      <c r="MLK1" s="366"/>
      <c r="MLL1" s="366"/>
      <c r="MLM1" s="366"/>
      <c r="MLN1" s="366"/>
      <c r="MLO1" s="366"/>
      <c r="MLP1" s="366"/>
      <c r="MLQ1" s="366"/>
      <c r="MLR1" s="366"/>
      <c r="MLS1" s="366"/>
      <c r="MLT1" s="366"/>
      <c r="MLU1" s="366"/>
      <c r="MLV1" s="366"/>
      <c r="MLW1" s="366"/>
      <c r="MLX1" s="366"/>
      <c r="MLY1" s="366"/>
      <c r="MLZ1" s="366"/>
      <c r="MMA1" s="366"/>
      <c r="MMB1" s="366"/>
      <c r="MMC1" s="366"/>
      <c r="MMD1" s="366"/>
      <c r="MME1" s="366"/>
      <c r="MMF1" s="366"/>
      <c r="MMG1" s="366"/>
      <c r="MMH1" s="366"/>
      <c r="MMI1" s="366"/>
      <c r="MMJ1" s="366"/>
      <c r="MMK1" s="366"/>
      <c r="MML1" s="366"/>
      <c r="MMM1" s="366"/>
      <c r="MMN1" s="276"/>
      <c r="MMO1" s="276"/>
      <c r="MMP1" s="276"/>
      <c r="MMQ1" s="276"/>
      <c r="MMR1" s="276"/>
      <c r="MMS1" s="276"/>
      <c r="MMT1" s="276"/>
      <c r="MMU1" s="276"/>
      <c r="MMV1" s="276"/>
      <c r="MMW1" s="276"/>
      <c r="MMX1" s="276"/>
      <c r="MMY1" s="276"/>
      <c r="MMZ1" s="276"/>
      <c r="MNA1" s="276"/>
      <c r="MNB1" s="276"/>
      <c r="MNC1" s="276"/>
      <c r="MND1" s="276"/>
      <c r="MNE1" s="276"/>
      <c r="MNF1" s="276"/>
      <c r="MNG1" s="276"/>
      <c r="MNH1" s="276"/>
      <c r="MNI1" s="276"/>
      <c r="MNJ1" s="276"/>
      <c r="MNK1" s="276"/>
      <c r="MNL1" s="276"/>
      <c r="MNM1" s="276"/>
      <c r="MNN1" s="276"/>
      <c r="MNO1" s="276"/>
      <c r="MNP1" s="276"/>
      <c r="MNQ1" s="276"/>
      <c r="MNR1" s="276"/>
      <c r="MNS1" s="276"/>
      <c r="MNT1" s="276"/>
      <c r="MNU1" s="276"/>
      <c r="MNV1" s="276"/>
      <c r="MNW1" s="276"/>
      <c r="MNX1" s="276"/>
      <c r="MNY1" s="276"/>
      <c r="MNZ1" s="276"/>
      <c r="MOA1" s="276"/>
      <c r="MOB1" s="276"/>
      <c r="MOC1" s="276"/>
      <c r="MOD1" s="276"/>
      <c r="MOE1" s="276"/>
      <c r="MOF1" s="276"/>
      <c r="MOG1" s="276"/>
      <c r="MOH1" s="276"/>
      <c r="MOI1" s="276"/>
      <c r="MOJ1" s="276"/>
      <c r="MOK1" s="276"/>
      <c r="MOL1" s="276"/>
      <c r="MOM1" s="276"/>
      <c r="MON1" s="276"/>
      <c r="MOO1" s="276"/>
      <c r="MOP1" s="276"/>
      <c r="MOQ1" s="276"/>
      <c r="MOR1" s="276"/>
      <c r="MOS1" s="276"/>
      <c r="MOT1" s="276"/>
      <c r="MOU1" s="276"/>
      <c r="MOV1" s="276"/>
      <c r="MOW1" s="276"/>
      <c r="MOX1" s="276"/>
      <c r="MOY1" s="276"/>
      <c r="MOZ1" s="276"/>
      <c r="MPA1" s="276"/>
      <c r="MPB1" s="276"/>
      <c r="MPC1" s="276"/>
      <c r="MPD1" s="276"/>
      <c r="MPE1" s="276"/>
      <c r="MPF1" s="276"/>
      <c r="MPG1" s="276"/>
      <c r="MPH1" s="276"/>
      <c r="MPI1" s="276"/>
      <c r="MPJ1" s="276"/>
      <c r="MPK1" s="276"/>
      <c r="MPL1" s="276"/>
      <c r="MPM1" s="276"/>
      <c r="MPN1" s="276"/>
      <c r="MPO1" s="276"/>
      <c r="MPP1" s="276"/>
      <c r="MPQ1" s="276"/>
      <c r="MPR1" s="276"/>
      <c r="MPS1" s="276"/>
      <c r="MPT1" s="276"/>
      <c r="MPU1" s="276"/>
      <c r="MPV1" s="276"/>
      <c r="MPW1" s="276"/>
      <c r="MPX1" s="276"/>
      <c r="MPY1" s="276"/>
      <c r="MPZ1" s="276"/>
      <c r="MQA1" s="276"/>
      <c r="MQB1" s="366"/>
      <c r="MQC1" s="366"/>
      <c r="MQD1" s="366"/>
      <c r="MQE1" s="366"/>
      <c r="MQF1" s="366"/>
      <c r="MQG1" s="366"/>
      <c r="MQH1" s="366"/>
      <c r="MQI1" s="366"/>
      <c r="MQJ1" s="366"/>
      <c r="MQK1" s="366"/>
      <c r="MQL1" s="366"/>
      <c r="MQM1" s="366"/>
      <c r="MQN1" s="366"/>
      <c r="MQO1" s="366"/>
      <c r="MQP1" s="366"/>
      <c r="MQQ1" s="366"/>
      <c r="MQR1" s="366"/>
      <c r="MQS1" s="366"/>
      <c r="MQT1" s="366"/>
      <c r="MQU1" s="366"/>
      <c r="MQV1" s="366"/>
      <c r="MQW1" s="366"/>
      <c r="MQX1" s="366"/>
      <c r="MQY1" s="366"/>
      <c r="MQZ1" s="366"/>
      <c r="MRA1" s="366"/>
      <c r="MRB1" s="366"/>
      <c r="MRC1" s="366"/>
      <c r="MRD1" s="366"/>
      <c r="MRE1" s="366"/>
      <c r="MRF1" s="366"/>
      <c r="MRG1" s="366"/>
      <c r="MRH1" s="366"/>
      <c r="MRI1" s="366"/>
      <c r="MRJ1" s="366"/>
      <c r="MRK1" s="366"/>
      <c r="MRL1" s="366"/>
      <c r="MRM1" s="366"/>
      <c r="MRN1" s="366"/>
      <c r="MRO1" s="366"/>
      <c r="MRP1" s="366"/>
      <c r="MRQ1" s="366"/>
      <c r="MRR1" s="366"/>
      <c r="MRS1" s="366"/>
      <c r="MRT1" s="366"/>
      <c r="MRU1" s="366"/>
      <c r="MRV1" s="366"/>
      <c r="MRW1" s="366"/>
      <c r="MRX1" s="366"/>
      <c r="MRY1" s="366"/>
      <c r="MRZ1" s="366"/>
      <c r="MSA1" s="366"/>
      <c r="MSB1" s="366"/>
      <c r="MSC1" s="366"/>
      <c r="MSD1" s="366"/>
      <c r="MSE1" s="366"/>
      <c r="MSF1" s="366"/>
      <c r="MSG1" s="366"/>
      <c r="MSH1" s="366"/>
      <c r="MSI1" s="366"/>
      <c r="MSJ1" s="366"/>
      <c r="MSK1" s="366"/>
      <c r="MSL1" s="366"/>
      <c r="MSM1" s="366"/>
      <c r="MSN1" s="366"/>
      <c r="MSO1" s="366"/>
      <c r="MSP1" s="366"/>
      <c r="MSQ1" s="366"/>
      <c r="MSR1" s="366"/>
      <c r="MSS1" s="366"/>
      <c r="MST1" s="366"/>
      <c r="MSU1" s="366"/>
      <c r="MSV1" s="366"/>
      <c r="MSW1" s="366"/>
      <c r="MSX1" s="366"/>
      <c r="MSY1" s="366"/>
      <c r="MSZ1" s="366"/>
      <c r="MTA1" s="366"/>
      <c r="MTB1" s="366"/>
      <c r="MTC1" s="366"/>
      <c r="MTD1" s="366"/>
      <c r="MTE1" s="366"/>
      <c r="MTF1" s="366"/>
      <c r="MTG1" s="366"/>
      <c r="MTH1" s="366"/>
      <c r="MTI1" s="366"/>
      <c r="MTJ1" s="366"/>
      <c r="MTK1" s="366"/>
      <c r="MTL1" s="366"/>
      <c r="MTM1" s="366"/>
      <c r="MTN1" s="366"/>
      <c r="MTO1" s="366"/>
      <c r="MTP1" s="366"/>
      <c r="MTQ1" s="366"/>
      <c r="MTR1" s="366"/>
      <c r="MTS1" s="366"/>
      <c r="MTT1" s="366"/>
      <c r="MTU1" s="366"/>
      <c r="MTV1" s="366"/>
      <c r="MTW1" s="366"/>
      <c r="MTX1" s="366"/>
      <c r="MTY1" s="366"/>
      <c r="MTZ1" s="366"/>
      <c r="MUA1" s="366"/>
      <c r="MUB1" s="366"/>
      <c r="MUC1" s="366"/>
      <c r="MUD1" s="366"/>
      <c r="MUE1" s="366"/>
      <c r="MUF1" s="366"/>
      <c r="MUG1" s="366"/>
      <c r="MUH1" s="366"/>
      <c r="MUI1" s="366"/>
      <c r="MUJ1" s="366"/>
      <c r="MUK1" s="366"/>
      <c r="MUL1" s="366"/>
      <c r="MUM1" s="366"/>
      <c r="MUN1" s="366"/>
      <c r="MUO1" s="366"/>
      <c r="MUP1" s="366"/>
      <c r="MUQ1" s="366"/>
      <c r="MUR1" s="366"/>
      <c r="MUS1" s="366"/>
      <c r="MUT1" s="366"/>
      <c r="MUU1" s="366"/>
      <c r="MUV1" s="366"/>
      <c r="MUW1" s="366"/>
      <c r="MUX1" s="366"/>
      <c r="MUY1" s="366"/>
      <c r="MUZ1" s="366"/>
      <c r="MVA1" s="366"/>
      <c r="MVB1" s="366"/>
      <c r="MVC1" s="366"/>
      <c r="MVD1" s="366"/>
      <c r="MVE1" s="366"/>
      <c r="MVF1" s="366"/>
      <c r="MVG1" s="366"/>
      <c r="MVH1" s="366"/>
      <c r="MVI1" s="366"/>
      <c r="MVJ1" s="366"/>
      <c r="MVK1" s="366"/>
      <c r="MVL1" s="366"/>
      <c r="MVM1" s="366"/>
      <c r="MVN1" s="366"/>
      <c r="MVO1" s="366"/>
      <c r="MVP1" s="366"/>
      <c r="MVQ1" s="366"/>
      <c r="MVR1" s="366"/>
      <c r="MVS1" s="366"/>
      <c r="MVT1" s="366"/>
      <c r="MVU1" s="366"/>
      <c r="MVV1" s="366"/>
      <c r="MVW1" s="366"/>
      <c r="MVX1" s="366"/>
      <c r="MVY1" s="366"/>
      <c r="MVZ1" s="366"/>
      <c r="MWA1" s="366"/>
      <c r="MWB1" s="366"/>
      <c r="MWC1" s="366"/>
      <c r="MWD1" s="366"/>
      <c r="MWE1" s="366"/>
      <c r="MWF1" s="366"/>
      <c r="MWG1" s="366"/>
      <c r="MWH1" s="366"/>
      <c r="MWI1" s="366"/>
      <c r="MWJ1" s="276"/>
      <c r="MWK1" s="276"/>
      <c r="MWL1" s="276"/>
      <c r="MWM1" s="276"/>
      <c r="MWN1" s="276"/>
      <c r="MWO1" s="276"/>
      <c r="MWP1" s="276"/>
      <c r="MWQ1" s="276"/>
      <c r="MWR1" s="276"/>
      <c r="MWS1" s="276"/>
      <c r="MWT1" s="276"/>
      <c r="MWU1" s="276"/>
      <c r="MWV1" s="276"/>
      <c r="MWW1" s="276"/>
      <c r="MWX1" s="276"/>
      <c r="MWY1" s="276"/>
      <c r="MWZ1" s="276"/>
      <c r="MXA1" s="276"/>
      <c r="MXB1" s="276"/>
      <c r="MXC1" s="276"/>
      <c r="MXD1" s="276"/>
      <c r="MXE1" s="276"/>
      <c r="MXF1" s="276"/>
      <c r="MXG1" s="276"/>
      <c r="MXH1" s="276"/>
      <c r="MXI1" s="276"/>
      <c r="MXJ1" s="276"/>
      <c r="MXK1" s="276"/>
      <c r="MXL1" s="276"/>
      <c r="MXM1" s="276"/>
      <c r="MXN1" s="276"/>
      <c r="MXO1" s="276"/>
      <c r="MXP1" s="276"/>
      <c r="MXQ1" s="276"/>
      <c r="MXR1" s="276"/>
      <c r="MXS1" s="276"/>
      <c r="MXT1" s="276"/>
      <c r="MXU1" s="276"/>
      <c r="MXV1" s="276"/>
      <c r="MXW1" s="276"/>
      <c r="MXX1" s="276"/>
      <c r="MXY1" s="276"/>
      <c r="MXZ1" s="276"/>
      <c r="MYA1" s="276"/>
      <c r="MYB1" s="276"/>
      <c r="MYC1" s="276"/>
      <c r="MYD1" s="276"/>
      <c r="MYE1" s="276"/>
      <c r="MYF1" s="276"/>
      <c r="MYG1" s="276"/>
      <c r="MYH1" s="276"/>
      <c r="MYI1" s="276"/>
      <c r="MYJ1" s="276"/>
      <c r="MYK1" s="276"/>
      <c r="MYL1" s="276"/>
      <c r="MYM1" s="276"/>
      <c r="MYN1" s="276"/>
      <c r="MYO1" s="276"/>
      <c r="MYP1" s="276"/>
      <c r="MYQ1" s="276"/>
      <c r="MYR1" s="276"/>
      <c r="MYS1" s="276"/>
      <c r="MYT1" s="276"/>
      <c r="MYU1" s="276"/>
      <c r="MYV1" s="276"/>
      <c r="MYW1" s="276"/>
      <c r="MYX1" s="276"/>
      <c r="MYY1" s="276"/>
      <c r="MYZ1" s="276"/>
      <c r="MZA1" s="276"/>
      <c r="MZB1" s="276"/>
      <c r="MZC1" s="276"/>
      <c r="MZD1" s="276"/>
      <c r="MZE1" s="276"/>
      <c r="MZF1" s="276"/>
      <c r="MZG1" s="276"/>
      <c r="MZH1" s="276"/>
      <c r="MZI1" s="276"/>
      <c r="MZJ1" s="276"/>
      <c r="MZK1" s="276"/>
      <c r="MZL1" s="276"/>
      <c r="MZM1" s="276"/>
      <c r="MZN1" s="276"/>
      <c r="MZO1" s="276"/>
      <c r="MZP1" s="276"/>
      <c r="MZQ1" s="276"/>
      <c r="MZR1" s="276"/>
      <c r="MZS1" s="276"/>
      <c r="MZT1" s="276"/>
      <c r="MZU1" s="276"/>
      <c r="MZV1" s="276"/>
      <c r="MZW1" s="276"/>
      <c r="MZX1" s="366"/>
      <c r="MZY1" s="366"/>
      <c r="MZZ1" s="366"/>
      <c r="NAA1" s="366"/>
      <c r="NAB1" s="366"/>
      <c r="NAC1" s="366"/>
      <c r="NAD1" s="366"/>
      <c r="NAE1" s="366"/>
      <c r="NAF1" s="366"/>
      <c r="NAG1" s="366"/>
      <c r="NAH1" s="366"/>
      <c r="NAI1" s="366"/>
      <c r="NAJ1" s="366"/>
      <c r="NAK1" s="366"/>
      <c r="NAL1" s="366"/>
      <c r="NAM1" s="366"/>
      <c r="NAN1" s="366"/>
      <c r="NAO1" s="366"/>
      <c r="NAP1" s="366"/>
      <c r="NAQ1" s="366"/>
      <c r="NAR1" s="366"/>
      <c r="NAS1" s="366"/>
      <c r="NAT1" s="366"/>
      <c r="NAU1" s="366"/>
      <c r="NAV1" s="366"/>
      <c r="NAW1" s="366"/>
      <c r="NAX1" s="366"/>
      <c r="NAY1" s="366"/>
      <c r="NAZ1" s="366"/>
      <c r="NBA1" s="366"/>
      <c r="NBB1" s="366"/>
      <c r="NBC1" s="366"/>
      <c r="NBD1" s="366"/>
      <c r="NBE1" s="366"/>
      <c r="NBF1" s="366"/>
      <c r="NBG1" s="366"/>
      <c r="NBH1" s="366"/>
      <c r="NBI1" s="366"/>
      <c r="NBJ1" s="366"/>
      <c r="NBK1" s="366"/>
      <c r="NBL1" s="366"/>
      <c r="NBM1" s="366"/>
      <c r="NBN1" s="366"/>
      <c r="NBO1" s="366"/>
      <c r="NBP1" s="366"/>
      <c r="NBQ1" s="366"/>
      <c r="NBR1" s="366"/>
      <c r="NBS1" s="366"/>
      <c r="NBT1" s="366"/>
      <c r="NBU1" s="366"/>
      <c r="NBV1" s="366"/>
      <c r="NBW1" s="366"/>
      <c r="NBX1" s="366"/>
      <c r="NBY1" s="366"/>
      <c r="NBZ1" s="366"/>
      <c r="NCA1" s="366"/>
      <c r="NCB1" s="366"/>
      <c r="NCC1" s="366"/>
      <c r="NCD1" s="366"/>
      <c r="NCE1" s="366"/>
      <c r="NCF1" s="366"/>
      <c r="NCG1" s="366"/>
      <c r="NCH1" s="366"/>
      <c r="NCI1" s="366"/>
      <c r="NCJ1" s="366"/>
      <c r="NCK1" s="366"/>
      <c r="NCL1" s="366"/>
      <c r="NCM1" s="366"/>
      <c r="NCN1" s="366"/>
      <c r="NCO1" s="366"/>
      <c r="NCP1" s="366"/>
      <c r="NCQ1" s="366"/>
      <c r="NCR1" s="366"/>
      <c r="NCS1" s="366"/>
      <c r="NCT1" s="366"/>
      <c r="NCU1" s="366"/>
      <c r="NCV1" s="366"/>
      <c r="NCW1" s="366"/>
      <c r="NCX1" s="366"/>
      <c r="NCY1" s="366"/>
      <c r="NCZ1" s="366"/>
      <c r="NDA1" s="366"/>
      <c r="NDB1" s="366"/>
      <c r="NDC1" s="366"/>
      <c r="NDD1" s="366"/>
      <c r="NDE1" s="366"/>
      <c r="NDF1" s="366"/>
      <c r="NDG1" s="366"/>
      <c r="NDH1" s="366"/>
      <c r="NDI1" s="366"/>
      <c r="NDJ1" s="366"/>
      <c r="NDK1" s="366"/>
      <c r="NDL1" s="366"/>
      <c r="NDM1" s="366"/>
      <c r="NDN1" s="366"/>
      <c r="NDO1" s="366"/>
      <c r="NDP1" s="366"/>
      <c r="NDQ1" s="366"/>
      <c r="NDR1" s="366"/>
      <c r="NDS1" s="366"/>
      <c r="NDT1" s="366"/>
      <c r="NDU1" s="366"/>
      <c r="NDV1" s="366"/>
      <c r="NDW1" s="366"/>
      <c r="NDX1" s="366"/>
      <c r="NDY1" s="366"/>
      <c r="NDZ1" s="366"/>
      <c r="NEA1" s="366"/>
      <c r="NEB1" s="366"/>
      <c r="NEC1" s="366"/>
      <c r="NED1" s="366"/>
      <c r="NEE1" s="366"/>
      <c r="NEF1" s="366"/>
      <c r="NEG1" s="366"/>
      <c r="NEH1" s="366"/>
      <c r="NEI1" s="366"/>
      <c r="NEJ1" s="366"/>
      <c r="NEK1" s="366"/>
      <c r="NEL1" s="366"/>
      <c r="NEM1" s="366"/>
      <c r="NEN1" s="366"/>
      <c r="NEO1" s="366"/>
      <c r="NEP1" s="366"/>
      <c r="NEQ1" s="366"/>
      <c r="NER1" s="366"/>
      <c r="NES1" s="366"/>
      <c r="NET1" s="366"/>
      <c r="NEU1" s="366"/>
      <c r="NEV1" s="366"/>
      <c r="NEW1" s="366"/>
      <c r="NEX1" s="366"/>
      <c r="NEY1" s="366"/>
      <c r="NEZ1" s="366"/>
      <c r="NFA1" s="366"/>
      <c r="NFB1" s="366"/>
      <c r="NFC1" s="366"/>
      <c r="NFD1" s="366"/>
      <c r="NFE1" s="366"/>
      <c r="NFF1" s="366"/>
      <c r="NFG1" s="366"/>
      <c r="NFH1" s="366"/>
      <c r="NFI1" s="366"/>
      <c r="NFJ1" s="366"/>
      <c r="NFK1" s="366"/>
      <c r="NFL1" s="366"/>
      <c r="NFM1" s="366"/>
      <c r="NFN1" s="366"/>
      <c r="NFO1" s="366"/>
      <c r="NFP1" s="366"/>
      <c r="NFQ1" s="366"/>
      <c r="NFR1" s="366"/>
      <c r="NFS1" s="366"/>
      <c r="NFT1" s="366"/>
      <c r="NFU1" s="366"/>
      <c r="NFV1" s="366"/>
      <c r="NFW1" s="366"/>
      <c r="NFX1" s="366"/>
      <c r="NFY1" s="366"/>
      <c r="NFZ1" s="366"/>
      <c r="NGA1" s="366"/>
      <c r="NGB1" s="366"/>
      <c r="NGC1" s="366"/>
      <c r="NGD1" s="366"/>
      <c r="NGE1" s="366"/>
      <c r="NGF1" s="276"/>
      <c r="NGG1" s="276"/>
      <c r="NGH1" s="276"/>
      <c r="NGI1" s="276"/>
      <c r="NGJ1" s="276"/>
      <c r="NGK1" s="276"/>
      <c r="NGL1" s="276"/>
      <c r="NGM1" s="276"/>
      <c r="NGN1" s="276"/>
      <c r="NGO1" s="276"/>
      <c r="NGP1" s="276"/>
      <c r="NGQ1" s="276"/>
      <c r="NGR1" s="276"/>
      <c r="NGS1" s="276"/>
      <c r="NGT1" s="276"/>
      <c r="NGU1" s="276"/>
      <c r="NGV1" s="276"/>
      <c r="NGW1" s="276"/>
      <c r="NGX1" s="276"/>
      <c r="NGY1" s="276"/>
      <c r="NGZ1" s="276"/>
      <c r="NHA1" s="276"/>
      <c r="NHB1" s="276"/>
      <c r="NHC1" s="276"/>
      <c r="NHD1" s="276"/>
      <c r="NHE1" s="276"/>
      <c r="NHF1" s="276"/>
      <c r="NHG1" s="276"/>
      <c r="NHH1" s="276"/>
      <c r="NHI1" s="276"/>
      <c r="NHJ1" s="276"/>
      <c r="NHK1" s="276"/>
      <c r="NHL1" s="276"/>
      <c r="NHM1" s="276"/>
      <c r="NHN1" s="276"/>
      <c r="NHO1" s="276"/>
      <c r="NHP1" s="276"/>
      <c r="NHQ1" s="276"/>
      <c r="NHR1" s="276"/>
      <c r="NHS1" s="276"/>
      <c r="NHT1" s="276"/>
      <c r="NHU1" s="276"/>
      <c r="NHV1" s="276"/>
      <c r="NHW1" s="276"/>
      <c r="NHX1" s="276"/>
      <c r="NHY1" s="276"/>
      <c r="NHZ1" s="276"/>
      <c r="NIA1" s="276"/>
      <c r="NIB1" s="276"/>
      <c r="NIC1" s="276"/>
      <c r="NID1" s="276"/>
      <c r="NIE1" s="276"/>
      <c r="NIF1" s="276"/>
      <c r="NIG1" s="276"/>
      <c r="NIH1" s="276"/>
      <c r="NII1" s="276"/>
      <c r="NIJ1" s="276"/>
      <c r="NIK1" s="276"/>
      <c r="NIL1" s="276"/>
      <c r="NIM1" s="276"/>
      <c r="NIN1" s="276"/>
      <c r="NIO1" s="276"/>
      <c r="NIP1" s="276"/>
      <c r="NIQ1" s="276"/>
      <c r="NIR1" s="276"/>
      <c r="NIS1" s="276"/>
      <c r="NIT1" s="276"/>
      <c r="NIU1" s="276"/>
      <c r="NIV1" s="276"/>
      <c r="NIW1" s="276"/>
      <c r="NIX1" s="276"/>
      <c r="NIY1" s="276"/>
      <c r="NIZ1" s="276"/>
      <c r="NJA1" s="276"/>
      <c r="NJB1" s="276"/>
      <c r="NJC1" s="276"/>
      <c r="NJD1" s="276"/>
      <c r="NJE1" s="276"/>
      <c r="NJF1" s="276"/>
      <c r="NJG1" s="276"/>
      <c r="NJH1" s="276"/>
      <c r="NJI1" s="276"/>
      <c r="NJJ1" s="276"/>
      <c r="NJK1" s="276"/>
      <c r="NJL1" s="276"/>
      <c r="NJM1" s="276"/>
      <c r="NJN1" s="276"/>
      <c r="NJO1" s="276"/>
      <c r="NJP1" s="276"/>
      <c r="NJQ1" s="276"/>
      <c r="NJR1" s="276"/>
      <c r="NJS1" s="276"/>
      <c r="NJT1" s="366"/>
      <c r="NJU1" s="366"/>
      <c r="NJV1" s="366"/>
      <c r="NJW1" s="366"/>
      <c r="NJX1" s="366"/>
      <c r="NJY1" s="366"/>
      <c r="NJZ1" s="366"/>
      <c r="NKA1" s="366"/>
      <c r="NKB1" s="366"/>
      <c r="NKC1" s="366"/>
      <c r="NKD1" s="366"/>
      <c r="NKE1" s="366"/>
      <c r="NKF1" s="366"/>
      <c r="NKG1" s="366"/>
      <c r="NKH1" s="366"/>
      <c r="NKI1" s="366"/>
      <c r="NKJ1" s="366"/>
      <c r="NKK1" s="366"/>
      <c r="NKL1" s="366"/>
      <c r="NKM1" s="366"/>
      <c r="NKN1" s="366"/>
      <c r="NKO1" s="366"/>
      <c r="NKP1" s="366"/>
      <c r="NKQ1" s="366"/>
      <c r="NKR1" s="366"/>
      <c r="NKS1" s="366"/>
      <c r="NKT1" s="366"/>
      <c r="NKU1" s="366"/>
      <c r="NKV1" s="366"/>
      <c r="NKW1" s="366"/>
      <c r="NKX1" s="366"/>
      <c r="NKY1" s="366"/>
      <c r="NKZ1" s="366"/>
      <c r="NLA1" s="366"/>
      <c r="NLB1" s="366"/>
      <c r="NLC1" s="366"/>
      <c r="NLD1" s="366"/>
      <c r="NLE1" s="366"/>
      <c r="NLF1" s="366"/>
      <c r="NLG1" s="366"/>
      <c r="NLH1" s="366"/>
      <c r="NLI1" s="366"/>
      <c r="NLJ1" s="366"/>
      <c r="NLK1" s="366"/>
      <c r="NLL1" s="366"/>
      <c r="NLM1" s="366"/>
      <c r="NLN1" s="366"/>
      <c r="NLO1" s="366"/>
      <c r="NLP1" s="366"/>
      <c r="NLQ1" s="366"/>
      <c r="NLR1" s="366"/>
      <c r="NLS1" s="366"/>
      <c r="NLT1" s="366"/>
      <c r="NLU1" s="366"/>
      <c r="NLV1" s="366"/>
      <c r="NLW1" s="366"/>
      <c r="NLX1" s="366"/>
      <c r="NLY1" s="366"/>
      <c r="NLZ1" s="366"/>
      <c r="NMA1" s="366"/>
      <c r="NMB1" s="366"/>
      <c r="NMC1" s="366"/>
      <c r="NMD1" s="366"/>
      <c r="NME1" s="366"/>
      <c r="NMF1" s="366"/>
      <c r="NMG1" s="366"/>
      <c r="NMH1" s="366"/>
      <c r="NMI1" s="366"/>
      <c r="NMJ1" s="366"/>
      <c r="NMK1" s="366"/>
      <c r="NML1" s="366"/>
      <c r="NMM1" s="366"/>
      <c r="NMN1" s="366"/>
      <c r="NMO1" s="366"/>
      <c r="NMP1" s="366"/>
      <c r="NMQ1" s="366"/>
      <c r="NMR1" s="366"/>
      <c r="NMS1" s="366"/>
      <c r="NMT1" s="366"/>
      <c r="NMU1" s="366"/>
      <c r="NMV1" s="366"/>
      <c r="NMW1" s="366"/>
      <c r="NMX1" s="366"/>
      <c r="NMY1" s="366"/>
      <c r="NMZ1" s="366"/>
      <c r="NNA1" s="366"/>
      <c r="NNB1" s="366"/>
      <c r="NNC1" s="366"/>
      <c r="NND1" s="366"/>
      <c r="NNE1" s="366"/>
      <c r="NNF1" s="366"/>
      <c r="NNG1" s="366"/>
      <c r="NNH1" s="366"/>
      <c r="NNI1" s="366"/>
      <c r="NNJ1" s="366"/>
      <c r="NNK1" s="366"/>
      <c r="NNL1" s="366"/>
      <c r="NNM1" s="366"/>
      <c r="NNN1" s="366"/>
      <c r="NNO1" s="366"/>
      <c r="NNP1" s="366"/>
      <c r="NNQ1" s="366"/>
      <c r="NNR1" s="366"/>
      <c r="NNS1" s="366"/>
      <c r="NNT1" s="366"/>
      <c r="NNU1" s="366"/>
      <c r="NNV1" s="366"/>
      <c r="NNW1" s="366"/>
      <c r="NNX1" s="366"/>
      <c r="NNY1" s="366"/>
      <c r="NNZ1" s="366"/>
      <c r="NOA1" s="366"/>
      <c r="NOB1" s="366"/>
      <c r="NOC1" s="366"/>
      <c r="NOD1" s="366"/>
      <c r="NOE1" s="366"/>
      <c r="NOF1" s="366"/>
      <c r="NOG1" s="366"/>
      <c r="NOH1" s="366"/>
      <c r="NOI1" s="366"/>
      <c r="NOJ1" s="366"/>
      <c r="NOK1" s="366"/>
      <c r="NOL1" s="366"/>
      <c r="NOM1" s="366"/>
      <c r="NON1" s="366"/>
      <c r="NOO1" s="366"/>
      <c r="NOP1" s="366"/>
      <c r="NOQ1" s="366"/>
      <c r="NOR1" s="366"/>
      <c r="NOS1" s="366"/>
      <c r="NOT1" s="366"/>
      <c r="NOU1" s="366"/>
      <c r="NOV1" s="366"/>
      <c r="NOW1" s="366"/>
      <c r="NOX1" s="366"/>
      <c r="NOY1" s="366"/>
      <c r="NOZ1" s="366"/>
      <c r="NPA1" s="366"/>
      <c r="NPB1" s="366"/>
      <c r="NPC1" s="366"/>
      <c r="NPD1" s="366"/>
      <c r="NPE1" s="366"/>
      <c r="NPF1" s="366"/>
      <c r="NPG1" s="366"/>
      <c r="NPH1" s="366"/>
      <c r="NPI1" s="366"/>
      <c r="NPJ1" s="366"/>
      <c r="NPK1" s="366"/>
      <c r="NPL1" s="366"/>
      <c r="NPM1" s="366"/>
      <c r="NPN1" s="366"/>
      <c r="NPO1" s="366"/>
      <c r="NPP1" s="366"/>
      <c r="NPQ1" s="366"/>
      <c r="NPR1" s="366"/>
      <c r="NPS1" s="366"/>
      <c r="NPT1" s="366"/>
      <c r="NPU1" s="366"/>
      <c r="NPV1" s="366"/>
      <c r="NPW1" s="366"/>
      <c r="NPX1" s="366"/>
      <c r="NPY1" s="366"/>
      <c r="NPZ1" s="366"/>
      <c r="NQA1" s="366"/>
      <c r="NQB1" s="276"/>
      <c r="NQC1" s="276"/>
      <c r="NQD1" s="276"/>
      <c r="NQE1" s="276"/>
      <c r="NQF1" s="276"/>
      <c r="NQG1" s="276"/>
      <c r="NQH1" s="276"/>
      <c r="NQI1" s="276"/>
      <c r="NQJ1" s="276"/>
      <c r="NQK1" s="276"/>
      <c r="NQL1" s="276"/>
      <c r="NQM1" s="276"/>
      <c r="NQN1" s="276"/>
      <c r="NQO1" s="276"/>
      <c r="NQP1" s="276"/>
      <c r="NQQ1" s="276"/>
      <c r="NQR1" s="276"/>
      <c r="NQS1" s="276"/>
      <c r="NQT1" s="276"/>
      <c r="NQU1" s="276"/>
      <c r="NQV1" s="276"/>
      <c r="NQW1" s="276"/>
      <c r="NQX1" s="276"/>
      <c r="NQY1" s="276"/>
      <c r="NQZ1" s="276"/>
      <c r="NRA1" s="276"/>
      <c r="NRB1" s="276"/>
      <c r="NRC1" s="276"/>
      <c r="NRD1" s="276"/>
      <c r="NRE1" s="276"/>
      <c r="NRF1" s="276"/>
      <c r="NRG1" s="276"/>
      <c r="NRH1" s="276"/>
      <c r="NRI1" s="276"/>
      <c r="NRJ1" s="276"/>
      <c r="NRK1" s="276"/>
      <c r="NRL1" s="276"/>
      <c r="NRM1" s="276"/>
      <c r="NRN1" s="276"/>
      <c r="NRO1" s="276"/>
      <c r="NRP1" s="276"/>
      <c r="NRQ1" s="276"/>
      <c r="NRR1" s="276"/>
      <c r="NRS1" s="276"/>
      <c r="NRT1" s="276"/>
      <c r="NRU1" s="276"/>
      <c r="NRV1" s="276"/>
      <c r="NRW1" s="276"/>
      <c r="NRX1" s="276"/>
      <c r="NRY1" s="276"/>
      <c r="NRZ1" s="276"/>
      <c r="NSA1" s="276"/>
      <c r="NSB1" s="276"/>
      <c r="NSC1" s="276"/>
      <c r="NSD1" s="276"/>
      <c r="NSE1" s="276"/>
      <c r="NSF1" s="276"/>
      <c r="NSG1" s="276"/>
      <c r="NSH1" s="276"/>
      <c r="NSI1" s="276"/>
      <c r="NSJ1" s="276"/>
      <c r="NSK1" s="276"/>
      <c r="NSL1" s="276"/>
      <c r="NSM1" s="276"/>
      <c r="NSN1" s="276"/>
      <c r="NSO1" s="276"/>
      <c r="NSP1" s="276"/>
      <c r="NSQ1" s="276"/>
      <c r="NSR1" s="276"/>
      <c r="NSS1" s="276"/>
      <c r="NST1" s="276"/>
      <c r="NSU1" s="276"/>
      <c r="NSV1" s="276"/>
      <c r="NSW1" s="276"/>
      <c r="NSX1" s="276"/>
      <c r="NSY1" s="276"/>
      <c r="NSZ1" s="276"/>
      <c r="NTA1" s="276"/>
      <c r="NTB1" s="276"/>
      <c r="NTC1" s="276"/>
      <c r="NTD1" s="276"/>
      <c r="NTE1" s="276"/>
      <c r="NTF1" s="276"/>
      <c r="NTG1" s="276"/>
      <c r="NTH1" s="276"/>
      <c r="NTI1" s="276"/>
      <c r="NTJ1" s="276"/>
      <c r="NTK1" s="276"/>
      <c r="NTL1" s="276"/>
      <c r="NTM1" s="276"/>
      <c r="NTN1" s="276"/>
      <c r="NTO1" s="276"/>
      <c r="NTP1" s="366"/>
      <c r="NTQ1" s="366"/>
      <c r="NTR1" s="366"/>
      <c r="NTS1" s="366"/>
      <c r="NTT1" s="366"/>
      <c r="NTU1" s="366"/>
      <c r="NTV1" s="366"/>
      <c r="NTW1" s="366"/>
      <c r="NTX1" s="366"/>
      <c r="NTY1" s="366"/>
      <c r="NTZ1" s="366"/>
      <c r="NUA1" s="366"/>
      <c r="NUB1" s="366"/>
      <c r="NUC1" s="366"/>
      <c r="NUD1" s="366"/>
      <c r="NUE1" s="366"/>
      <c r="NUF1" s="366"/>
      <c r="NUG1" s="366"/>
      <c r="NUH1" s="366"/>
      <c r="NUI1" s="366"/>
      <c r="NUJ1" s="366"/>
      <c r="NUK1" s="366"/>
      <c r="NUL1" s="366"/>
      <c r="NUM1" s="366"/>
      <c r="NUN1" s="366"/>
      <c r="NUO1" s="366"/>
      <c r="NUP1" s="366"/>
      <c r="NUQ1" s="366"/>
      <c r="NUR1" s="366"/>
      <c r="NUS1" s="366"/>
      <c r="NUT1" s="366"/>
      <c r="NUU1" s="366"/>
      <c r="NUV1" s="366"/>
      <c r="NUW1" s="366"/>
      <c r="NUX1" s="366"/>
      <c r="NUY1" s="366"/>
      <c r="NUZ1" s="366"/>
      <c r="NVA1" s="366"/>
      <c r="NVB1" s="366"/>
      <c r="NVC1" s="366"/>
      <c r="NVD1" s="366"/>
      <c r="NVE1" s="366"/>
      <c r="NVF1" s="366"/>
      <c r="NVG1" s="366"/>
      <c r="NVH1" s="366"/>
      <c r="NVI1" s="366"/>
      <c r="NVJ1" s="366"/>
      <c r="NVK1" s="366"/>
      <c r="NVL1" s="366"/>
      <c r="NVM1" s="366"/>
      <c r="NVN1" s="366"/>
      <c r="NVO1" s="366"/>
      <c r="NVP1" s="366"/>
      <c r="NVQ1" s="366"/>
      <c r="NVR1" s="366"/>
      <c r="NVS1" s="366"/>
      <c r="NVT1" s="366"/>
      <c r="NVU1" s="366"/>
      <c r="NVV1" s="366"/>
      <c r="NVW1" s="366"/>
      <c r="NVX1" s="366"/>
      <c r="NVY1" s="366"/>
      <c r="NVZ1" s="366"/>
      <c r="NWA1" s="366"/>
      <c r="NWB1" s="366"/>
      <c r="NWC1" s="366"/>
      <c r="NWD1" s="366"/>
      <c r="NWE1" s="366"/>
      <c r="NWF1" s="366"/>
      <c r="NWG1" s="366"/>
      <c r="NWH1" s="366"/>
      <c r="NWI1" s="366"/>
      <c r="NWJ1" s="366"/>
      <c r="NWK1" s="366"/>
      <c r="NWL1" s="366"/>
      <c r="NWM1" s="366"/>
      <c r="NWN1" s="366"/>
      <c r="NWO1" s="366"/>
      <c r="NWP1" s="366"/>
      <c r="NWQ1" s="366"/>
      <c r="NWR1" s="366"/>
      <c r="NWS1" s="366"/>
      <c r="NWT1" s="366"/>
      <c r="NWU1" s="366"/>
      <c r="NWV1" s="366"/>
      <c r="NWW1" s="366"/>
      <c r="NWX1" s="366"/>
      <c r="NWY1" s="366"/>
      <c r="NWZ1" s="366"/>
      <c r="NXA1" s="366"/>
      <c r="NXB1" s="366"/>
      <c r="NXC1" s="366"/>
      <c r="NXD1" s="366"/>
      <c r="NXE1" s="366"/>
      <c r="NXF1" s="366"/>
      <c r="NXG1" s="366"/>
      <c r="NXH1" s="366"/>
      <c r="NXI1" s="366"/>
      <c r="NXJ1" s="366"/>
      <c r="NXK1" s="366"/>
      <c r="NXL1" s="366"/>
      <c r="NXM1" s="366"/>
      <c r="NXN1" s="366"/>
      <c r="NXO1" s="366"/>
      <c r="NXP1" s="366"/>
      <c r="NXQ1" s="366"/>
      <c r="NXR1" s="366"/>
      <c r="NXS1" s="366"/>
      <c r="NXT1" s="366"/>
      <c r="NXU1" s="366"/>
      <c r="NXV1" s="366"/>
      <c r="NXW1" s="366"/>
      <c r="NXX1" s="366"/>
      <c r="NXY1" s="366"/>
      <c r="NXZ1" s="366"/>
      <c r="NYA1" s="366"/>
      <c r="NYB1" s="366"/>
      <c r="NYC1" s="366"/>
      <c r="NYD1" s="366"/>
      <c r="NYE1" s="366"/>
      <c r="NYF1" s="366"/>
      <c r="NYG1" s="366"/>
      <c r="NYH1" s="366"/>
      <c r="NYI1" s="366"/>
      <c r="NYJ1" s="366"/>
      <c r="NYK1" s="366"/>
      <c r="NYL1" s="366"/>
      <c r="NYM1" s="366"/>
      <c r="NYN1" s="366"/>
      <c r="NYO1" s="366"/>
      <c r="NYP1" s="366"/>
      <c r="NYQ1" s="366"/>
      <c r="NYR1" s="366"/>
      <c r="NYS1" s="366"/>
      <c r="NYT1" s="366"/>
      <c r="NYU1" s="366"/>
      <c r="NYV1" s="366"/>
      <c r="NYW1" s="366"/>
      <c r="NYX1" s="366"/>
      <c r="NYY1" s="366"/>
      <c r="NYZ1" s="366"/>
      <c r="NZA1" s="366"/>
      <c r="NZB1" s="366"/>
      <c r="NZC1" s="366"/>
      <c r="NZD1" s="366"/>
      <c r="NZE1" s="366"/>
      <c r="NZF1" s="366"/>
      <c r="NZG1" s="366"/>
      <c r="NZH1" s="366"/>
      <c r="NZI1" s="366"/>
      <c r="NZJ1" s="366"/>
      <c r="NZK1" s="366"/>
      <c r="NZL1" s="366"/>
      <c r="NZM1" s="366"/>
      <c r="NZN1" s="366"/>
      <c r="NZO1" s="366"/>
      <c r="NZP1" s="366"/>
      <c r="NZQ1" s="366"/>
      <c r="NZR1" s="366"/>
      <c r="NZS1" s="366"/>
      <c r="NZT1" s="366"/>
      <c r="NZU1" s="366"/>
      <c r="NZV1" s="366"/>
      <c r="NZW1" s="366"/>
      <c r="NZX1" s="276"/>
      <c r="NZY1" s="276"/>
      <c r="NZZ1" s="276"/>
      <c r="OAA1" s="276"/>
      <c r="OAB1" s="276"/>
      <c r="OAC1" s="276"/>
      <c r="OAD1" s="276"/>
      <c r="OAE1" s="276"/>
      <c r="OAF1" s="276"/>
      <c r="OAG1" s="276"/>
      <c r="OAH1" s="276"/>
      <c r="OAI1" s="276"/>
      <c r="OAJ1" s="276"/>
      <c r="OAK1" s="276"/>
      <c r="OAL1" s="276"/>
      <c r="OAM1" s="276"/>
      <c r="OAN1" s="276"/>
      <c r="OAO1" s="276"/>
      <c r="OAP1" s="276"/>
      <c r="OAQ1" s="276"/>
      <c r="OAR1" s="276"/>
      <c r="OAS1" s="276"/>
      <c r="OAT1" s="276"/>
      <c r="OAU1" s="276"/>
      <c r="OAV1" s="276"/>
      <c r="OAW1" s="276"/>
      <c r="OAX1" s="276"/>
      <c r="OAY1" s="276"/>
      <c r="OAZ1" s="276"/>
      <c r="OBA1" s="276"/>
      <c r="OBB1" s="276"/>
      <c r="OBC1" s="276"/>
      <c r="OBD1" s="276"/>
      <c r="OBE1" s="276"/>
      <c r="OBF1" s="276"/>
      <c r="OBG1" s="276"/>
      <c r="OBH1" s="276"/>
      <c r="OBI1" s="276"/>
      <c r="OBJ1" s="276"/>
      <c r="OBK1" s="276"/>
      <c r="OBL1" s="276"/>
      <c r="OBM1" s="276"/>
      <c r="OBN1" s="276"/>
      <c r="OBO1" s="276"/>
      <c r="OBP1" s="276"/>
      <c r="OBQ1" s="276"/>
      <c r="OBR1" s="276"/>
      <c r="OBS1" s="276"/>
      <c r="OBT1" s="276"/>
      <c r="OBU1" s="276"/>
      <c r="OBV1" s="276"/>
      <c r="OBW1" s="276"/>
      <c r="OBX1" s="276"/>
      <c r="OBY1" s="276"/>
      <c r="OBZ1" s="276"/>
      <c r="OCA1" s="276"/>
      <c r="OCB1" s="276"/>
      <c r="OCC1" s="276"/>
      <c r="OCD1" s="276"/>
      <c r="OCE1" s="276"/>
      <c r="OCF1" s="276"/>
      <c r="OCG1" s="276"/>
      <c r="OCH1" s="276"/>
      <c r="OCI1" s="276"/>
      <c r="OCJ1" s="276"/>
      <c r="OCK1" s="276"/>
      <c r="OCL1" s="276"/>
      <c r="OCM1" s="276"/>
      <c r="OCN1" s="276"/>
      <c r="OCO1" s="276"/>
      <c r="OCP1" s="276"/>
      <c r="OCQ1" s="276"/>
      <c r="OCR1" s="276"/>
      <c r="OCS1" s="276"/>
      <c r="OCT1" s="276"/>
      <c r="OCU1" s="276"/>
      <c r="OCV1" s="276"/>
      <c r="OCW1" s="276"/>
      <c r="OCX1" s="276"/>
      <c r="OCY1" s="276"/>
      <c r="OCZ1" s="276"/>
      <c r="ODA1" s="276"/>
      <c r="ODB1" s="276"/>
      <c r="ODC1" s="276"/>
      <c r="ODD1" s="276"/>
      <c r="ODE1" s="276"/>
      <c r="ODF1" s="276"/>
      <c r="ODG1" s="276"/>
      <c r="ODH1" s="276"/>
      <c r="ODI1" s="276"/>
      <c r="ODJ1" s="276"/>
      <c r="ODK1" s="276"/>
      <c r="ODL1" s="366"/>
      <c r="ODM1" s="366"/>
      <c r="ODN1" s="366"/>
      <c r="ODO1" s="366"/>
      <c r="ODP1" s="366"/>
      <c r="ODQ1" s="366"/>
      <c r="ODR1" s="366"/>
      <c r="ODS1" s="366"/>
      <c r="ODT1" s="366"/>
      <c r="ODU1" s="366"/>
      <c r="ODV1" s="366"/>
      <c r="ODW1" s="366"/>
      <c r="ODX1" s="366"/>
      <c r="ODY1" s="366"/>
      <c r="ODZ1" s="366"/>
      <c r="OEA1" s="366"/>
      <c r="OEB1" s="366"/>
      <c r="OEC1" s="366"/>
      <c r="OED1" s="366"/>
      <c r="OEE1" s="366"/>
      <c r="OEF1" s="366"/>
      <c r="OEG1" s="366"/>
      <c r="OEH1" s="366"/>
      <c r="OEI1" s="366"/>
      <c r="OEJ1" s="366"/>
      <c r="OEK1" s="366"/>
      <c r="OEL1" s="366"/>
      <c r="OEM1" s="366"/>
      <c r="OEN1" s="366"/>
      <c r="OEO1" s="366"/>
      <c r="OEP1" s="366"/>
      <c r="OEQ1" s="366"/>
      <c r="OER1" s="366"/>
      <c r="OES1" s="366"/>
      <c r="OET1" s="366"/>
      <c r="OEU1" s="366"/>
      <c r="OEV1" s="366"/>
      <c r="OEW1" s="366"/>
      <c r="OEX1" s="366"/>
      <c r="OEY1" s="366"/>
      <c r="OEZ1" s="366"/>
      <c r="OFA1" s="366"/>
      <c r="OFB1" s="366"/>
      <c r="OFC1" s="366"/>
      <c r="OFD1" s="366"/>
      <c r="OFE1" s="366"/>
      <c r="OFF1" s="366"/>
      <c r="OFG1" s="366"/>
      <c r="OFH1" s="366"/>
      <c r="OFI1" s="366"/>
      <c r="OFJ1" s="366"/>
      <c r="OFK1" s="366"/>
      <c r="OFL1" s="366"/>
      <c r="OFM1" s="366"/>
      <c r="OFN1" s="366"/>
      <c r="OFO1" s="366"/>
      <c r="OFP1" s="366"/>
      <c r="OFQ1" s="366"/>
      <c r="OFR1" s="366"/>
      <c r="OFS1" s="366"/>
      <c r="OFT1" s="366"/>
      <c r="OFU1" s="366"/>
      <c r="OFV1" s="366"/>
      <c r="OFW1" s="366"/>
      <c r="OFX1" s="366"/>
      <c r="OFY1" s="366"/>
      <c r="OFZ1" s="366"/>
      <c r="OGA1" s="366"/>
      <c r="OGB1" s="366"/>
      <c r="OGC1" s="366"/>
      <c r="OGD1" s="366"/>
      <c r="OGE1" s="366"/>
      <c r="OGF1" s="366"/>
      <c r="OGG1" s="366"/>
      <c r="OGH1" s="366"/>
      <c r="OGI1" s="366"/>
      <c r="OGJ1" s="366"/>
      <c r="OGK1" s="366"/>
      <c r="OGL1" s="366"/>
      <c r="OGM1" s="366"/>
      <c r="OGN1" s="366"/>
      <c r="OGO1" s="366"/>
      <c r="OGP1" s="366"/>
      <c r="OGQ1" s="366"/>
      <c r="OGR1" s="366"/>
      <c r="OGS1" s="366"/>
      <c r="OGT1" s="366"/>
      <c r="OGU1" s="366"/>
      <c r="OGV1" s="366"/>
      <c r="OGW1" s="366"/>
      <c r="OGX1" s="366"/>
      <c r="OGY1" s="366"/>
      <c r="OGZ1" s="366"/>
      <c r="OHA1" s="366"/>
      <c r="OHB1" s="366"/>
      <c r="OHC1" s="366"/>
      <c r="OHD1" s="366"/>
      <c r="OHE1" s="366"/>
      <c r="OHF1" s="366"/>
      <c r="OHG1" s="366"/>
      <c r="OHH1" s="366"/>
      <c r="OHI1" s="366"/>
      <c r="OHJ1" s="366"/>
      <c r="OHK1" s="366"/>
      <c r="OHL1" s="366"/>
      <c r="OHM1" s="366"/>
      <c r="OHN1" s="366"/>
      <c r="OHO1" s="366"/>
      <c r="OHP1" s="366"/>
      <c r="OHQ1" s="366"/>
      <c r="OHR1" s="366"/>
      <c r="OHS1" s="366"/>
      <c r="OHT1" s="366"/>
      <c r="OHU1" s="366"/>
      <c r="OHV1" s="366"/>
      <c r="OHW1" s="366"/>
      <c r="OHX1" s="366"/>
      <c r="OHY1" s="366"/>
      <c r="OHZ1" s="366"/>
      <c r="OIA1" s="366"/>
      <c r="OIB1" s="366"/>
      <c r="OIC1" s="366"/>
      <c r="OID1" s="366"/>
      <c r="OIE1" s="366"/>
      <c r="OIF1" s="366"/>
      <c r="OIG1" s="366"/>
      <c r="OIH1" s="366"/>
      <c r="OII1" s="366"/>
      <c r="OIJ1" s="366"/>
      <c r="OIK1" s="366"/>
      <c r="OIL1" s="366"/>
      <c r="OIM1" s="366"/>
      <c r="OIN1" s="366"/>
      <c r="OIO1" s="366"/>
      <c r="OIP1" s="366"/>
      <c r="OIQ1" s="366"/>
      <c r="OIR1" s="366"/>
      <c r="OIS1" s="366"/>
      <c r="OIT1" s="366"/>
      <c r="OIU1" s="366"/>
      <c r="OIV1" s="366"/>
      <c r="OIW1" s="366"/>
      <c r="OIX1" s="366"/>
      <c r="OIY1" s="366"/>
      <c r="OIZ1" s="366"/>
      <c r="OJA1" s="366"/>
      <c r="OJB1" s="366"/>
      <c r="OJC1" s="366"/>
      <c r="OJD1" s="366"/>
      <c r="OJE1" s="366"/>
      <c r="OJF1" s="366"/>
      <c r="OJG1" s="366"/>
      <c r="OJH1" s="366"/>
      <c r="OJI1" s="366"/>
      <c r="OJJ1" s="366"/>
      <c r="OJK1" s="366"/>
      <c r="OJL1" s="366"/>
      <c r="OJM1" s="366"/>
      <c r="OJN1" s="366"/>
      <c r="OJO1" s="366"/>
      <c r="OJP1" s="366"/>
      <c r="OJQ1" s="366"/>
      <c r="OJR1" s="366"/>
      <c r="OJS1" s="366"/>
      <c r="OJT1" s="276"/>
      <c r="OJU1" s="276"/>
      <c r="OJV1" s="276"/>
      <c r="OJW1" s="276"/>
      <c r="OJX1" s="276"/>
      <c r="OJY1" s="276"/>
      <c r="OJZ1" s="276"/>
      <c r="OKA1" s="276"/>
      <c r="OKB1" s="276"/>
      <c r="OKC1" s="276"/>
      <c r="OKD1" s="276"/>
      <c r="OKE1" s="276"/>
      <c r="OKF1" s="276"/>
      <c r="OKG1" s="276"/>
      <c r="OKH1" s="276"/>
      <c r="OKI1" s="276"/>
      <c r="OKJ1" s="276"/>
      <c r="OKK1" s="276"/>
      <c r="OKL1" s="276"/>
      <c r="OKM1" s="276"/>
      <c r="OKN1" s="276"/>
      <c r="OKO1" s="276"/>
      <c r="OKP1" s="276"/>
      <c r="OKQ1" s="276"/>
      <c r="OKR1" s="276"/>
      <c r="OKS1" s="276"/>
      <c r="OKT1" s="276"/>
      <c r="OKU1" s="276"/>
      <c r="OKV1" s="276"/>
      <c r="OKW1" s="276"/>
      <c r="OKX1" s="276"/>
      <c r="OKY1" s="276"/>
      <c r="OKZ1" s="276"/>
      <c r="OLA1" s="276"/>
      <c r="OLB1" s="276"/>
      <c r="OLC1" s="276"/>
      <c r="OLD1" s="276"/>
      <c r="OLE1" s="276"/>
      <c r="OLF1" s="276"/>
      <c r="OLG1" s="276"/>
      <c r="OLH1" s="276"/>
      <c r="OLI1" s="276"/>
      <c r="OLJ1" s="276"/>
      <c r="OLK1" s="276"/>
      <c r="OLL1" s="276"/>
      <c r="OLM1" s="276"/>
      <c r="OLN1" s="276"/>
      <c r="OLO1" s="276"/>
      <c r="OLP1" s="276"/>
      <c r="OLQ1" s="276"/>
      <c r="OLR1" s="276"/>
      <c r="OLS1" s="276"/>
      <c r="OLT1" s="276"/>
      <c r="OLU1" s="276"/>
      <c r="OLV1" s="276"/>
      <c r="OLW1" s="276"/>
      <c r="OLX1" s="276"/>
      <c r="OLY1" s="276"/>
      <c r="OLZ1" s="276"/>
      <c r="OMA1" s="276"/>
      <c r="OMB1" s="276"/>
      <c r="OMC1" s="276"/>
      <c r="OMD1" s="276"/>
      <c r="OME1" s="276"/>
      <c r="OMF1" s="276"/>
      <c r="OMG1" s="276"/>
      <c r="OMH1" s="276"/>
      <c r="OMI1" s="276"/>
      <c r="OMJ1" s="276"/>
      <c r="OMK1" s="276"/>
      <c r="OML1" s="276"/>
      <c r="OMM1" s="276"/>
      <c r="OMN1" s="276"/>
      <c r="OMO1" s="276"/>
      <c r="OMP1" s="276"/>
      <c r="OMQ1" s="276"/>
      <c r="OMR1" s="276"/>
      <c r="OMS1" s="276"/>
      <c r="OMT1" s="276"/>
      <c r="OMU1" s="276"/>
      <c r="OMV1" s="276"/>
      <c r="OMW1" s="276"/>
      <c r="OMX1" s="276"/>
      <c r="OMY1" s="276"/>
      <c r="OMZ1" s="276"/>
      <c r="ONA1" s="276"/>
      <c r="ONB1" s="276"/>
      <c r="ONC1" s="276"/>
      <c r="OND1" s="276"/>
      <c r="ONE1" s="276"/>
      <c r="ONF1" s="276"/>
      <c r="ONG1" s="276"/>
      <c r="ONH1" s="366"/>
      <c r="ONI1" s="366"/>
      <c r="ONJ1" s="366"/>
      <c r="ONK1" s="366"/>
      <c r="ONL1" s="366"/>
      <c r="ONM1" s="366"/>
      <c r="ONN1" s="366"/>
      <c r="ONO1" s="366"/>
      <c r="ONP1" s="366"/>
      <c r="ONQ1" s="366"/>
      <c r="ONR1" s="366"/>
      <c r="ONS1" s="366"/>
      <c r="ONT1" s="366"/>
      <c r="ONU1" s="366"/>
      <c r="ONV1" s="366"/>
      <c r="ONW1" s="366"/>
      <c r="ONX1" s="366"/>
      <c r="ONY1" s="366"/>
      <c r="ONZ1" s="366"/>
      <c r="OOA1" s="366"/>
      <c r="OOB1" s="366"/>
      <c r="OOC1" s="366"/>
      <c r="OOD1" s="366"/>
      <c r="OOE1" s="366"/>
      <c r="OOF1" s="366"/>
      <c r="OOG1" s="366"/>
      <c r="OOH1" s="366"/>
      <c r="OOI1" s="366"/>
      <c r="OOJ1" s="366"/>
      <c r="OOK1" s="366"/>
      <c r="OOL1" s="366"/>
      <c r="OOM1" s="366"/>
      <c r="OON1" s="366"/>
      <c r="OOO1" s="366"/>
      <c r="OOP1" s="366"/>
      <c r="OOQ1" s="366"/>
      <c r="OOR1" s="366"/>
      <c r="OOS1" s="366"/>
      <c r="OOT1" s="366"/>
      <c r="OOU1" s="366"/>
      <c r="OOV1" s="366"/>
      <c r="OOW1" s="366"/>
      <c r="OOX1" s="366"/>
      <c r="OOY1" s="366"/>
      <c r="OOZ1" s="366"/>
      <c r="OPA1" s="366"/>
      <c r="OPB1" s="366"/>
      <c r="OPC1" s="366"/>
      <c r="OPD1" s="366"/>
      <c r="OPE1" s="366"/>
      <c r="OPF1" s="366"/>
      <c r="OPG1" s="366"/>
      <c r="OPH1" s="366"/>
      <c r="OPI1" s="366"/>
      <c r="OPJ1" s="366"/>
      <c r="OPK1" s="366"/>
      <c r="OPL1" s="366"/>
      <c r="OPM1" s="366"/>
      <c r="OPN1" s="366"/>
      <c r="OPO1" s="366"/>
      <c r="OPP1" s="366"/>
      <c r="OPQ1" s="366"/>
      <c r="OPR1" s="366"/>
      <c r="OPS1" s="366"/>
      <c r="OPT1" s="366"/>
      <c r="OPU1" s="366"/>
      <c r="OPV1" s="366"/>
      <c r="OPW1" s="366"/>
      <c r="OPX1" s="366"/>
      <c r="OPY1" s="366"/>
      <c r="OPZ1" s="366"/>
      <c r="OQA1" s="366"/>
      <c r="OQB1" s="366"/>
      <c r="OQC1" s="366"/>
      <c r="OQD1" s="366"/>
      <c r="OQE1" s="366"/>
      <c r="OQF1" s="366"/>
      <c r="OQG1" s="366"/>
      <c r="OQH1" s="366"/>
      <c r="OQI1" s="366"/>
      <c r="OQJ1" s="366"/>
      <c r="OQK1" s="366"/>
      <c r="OQL1" s="366"/>
      <c r="OQM1" s="366"/>
      <c r="OQN1" s="366"/>
      <c r="OQO1" s="366"/>
      <c r="OQP1" s="366"/>
      <c r="OQQ1" s="366"/>
      <c r="OQR1" s="366"/>
      <c r="OQS1" s="366"/>
      <c r="OQT1" s="366"/>
      <c r="OQU1" s="366"/>
      <c r="OQV1" s="366"/>
      <c r="OQW1" s="366"/>
      <c r="OQX1" s="366"/>
      <c r="OQY1" s="366"/>
      <c r="OQZ1" s="366"/>
      <c r="ORA1" s="366"/>
      <c r="ORB1" s="366"/>
      <c r="ORC1" s="366"/>
      <c r="ORD1" s="366"/>
      <c r="ORE1" s="366"/>
      <c r="ORF1" s="366"/>
      <c r="ORG1" s="366"/>
      <c r="ORH1" s="366"/>
      <c r="ORI1" s="366"/>
      <c r="ORJ1" s="366"/>
      <c r="ORK1" s="366"/>
      <c r="ORL1" s="366"/>
      <c r="ORM1" s="366"/>
      <c r="ORN1" s="366"/>
      <c r="ORO1" s="366"/>
      <c r="ORP1" s="366"/>
      <c r="ORQ1" s="366"/>
      <c r="ORR1" s="366"/>
      <c r="ORS1" s="366"/>
      <c r="ORT1" s="366"/>
      <c r="ORU1" s="366"/>
      <c r="ORV1" s="366"/>
      <c r="ORW1" s="366"/>
      <c r="ORX1" s="366"/>
      <c r="ORY1" s="366"/>
      <c r="ORZ1" s="366"/>
      <c r="OSA1" s="366"/>
      <c r="OSB1" s="366"/>
      <c r="OSC1" s="366"/>
      <c r="OSD1" s="366"/>
      <c r="OSE1" s="366"/>
      <c r="OSF1" s="366"/>
      <c r="OSG1" s="366"/>
      <c r="OSH1" s="366"/>
      <c r="OSI1" s="366"/>
      <c r="OSJ1" s="366"/>
      <c r="OSK1" s="366"/>
      <c r="OSL1" s="366"/>
      <c r="OSM1" s="366"/>
      <c r="OSN1" s="366"/>
      <c r="OSO1" s="366"/>
      <c r="OSP1" s="366"/>
      <c r="OSQ1" s="366"/>
      <c r="OSR1" s="366"/>
      <c r="OSS1" s="366"/>
      <c r="OST1" s="366"/>
      <c r="OSU1" s="366"/>
      <c r="OSV1" s="366"/>
      <c r="OSW1" s="366"/>
      <c r="OSX1" s="366"/>
      <c r="OSY1" s="366"/>
      <c r="OSZ1" s="366"/>
      <c r="OTA1" s="366"/>
      <c r="OTB1" s="366"/>
      <c r="OTC1" s="366"/>
      <c r="OTD1" s="366"/>
      <c r="OTE1" s="366"/>
      <c r="OTF1" s="366"/>
      <c r="OTG1" s="366"/>
      <c r="OTH1" s="366"/>
      <c r="OTI1" s="366"/>
      <c r="OTJ1" s="366"/>
      <c r="OTK1" s="366"/>
      <c r="OTL1" s="366"/>
      <c r="OTM1" s="366"/>
      <c r="OTN1" s="366"/>
      <c r="OTO1" s="366"/>
      <c r="OTP1" s="276"/>
      <c r="OTQ1" s="276"/>
      <c r="OTR1" s="276"/>
      <c r="OTS1" s="276"/>
      <c r="OTT1" s="276"/>
      <c r="OTU1" s="276"/>
      <c r="OTV1" s="276"/>
      <c r="OTW1" s="276"/>
      <c r="OTX1" s="276"/>
      <c r="OTY1" s="276"/>
      <c r="OTZ1" s="276"/>
      <c r="OUA1" s="276"/>
      <c r="OUB1" s="276"/>
      <c r="OUC1" s="276"/>
      <c r="OUD1" s="276"/>
      <c r="OUE1" s="276"/>
      <c r="OUF1" s="276"/>
      <c r="OUG1" s="276"/>
      <c r="OUH1" s="276"/>
      <c r="OUI1" s="276"/>
      <c r="OUJ1" s="276"/>
      <c r="OUK1" s="276"/>
      <c r="OUL1" s="276"/>
      <c r="OUM1" s="276"/>
      <c r="OUN1" s="276"/>
      <c r="OUO1" s="276"/>
      <c r="OUP1" s="276"/>
      <c r="OUQ1" s="276"/>
      <c r="OUR1" s="276"/>
      <c r="OUS1" s="276"/>
      <c r="OUT1" s="276"/>
      <c r="OUU1" s="276"/>
      <c r="OUV1" s="276"/>
      <c r="OUW1" s="276"/>
      <c r="OUX1" s="276"/>
      <c r="OUY1" s="276"/>
      <c r="OUZ1" s="276"/>
      <c r="OVA1" s="276"/>
      <c r="OVB1" s="276"/>
      <c r="OVC1" s="276"/>
      <c r="OVD1" s="276"/>
      <c r="OVE1" s="276"/>
      <c r="OVF1" s="276"/>
      <c r="OVG1" s="276"/>
      <c r="OVH1" s="276"/>
      <c r="OVI1" s="276"/>
      <c r="OVJ1" s="276"/>
      <c r="OVK1" s="276"/>
      <c r="OVL1" s="276"/>
      <c r="OVM1" s="276"/>
      <c r="OVN1" s="276"/>
      <c r="OVO1" s="276"/>
      <c r="OVP1" s="276"/>
      <c r="OVQ1" s="276"/>
      <c r="OVR1" s="276"/>
      <c r="OVS1" s="276"/>
      <c r="OVT1" s="276"/>
      <c r="OVU1" s="276"/>
      <c r="OVV1" s="276"/>
      <c r="OVW1" s="276"/>
      <c r="OVX1" s="276"/>
      <c r="OVY1" s="276"/>
      <c r="OVZ1" s="276"/>
      <c r="OWA1" s="276"/>
      <c r="OWB1" s="276"/>
      <c r="OWC1" s="276"/>
      <c r="OWD1" s="276"/>
      <c r="OWE1" s="276"/>
      <c r="OWF1" s="276"/>
      <c r="OWG1" s="276"/>
      <c r="OWH1" s="276"/>
      <c r="OWI1" s="276"/>
      <c r="OWJ1" s="276"/>
      <c r="OWK1" s="276"/>
      <c r="OWL1" s="276"/>
      <c r="OWM1" s="276"/>
      <c r="OWN1" s="276"/>
      <c r="OWO1" s="276"/>
      <c r="OWP1" s="276"/>
      <c r="OWQ1" s="276"/>
      <c r="OWR1" s="276"/>
      <c r="OWS1" s="276"/>
      <c r="OWT1" s="276"/>
      <c r="OWU1" s="276"/>
      <c r="OWV1" s="276"/>
      <c r="OWW1" s="276"/>
      <c r="OWX1" s="276"/>
      <c r="OWY1" s="276"/>
      <c r="OWZ1" s="276"/>
      <c r="OXA1" s="276"/>
      <c r="OXB1" s="276"/>
      <c r="OXC1" s="276"/>
      <c r="OXD1" s="366"/>
      <c r="OXE1" s="366"/>
      <c r="OXF1" s="366"/>
      <c r="OXG1" s="366"/>
      <c r="OXH1" s="366"/>
      <c r="OXI1" s="366"/>
      <c r="OXJ1" s="366"/>
      <c r="OXK1" s="366"/>
      <c r="OXL1" s="366"/>
      <c r="OXM1" s="366"/>
      <c r="OXN1" s="366"/>
      <c r="OXO1" s="366"/>
      <c r="OXP1" s="366"/>
      <c r="OXQ1" s="366"/>
      <c r="OXR1" s="366"/>
      <c r="OXS1" s="366"/>
      <c r="OXT1" s="366"/>
      <c r="OXU1" s="366"/>
      <c r="OXV1" s="366"/>
      <c r="OXW1" s="366"/>
      <c r="OXX1" s="366"/>
      <c r="OXY1" s="366"/>
      <c r="OXZ1" s="366"/>
      <c r="OYA1" s="366"/>
      <c r="OYB1" s="366"/>
      <c r="OYC1" s="366"/>
      <c r="OYD1" s="366"/>
      <c r="OYE1" s="366"/>
      <c r="OYF1" s="366"/>
      <c r="OYG1" s="366"/>
      <c r="OYH1" s="366"/>
      <c r="OYI1" s="366"/>
      <c r="OYJ1" s="366"/>
      <c r="OYK1" s="366"/>
      <c r="OYL1" s="366"/>
      <c r="OYM1" s="366"/>
      <c r="OYN1" s="366"/>
      <c r="OYO1" s="366"/>
      <c r="OYP1" s="366"/>
      <c r="OYQ1" s="366"/>
      <c r="OYR1" s="366"/>
      <c r="OYS1" s="366"/>
      <c r="OYT1" s="366"/>
      <c r="OYU1" s="366"/>
      <c r="OYV1" s="366"/>
      <c r="OYW1" s="366"/>
      <c r="OYX1" s="366"/>
      <c r="OYY1" s="366"/>
      <c r="OYZ1" s="366"/>
      <c r="OZA1" s="366"/>
      <c r="OZB1" s="366"/>
      <c r="OZC1" s="366"/>
      <c r="OZD1" s="366"/>
      <c r="OZE1" s="366"/>
      <c r="OZF1" s="366"/>
      <c r="OZG1" s="366"/>
      <c r="OZH1" s="366"/>
      <c r="OZI1" s="366"/>
      <c r="OZJ1" s="366"/>
      <c r="OZK1" s="366"/>
      <c r="OZL1" s="366"/>
      <c r="OZM1" s="366"/>
      <c r="OZN1" s="366"/>
      <c r="OZO1" s="366"/>
      <c r="OZP1" s="366"/>
      <c r="OZQ1" s="366"/>
      <c r="OZR1" s="366"/>
      <c r="OZS1" s="366"/>
      <c r="OZT1" s="366"/>
      <c r="OZU1" s="366"/>
      <c r="OZV1" s="366"/>
      <c r="OZW1" s="366"/>
      <c r="OZX1" s="366"/>
      <c r="OZY1" s="366"/>
      <c r="OZZ1" s="366"/>
      <c r="PAA1" s="366"/>
      <c r="PAB1" s="366"/>
      <c r="PAC1" s="366"/>
      <c r="PAD1" s="366"/>
      <c r="PAE1" s="366"/>
      <c r="PAF1" s="366"/>
      <c r="PAG1" s="366"/>
      <c r="PAH1" s="366"/>
      <c r="PAI1" s="366"/>
      <c r="PAJ1" s="366"/>
      <c r="PAK1" s="366"/>
      <c r="PAL1" s="366"/>
      <c r="PAM1" s="366"/>
      <c r="PAN1" s="366"/>
      <c r="PAO1" s="366"/>
      <c r="PAP1" s="366"/>
      <c r="PAQ1" s="366"/>
      <c r="PAR1" s="366"/>
      <c r="PAS1" s="366"/>
      <c r="PAT1" s="366"/>
      <c r="PAU1" s="366"/>
      <c r="PAV1" s="366"/>
      <c r="PAW1" s="366"/>
      <c r="PAX1" s="366"/>
      <c r="PAY1" s="366"/>
      <c r="PAZ1" s="366"/>
      <c r="PBA1" s="366"/>
      <c r="PBB1" s="366"/>
      <c r="PBC1" s="366"/>
      <c r="PBD1" s="366"/>
      <c r="PBE1" s="366"/>
      <c r="PBF1" s="366"/>
      <c r="PBG1" s="366"/>
      <c r="PBH1" s="366"/>
      <c r="PBI1" s="366"/>
      <c r="PBJ1" s="366"/>
      <c r="PBK1" s="366"/>
      <c r="PBL1" s="366"/>
      <c r="PBM1" s="366"/>
      <c r="PBN1" s="366"/>
      <c r="PBO1" s="366"/>
      <c r="PBP1" s="366"/>
      <c r="PBQ1" s="366"/>
      <c r="PBR1" s="366"/>
      <c r="PBS1" s="366"/>
      <c r="PBT1" s="366"/>
      <c r="PBU1" s="366"/>
      <c r="PBV1" s="366"/>
      <c r="PBW1" s="366"/>
      <c r="PBX1" s="366"/>
      <c r="PBY1" s="366"/>
      <c r="PBZ1" s="366"/>
      <c r="PCA1" s="366"/>
      <c r="PCB1" s="366"/>
      <c r="PCC1" s="366"/>
      <c r="PCD1" s="366"/>
      <c r="PCE1" s="366"/>
      <c r="PCF1" s="366"/>
      <c r="PCG1" s="366"/>
      <c r="PCH1" s="366"/>
      <c r="PCI1" s="366"/>
      <c r="PCJ1" s="366"/>
      <c r="PCK1" s="366"/>
      <c r="PCL1" s="366"/>
      <c r="PCM1" s="366"/>
      <c r="PCN1" s="366"/>
      <c r="PCO1" s="366"/>
      <c r="PCP1" s="366"/>
      <c r="PCQ1" s="366"/>
      <c r="PCR1" s="366"/>
      <c r="PCS1" s="366"/>
      <c r="PCT1" s="366"/>
      <c r="PCU1" s="366"/>
      <c r="PCV1" s="366"/>
      <c r="PCW1" s="366"/>
      <c r="PCX1" s="366"/>
      <c r="PCY1" s="366"/>
      <c r="PCZ1" s="366"/>
      <c r="PDA1" s="366"/>
      <c r="PDB1" s="366"/>
      <c r="PDC1" s="366"/>
      <c r="PDD1" s="366"/>
      <c r="PDE1" s="366"/>
      <c r="PDF1" s="366"/>
      <c r="PDG1" s="366"/>
      <c r="PDH1" s="366"/>
      <c r="PDI1" s="366"/>
      <c r="PDJ1" s="366"/>
      <c r="PDK1" s="366"/>
      <c r="PDL1" s="276"/>
      <c r="PDM1" s="276"/>
      <c r="PDN1" s="276"/>
      <c r="PDO1" s="276"/>
      <c r="PDP1" s="276"/>
      <c r="PDQ1" s="276"/>
      <c r="PDR1" s="276"/>
      <c r="PDS1" s="276"/>
      <c r="PDT1" s="276"/>
      <c r="PDU1" s="276"/>
      <c r="PDV1" s="276"/>
      <c r="PDW1" s="276"/>
      <c r="PDX1" s="276"/>
      <c r="PDY1" s="276"/>
      <c r="PDZ1" s="276"/>
      <c r="PEA1" s="276"/>
      <c r="PEB1" s="276"/>
      <c r="PEC1" s="276"/>
      <c r="PED1" s="276"/>
      <c r="PEE1" s="276"/>
      <c r="PEF1" s="276"/>
      <c r="PEG1" s="276"/>
      <c r="PEH1" s="276"/>
      <c r="PEI1" s="276"/>
      <c r="PEJ1" s="276"/>
      <c r="PEK1" s="276"/>
      <c r="PEL1" s="276"/>
      <c r="PEM1" s="276"/>
      <c r="PEN1" s="276"/>
      <c r="PEO1" s="276"/>
      <c r="PEP1" s="276"/>
      <c r="PEQ1" s="276"/>
      <c r="PER1" s="276"/>
      <c r="PES1" s="276"/>
      <c r="PET1" s="276"/>
      <c r="PEU1" s="276"/>
      <c r="PEV1" s="276"/>
      <c r="PEW1" s="276"/>
      <c r="PEX1" s="276"/>
      <c r="PEY1" s="276"/>
      <c r="PEZ1" s="276"/>
      <c r="PFA1" s="276"/>
      <c r="PFB1" s="276"/>
      <c r="PFC1" s="276"/>
      <c r="PFD1" s="276"/>
      <c r="PFE1" s="276"/>
      <c r="PFF1" s="276"/>
      <c r="PFG1" s="276"/>
      <c r="PFH1" s="276"/>
      <c r="PFI1" s="276"/>
      <c r="PFJ1" s="276"/>
      <c r="PFK1" s="276"/>
      <c r="PFL1" s="276"/>
      <c r="PFM1" s="276"/>
      <c r="PFN1" s="276"/>
      <c r="PFO1" s="276"/>
      <c r="PFP1" s="276"/>
      <c r="PFQ1" s="276"/>
      <c r="PFR1" s="276"/>
      <c r="PFS1" s="276"/>
      <c r="PFT1" s="276"/>
      <c r="PFU1" s="276"/>
      <c r="PFV1" s="276"/>
      <c r="PFW1" s="276"/>
      <c r="PFX1" s="276"/>
      <c r="PFY1" s="276"/>
      <c r="PFZ1" s="276"/>
      <c r="PGA1" s="276"/>
      <c r="PGB1" s="276"/>
      <c r="PGC1" s="276"/>
      <c r="PGD1" s="276"/>
      <c r="PGE1" s="276"/>
      <c r="PGF1" s="276"/>
      <c r="PGG1" s="276"/>
      <c r="PGH1" s="276"/>
      <c r="PGI1" s="276"/>
      <c r="PGJ1" s="276"/>
      <c r="PGK1" s="276"/>
      <c r="PGL1" s="276"/>
      <c r="PGM1" s="276"/>
      <c r="PGN1" s="276"/>
      <c r="PGO1" s="276"/>
      <c r="PGP1" s="276"/>
      <c r="PGQ1" s="276"/>
      <c r="PGR1" s="276"/>
      <c r="PGS1" s="276"/>
      <c r="PGT1" s="276"/>
      <c r="PGU1" s="276"/>
      <c r="PGV1" s="276"/>
      <c r="PGW1" s="276"/>
      <c r="PGX1" s="276"/>
      <c r="PGY1" s="276"/>
      <c r="PGZ1" s="366"/>
      <c r="PHA1" s="366"/>
      <c r="PHB1" s="366"/>
      <c r="PHC1" s="366"/>
      <c r="PHD1" s="366"/>
      <c r="PHE1" s="366"/>
      <c r="PHF1" s="366"/>
      <c r="PHG1" s="366"/>
      <c r="PHH1" s="366"/>
      <c r="PHI1" s="366"/>
      <c r="PHJ1" s="366"/>
      <c r="PHK1" s="366"/>
      <c r="PHL1" s="366"/>
      <c r="PHM1" s="366"/>
      <c r="PHN1" s="366"/>
      <c r="PHO1" s="366"/>
      <c r="PHP1" s="366"/>
      <c r="PHQ1" s="366"/>
      <c r="PHR1" s="366"/>
      <c r="PHS1" s="366"/>
      <c r="PHT1" s="366"/>
      <c r="PHU1" s="366"/>
      <c r="PHV1" s="366"/>
      <c r="PHW1" s="366"/>
      <c r="PHX1" s="366"/>
      <c r="PHY1" s="366"/>
      <c r="PHZ1" s="366"/>
      <c r="PIA1" s="366"/>
      <c r="PIB1" s="366"/>
      <c r="PIC1" s="366"/>
      <c r="PID1" s="366"/>
      <c r="PIE1" s="366"/>
      <c r="PIF1" s="366"/>
      <c r="PIG1" s="366"/>
      <c r="PIH1" s="366"/>
      <c r="PII1" s="366"/>
      <c r="PIJ1" s="366"/>
      <c r="PIK1" s="366"/>
      <c r="PIL1" s="366"/>
      <c r="PIM1" s="366"/>
      <c r="PIN1" s="366"/>
      <c r="PIO1" s="366"/>
      <c r="PIP1" s="366"/>
      <c r="PIQ1" s="366"/>
      <c r="PIR1" s="366"/>
      <c r="PIS1" s="366"/>
      <c r="PIT1" s="366"/>
      <c r="PIU1" s="366"/>
      <c r="PIV1" s="366"/>
      <c r="PIW1" s="366"/>
      <c r="PIX1" s="366"/>
      <c r="PIY1" s="366"/>
      <c r="PIZ1" s="366"/>
      <c r="PJA1" s="366"/>
      <c r="PJB1" s="366"/>
      <c r="PJC1" s="366"/>
      <c r="PJD1" s="366"/>
      <c r="PJE1" s="366"/>
      <c r="PJF1" s="366"/>
      <c r="PJG1" s="366"/>
      <c r="PJH1" s="366"/>
      <c r="PJI1" s="366"/>
      <c r="PJJ1" s="366"/>
      <c r="PJK1" s="366"/>
      <c r="PJL1" s="366"/>
      <c r="PJM1" s="366"/>
      <c r="PJN1" s="366"/>
      <c r="PJO1" s="366"/>
      <c r="PJP1" s="366"/>
      <c r="PJQ1" s="366"/>
      <c r="PJR1" s="366"/>
      <c r="PJS1" s="366"/>
      <c r="PJT1" s="366"/>
      <c r="PJU1" s="366"/>
      <c r="PJV1" s="366"/>
      <c r="PJW1" s="366"/>
      <c r="PJX1" s="366"/>
      <c r="PJY1" s="366"/>
      <c r="PJZ1" s="366"/>
      <c r="PKA1" s="366"/>
      <c r="PKB1" s="366"/>
      <c r="PKC1" s="366"/>
      <c r="PKD1" s="366"/>
      <c r="PKE1" s="366"/>
      <c r="PKF1" s="366"/>
      <c r="PKG1" s="366"/>
      <c r="PKH1" s="366"/>
      <c r="PKI1" s="366"/>
      <c r="PKJ1" s="366"/>
      <c r="PKK1" s="366"/>
      <c r="PKL1" s="366"/>
      <c r="PKM1" s="366"/>
      <c r="PKN1" s="366"/>
      <c r="PKO1" s="366"/>
      <c r="PKP1" s="366"/>
      <c r="PKQ1" s="366"/>
      <c r="PKR1" s="366"/>
      <c r="PKS1" s="366"/>
      <c r="PKT1" s="366"/>
      <c r="PKU1" s="366"/>
      <c r="PKV1" s="366"/>
      <c r="PKW1" s="366"/>
      <c r="PKX1" s="366"/>
      <c r="PKY1" s="366"/>
      <c r="PKZ1" s="366"/>
      <c r="PLA1" s="366"/>
      <c r="PLB1" s="366"/>
      <c r="PLC1" s="366"/>
      <c r="PLD1" s="366"/>
      <c r="PLE1" s="366"/>
      <c r="PLF1" s="366"/>
      <c r="PLG1" s="366"/>
      <c r="PLH1" s="366"/>
      <c r="PLI1" s="366"/>
      <c r="PLJ1" s="366"/>
      <c r="PLK1" s="366"/>
      <c r="PLL1" s="366"/>
      <c r="PLM1" s="366"/>
      <c r="PLN1" s="366"/>
      <c r="PLO1" s="366"/>
      <c r="PLP1" s="366"/>
      <c r="PLQ1" s="366"/>
      <c r="PLR1" s="366"/>
      <c r="PLS1" s="366"/>
      <c r="PLT1" s="366"/>
      <c r="PLU1" s="366"/>
      <c r="PLV1" s="366"/>
      <c r="PLW1" s="366"/>
      <c r="PLX1" s="366"/>
      <c r="PLY1" s="366"/>
      <c r="PLZ1" s="366"/>
      <c r="PMA1" s="366"/>
      <c r="PMB1" s="366"/>
      <c r="PMC1" s="366"/>
      <c r="PMD1" s="366"/>
      <c r="PME1" s="366"/>
      <c r="PMF1" s="366"/>
      <c r="PMG1" s="366"/>
      <c r="PMH1" s="366"/>
      <c r="PMI1" s="366"/>
      <c r="PMJ1" s="366"/>
      <c r="PMK1" s="366"/>
      <c r="PML1" s="366"/>
      <c r="PMM1" s="366"/>
      <c r="PMN1" s="366"/>
      <c r="PMO1" s="366"/>
      <c r="PMP1" s="366"/>
      <c r="PMQ1" s="366"/>
      <c r="PMR1" s="366"/>
      <c r="PMS1" s="366"/>
      <c r="PMT1" s="366"/>
      <c r="PMU1" s="366"/>
      <c r="PMV1" s="366"/>
      <c r="PMW1" s="366"/>
      <c r="PMX1" s="366"/>
      <c r="PMY1" s="366"/>
      <c r="PMZ1" s="366"/>
      <c r="PNA1" s="366"/>
      <c r="PNB1" s="366"/>
      <c r="PNC1" s="366"/>
      <c r="PND1" s="366"/>
      <c r="PNE1" s="366"/>
      <c r="PNF1" s="366"/>
      <c r="PNG1" s="366"/>
      <c r="PNH1" s="276"/>
      <c r="PNI1" s="276"/>
      <c r="PNJ1" s="276"/>
      <c r="PNK1" s="276"/>
      <c r="PNL1" s="276"/>
      <c r="PNM1" s="276"/>
      <c r="PNN1" s="276"/>
      <c r="PNO1" s="276"/>
      <c r="PNP1" s="276"/>
      <c r="PNQ1" s="276"/>
      <c r="PNR1" s="276"/>
      <c r="PNS1" s="276"/>
      <c r="PNT1" s="276"/>
      <c r="PNU1" s="276"/>
      <c r="PNV1" s="276"/>
      <c r="PNW1" s="276"/>
      <c r="PNX1" s="276"/>
      <c r="PNY1" s="276"/>
      <c r="PNZ1" s="276"/>
      <c r="POA1" s="276"/>
      <c r="POB1" s="276"/>
      <c r="POC1" s="276"/>
      <c r="POD1" s="276"/>
      <c r="POE1" s="276"/>
      <c r="POF1" s="276"/>
      <c r="POG1" s="276"/>
      <c r="POH1" s="276"/>
      <c r="POI1" s="276"/>
      <c r="POJ1" s="276"/>
      <c r="POK1" s="276"/>
      <c r="POL1" s="276"/>
      <c r="POM1" s="276"/>
      <c r="PON1" s="276"/>
      <c r="POO1" s="276"/>
      <c r="POP1" s="276"/>
      <c r="POQ1" s="276"/>
      <c r="POR1" s="276"/>
      <c r="POS1" s="276"/>
      <c r="POT1" s="276"/>
      <c r="POU1" s="276"/>
      <c r="POV1" s="276"/>
      <c r="POW1" s="276"/>
      <c r="POX1" s="276"/>
      <c r="POY1" s="276"/>
      <c r="POZ1" s="276"/>
      <c r="PPA1" s="276"/>
      <c r="PPB1" s="276"/>
      <c r="PPC1" s="276"/>
      <c r="PPD1" s="276"/>
      <c r="PPE1" s="276"/>
      <c r="PPF1" s="276"/>
      <c r="PPG1" s="276"/>
      <c r="PPH1" s="276"/>
      <c r="PPI1" s="276"/>
      <c r="PPJ1" s="276"/>
      <c r="PPK1" s="276"/>
      <c r="PPL1" s="276"/>
      <c r="PPM1" s="276"/>
      <c r="PPN1" s="276"/>
      <c r="PPO1" s="276"/>
      <c r="PPP1" s="276"/>
      <c r="PPQ1" s="276"/>
      <c r="PPR1" s="276"/>
      <c r="PPS1" s="276"/>
      <c r="PPT1" s="276"/>
      <c r="PPU1" s="276"/>
      <c r="PPV1" s="276"/>
      <c r="PPW1" s="276"/>
      <c r="PPX1" s="276"/>
      <c r="PPY1" s="276"/>
      <c r="PPZ1" s="276"/>
      <c r="PQA1" s="276"/>
      <c r="PQB1" s="276"/>
      <c r="PQC1" s="276"/>
      <c r="PQD1" s="276"/>
      <c r="PQE1" s="276"/>
      <c r="PQF1" s="276"/>
      <c r="PQG1" s="276"/>
      <c r="PQH1" s="276"/>
      <c r="PQI1" s="276"/>
      <c r="PQJ1" s="276"/>
      <c r="PQK1" s="276"/>
      <c r="PQL1" s="276"/>
      <c r="PQM1" s="276"/>
      <c r="PQN1" s="276"/>
      <c r="PQO1" s="276"/>
      <c r="PQP1" s="276"/>
      <c r="PQQ1" s="276"/>
      <c r="PQR1" s="276"/>
      <c r="PQS1" s="276"/>
      <c r="PQT1" s="276"/>
      <c r="PQU1" s="276"/>
      <c r="PQV1" s="366"/>
      <c r="PQW1" s="366"/>
      <c r="PQX1" s="366"/>
      <c r="PQY1" s="366"/>
      <c r="PQZ1" s="366"/>
      <c r="PRA1" s="366"/>
      <c r="PRB1" s="366"/>
      <c r="PRC1" s="366"/>
      <c r="PRD1" s="366"/>
      <c r="PRE1" s="366"/>
      <c r="PRF1" s="366"/>
      <c r="PRG1" s="366"/>
      <c r="PRH1" s="366"/>
      <c r="PRI1" s="366"/>
      <c r="PRJ1" s="366"/>
      <c r="PRK1" s="366"/>
      <c r="PRL1" s="366"/>
      <c r="PRM1" s="366"/>
      <c r="PRN1" s="366"/>
      <c r="PRO1" s="366"/>
      <c r="PRP1" s="366"/>
      <c r="PRQ1" s="366"/>
      <c r="PRR1" s="366"/>
      <c r="PRS1" s="366"/>
      <c r="PRT1" s="366"/>
      <c r="PRU1" s="366"/>
      <c r="PRV1" s="366"/>
      <c r="PRW1" s="366"/>
      <c r="PRX1" s="366"/>
      <c r="PRY1" s="366"/>
      <c r="PRZ1" s="366"/>
      <c r="PSA1" s="366"/>
      <c r="PSB1" s="366"/>
      <c r="PSC1" s="366"/>
      <c r="PSD1" s="366"/>
      <c r="PSE1" s="366"/>
      <c r="PSF1" s="366"/>
      <c r="PSG1" s="366"/>
      <c r="PSH1" s="366"/>
      <c r="PSI1" s="366"/>
      <c r="PSJ1" s="366"/>
      <c r="PSK1" s="366"/>
      <c r="PSL1" s="366"/>
      <c r="PSM1" s="366"/>
      <c r="PSN1" s="366"/>
      <c r="PSO1" s="366"/>
      <c r="PSP1" s="366"/>
      <c r="PSQ1" s="366"/>
      <c r="PSR1" s="366"/>
      <c r="PSS1" s="366"/>
      <c r="PST1" s="366"/>
      <c r="PSU1" s="366"/>
      <c r="PSV1" s="366"/>
      <c r="PSW1" s="366"/>
      <c r="PSX1" s="366"/>
      <c r="PSY1" s="366"/>
      <c r="PSZ1" s="366"/>
      <c r="PTA1" s="366"/>
      <c r="PTB1" s="366"/>
      <c r="PTC1" s="366"/>
      <c r="PTD1" s="366"/>
      <c r="PTE1" s="366"/>
      <c r="PTF1" s="366"/>
      <c r="PTG1" s="366"/>
      <c r="PTH1" s="366"/>
      <c r="PTI1" s="366"/>
      <c r="PTJ1" s="366"/>
      <c r="PTK1" s="366"/>
      <c r="PTL1" s="366"/>
      <c r="PTM1" s="366"/>
      <c r="PTN1" s="366"/>
      <c r="PTO1" s="366"/>
      <c r="PTP1" s="366"/>
      <c r="PTQ1" s="366"/>
      <c r="PTR1" s="366"/>
      <c r="PTS1" s="366"/>
      <c r="PTT1" s="366"/>
      <c r="PTU1" s="366"/>
      <c r="PTV1" s="366"/>
      <c r="PTW1" s="366"/>
      <c r="PTX1" s="366"/>
      <c r="PTY1" s="366"/>
      <c r="PTZ1" s="366"/>
      <c r="PUA1" s="366"/>
      <c r="PUB1" s="366"/>
      <c r="PUC1" s="366"/>
      <c r="PUD1" s="366"/>
      <c r="PUE1" s="366"/>
      <c r="PUF1" s="366"/>
      <c r="PUG1" s="366"/>
      <c r="PUH1" s="366"/>
      <c r="PUI1" s="366"/>
      <c r="PUJ1" s="366"/>
      <c r="PUK1" s="366"/>
      <c r="PUL1" s="366"/>
      <c r="PUM1" s="366"/>
      <c r="PUN1" s="366"/>
      <c r="PUO1" s="366"/>
      <c r="PUP1" s="366"/>
      <c r="PUQ1" s="366"/>
      <c r="PUR1" s="366"/>
      <c r="PUS1" s="366"/>
      <c r="PUT1" s="366"/>
      <c r="PUU1" s="366"/>
      <c r="PUV1" s="366"/>
      <c r="PUW1" s="366"/>
      <c r="PUX1" s="366"/>
      <c r="PUY1" s="366"/>
      <c r="PUZ1" s="366"/>
      <c r="PVA1" s="366"/>
      <c r="PVB1" s="366"/>
      <c r="PVC1" s="366"/>
      <c r="PVD1" s="366"/>
      <c r="PVE1" s="366"/>
      <c r="PVF1" s="366"/>
      <c r="PVG1" s="366"/>
      <c r="PVH1" s="366"/>
      <c r="PVI1" s="366"/>
      <c r="PVJ1" s="366"/>
      <c r="PVK1" s="366"/>
      <c r="PVL1" s="366"/>
      <c r="PVM1" s="366"/>
      <c r="PVN1" s="366"/>
      <c r="PVO1" s="366"/>
      <c r="PVP1" s="366"/>
      <c r="PVQ1" s="366"/>
      <c r="PVR1" s="366"/>
      <c r="PVS1" s="366"/>
      <c r="PVT1" s="366"/>
      <c r="PVU1" s="366"/>
      <c r="PVV1" s="366"/>
      <c r="PVW1" s="366"/>
      <c r="PVX1" s="366"/>
      <c r="PVY1" s="366"/>
      <c r="PVZ1" s="366"/>
      <c r="PWA1" s="366"/>
      <c r="PWB1" s="366"/>
      <c r="PWC1" s="366"/>
      <c r="PWD1" s="366"/>
      <c r="PWE1" s="366"/>
      <c r="PWF1" s="366"/>
      <c r="PWG1" s="366"/>
      <c r="PWH1" s="366"/>
      <c r="PWI1" s="366"/>
      <c r="PWJ1" s="366"/>
      <c r="PWK1" s="366"/>
      <c r="PWL1" s="366"/>
      <c r="PWM1" s="366"/>
      <c r="PWN1" s="366"/>
      <c r="PWO1" s="366"/>
      <c r="PWP1" s="366"/>
      <c r="PWQ1" s="366"/>
      <c r="PWR1" s="366"/>
      <c r="PWS1" s="366"/>
      <c r="PWT1" s="366"/>
      <c r="PWU1" s="366"/>
      <c r="PWV1" s="366"/>
      <c r="PWW1" s="366"/>
      <c r="PWX1" s="366"/>
      <c r="PWY1" s="366"/>
      <c r="PWZ1" s="366"/>
      <c r="PXA1" s="366"/>
      <c r="PXB1" s="366"/>
      <c r="PXC1" s="366"/>
      <c r="PXD1" s="276"/>
      <c r="PXE1" s="276"/>
      <c r="PXF1" s="276"/>
      <c r="PXG1" s="276"/>
      <c r="PXH1" s="276"/>
      <c r="PXI1" s="276"/>
      <c r="PXJ1" s="276"/>
      <c r="PXK1" s="276"/>
      <c r="PXL1" s="276"/>
      <c r="PXM1" s="276"/>
      <c r="PXN1" s="276"/>
      <c r="PXO1" s="276"/>
      <c r="PXP1" s="276"/>
      <c r="PXQ1" s="276"/>
      <c r="PXR1" s="276"/>
      <c r="PXS1" s="276"/>
      <c r="PXT1" s="276"/>
      <c r="PXU1" s="276"/>
      <c r="PXV1" s="276"/>
      <c r="PXW1" s="276"/>
      <c r="PXX1" s="276"/>
      <c r="PXY1" s="276"/>
      <c r="PXZ1" s="276"/>
      <c r="PYA1" s="276"/>
      <c r="PYB1" s="276"/>
      <c r="PYC1" s="276"/>
      <c r="PYD1" s="276"/>
      <c r="PYE1" s="276"/>
      <c r="PYF1" s="276"/>
      <c r="PYG1" s="276"/>
      <c r="PYH1" s="276"/>
      <c r="PYI1" s="276"/>
      <c r="PYJ1" s="276"/>
      <c r="PYK1" s="276"/>
      <c r="PYL1" s="276"/>
      <c r="PYM1" s="276"/>
      <c r="PYN1" s="276"/>
      <c r="PYO1" s="276"/>
      <c r="PYP1" s="276"/>
      <c r="PYQ1" s="276"/>
      <c r="PYR1" s="276"/>
      <c r="PYS1" s="276"/>
      <c r="PYT1" s="276"/>
      <c r="PYU1" s="276"/>
      <c r="PYV1" s="276"/>
      <c r="PYW1" s="276"/>
      <c r="PYX1" s="276"/>
      <c r="PYY1" s="276"/>
      <c r="PYZ1" s="276"/>
      <c r="PZA1" s="276"/>
      <c r="PZB1" s="276"/>
      <c r="PZC1" s="276"/>
      <c r="PZD1" s="276"/>
      <c r="PZE1" s="276"/>
      <c r="PZF1" s="276"/>
      <c r="PZG1" s="276"/>
      <c r="PZH1" s="276"/>
      <c r="PZI1" s="276"/>
      <c r="PZJ1" s="276"/>
      <c r="PZK1" s="276"/>
      <c r="PZL1" s="276"/>
      <c r="PZM1" s="276"/>
      <c r="PZN1" s="276"/>
      <c r="PZO1" s="276"/>
      <c r="PZP1" s="276"/>
      <c r="PZQ1" s="276"/>
      <c r="PZR1" s="276"/>
      <c r="PZS1" s="276"/>
      <c r="PZT1" s="276"/>
      <c r="PZU1" s="276"/>
      <c r="PZV1" s="276"/>
      <c r="PZW1" s="276"/>
      <c r="PZX1" s="276"/>
      <c r="PZY1" s="276"/>
      <c r="PZZ1" s="276"/>
      <c r="QAA1" s="276"/>
      <c r="QAB1" s="276"/>
      <c r="QAC1" s="276"/>
      <c r="QAD1" s="276"/>
      <c r="QAE1" s="276"/>
      <c r="QAF1" s="276"/>
      <c r="QAG1" s="276"/>
      <c r="QAH1" s="276"/>
      <c r="QAI1" s="276"/>
      <c r="QAJ1" s="276"/>
      <c r="QAK1" s="276"/>
      <c r="QAL1" s="276"/>
      <c r="QAM1" s="276"/>
      <c r="QAN1" s="276"/>
      <c r="QAO1" s="276"/>
      <c r="QAP1" s="276"/>
      <c r="QAQ1" s="276"/>
      <c r="QAR1" s="366"/>
      <c r="QAS1" s="366"/>
      <c r="QAT1" s="366"/>
      <c r="QAU1" s="366"/>
      <c r="QAV1" s="366"/>
      <c r="QAW1" s="366"/>
      <c r="QAX1" s="366"/>
      <c r="QAY1" s="366"/>
      <c r="QAZ1" s="366"/>
      <c r="QBA1" s="366"/>
      <c r="QBB1" s="366"/>
      <c r="QBC1" s="366"/>
      <c r="QBD1" s="366"/>
      <c r="QBE1" s="366"/>
      <c r="QBF1" s="366"/>
      <c r="QBG1" s="366"/>
      <c r="QBH1" s="366"/>
      <c r="QBI1" s="366"/>
      <c r="QBJ1" s="366"/>
      <c r="QBK1" s="366"/>
      <c r="QBL1" s="366"/>
      <c r="QBM1" s="366"/>
      <c r="QBN1" s="366"/>
      <c r="QBO1" s="366"/>
      <c r="QBP1" s="366"/>
      <c r="QBQ1" s="366"/>
      <c r="QBR1" s="366"/>
      <c r="QBS1" s="366"/>
      <c r="QBT1" s="366"/>
      <c r="QBU1" s="366"/>
      <c r="QBV1" s="366"/>
      <c r="QBW1" s="366"/>
      <c r="QBX1" s="366"/>
      <c r="QBY1" s="366"/>
      <c r="QBZ1" s="366"/>
      <c r="QCA1" s="366"/>
      <c r="QCB1" s="366"/>
      <c r="QCC1" s="366"/>
      <c r="QCD1" s="366"/>
      <c r="QCE1" s="366"/>
      <c r="QCF1" s="366"/>
      <c r="QCG1" s="366"/>
      <c r="QCH1" s="366"/>
      <c r="QCI1" s="366"/>
      <c r="QCJ1" s="366"/>
      <c r="QCK1" s="366"/>
      <c r="QCL1" s="366"/>
      <c r="QCM1" s="366"/>
      <c r="QCN1" s="366"/>
      <c r="QCO1" s="366"/>
      <c r="QCP1" s="366"/>
      <c r="QCQ1" s="366"/>
      <c r="QCR1" s="366"/>
      <c r="QCS1" s="366"/>
      <c r="QCT1" s="366"/>
      <c r="QCU1" s="366"/>
      <c r="QCV1" s="366"/>
      <c r="QCW1" s="366"/>
      <c r="QCX1" s="366"/>
      <c r="QCY1" s="366"/>
      <c r="QCZ1" s="366"/>
      <c r="QDA1" s="366"/>
      <c r="QDB1" s="366"/>
      <c r="QDC1" s="366"/>
      <c r="QDD1" s="366"/>
      <c r="QDE1" s="366"/>
      <c r="QDF1" s="366"/>
      <c r="QDG1" s="366"/>
      <c r="QDH1" s="366"/>
      <c r="QDI1" s="366"/>
      <c r="QDJ1" s="366"/>
      <c r="QDK1" s="366"/>
      <c r="QDL1" s="366"/>
      <c r="QDM1" s="366"/>
      <c r="QDN1" s="366"/>
      <c r="QDO1" s="366"/>
      <c r="QDP1" s="366"/>
      <c r="QDQ1" s="366"/>
      <c r="QDR1" s="366"/>
      <c r="QDS1" s="366"/>
      <c r="QDT1" s="366"/>
      <c r="QDU1" s="366"/>
      <c r="QDV1" s="366"/>
      <c r="QDW1" s="366"/>
      <c r="QDX1" s="366"/>
      <c r="QDY1" s="366"/>
      <c r="QDZ1" s="366"/>
      <c r="QEA1" s="366"/>
      <c r="QEB1" s="366"/>
      <c r="QEC1" s="366"/>
      <c r="QED1" s="366"/>
      <c r="QEE1" s="366"/>
      <c r="QEF1" s="366"/>
      <c r="QEG1" s="366"/>
      <c r="QEH1" s="366"/>
      <c r="QEI1" s="366"/>
      <c r="QEJ1" s="366"/>
      <c r="QEK1" s="366"/>
      <c r="QEL1" s="366"/>
      <c r="QEM1" s="366"/>
      <c r="QEN1" s="366"/>
      <c r="QEO1" s="366"/>
      <c r="QEP1" s="366"/>
      <c r="QEQ1" s="366"/>
      <c r="QER1" s="366"/>
      <c r="QES1" s="366"/>
      <c r="QET1" s="366"/>
      <c r="QEU1" s="366"/>
      <c r="QEV1" s="366"/>
      <c r="QEW1" s="366"/>
      <c r="QEX1" s="366"/>
      <c r="QEY1" s="366"/>
      <c r="QEZ1" s="366"/>
      <c r="QFA1" s="366"/>
      <c r="QFB1" s="366"/>
      <c r="QFC1" s="366"/>
      <c r="QFD1" s="366"/>
      <c r="QFE1" s="366"/>
      <c r="QFF1" s="366"/>
      <c r="QFG1" s="366"/>
      <c r="QFH1" s="366"/>
      <c r="QFI1" s="366"/>
      <c r="QFJ1" s="366"/>
      <c r="QFK1" s="366"/>
      <c r="QFL1" s="366"/>
      <c r="QFM1" s="366"/>
      <c r="QFN1" s="366"/>
      <c r="QFO1" s="366"/>
      <c r="QFP1" s="366"/>
      <c r="QFQ1" s="366"/>
      <c r="QFR1" s="366"/>
      <c r="QFS1" s="366"/>
      <c r="QFT1" s="366"/>
      <c r="QFU1" s="366"/>
      <c r="QFV1" s="366"/>
      <c r="QFW1" s="366"/>
      <c r="QFX1" s="366"/>
      <c r="QFY1" s="366"/>
      <c r="QFZ1" s="366"/>
      <c r="QGA1" s="366"/>
      <c r="QGB1" s="366"/>
      <c r="QGC1" s="366"/>
      <c r="QGD1" s="366"/>
      <c r="QGE1" s="366"/>
      <c r="QGF1" s="366"/>
      <c r="QGG1" s="366"/>
      <c r="QGH1" s="366"/>
      <c r="QGI1" s="366"/>
      <c r="QGJ1" s="366"/>
      <c r="QGK1" s="366"/>
      <c r="QGL1" s="366"/>
      <c r="QGM1" s="366"/>
      <c r="QGN1" s="366"/>
      <c r="QGO1" s="366"/>
      <c r="QGP1" s="366"/>
      <c r="QGQ1" s="366"/>
      <c r="QGR1" s="366"/>
      <c r="QGS1" s="366"/>
      <c r="QGT1" s="366"/>
      <c r="QGU1" s="366"/>
      <c r="QGV1" s="366"/>
      <c r="QGW1" s="366"/>
      <c r="QGX1" s="366"/>
      <c r="QGY1" s="366"/>
      <c r="QGZ1" s="276"/>
      <c r="QHA1" s="276"/>
      <c r="QHB1" s="276"/>
      <c r="QHC1" s="276"/>
      <c r="QHD1" s="276"/>
      <c r="QHE1" s="276"/>
      <c r="QHF1" s="276"/>
      <c r="QHG1" s="276"/>
      <c r="QHH1" s="276"/>
      <c r="QHI1" s="276"/>
      <c r="QHJ1" s="276"/>
      <c r="QHK1" s="276"/>
      <c r="QHL1" s="276"/>
      <c r="QHM1" s="276"/>
      <c r="QHN1" s="276"/>
      <c r="QHO1" s="276"/>
      <c r="QHP1" s="276"/>
      <c r="QHQ1" s="276"/>
      <c r="QHR1" s="276"/>
      <c r="QHS1" s="276"/>
      <c r="QHT1" s="276"/>
      <c r="QHU1" s="276"/>
      <c r="QHV1" s="276"/>
      <c r="QHW1" s="276"/>
      <c r="QHX1" s="276"/>
      <c r="QHY1" s="276"/>
      <c r="QHZ1" s="276"/>
      <c r="QIA1" s="276"/>
      <c r="QIB1" s="276"/>
      <c r="QIC1" s="276"/>
      <c r="QID1" s="276"/>
      <c r="QIE1" s="276"/>
      <c r="QIF1" s="276"/>
      <c r="QIG1" s="276"/>
      <c r="QIH1" s="276"/>
      <c r="QII1" s="276"/>
      <c r="QIJ1" s="276"/>
      <c r="QIK1" s="276"/>
      <c r="QIL1" s="276"/>
      <c r="QIM1" s="276"/>
      <c r="QIN1" s="276"/>
      <c r="QIO1" s="276"/>
      <c r="QIP1" s="276"/>
      <c r="QIQ1" s="276"/>
      <c r="QIR1" s="276"/>
      <c r="QIS1" s="276"/>
      <c r="QIT1" s="276"/>
      <c r="QIU1" s="276"/>
      <c r="QIV1" s="276"/>
      <c r="QIW1" s="276"/>
      <c r="QIX1" s="276"/>
      <c r="QIY1" s="276"/>
      <c r="QIZ1" s="276"/>
      <c r="QJA1" s="276"/>
      <c r="QJB1" s="276"/>
      <c r="QJC1" s="276"/>
      <c r="QJD1" s="276"/>
      <c r="QJE1" s="276"/>
      <c r="QJF1" s="276"/>
      <c r="QJG1" s="276"/>
      <c r="QJH1" s="276"/>
      <c r="QJI1" s="276"/>
      <c r="QJJ1" s="276"/>
      <c r="QJK1" s="276"/>
      <c r="QJL1" s="276"/>
      <c r="QJM1" s="276"/>
      <c r="QJN1" s="276"/>
      <c r="QJO1" s="276"/>
      <c r="QJP1" s="276"/>
      <c r="QJQ1" s="276"/>
      <c r="QJR1" s="276"/>
      <c r="QJS1" s="276"/>
      <c r="QJT1" s="276"/>
      <c r="QJU1" s="276"/>
      <c r="QJV1" s="276"/>
      <c r="QJW1" s="276"/>
      <c r="QJX1" s="276"/>
      <c r="QJY1" s="276"/>
      <c r="QJZ1" s="276"/>
      <c r="QKA1" s="276"/>
      <c r="QKB1" s="276"/>
      <c r="QKC1" s="276"/>
      <c r="QKD1" s="276"/>
      <c r="QKE1" s="276"/>
      <c r="QKF1" s="276"/>
      <c r="QKG1" s="276"/>
      <c r="QKH1" s="276"/>
      <c r="QKI1" s="276"/>
      <c r="QKJ1" s="276"/>
      <c r="QKK1" s="276"/>
      <c r="QKL1" s="276"/>
      <c r="QKM1" s="276"/>
      <c r="QKN1" s="366"/>
      <c r="QKO1" s="366"/>
      <c r="QKP1" s="366"/>
      <c r="QKQ1" s="366"/>
      <c r="QKR1" s="366"/>
      <c r="QKS1" s="366"/>
      <c r="QKT1" s="366"/>
      <c r="QKU1" s="366"/>
      <c r="QKV1" s="366"/>
      <c r="QKW1" s="366"/>
      <c r="QKX1" s="366"/>
      <c r="QKY1" s="366"/>
      <c r="QKZ1" s="366"/>
      <c r="QLA1" s="366"/>
      <c r="QLB1" s="366"/>
      <c r="QLC1" s="366"/>
      <c r="QLD1" s="366"/>
      <c r="QLE1" s="366"/>
      <c r="QLF1" s="366"/>
      <c r="QLG1" s="366"/>
      <c r="QLH1" s="366"/>
      <c r="QLI1" s="366"/>
      <c r="QLJ1" s="366"/>
      <c r="QLK1" s="366"/>
      <c r="QLL1" s="366"/>
      <c r="QLM1" s="366"/>
      <c r="QLN1" s="366"/>
      <c r="QLO1" s="366"/>
      <c r="QLP1" s="366"/>
      <c r="QLQ1" s="366"/>
      <c r="QLR1" s="366"/>
      <c r="QLS1" s="366"/>
      <c r="QLT1" s="366"/>
      <c r="QLU1" s="366"/>
      <c r="QLV1" s="366"/>
      <c r="QLW1" s="366"/>
      <c r="QLX1" s="366"/>
      <c r="QLY1" s="366"/>
      <c r="QLZ1" s="366"/>
      <c r="QMA1" s="366"/>
      <c r="QMB1" s="366"/>
      <c r="QMC1" s="366"/>
      <c r="QMD1" s="366"/>
      <c r="QME1" s="366"/>
      <c r="QMF1" s="366"/>
      <c r="QMG1" s="366"/>
      <c r="QMH1" s="366"/>
      <c r="QMI1" s="366"/>
      <c r="QMJ1" s="366"/>
      <c r="QMK1" s="366"/>
      <c r="QML1" s="366"/>
      <c r="QMM1" s="366"/>
      <c r="QMN1" s="366"/>
      <c r="QMO1" s="366"/>
      <c r="QMP1" s="366"/>
      <c r="QMQ1" s="366"/>
      <c r="QMR1" s="366"/>
      <c r="QMS1" s="366"/>
      <c r="QMT1" s="366"/>
      <c r="QMU1" s="366"/>
      <c r="QMV1" s="366"/>
      <c r="QMW1" s="366"/>
      <c r="QMX1" s="366"/>
      <c r="QMY1" s="366"/>
      <c r="QMZ1" s="366"/>
      <c r="QNA1" s="366"/>
      <c r="QNB1" s="366"/>
      <c r="QNC1" s="366"/>
      <c r="QND1" s="366"/>
      <c r="QNE1" s="366"/>
      <c r="QNF1" s="366"/>
      <c r="QNG1" s="366"/>
      <c r="QNH1" s="366"/>
      <c r="QNI1" s="366"/>
      <c r="QNJ1" s="366"/>
      <c r="QNK1" s="366"/>
      <c r="QNL1" s="366"/>
      <c r="QNM1" s="366"/>
      <c r="QNN1" s="366"/>
      <c r="QNO1" s="366"/>
      <c r="QNP1" s="366"/>
      <c r="QNQ1" s="366"/>
      <c r="QNR1" s="366"/>
      <c r="QNS1" s="366"/>
      <c r="QNT1" s="366"/>
      <c r="QNU1" s="366"/>
      <c r="QNV1" s="366"/>
      <c r="QNW1" s="366"/>
      <c r="QNX1" s="366"/>
      <c r="QNY1" s="366"/>
      <c r="QNZ1" s="366"/>
      <c r="QOA1" s="366"/>
      <c r="QOB1" s="366"/>
      <c r="QOC1" s="366"/>
      <c r="QOD1" s="366"/>
      <c r="QOE1" s="366"/>
      <c r="QOF1" s="366"/>
      <c r="QOG1" s="366"/>
      <c r="QOH1" s="366"/>
      <c r="QOI1" s="366"/>
      <c r="QOJ1" s="366"/>
      <c r="QOK1" s="366"/>
      <c r="QOL1" s="366"/>
      <c r="QOM1" s="366"/>
      <c r="QON1" s="366"/>
      <c r="QOO1" s="366"/>
      <c r="QOP1" s="366"/>
      <c r="QOQ1" s="366"/>
      <c r="QOR1" s="366"/>
      <c r="QOS1" s="366"/>
      <c r="QOT1" s="366"/>
      <c r="QOU1" s="366"/>
      <c r="QOV1" s="366"/>
      <c r="QOW1" s="366"/>
      <c r="QOX1" s="366"/>
      <c r="QOY1" s="366"/>
      <c r="QOZ1" s="366"/>
      <c r="QPA1" s="366"/>
      <c r="QPB1" s="366"/>
      <c r="QPC1" s="366"/>
      <c r="QPD1" s="366"/>
      <c r="QPE1" s="366"/>
      <c r="QPF1" s="366"/>
      <c r="QPG1" s="366"/>
      <c r="QPH1" s="366"/>
      <c r="QPI1" s="366"/>
      <c r="QPJ1" s="366"/>
      <c r="QPK1" s="366"/>
      <c r="QPL1" s="366"/>
      <c r="QPM1" s="366"/>
      <c r="QPN1" s="366"/>
      <c r="QPO1" s="366"/>
      <c r="QPP1" s="366"/>
      <c r="QPQ1" s="366"/>
      <c r="QPR1" s="366"/>
      <c r="QPS1" s="366"/>
      <c r="QPT1" s="366"/>
      <c r="QPU1" s="366"/>
      <c r="QPV1" s="366"/>
      <c r="QPW1" s="366"/>
      <c r="QPX1" s="366"/>
      <c r="QPY1" s="366"/>
      <c r="QPZ1" s="366"/>
      <c r="QQA1" s="366"/>
      <c r="QQB1" s="366"/>
      <c r="QQC1" s="366"/>
      <c r="QQD1" s="366"/>
      <c r="QQE1" s="366"/>
      <c r="QQF1" s="366"/>
      <c r="QQG1" s="366"/>
      <c r="QQH1" s="366"/>
      <c r="QQI1" s="366"/>
      <c r="QQJ1" s="366"/>
      <c r="QQK1" s="366"/>
      <c r="QQL1" s="366"/>
      <c r="QQM1" s="366"/>
      <c r="QQN1" s="366"/>
      <c r="QQO1" s="366"/>
      <c r="QQP1" s="366"/>
      <c r="QQQ1" s="366"/>
      <c r="QQR1" s="366"/>
      <c r="QQS1" s="366"/>
      <c r="QQT1" s="366"/>
      <c r="QQU1" s="366"/>
      <c r="QQV1" s="276"/>
      <c r="QQW1" s="276"/>
      <c r="QQX1" s="276"/>
      <c r="QQY1" s="276"/>
      <c r="QQZ1" s="276"/>
      <c r="QRA1" s="276"/>
      <c r="QRB1" s="276"/>
      <c r="QRC1" s="276"/>
      <c r="QRD1" s="276"/>
      <c r="QRE1" s="276"/>
      <c r="QRF1" s="276"/>
      <c r="QRG1" s="276"/>
      <c r="QRH1" s="276"/>
      <c r="QRI1" s="276"/>
      <c r="QRJ1" s="276"/>
      <c r="QRK1" s="276"/>
      <c r="QRL1" s="276"/>
      <c r="QRM1" s="276"/>
      <c r="QRN1" s="276"/>
      <c r="QRO1" s="276"/>
      <c r="QRP1" s="276"/>
      <c r="QRQ1" s="276"/>
      <c r="QRR1" s="276"/>
      <c r="QRS1" s="276"/>
      <c r="QRT1" s="276"/>
      <c r="QRU1" s="276"/>
      <c r="QRV1" s="276"/>
      <c r="QRW1" s="276"/>
      <c r="QRX1" s="276"/>
      <c r="QRY1" s="276"/>
      <c r="QRZ1" s="276"/>
      <c r="QSA1" s="276"/>
      <c r="QSB1" s="276"/>
      <c r="QSC1" s="276"/>
      <c r="QSD1" s="276"/>
      <c r="QSE1" s="276"/>
      <c r="QSF1" s="276"/>
      <c r="QSG1" s="276"/>
      <c r="QSH1" s="276"/>
      <c r="QSI1" s="276"/>
      <c r="QSJ1" s="276"/>
      <c r="QSK1" s="276"/>
      <c r="QSL1" s="276"/>
      <c r="QSM1" s="276"/>
      <c r="QSN1" s="276"/>
      <c r="QSO1" s="276"/>
      <c r="QSP1" s="276"/>
      <c r="QSQ1" s="276"/>
      <c r="QSR1" s="276"/>
      <c r="QSS1" s="276"/>
      <c r="QST1" s="276"/>
      <c r="QSU1" s="276"/>
      <c r="QSV1" s="276"/>
      <c r="QSW1" s="276"/>
      <c r="QSX1" s="276"/>
      <c r="QSY1" s="276"/>
      <c r="QSZ1" s="276"/>
      <c r="QTA1" s="276"/>
      <c r="QTB1" s="276"/>
      <c r="QTC1" s="276"/>
      <c r="QTD1" s="276"/>
      <c r="QTE1" s="276"/>
      <c r="QTF1" s="276"/>
      <c r="QTG1" s="276"/>
      <c r="QTH1" s="276"/>
      <c r="QTI1" s="276"/>
      <c r="QTJ1" s="276"/>
      <c r="QTK1" s="276"/>
      <c r="QTL1" s="276"/>
      <c r="QTM1" s="276"/>
      <c r="QTN1" s="276"/>
      <c r="QTO1" s="276"/>
      <c r="QTP1" s="276"/>
      <c r="QTQ1" s="276"/>
      <c r="QTR1" s="276"/>
      <c r="QTS1" s="276"/>
      <c r="QTT1" s="276"/>
      <c r="QTU1" s="276"/>
      <c r="QTV1" s="276"/>
      <c r="QTW1" s="276"/>
      <c r="QTX1" s="276"/>
      <c r="QTY1" s="276"/>
      <c r="QTZ1" s="276"/>
      <c r="QUA1" s="276"/>
      <c r="QUB1" s="276"/>
      <c r="QUC1" s="276"/>
      <c r="QUD1" s="276"/>
      <c r="QUE1" s="276"/>
      <c r="QUF1" s="276"/>
      <c r="QUG1" s="276"/>
      <c r="QUH1" s="276"/>
      <c r="QUI1" s="276"/>
      <c r="QUJ1" s="366"/>
      <c r="QUK1" s="366"/>
      <c r="QUL1" s="366"/>
      <c r="QUM1" s="366"/>
      <c r="QUN1" s="366"/>
      <c r="QUO1" s="366"/>
      <c r="QUP1" s="366"/>
      <c r="QUQ1" s="366"/>
      <c r="QUR1" s="366"/>
      <c r="QUS1" s="366"/>
      <c r="QUT1" s="366"/>
      <c r="QUU1" s="366"/>
      <c r="QUV1" s="366"/>
      <c r="QUW1" s="366"/>
      <c r="QUX1" s="366"/>
      <c r="QUY1" s="366"/>
      <c r="QUZ1" s="366"/>
      <c r="QVA1" s="366"/>
      <c r="QVB1" s="366"/>
      <c r="QVC1" s="366"/>
      <c r="QVD1" s="366"/>
      <c r="QVE1" s="366"/>
      <c r="QVF1" s="366"/>
      <c r="QVG1" s="366"/>
      <c r="QVH1" s="366"/>
      <c r="QVI1" s="366"/>
      <c r="QVJ1" s="366"/>
      <c r="QVK1" s="366"/>
      <c r="QVL1" s="366"/>
      <c r="QVM1" s="366"/>
      <c r="QVN1" s="366"/>
      <c r="QVO1" s="366"/>
      <c r="QVP1" s="366"/>
      <c r="QVQ1" s="366"/>
      <c r="QVR1" s="366"/>
      <c r="QVS1" s="366"/>
      <c r="QVT1" s="366"/>
      <c r="QVU1" s="366"/>
      <c r="QVV1" s="366"/>
      <c r="QVW1" s="366"/>
      <c r="QVX1" s="366"/>
      <c r="QVY1" s="366"/>
      <c r="QVZ1" s="366"/>
      <c r="QWA1" s="366"/>
      <c r="QWB1" s="366"/>
      <c r="QWC1" s="366"/>
      <c r="QWD1" s="366"/>
      <c r="QWE1" s="366"/>
      <c r="QWF1" s="366"/>
      <c r="QWG1" s="366"/>
      <c r="QWH1" s="366"/>
      <c r="QWI1" s="366"/>
      <c r="QWJ1" s="366"/>
      <c r="QWK1" s="366"/>
      <c r="QWL1" s="366"/>
      <c r="QWM1" s="366"/>
      <c r="QWN1" s="366"/>
      <c r="QWO1" s="366"/>
      <c r="QWP1" s="366"/>
      <c r="QWQ1" s="366"/>
      <c r="QWR1" s="366"/>
      <c r="QWS1" s="366"/>
      <c r="QWT1" s="366"/>
      <c r="QWU1" s="366"/>
      <c r="QWV1" s="366"/>
      <c r="QWW1" s="366"/>
      <c r="QWX1" s="366"/>
      <c r="QWY1" s="366"/>
      <c r="QWZ1" s="366"/>
      <c r="QXA1" s="366"/>
      <c r="QXB1" s="366"/>
      <c r="QXC1" s="366"/>
      <c r="QXD1" s="366"/>
      <c r="QXE1" s="366"/>
      <c r="QXF1" s="366"/>
      <c r="QXG1" s="366"/>
      <c r="QXH1" s="366"/>
      <c r="QXI1" s="366"/>
      <c r="QXJ1" s="366"/>
      <c r="QXK1" s="366"/>
      <c r="QXL1" s="366"/>
      <c r="QXM1" s="366"/>
      <c r="QXN1" s="366"/>
      <c r="QXO1" s="366"/>
      <c r="QXP1" s="366"/>
      <c r="QXQ1" s="366"/>
      <c r="QXR1" s="366"/>
      <c r="QXS1" s="366"/>
      <c r="QXT1" s="366"/>
      <c r="QXU1" s="366"/>
      <c r="QXV1" s="366"/>
      <c r="QXW1" s="366"/>
      <c r="QXX1" s="366"/>
      <c r="QXY1" s="366"/>
      <c r="QXZ1" s="366"/>
      <c r="QYA1" s="366"/>
      <c r="QYB1" s="366"/>
      <c r="QYC1" s="366"/>
      <c r="QYD1" s="366"/>
      <c r="QYE1" s="366"/>
      <c r="QYF1" s="366"/>
      <c r="QYG1" s="366"/>
      <c r="QYH1" s="366"/>
      <c r="QYI1" s="366"/>
      <c r="QYJ1" s="366"/>
      <c r="QYK1" s="366"/>
      <c r="QYL1" s="366"/>
      <c r="QYM1" s="366"/>
      <c r="QYN1" s="366"/>
      <c r="QYO1" s="366"/>
      <c r="QYP1" s="366"/>
      <c r="QYQ1" s="366"/>
      <c r="QYR1" s="366"/>
      <c r="QYS1" s="366"/>
      <c r="QYT1" s="366"/>
      <c r="QYU1" s="366"/>
      <c r="QYV1" s="366"/>
      <c r="QYW1" s="366"/>
      <c r="QYX1" s="366"/>
      <c r="QYY1" s="366"/>
      <c r="QYZ1" s="366"/>
      <c r="QZA1" s="366"/>
      <c r="QZB1" s="366"/>
      <c r="QZC1" s="366"/>
      <c r="QZD1" s="366"/>
      <c r="QZE1" s="366"/>
      <c r="QZF1" s="366"/>
      <c r="QZG1" s="366"/>
      <c r="QZH1" s="366"/>
      <c r="QZI1" s="366"/>
      <c r="QZJ1" s="366"/>
      <c r="QZK1" s="366"/>
      <c r="QZL1" s="366"/>
      <c r="QZM1" s="366"/>
      <c r="QZN1" s="366"/>
      <c r="QZO1" s="366"/>
      <c r="QZP1" s="366"/>
      <c r="QZQ1" s="366"/>
      <c r="QZR1" s="366"/>
      <c r="QZS1" s="366"/>
      <c r="QZT1" s="366"/>
      <c r="QZU1" s="366"/>
      <c r="QZV1" s="366"/>
      <c r="QZW1" s="366"/>
      <c r="QZX1" s="366"/>
      <c r="QZY1" s="366"/>
      <c r="QZZ1" s="366"/>
      <c r="RAA1" s="366"/>
      <c r="RAB1" s="366"/>
      <c r="RAC1" s="366"/>
      <c r="RAD1" s="366"/>
      <c r="RAE1" s="366"/>
      <c r="RAF1" s="366"/>
      <c r="RAG1" s="366"/>
      <c r="RAH1" s="366"/>
      <c r="RAI1" s="366"/>
      <c r="RAJ1" s="366"/>
      <c r="RAK1" s="366"/>
      <c r="RAL1" s="366"/>
      <c r="RAM1" s="366"/>
      <c r="RAN1" s="366"/>
      <c r="RAO1" s="366"/>
      <c r="RAP1" s="366"/>
      <c r="RAQ1" s="366"/>
      <c r="RAR1" s="276"/>
      <c r="RAS1" s="276"/>
      <c r="RAT1" s="276"/>
      <c r="RAU1" s="276"/>
      <c r="RAV1" s="276"/>
      <c r="RAW1" s="276"/>
      <c r="RAX1" s="276"/>
      <c r="RAY1" s="276"/>
      <c r="RAZ1" s="276"/>
      <c r="RBA1" s="276"/>
      <c r="RBB1" s="276"/>
      <c r="RBC1" s="276"/>
      <c r="RBD1" s="276"/>
      <c r="RBE1" s="276"/>
      <c r="RBF1" s="276"/>
      <c r="RBG1" s="276"/>
      <c r="RBH1" s="276"/>
      <c r="RBI1" s="276"/>
      <c r="RBJ1" s="276"/>
      <c r="RBK1" s="276"/>
      <c r="RBL1" s="276"/>
      <c r="RBM1" s="276"/>
      <c r="RBN1" s="276"/>
      <c r="RBO1" s="276"/>
      <c r="RBP1" s="276"/>
      <c r="RBQ1" s="276"/>
      <c r="RBR1" s="276"/>
      <c r="RBS1" s="276"/>
      <c r="RBT1" s="276"/>
      <c r="RBU1" s="276"/>
      <c r="RBV1" s="276"/>
      <c r="RBW1" s="276"/>
      <c r="RBX1" s="276"/>
      <c r="RBY1" s="276"/>
      <c r="RBZ1" s="276"/>
      <c r="RCA1" s="276"/>
      <c r="RCB1" s="276"/>
      <c r="RCC1" s="276"/>
      <c r="RCD1" s="276"/>
      <c r="RCE1" s="276"/>
      <c r="RCF1" s="276"/>
      <c r="RCG1" s="276"/>
      <c r="RCH1" s="276"/>
      <c r="RCI1" s="276"/>
      <c r="RCJ1" s="276"/>
      <c r="RCK1" s="276"/>
      <c r="RCL1" s="276"/>
      <c r="RCM1" s="276"/>
      <c r="RCN1" s="276"/>
      <c r="RCO1" s="276"/>
      <c r="RCP1" s="276"/>
      <c r="RCQ1" s="276"/>
      <c r="RCR1" s="276"/>
      <c r="RCS1" s="276"/>
      <c r="RCT1" s="276"/>
      <c r="RCU1" s="276"/>
      <c r="RCV1" s="276"/>
      <c r="RCW1" s="276"/>
      <c r="RCX1" s="276"/>
      <c r="RCY1" s="276"/>
      <c r="RCZ1" s="276"/>
      <c r="RDA1" s="276"/>
      <c r="RDB1" s="276"/>
      <c r="RDC1" s="276"/>
      <c r="RDD1" s="276"/>
      <c r="RDE1" s="276"/>
      <c r="RDF1" s="276"/>
      <c r="RDG1" s="276"/>
      <c r="RDH1" s="276"/>
      <c r="RDI1" s="276"/>
      <c r="RDJ1" s="276"/>
      <c r="RDK1" s="276"/>
      <c r="RDL1" s="276"/>
      <c r="RDM1" s="276"/>
      <c r="RDN1" s="276"/>
      <c r="RDO1" s="276"/>
      <c r="RDP1" s="276"/>
      <c r="RDQ1" s="276"/>
      <c r="RDR1" s="276"/>
      <c r="RDS1" s="276"/>
      <c r="RDT1" s="276"/>
      <c r="RDU1" s="276"/>
      <c r="RDV1" s="276"/>
      <c r="RDW1" s="276"/>
      <c r="RDX1" s="276"/>
      <c r="RDY1" s="276"/>
      <c r="RDZ1" s="276"/>
      <c r="REA1" s="276"/>
      <c r="REB1" s="276"/>
      <c r="REC1" s="276"/>
      <c r="RED1" s="276"/>
      <c r="REE1" s="276"/>
      <c r="REF1" s="366"/>
      <c r="REG1" s="366"/>
      <c r="REH1" s="366"/>
      <c r="REI1" s="366"/>
      <c r="REJ1" s="366"/>
      <c r="REK1" s="366"/>
      <c r="REL1" s="366"/>
      <c r="REM1" s="366"/>
      <c r="REN1" s="366"/>
      <c r="REO1" s="366"/>
      <c r="REP1" s="366"/>
      <c r="REQ1" s="366"/>
      <c r="RER1" s="366"/>
      <c r="RES1" s="366"/>
      <c r="RET1" s="366"/>
      <c r="REU1" s="366"/>
      <c r="REV1" s="366"/>
      <c r="REW1" s="366"/>
      <c r="REX1" s="366"/>
      <c r="REY1" s="366"/>
      <c r="REZ1" s="366"/>
      <c r="RFA1" s="366"/>
      <c r="RFB1" s="366"/>
      <c r="RFC1" s="366"/>
      <c r="RFD1" s="366"/>
      <c r="RFE1" s="366"/>
      <c r="RFF1" s="366"/>
      <c r="RFG1" s="366"/>
      <c r="RFH1" s="366"/>
      <c r="RFI1" s="366"/>
      <c r="RFJ1" s="366"/>
      <c r="RFK1" s="366"/>
      <c r="RFL1" s="366"/>
      <c r="RFM1" s="366"/>
      <c r="RFN1" s="366"/>
      <c r="RFO1" s="366"/>
      <c r="RFP1" s="366"/>
      <c r="RFQ1" s="366"/>
      <c r="RFR1" s="366"/>
      <c r="RFS1" s="366"/>
      <c r="RFT1" s="366"/>
      <c r="RFU1" s="366"/>
      <c r="RFV1" s="366"/>
      <c r="RFW1" s="366"/>
      <c r="RFX1" s="366"/>
      <c r="RFY1" s="366"/>
      <c r="RFZ1" s="366"/>
      <c r="RGA1" s="366"/>
      <c r="RGB1" s="366"/>
      <c r="RGC1" s="366"/>
      <c r="RGD1" s="366"/>
      <c r="RGE1" s="366"/>
      <c r="RGF1" s="366"/>
      <c r="RGG1" s="366"/>
      <c r="RGH1" s="366"/>
      <c r="RGI1" s="366"/>
      <c r="RGJ1" s="366"/>
      <c r="RGK1" s="366"/>
      <c r="RGL1" s="366"/>
      <c r="RGM1" s="366"/>
      <c r="RGN1" s="366"/>
      <c r="RGO1" s="366"/>
      <c r="RGP1" s="366"/>
      <c r="RGQ1" s="366"/>
      <c r="RGR1" s="366"/>
      <c r="RGS1" s="366"/>
      <c r="RGT1" s="366"/>
      <c r="RGU1" s="366"/>
      <c r="RGV1" s="366"/>
      <c r="RGW1" s="366"/>
      <c r="RGX1" s="366"/>
      <c r="RGY1" s="366"/>
      <c r="RGZ1" s="366"/>
      <c r="RHA1" s="366"/>
      <c r="RHB1" s="366"/>
      <c r="RHC1" s="366"/>
      <c r="RHD1" s="366"/>
      <c r="RHE1" s="366"/>
      <c r="RHF1" s="366"/>
      <c r="RHG1" s="366"/>
      <c r="RHH1" s="366"/>
      <c r="RHI1" s="366"/>
      <c r="RHJ1" s="366"/>
      <c r="RHK1" s="366"/>
      <c r="RHL1" s="366"/>
      <c r="RHM1" s="366"/>
      <c r="RHN1" s="366"/>
      <c r="RHO1" s="366"/>
      <c r="RHP1" s="366"/>
      <c r="RHQ1" s="366"/>
      <c r="RHR1" s="366"/>
      <c r="RHS1" s="366"/>
      <c r="RHT1" s="366"/>
      <c r="RHU1" s="366"/>
      <c r="RHV1" s="366"/>
      <c r="RHW1" s="366"/>
      <c r="RHX1" s="366"/>
      <c r="RHY1" s="366"/>
      <c r="RHZ1" s="366"/>
      <c r="RIA1" s="366"/>
      <c r="RIB1" s="366"/>
      <c r="RIC1" s="366"/>
      <c r="RID1" s="366"/>
      <c r="RIE1" s="366"/>
      <c r="RIF1" s="366"/>
      <c r="RIG1" s="366"/>
      <c r="RIH1" s="366"/>
      <c r="RII1" s="366"/>
      <c r="RIJ1" s="366"/>
      <c r="RIK1" s="366"/>
      <c r="RIL1" s="366"/>
      <c r="RIM1" s="366"/>
      <c r="RIN1" s="366"/>
      <c r="RIO1" s="366"/>
      <c r="RIP1" s="366"/>
      <c r="RIQ1" s="366"/>
      <c r="RIR1" s="366"/>
      <c r="RIS1" s="366"/>
      <c r="RIT1" s="366"/>
      <c r="RIU1" s="366"/>
      <c r="RIV1" s="366"/>
      <c r="RIW1" s="366"/>
      <c r="RIX1" s="366"/>
      <c r="RIY1" s="366"/>
      <c r="RIZ1" s="366"/>
      <c r="RJA1" s="366"/>
      <c r="RJB1" s="366"/>
      <c r="RJC1" s="366"/>
      <c r="RJD1" s="366"/>
      <c r="RJE1" s="366"/>
      <c r="RJF1" s="366"/>
      <c r="RJG1" s="366"/>
      <c r="RJH1" s="366"/>
      <c r="RJI1" s="366"/>
      <c r="RJJ1" s="366"/>
      <c r="RJK1" s="366"/>
      <c r="RJL1" s="366"/>
      <c r="RJM1" s="366"/>
      <c r="RJN1" s="366"/>
      <c r="RJO1" s="366"/>
      <c r="RJP1" s="366"/>
      <c r="RJQ1" s="366"/>
      <c r="RJR1" s="366"/>
      <c r="RJS1" s="366"/>
      <c r="RJT1" s="366"/>
      <c r="RJU1" s="366"/>
      <c r="RJV1" s="366"/>
      <c r="RJW1" s="366"/>
      <c r="RJX1" s="366"/>
      <c r="RJY1" s="366"/>
      <c r="RJZ1" s="366"/>
      <c r="RKA1" s="366"/>
      <c r="RKB1" s="366"/>
      <c r="RKC1" s="366"/>
      <c r="RKD1" s="366"/>
      <c r="RKE1" s="366"/>
      <c r="RKF1" s="366"/>
      <c r="RKG1" s="366"/>
      <c r="RKH1" s="366"/>
      <c r="RKI1" s="366"/>
      <c r="RKJ1" s="366"/>
      <c r="RKK1" s="366"/>
      <c r="RKL1" s="366"/>
      <c r="RKM1" s="366"/>
      <c r="RKN1" s="276"/>
      <c r="RKO1" s="276"/>
      <c r="RKP1" s="276"/>
      <c r="RKQ1" s="276"/>
      <c r="RKR1" s="276"/>
      <c r="RKS1" s="276"/>
      <c r="RKT1" s="276"/>
      <c r="RKU1" s="276"/>
      <c r="RKV1" s="276"/>
      <c r="RKW1" s="276"/>
      <c r="RKX1" s="276"/>
      <c r="RKY1" s="276"/>
      <c r="RKZ1" s="276"/>
      <c r="RLA1" s="276"/>
      <c r="RLB1" s="276"/>
      <c r="RLC1" s="276"/>
      <c r="RLD1" s="276"/>
      <c r="RLE1" s="276"/>
      <c r="RLF1" s="276"/>
      <c r="RLG1" s="276"/>
      <c r="RLH1" s="276"/>
      <c r="RLI1" s="276"/>
      <c r="RLJ1" s="276"/>
      <c r="RLK1" s="276"/>
      <c r="RLL1" s="276"/>
      <c r="RLM1" s="276"/>
      <c r="RLN1" s="276"/>
      <c r="RLO1" s="276"/>
      <c r="RLP1" s="276"/>
      <c r="RLQ1" s="276"/>
      <c r="RLR1" s="276"/>
      <c r="RLS1" s="276"/>
      <c r="RLT1" s="276"/>
      <c r="RLU1" s="276"/>
      <c r="RLV1" s="276"/>
      <c r="RLW1" s="276"/>
      <c r="RLX1" s="276"/>
      <c r="RLY1" s="276"/>
      <c r="RLZ1" s="276"/>
      <c r="RMA1" s="276"/>
      <c r="RMB1" s="276"/>
      <c r="RMC1" s="276"/>
      <c r="RMD1" s="276"/>
      <c r="RME1" s="276"/>
      <c r="RMF1" s="276"/>
      <c r="RMG1" s="276"/>
      <c r="RMH1" s="276"/>
      <c r="RMI1" s="276"/>
      <c r="RMJ1" s="276"/>
      <c r="RMK1" s="276"/>
      <c r="RML1" s="276"/>
      <c r="RMM1" s="276"/>
      <c r="RMN1" s="276"/>
      <c r="RMO1" s="276"/>
      <c r="RMP1" s="276"/>
      <c r="RMQ1" s="276"/>
      <c r="RMR1" s="276"/>
      <c r="RMS1" s="276"/>
      <c r="RMT1" s="276"/>
      <c r="RMU1" s="276"/>
      <c r="RMV1" s="276"/>
      <c r="RMW1" s="276"/>
      <c r="RMX1" s="276"/>
      <c r="RMY1" s="276"/>
      <c r="RMZ1" s="276"/>
      <c r="RNA1" s="276"/>
      <c r="RNB1" s="276"/>
      <c r="RNC1" s="276"/>
      <c r="RND1" s="276"/>
      <c r="RNE1" s="276"/>
      <c r="RNF1" s="276"/>
      <c r="RNG1" s="276"/>
      <c r="RNH1" s="276"/>
      <c r="RNI1" s="276"/>
      <c r="RNJ1" s="276"/>
      <c r="RNK1" s="276"/>
      <c r="RNL1" s="276"/>
      <c r="RNM1" s="276"/>
      <c r="RNN1" s="276"/>
      <c r="RNO1" s="276"/>
      <c r="RNP1" s="276"/>
      <c r="RNQ1" s="276"/>
      <c r="RNR1" s="276"/>
      <c r="RNS1" s="276"/>
      <c r="RNT1" s="276"/>
      <c r="RNU1" s="276"/>
      <c r="RNV1" s="276"/>
      <c r="RNW1" s="276"/>
      <c r="RNX1" s="276"/>
      <c r="RNY1" s="276"/>
      <c r="RNZ1" s="276"/>
      <c r="ROA1" s="276"/>
      <c r="ROB1" s="366"/>
      <c r="ROC1" s="366"/>
      <c r="ROD1" s="366"/>
      <c r="ROE1" s="366"/>
      <c r="ROF1" s="366"/>
      <c r="ROG1" s="366"/>
      <c r="ROH1" s="366"/>
      <c r="ROI1" s="366"/>
      <c r="ROJ1" s="366"/>
      <c r="ROK1" s="366"/>
      <c r="ROL1" s="366"/>
      <c r="ROM1" s="366"/>
      <c r="RON1" s="366"/>
      <c r="ROO1" s="366"/>
      <c r="ROP1" s="366"/>
      <c r="ROQ1" s="366"/>
      <c r="ROR1" s="366"/>
      <c r="ROS1" s="366"/>
      <c r="ROT1" s="366"/>
      <c r="ROU1" s="366"/>
      <c r="ROV1" s="366"/>
      <c r="ROW1" s="366"/>
      <c r="ROX1" s="366"/>
      <c r="ROY1" s="366"/>
      <c r="ROZ1" s="366"/>
      <c r="RPA1" s="366"/>
      <c r="RPB1" s="366"/>
      <c r="RPC1" s="366"/>
      <c r="RPD1" s="366"/>
      <c r="RPE1" s="366"/>
      <c r="RPF1" s="366"/>
      <c r="RPG1" s="366"/>
      <c r="RPH1" s="366"/>
      <c r="RPI1" s="366"/>
      <c r="RPJ1" s="366"/>
      <c r="RPK1" s="366"/>
      <c r="RPL1" s="366"/>
      <c r="RPM1" s="366"/>
      <c r="RPN1" s="366"/>
      <c r="RPO1" s="366"/>
      <c r="RPP1" s="366"/>
      <c r="RPQ1" s="366"/>
      <c r="RPR1" s="366"/>
      <c r="RPS1" s="366"/>
      <c r="RPT1" s="366"/>
      <c r="RPU1" s="366"/>
      <c r="RPV1" s="366"/>
      <c r="RPW1" s="366"/>
      <c r="RPX1" s="366"/>
      <c r="RPY1" s="366"/>
      <c r="RPZ1" s="366"/>
      <c r="RQA1" s="366"/>
      <c r="RQB1" s="366"/>
      <c r="RQC1" s="366"/>
      <c r="RQD1" s="366"/>
      <c r="RQE1" s="366"/>
      <c r="RQF1" s="366"/>
      <c r="RQG1" s="366"/>
      <c r="RQH1" s="366"/>
      <c r="RQI1" s="366"/>
      <c r="RQJ1" s="366"/>
      <c r="RQK1" s="366"/>
      <c r="RQL1" s="366"/>
      <c r="RQM1" s="366"/>
      <c r="RQN1" s="366"/>
      <c r="RQO1" s="366"/>
      <c r="RQP1" s="366"/>
      <c r="RQQ1" s="366"/>
      <c r="RQR1" s="366"/>
      <c r="RQS1" s="366"/>
      <c r="RQT1" s="366"/>
      <c r="RQU1" s="366"/>
      <c r="RQV1" s="366"/>
      <c r="RQW1" s="366"/>
      <c r="RQX1" s="366"/>
      <c r="RQY1" s="366"/>
      <c r="RQZ1" s="366"/>
      <c r="RRA1" s="366"/>
      <c r="RRB1" s="366"/>
      <c r="RRC1" s="366"/>
      <c r="RRD1" s="366"/>
      <c r="RRE1" s="366"/>
      <c r="RRF1" s="366"/>
      <c r="RRG1" s="366"/>
      <c r="RRH1" s="366"/>
      <c r="RRI1" s="366"/>
      <c r="RRJ1" s="366"/>
      <c r="RRK1" s="366"/>
      <c r="RRL1" s="366"/>
      <c r="RRM1" s="366"/>
      <c r="RRN1" s="366"/>
      <c r="RRO1" s="366"/>
      <c r="RRP1" s="366"/>
      <c r="RRQ1" s="366"/>
      <c r="RRR1" s="366"/>
      <c r="RRS1" s="366"/>
      <c r="RRT1" s="366"/>
      <c r="RRU1" s="366"/>
      <c r="RRV1" s="366"/>
      <c r="RRW1" s="366"/>
      <c r="RRX1" s="366"/>
      <c r="RRY1" s="366"/>
      <c r="RRZ1" s="366"/>
      <c r="RSA1" s="366"/>
      <c r="RSB1" s="366"/>
      <c r="RSC1" s="366"/>
      <c r="RSD1" s="366"/>
      <c r="RSE1" s="366"/>
      <c r="RSF1" s="366"/>
      <c r="RSG1" s="366"/>
      <c r="RSH1" s="366"/>
      <c r="RSI1" s="366"/>
      <c r="RSJ1" s="366"/>
      <c r="RSK1" s="366"/>
      <c r="RSL1" s="366"/>
      <c r="RSM1" s="366"/>
      <c r="RSN1" s="366"/>
      <c r="RSO1" s="366"/>
      <c r="RSP1" s="366"/>
      <c r="RSQ1" s="366"/>
      <c r="RSR1" s="366"/>
      <c r="RSS1" s="366"/>
      <c r="RST1" s="366"/>
      <c r="RSU1" s="366"/>
      <c r="RSV1" s="366"/>
      <c r="RSW1" s="366"/>
      <c r="RSX1" s="366"/>
      <c r="RSY1" s="366"/>
      <c r="RSZ1" s="366"/>
      <c r="RTA1" s="366"/>
      <c r="RTB1" s="366"/>
      <c r="RTC1" s="366"/>
      <c r="RTD1" s="366"/>
      <c r="RTE1" s="366"/>
      <c r="RTF1" s="366"/>
      <c r="RTG1" s="366"/>
      <c r="RTH1" s="366"/>
      <c r="RTI1" s="366"/>
      <c r="RTJ1" s="366"/>
      <c r="RTK1" s="366"/>
      <c r="RTL1" s="366"/>
      <c r="RTM1" s="366"/>
      <c r="RTN1" s="366"/>
      <c r="RTO1" s="366"/>
      <c r="RTP1" s="366"/>
      <c r="RTQ1" s="366"/>
      <c r="RTR1" s="366"/>
      <c r="RTS1" s="366"/>
      <c r="RTT1" s="366"/>
      <c r="RTU1" s="366"/>
      <c r="RTV1" s="366"/>
      <c r="RTW1" s="366"/>
      <c r="RTX1" s="366"/>
      <c r="RTY1" s="366"/>
      <c r="RTZ1" s="366"/>
      <c r="RUA1" s="366"/>
      <c r="RUB1" s="366"/>
      <c r="RUC1" s="366"/>
      <c r="RUD1" s="366"/>
      <c r="RUE1" s="366"/>
      <c r="RUF1" s="366"/>
      <c r="RUG1" s="366"/>
      <c r="RUH1" s="366"/>
      <c r="RUI1" s="366"/>
      <c r="RUJ1" s="276"/>
      <c r="RUK1" s="276"/>
      <c r="RUL1" s="276"/>
      <c r="RUM1" s="276"/>
      <c r="RUN1" s="276"/>
      <c r="RUO1" s="276"/>
      <c r="RUP1" s="276"/>
      <c r="RUQ1" s="276"/>
      <c r="RUR1" s="276"/>
      <c r="RUS1" s="276"/>
      <c r="RUT1" s="276"/>
      <c r="RUU1" s="276"/>
      <c r="RUV1" s="276"/>
      <c r="RUW1" s="276"/>
      <c r="RUX1" s="276"/>
      <c r="RUY1" s="276"/>
      <c r="RUZ1" s="276"/>
      <c r="RVA1" s="276"/>
      <c r="RVB1" s="276"/>
      <c r="RVC1" s="276"/>
      <c r="RVD1" s="276"/>
      <c r="RVE1" s="276"/>
      <c r="RVF1" s="276"/>
      <c r="RVG1" s="276"/>
      <c r="RVH1" s="276"/>
      <c r="RVI1" s="276"/>
      <c r="RVJ1" s="276"/>
      <c r="RVK1" s="276"/>
      <c r="RVL1" s="276"/>
      <c r="RVM1" s="276"/>
      <c r="RVN1" s="276"/>
      <c r="RVO1" s="276"/>
      <c r="RVP1" s="276"/>
      <c r="RVQ1" s="276"/>
      <c r="RVR1" s="276"/>
      <c r="RVS1" s="276"/>
      <c r="RVT1" s="276"/>
      <c r="RVU1" s="276"/>
      <c r="RVV1" s="276"/>
      <c r="RVW1" s="276"/>
      <c r="RVX1" s="276"/>
      <c r="RVY1" s="276"/>
      <c r="RVZ1" s="276"/>
      <c r="RWA1" s="276"/>
      <c r="RWB1" s="276"/>
      <c r="RWC1" s="276"/>
      <c r="RWD1" s="276"/>
      <c r="RWE1" s="276"/>
      <c r="RWF1" s="276"/>
      <c r="RWG1" s="276"/>
      <c r="RWH1" s="276"/>
      <c r="RWI1" s="276"/>
      <c r="RWJ1" s="276"/>
      <c r="RWK1" s="276"/>
      <c r="RWL1" s="276"/>
      <c r="RWM1" s="276"/>
      <c r="RWN1" s="276"/>
      <c r="RWO1" s="276"/>
      <c r="RWP1" s="276"/>
      <c r="RWQ1" s="276"/>
      <c r="RWR1" s="276"/>
      <c r="RWS1" s="276"/>
      <c r="RWT1" s="276"/>
      <c r="RWU1" s="276"/>
      <c r="RWV1" s="276"/>
      <c r="RWW1" s="276"/>
      <c r="RWX1" s="276"/>
      <c r="RWY1" s="276"/>
      <c r="RWZ1" s="276"/>
      <c r="RXA1" s="276"/>
      <c r="RXB1" s="276"/>
      <c r="RXC1" s="276"/>
      <c r="RXD1" s="276"/>
      <c r="RXE1" s="276"/>
      <c r="RXF1" s="276"/>
      <c r="RXG1" s="276"/>
      <c r="RXH1" s="276"/>
      <c r="RXI1" s="276"/>
      <c r="RXJ1" s="276"/>
      <c r="RXK1" s="276"/>
      <c r="RXL1" s="276"/>
      <c r="RXM1" s="276"/>
      <c r="RXN1" s="276"/>
      <c r="RXO1" s="276"/>
      <c r="RXP1" s="276"/>
      <c r="RXQ1" s="276"/>
      <c r="RXR1" s="276"/>
      <c r="RXS1" s="276"/>
      <c r="RXT1" s="276"/>
      <c r="RXU1" s="276"/>
      <c r="RXV1" s="276"/>
      <c r="RXW1" s="276"/>
      <c r="RXX1" s="366"/>
      <c r="RXY1" s="366"/>
      <c r="RXZ1" s="366"/>
      <c r="RYA1" s="366"/>
      <c r="RYB1" s="366"/>
      <c r="RYC1" s="366"/>
      <c r="RYD1" s="366"/>
      <c r="RYE1" s="366"/>
      <c r="RYF1" s="366"/>
      <c r="RYG1" s="366"/>
      <c r="RYH1" s="366"/>
      <c r="RYI1" s="366"/>
      <c r="RYJ1" s="366"/>
      <c r="RYK1" s="366"/>
      <c r="RYL1" s="366"/>
      <c r="RYM1" s="366"/>
      <c r="RYN1" s="366"/>
      <c r="RYO1" s="366"/>
      <c r="RYP1" s="366"/>
      <c r="RYQ1" s="366"/>
      <c r="RYR1" s="366"/>
      <c r="RYS1" s="366"/>
      <c r="RYT1" s="366"/>
      <c r="RYU1" s="366"/>
      <c r="RYV1" s="366"/>
      <c r="RYW1" s="366"/>
      <c r="RYX1" s="366"/>
      <c r="RYY1" s="366"/>
      <c r="RYZ1" s="366"/>
      <c r="RZA1" s="366"/>
      <c r="RZB1" s="366"/>
      <c r="RZC1" s="366"/>
      <c r="RZD1" s="366"/>
      <c r="RZE1" s="366"/>
      <c r="RZF1" s="366"/>
      <c r="RZG1" s="366"/>
      <c r="RZH1" s="366"/>
      <c r="RZI1" s="366"/>
      <c r="RZJ1" s="366"/>
      <c r="RZK1" s="366"/>
      <c r="RZL1" s="366"/>
      <c r="RZM1" s="366"/>
      <c r="RZN1" s="366"/>
      <c r="RZO1" s="366"/>
      <c r="RZP1" s="366"/>
      <c r="RZQ1" s="366"/>
      <c r="RZR1" s="366"/>
      <c r="RZS1" s="366"/>
      <c r="RZT1" s="366"/>
      <c r="RZU1" s="366"/>
      <c r="RZV1" s="366"/>
      <c r="RZW1" s="366"/>
      <c r="RZX1" s="366"/>
      <c r="RZY1" s="366"/>
      <c r="RZZ1" s="366"/>
      <c r="SAA1" s="366"/>
      <c r="SAB1" s="366"/>
      <c r="SAC1" s="366"/>
      <c r="SAD1" s="366"/>
      <c r="SAE1" s="366"/>
      <c r="SAF1" s="366"/>
      <c r="SAG1" s="366"/>
      <c r="SAH1" s="366"/>
      <c r="SAI1" s="366"/>
      <c r="SAJ1" s="366"/>
      <c r="SAK1" s="366"/>
      <c r="SAL1" s="366"/>
      <c r="SAM1" s="366"/>
      <c r="SAN1" s="366"/>
      <c r="SAO1" s="366"/>
      <c r="SAP1" s="366"/>
      <c r="SAQ1" s="366"/>
      <c r="SAR1" s="366"/>
      <c r="SAS1" s="366"/>
      <c r="SAT1" s="366"/>
      <c r="SAU1" s="366"/>
      <c r="SAV1" s="366"/>
      <c r="SAW1" s="366"/>
      <c r="SAX1" s="366"/>
      <c r="SAY1" s="366"/>
      <c r="SAZ1" s="366"/>
      <c r="SBA1" s="366"/>
      <c r="SBB1" s="366"/>
      <c r="SBC1" s="366"/>
      <c r="SBD1" s="366"/>
      <c r="SBE1" s="366"/>
      <c r="SBF1" s="366"/>
      <c r="SBG1" s="366"/>
      <c r="SBH1" s="366"/>
      <c r="SBI1" s="366"/>
      <c r="SBJ1" s="366"/>
      <c r="SBK1" s="366"/>
      <c r="SBL1" s="366"/>
      <c r="SBM1" s="366"/>
      <c r="SBN1" s="366"/>
      <c r="SBO1" s="366"/>
      <c r="SBP1" s="366"/>
      <c r="SBQ1" s="366"/>
      <c r="SBR1" s="366"/>
      <c r="SBS1" s="366"/>
      <c r="SBT1" s="366"/>
      <c r="SBU1" s="366"/>
      <c r="SBV1" s="366"/>
      <c r="SBW1" s="366"/>
      <c r="SBX1" s="366"/>
      <c r="SBY1" s="366"/>
      <c r="SBZ1" s="366"/>
      <c r="SCA1" s="366"/>
      <c r="SCB1" s="366"/>
      <c r="SCC1" s="366"/>
      <c r="SCD1" s="366"/>
      <c r="SCE1" s="366"/>
      <c r="SCF1" s="366"/>
      <c r="SCG1" s="366"/>
      <c r="SCH1" s="366"/>
      <c r="SCI1" s="366"/>
      <c r="SCJ1" s="366"/>
      <c r="SCK1" s="366"/>
      <c r="SCL1" s="366"/>
      <c r="SCM1" s="366"/>
      <c r="SCN1" s="366"/>
      <c r="SCO1" s="366"/>
      <c r="SCP1" s="366"/>
      <c r="SCQ1" s="366"/>
      <c r="SCR1" s="366"/>
      <c r="SCS1" s="366"/>
      <c r="SCT1" s="366"/>
      <c r="SCU1" s="366"/>
      <c r="SCV1" s="366"/>
      <c r="SCW1" s="366"/>
      <c r="SCX1" s="366"/>
      <c r="SCY1" s="366"/>
      <c r="SCZ1" s="366"/>
      <c r="SDA1" s="366"/>
      <c r="SDB1" s="366"/>
      <c r="SDC1" s="366"/>
      <c r="SDD1" s="366"/>
      <c r="SDE1" s="366"/>
      <c r="SDF1" s="366"/>
      <c r="SDG1" s="366"/>
      <c r="SDH1" s="366"/>
      <c r="SDI1" s="366"/>
      <c r="SDJ1" s="366"/>
      <c r="SDK1" s="366"/>
      <c r="SDL1" s="366"/>
      <c r="SDM1" s="366"/>
      <c r="SDN1" s="366"/>
      <c r="SDO1" s="366"/>
      <c r="SDP1" s="366"/>
      <c r="SDQ1" s="366"/>
      <c r="SDR1" s="366"/>
      <c r="SDS1" s="366"/>
      <c r="SDT1" s="366"/>
      <c r="SDU1" s="366"/>
      <c r="SDV1" s="366"/>
      <c r="SDW1" s="366"/>
      <c r="SDX1" s="366"/>
      <c r="SDY1" s="366"/>
      <c r="SDZ1" s="366"/>
      <c r="SEA1" s="366"/>
      <c r="SEB1" s="366"/>
      <c r="SEC1" s="366"/>
      <c r="SED1" s="366"/>
      <c r="SEE1" s="366"/>
      <c r="SEF1" s="276"/>
      <c r="SEG1" s="276"/>
      <c r="SEH1" s="276"/>
      <c r="SEI1" s="276"/>
      <c r="SEJ1" s="276"/>
      <c r="SEK1" s="276"/>
      <c r="SEL1" s="276"/>
      <c r="SEM1" s="276"/>
      <c r="SEN1" s="276"/>
      <c r="SEO1" s="276"/>
      <c r="SEP1" s="276"/>
      <c r="SEQ1" s="276"/>
      <c r="SER1" s="276"/>
      <c r="SES1" s="276"/>
      <c r="SET1" s="276"/>
      <c r="SEU1" s="276"/>
      <c r="SEV1" s="276"/>
      <c r="SEW1" s="276"/>
      <c r="SEX1" s="276"/>
      <c r="SEY1" s="276"/>
      <c r="SEZ1" s="276"/>
      <c r="SFA1" s="276"/>
      <c r="SFB1" s="276"/>
      <c r="SFC1" s="276"/>
      <c r="SFD1" s="276"/>
      <c r="SFE1" s="276"/>
      <c r="SFF1" s="276"/>
      <c r="SFG1" s="276"/>
      <c r="SFH1" s="276"/>
      <c r="SFI1" s="276"/>
      <c r="SFJ1" s="276"/>
      <c r="SFK1" s="276"/>
      <c r="SFL1" s="276"/>
      <c r="SFM1" s="276"/>
      <c r="SFN1" s="276"/>
      <c r="SFO1" s="276"/>
      <c r="SFP1" s="276"/>
      <c r="SFQ1" s="276"/>
      <c r="SFR1" s="276"/>
      <c r="SFS1" s="276"/>
      <c r="SFT1" s="276"/>
      <c r="SFU1" s="276"/>
      <c r="SFV1" s="276"/>
      <c r="SFW1" s="276"/>
      <c r="SFX1" s="276"/>
      <c r="SFY1" s="276"/>
      <c r="SFZ1" s="276"/>
      <c r="SGA1" s="276"/>
      <c r="SGB1" s="276"/>
      <c r="SGC1" s="276"/>
      <c r="SGD1" s="276"/>
      <c r="SGE1" s="276"/>
      <c r="SGF1" s="276"/>
      <c r="SGG1" s="276"/>
      <c r="SGH1" s="276"/>
      <c r="SGI1" s="276"/>
      <c r="SGJ1" s="276"/>
      <c r="SGK1" s="276"/>
      <c r="SGL1" s="276"/>
      <c r="SGM1" s="276"/>
      <c r="SGN1" s="276"/>
      <c r="SGO1" s="276"/>
      <c r="SGP1" s="276"/>
      <c r="SGQ1" s="276"/>
      <c r="SGR1" s="276"/>
      <c r="SGS1" s="276"/>
      <c r="SGT1" s="276"/>
      <c r="SGU1" s="276"/>
      <c r="SGV1" s="276"/>
      <c r="SGW1" s="276"/>
      <c r="SGX1" s="276"/>
      <c r="SGY1" s="276"/>
      <c r="SGZ1" s="276"/>
      <c r="SHA1" s="276"/>
      <c r="SHB1" s="276"/>
      <c r="SHC1" s="276"/>
      <c r="SHD1" s="276"/>
      <c r="SHE1" s="276"/>
      <c r="SHF1" s="276"/>
      <c r="SHG1" s="276"/>
      <c r="SHH1" s="276"/>
      <c r="SHI1" s="276"/>
      <c r="SHJ1" s="276"/>
      <c r="SHK1" s="276"/>
      <c r="SHL1" s="276"/>
      <c r="SHM1" s="276"/>
      <c r="SHN1" s="276"/>
      <c r="SHO1" s="276"/>
      <c r="SHP1" s="276"/>
      <c r="SHQ1" s="276"/>
      <c r="SHR1" s="276"/>
      <c r="SHS1" s="276"/>
      <c r="SHT1" s="366"/>
      <c r="SHU1" s="366"/>
      <c r="SHV1" s="366"/>
      <c r="SHW1" s="366"/>
      <c r="SHX1" s="366"/>
      <c r="SHY1" s="366"/>
      <c r="SHZ1" s="366"/>
      <c r="SIA1" s="366"/>
      <c r="SIB1" s="366"/>
      <c r="SIC1" s="366"/>
      <c r="SID1" s="366"/>
      <c r="SIE1" s="366"/>
      <c r="SIF1" s="366"/>
      <c r="SIG1" s="366"/>
      <c r="SIH1" s="366"/>
      <c r="SII1" s="366"/>
      <c r="SIJ1" s="366"/>
      <c r="SIK1" s="366"/>
      <c r="SIL1" s="366"/>
      <c r="SIM1" s="366"/>
      <c r="SIN1" s="366"/>
      <c r="SIO1" s="366"/>
      <c r="SIP1" s="366"/>
      <c r="SIQ1" s="366"/>
      <c r="SIR1" s="366"/>
      <c r="SIS1" s="366"/>
      <c r="SIT1" s="366"/>
      <c r="SIU1" s="366"/>
      <c r="SIV1" s="366"/>
      <c r="SIW1" s="366"/>
      <c r="SIX1" s="366"/>
      <c r="SIY1" s="366"/>
      <c r="SIZ1" s="366"/>
      <c r="SJA1" s="366"/>
      <c r="SJB1" s="366"/>
      <c r="SJC1" s="366"/>
      <c r="SJD1" s="366"/>
      <c r="SJE1" s="366"/>
      <c r="SJF1" s="366"/>
      <c r="SJG1" s="366"/>
      <c r="SJH1" s="366"/>
      <c r="SJI1" s="366"/>
      <c r="SJJ1" s="366"/>
      <c r="SJK1" s="366"/>
      <c r="SJL1" s="366"/>
      <c r="SJM1" s="366"/>
      <c r="SJN1" s="366"/>
      <c r="SJO1" s="366"/>
      <c r="SJP1" s="366"/>
      <c r="SJQ1" s="366"/>
      <c r="SJR1" s="366"/>
      <c r="SJS1" s="366"/>
      <c r="SJT1" s="366"/>
      <c r="SJU1" s="366"/>
      <c r="SJV1" s="366"/>
      <c r="SJW1" s="366"/>
      <c r="SJX1" s="366"/>
      <c r="SJY1" s="366"/>
      <c r="SJZ1" s="366"/>
      <c r="SKA1" s="366"/>
      <c r="SKB1" s="366"/>
      <c r="SKC1" s="366"/>
      <c r="SKD1" s="366"/>
      <c r="SKE1" s="366"/>
      <c r="SKF1" s="366"/>
      <c r="SKG1" s="366"/>
      <c r="SKH1" s="366"/>
      <c r="SKI1" s="366"/>
      <c r="SKJ1" s="366"/>
      <c r="SKK1" s="366"/>
      <c r="SKL1" s="366"/>
      <c r="SKM1" s="366"/>
      <c r="SKN1" s="366"/>
      <c r="SKO1" s="366"/>
      <c r="SKP1" s="366"/>
      <c r="SKQ1" s="366"/>
      <c r="SKR1" s="366"/>
      <c r="SKS1" s="366"/>
      <c r="SKT1" s="366"/>
      <c r="SKU1" s="366"/>
      <c r="SKV1" s="366"/>
      <c r="SKW1" s="366"/>
      <c r="SKX1" s="366"/>
      <c r="SKY1" s="366"/>
      <c r="SKZ1" s="366"/>
      <c r="SLA1" s="366"/>
      <c r="SLB1" s="366"/>
      <c r="SLC1" s="366"/>
      <c r="SLD1" s="366"/>
      <c r="SLE1" s="366"/>
      <c r="SLF1" s="366"/>
      <c r="SLG1" s="366"/>
      <c r="SLH1" s="366"/>
      <c r="SLI1" s="366"/>
      <c r="SLJ1" s="366"/>
      <c r="SLK1" s="366"/>
      <c r="SLL1" s="366"/>
      <c r="SLM1" s="366"/>
      <c r="SLN1" s="366"/>
      <c r="SLO1" s="366"/>
      <c r="SLP1" s="366"/>
      <c r="SLQ1" s="366"/>
      <c r="SLR1" s="366"/>
      <c r="SLS1" s="366"/>
      <c r="SLT1" s="366"/>
      <c r="SLU1" s="366"/>
      <c r="SLV1" s="366"/>
      <c r="SLW1" s="366"/>
      <c r="SLX1" s="366"/>
      <c r="SLY1" s="366"/>
      <c r="SLZ1" s="366"/>
      <c r="SMA1" s="366"/>
      <c r="SMB1" s="366"/>
      <c r="SMC1" s="366"/>
      <c r="SMD1" s="366"/>
      <c r="SME1" s="366"/>
      <c r="SMF1" s="366"/>
      <c r="SMG1" s="366"/>
      <c r="SMH1" s="366"/>
      <c r="SMI1" s="366"/>
      <c r="SMJ1" s="366"/>
      <c r="SMK1" s="366"/>
      <c r="SML1" s="366"/>
      <c r="SMM1" s="366"/>
      <c r="SMN1" s="366"/>
      <c r="SMO1" s="366"/>
      <c r="SMP1" s="366"/>
      <c r="SMQ1" s="366"/>
      <c r="SMR1" s="366"/>
      <c r="SMS1" s="366"/>
      <c r="SMT1" s="366"/>
      <c r="SMU1" s="366"/>
      <c r="SMV1" s="366"/>
      <c r="SMW1" s="366"/>
      <c r="SMX1" s="366"/>
      <c r="SMY1" s="366"/>
      <c r="SMZ1" s="366"/>
      <c r="SNA1" s="366"/>
      <c r="SNB1" s="366"/>
      <c r="SNC1" s="366"/>
      <c r="SND1" s="366"/>
      <c r="SNE1" s="366"/>
      <c r="SNF1" s="366"/>
      <c r="SNG1" s="366"/>
      <c r="SNH1" s="366"/>
      <c r="SNI1" s="366"/>
      <c r="SNJ1" s="366"/>
      <c r="SNK1" s="366"/>
      <c r="SNL1" s="366"/>
      <c r="SNM1" s="366"/>
      <c r="SNN1" s="366"/>
      <c r="SNO1" s="366"/>
      <c r="SNP1" s="366"/>
      <c r="SNQ1" s="366"/>
      <c r="SNR1" s="366"/>
      <c r="SNS1" s="366"/>
      <c r="SNT1" s="366"/>
      <c r="SNU1" s="366"/>
      <c r="SNV1" s="366"/>
      <c r="SNW1" s="366"/>
      <c r="SNX1" s="366"/>
      <c r="SNY1" s="366"/>
      <c r="SNZ1" s="366"/>
      <c r="SOA1" s="366"/>
      <c r="SOB1" s="276"/>
      <c r="SOC1" s="276"/>
      <c r="SOD1" s="276"/>
      <c r="SOE1" s="276"/>
      <c r="SOF1" s="276"/>
      <c r="SOG1" s="276"/>
      <c r="SOH1" s="276"/>
      <c r="SOI1" s="276"/>
      <c r="SOJ1" s="276"/>
      <c r="SOK1" s="276"/>
      <c r="SOL1" s="276"/>
      <c r="SOM1" s="276"/>
      <c r="SON1" s="276"/>
      <c r="SOO1" s="276"/>
      <c r="SOP1" s="276"/>
      <c r="SOQ1" s="276"/>
      <c r="SOR1" s="276"/>
      <c r="SOS1" s="276"/>
      <c r="SOT1" s="276"/>
      <c r="SOU1" s="276"/>
      <c r="SOV1" s="276"/>
      <c r="SOW1" s="276"/>
      <c r="SOX1" s="276"/>
      <c r="SOY1" s="276"/>
      <c r="SOZ1" s="276"/>
      <c r="SPA1" s="276"/>
      <c r="SPB1" s="276"/>
      <c r="SPC1" s="276"/>
      <c r="SPD1" s="276"/>
      <c r="SPE1" s="276"/>
      <c r="SPF1" s="276"/>
      <c r="SPG1" s="276"/>
      <c r="SPH1" s="276"/>
      <c r="SPI1" s="276"/>
      <c r="SPJ1" s="276"/>
      <c r="SPK1" s="276"/>
      <c r="SPL1" s="276"/>
      <c r="SPM1" s="276"/>
      <c r="SPN1" s="276"/>
      <c r="SPO1" s="276"/>
      <c r="SPP1" s="276"/>
      <c r="SPQ1" s="276"/>
      <c r="SPR1" s="276"/>
      <c r="SPS1" s="276"/>
      <c r="SPT1" s="276"/>
      <c r="SPU1" s="276"/>
      <c r="SPV1" s="276"/>
      <c r="SPW1" s="276"/>
      <c r="SPX1" s="276"/>
      <c r="SPY1" s="276"/>
      <c r="SPZ1" s="276"/>
      <c r="SQA1" s="276"/>
      <c r="SQB1" s="276"/>
      <c r="SQC1" s="276"/>
      <c r="SQD1" s="276"/>
      <c r="SQE1" s="276"/>
      <c r="SQF1" s="276"/>
      <c r="SQG1" s="276"/>
      <c r="SQH1" s="276"/>
      <c r="SQI1" s="276"/>
      <c r="SQJ1" s="276"/>
      <c r="SQK1" s="276"/>
      <c r="SQL1" s="276"/>
      <c r="SQM1" s="276"/>
      <c r="SQN1" s="276"/>
      <c r="SQO1" s="276"/>
      <c r="SQP1" s="276"/>
      <c r="SQQ1" s="276"/>
      <c r="SQR1" s="276"/>
      <c r="SQS1" s="276"/>
      <c r="SQT1" s="276"/>
      <c r="SQU1" s="276"/>
      <c r="SQV1" s="276"/>
      <c r="SQW1" s="276"/>
      <c r="SQX1" s="276"/>
      <c r="SQY1" s="276"/>
      <c r="SQZ1" s="276"/>
      <c r="SRA1" s="276"/>
      <c r="SRB1" s="276"/>
      <c r="SRC1" s="276"/>
      <c r="SRD1" s="276"/>
      <c r="SRE1" s="276"/>
      <c r="SRF1" s="276"/>
      <c r="SRG1" s="276"/>
      <c r="SRH1" s="276"/>
      <c r="SRI1" s="276"/>
      <c r="SRJ1" s="276"/>
      <c r="SRK1" s="276"/>
      <c r="SRL1" s="276"/>
      <c r="SRM1" s="276"/>
      <c r="SRN1" s="276"/>
      <c r="SRO1" s="276"/>
      <c r="SRP1" s="366"/>
      <c r="SRQ1" s="366"/>
      <c r="SRR1" s="366"/>
      <c r="SRS1" s="366"/>
      <c r="SRT1" s="366"/>
      <c r="SRU1" s="366"/>
      <c r="SRV1" s="366"/>
      <c r="SRW1" s="366"/>
      <c r="SRX1" s="366"/>
      <c r="SRY1" s="366"/>
      <c r="SRZ1" s="366"/>
      <c r="SSA1" s="366"/>
      <c r="SSB1" s="366"/>
      <c r="SSC1" s="366"/>
      <c r="SSD1" s="366"/>
      <c r="SSE1" s="366"/>
      <c r="SSF1" s="366"/>
      <c r="SSG1" s="366"/>
      <c r="SSH1" s="366"/>
      <c r="SSI1" s="366"/>
      <c r="SSJ1" s="366"/>
      <c r="SSK1" s="366"/>
      <c r="SSL1" s="366"/>
      <c r="SSM1" s="366"/>
      <c r="SSN1" s="366"/>
      <c r="SSO1" s="366"/>
      <c r="SSP1" s="366"/>
      <c r="SSQ1" s="366"/>
      <c r="SSR1" s="366"/>
      <c r="SSS1" s="366"/>
      <c r="SST1" s="366"/>
      <c r="SSU1" s="366"/>
      <c r="SSV1" s="366"/>
      <c r="SSW1" s="366"/>
      <c r="SSX1" s="366"/>
      <c r="SSY1" s="366"/>
      <c r="SSZ1" s="366"/>
      <c r="STA1" s="366"/>
      <c r="STB1" s="366"/>
      <c r="STC1" s="366"/>
      <c r="STD1" s="366"/>
      <c r="STE1" s="366"/>
      <c r="STF1" s="366"/>
      <c r="STG1" s="366"/>
      <c r="STH1" s="366"/>
      <c r="STI1" s="366"/>
      <c r="STJ1" s="366"/>
      <c r="STK1" s="366"/>
      <c r="STL1" s="366"/>
      <c r="STM1" s="366"/>
      <c r="STN1" s="366"/>
      <c r="STO1" s="366"/>
      <c r="STP1" s="366"/>
      <c r="STQ1" s="366"/>
      <c r="STR1" s="366"/>
      <c r="STS1" s="366"/>
      <c r="STT1" s="366"/>
      <c r="STU1" s="366"/>
      <c r="STV1" s="366"/>
      <c r="STW1" s="366"/>
      <c r="STX1" s="366"/>
      <c r="STY1" s="366"/>
      <c r="STZ1" s="366"/>
      <c r="SUA1" s="366"/>
      <c r="SUB1" s="366"/>
      <c r="SUC1" s="366"/>
      <c r="SUD1" s="366"/>
      <c r="SUE1" s="366"/>
      <c r="SUF1" s="366"/>
      <c r="SUG1" s="366"/>
      <c r="SUH1" s="366"/>
      <c r="SUI1" s="366"/>
      <c r="SUJ1" s="366"/>
      <c r="SUK1" s="366"/>
      <c r="SUL1" s="366"/>
      <c r="SUM1" s="366"/>
      <c r="SUN1" s="366"/>
      <c r="SUO1" s="366"/>
      <c r="SUP1" s="366"/>
      <c r="SUQ1" s="366"/>
      <c r="SUR1" s="366"/>
      <c r="SUS1" s="366"/>
      <c r="SUT1" s="366"/>
      <c r="SUU1" s="366"/>
      <c r="SUV1" s="366"/>
      <c r="SUW1" s="366"/>
      <c r="SUX1" s="366"/>
      <c r="SUY1" s="366"/>
      <c r="SUZ1" s="366"/>
      <c r="SVA1" s="366"/>
      <c r="SVB1" s="366"/>
      <c r="SVC1" s="366"/>
      <c r="SVD1" s="366"/>
      <c r="SVE1" s="366"/>
      <c r="SVF1" s="366"/>
      <c r="SVG1" s="366"/>
      <c r="SVH1" s="366"/>
      <c r="SVI1" s="366"/>
      <c r="SVJ1" s="366"/>
      <c r="SVK1" s="366"/>
      <c r="SVL1" s="366"/>
      <c r="SVM1" s="366"/>
      <c r="SVN1" s="366"/>
      <c r="SVO1" s="366"/>
      <c r="SVP1" s="366"/>
      <c r="SVQ1" s="366"/>
      <c r="SVR1" s="366"/>
      <c r="SVS1" s="366"/>
      <c r="SVT1" s="366"/>
      <c r="SVU1" s="366"/>
      <c r="SVV1" s="366"/>
      <c r="SVW1" s="366"/>
      <c r="SVX1" s="366"/>
      <c r="SVY1" s="366"/>
      <c r="SVZ1" s="366"/>
      <c r="SWA1" s="366"/>
      <c r="SWB1" s="366"/>
      <c r="SWC1" s="366"/>
      <c r="SWD1" s="366"/>
      <c r="SWE1" s="366"/>
      <c r="SWF1" s="366"/>
      <c r="SWG1" s="366"/>
      <c r="SWH1" s="366"/>
      <c r="SWI1" s="366"/>
      <c r="SWJ1" s="366"/>
      <c r="SWK1" s="366"/>
      <c r="SWL1" s="366"/>
      <c r="SWM1" s="366"/>
      <c r="SWN1" s="366"/>
      <c r="SWO1" s="366"/>
      <c r="SWP1" s="366"/>
      <c r="SWQ1" s="366"/>
      <c r="SWR1" s="366"/>
      <c r="SWS1" s="366"/>
      <c r="SWT1" s="366"/>
      <c r="SWU1" s="366"/>
      <c r="SWV1" s="366"/>
      <c r="SWW1" s="366"/>
      <c r="SWX1" s="366"/>
      <c r="SWY1" s="366"/>
      <c r="SWZ1" s="366"/>
      <c r="SXA1" s="366"/>
      <c r="SXB1" s="366"/>
      <c r="SXC1" s="366"/>
      <c r="SXD1" s="366"/>
      <c r="SXE1" s="366"/>
      <c r="SXF1" s="366"/>
      <c r="SXG1" s="366"/>
      <c r="SXH1" s="366"/>
      <c r="SXI1" s="366"/>
      <c r="SXJ1" s="366"/>
      <c r="SXK1" s="366"/>
      <c r="SXL1" s="366"/>
      <c r="SXM1" s="366"/>
      <c r="SXN1" s="366"/>
      <c r="SXO1" s="366"/>
      <c r="SXP1" s="366"/>
      <c r="SXQ1" s="366"/>
      <c r="SXR1" s="366"/>
      <c r="SXS1" s="366"/>
      <c r="SXT1" s="366"/>
      <c r="SXU1" s="366"/>
      <c r="SXV1" s="366"/>
      <c r="SXW1" s="366"/>
      <c r="SXX1" s="276"/>
      <c r="SXY1" s="276"/>
      <c r="SXZ1" s="276"/>
      <c r="SYA1" s="276"/>
      <c r="SYB1" s="276"/>
      <c r="SYC1" s="276"/>
      <c r="SYD1" s="276"/>
      <c r="SYE1" s="276"/>
      <c r="SYF1" s="276"/>
      <c r="SYG1" s="276"/>
      <c r="SYH1" s="276"/>
      <c r="SYI1" s="276"/>
      <c r="SYJ1" s="276"/>
      <c r="SYK1" s="276"/>
      <c r="SYL1" s="276"/>
      <c r="SYM1" s="276"/>
      <c r="SYN1" s="276"/>
      <c r="SYO1" s="276"/>
      <c r="SYP1" s="276"/>
      <c r="SYQ1" s="276"/>
      <c r="SYR1" s="276"/>
      <c r="SYS1" s="276"/>
      <c r="SYT1" s="276"/>
      <c r="SYU1" s="276"/>
      <c r="SYV1" s="276"/>
      <c r="SYW1" s="276"/>
      <c r="SYX1" s="276"/>
      <c r="SYY1" s="276"/>
      <c r="SYZ1" s="276"/>
      <c r="SZA1" s="276"/>
      <c r="SZB1" s="276"/>
      <c r="SZC1" s="276"/>
      <c r="SZD1" s="276"/>
      <c r="SZE1" s="276"/>
      <c r="SZF1" s="276"/>
      <c r="SZG1" s="276"/>
      <c r="SZH1" s="276"/>
      <c r="SZI1" s="276"/>
      <c r="SZJ1" s="276"/>
      <c r="SZK1" s="276"/>
      <c r="SZL1" s="276"/>
      <c r="SZM1" s="276"/>
      <c r="SZN1" s="276"/>
      <c r="SZO1" s="276"/>
      <c r="SZP1" s="276"/>
      <c r="SZQ1" s="276"/>
      <c r="SZR1" s="276"/>
      <c r="SZS1" s="276"/>
      <c r="SZT1" s="276"/>
      <c r="SZU1" s="276"/>
      <c r="SZV1" s="276"/>
      <c r="SZW1" s="276"/>
      <c r="SZX1" s="276"/>
      <c r="SZY1" s="276"/>
      <c r="SZZ1" s="276"/>
      <c r="TAA1" s="276"/>
      <c r="TAB1" s="276"/>
      <c r="TAC1" s="276"/>
      <c r="TAD1" s="276"/>
      <c r="TAE1" s="276"/>
      <c r="TAF1" s="276"/>
      <c r="TAG1" s="276"/>
      <c r="TAH1" s="276"/>
      <c r="TAI1" s="276"/>
      <c r="TAJ1" s="276"/>
      <c r="TAK1" s="276"/>
      <c r="TAL1" s="276"/>
      <c r="TAM1" s="276"/>
      <c r="TAN1" s="276"/>
      <c r="TAO1" s="276"/>
      <c r="TAP1" s="276"/>
      <c r="TAQ1" s="276"/>
      <c r="TAR1" s="276"/>
      <c r="TAS1" s="276"/>
      <c r="TAT1" s="276"/>
      <c r="TAU1" s="276"/>
      <c r="TAV1" s="276"/>
      <c r="TAW1" s="276"/>
      <c r="TAX1" s="276"/>
      <c r="TAY1" s="276"/>
      <c r="TAZ1" s="276"/>
      <c r="TBA1" s="276"/>
      <c r="TBB1" s="276"/>
      <c r="TBC1" s="276"/>
      <c r="TBD1" s="276"/>
      <c r="TBE1" s="276"/>
      <c r="TBF1" s="276"/>
      <c r="TBG1" s="276"/>
      <c r="TBH1" s="276"/>
      <c r="TBI1" s="276"/>
      <c r="TBJ1" s="276"/>
      <c r="TBK1" s="276"/>
      <c r="TBL1" s="366"/>
      <c r="TBM1" s="366"/>
      <c r="TBN1" s="366"/>
      <c r="TBO1" s="366"/>
      <c r="TBP1" s="366"/>
      <c r="TBQ1" s="366"/>
      <c r="TBR1" s="366"/>
      <c r="TBS1" s="366"/>
      <c r="TBT1" s="366"/>
      <c r="TBU1" s="366"/>
      <c r="TBV1" s="366"/>
      <c r="TBW1" s="366"/>
      <c r="TBX1" s="366"/>
      <c r="TBY1" s="366"/>
      <c r="TBZ1" s="366"/>
      <c r="TCA1" s="366"/>
      <c r="TCB1" s="366"/>
      <c r="TCC1" s="366"/>
      <c r="TCD1" s="366"/>
      <c r="TCE1" s="366"/>
      <c r="TCF1" s="366"/>
      <c r="TCG1" s="366"/>
      <c r="TCH1" s="366"/>
      <c r="TCI1" s="366"/>
      <c r="TCJ1" s="366"/>
      <c r="TCK1" s="366"/>
      <c r="TCL1" s="366"/>
      <c r="TCM1" s="366"/>
      <c r="TCN1" s="366"/>
      <c r="TCO1" s="366"/>
      <c r="TCP1" s="366"/>
      <c r="TCQ1" s="366"/>
      <c r="TCR1" s="366"/>
      <c r="TCS1" s="366"/>
      <c r="TCT1" s="366"/>
      <c r="TCU1" s="366"/>
      <c r="TCV1" s="366"/>
      <c r="TCW1" s="366"/>
      <c r="TCX1" s="366"/>
      <c r="TCY1" s="366"/>
      <c r="TCZ1" s="366"/>
      <c r="TDA1" s="366"/>
      <c r="TDB1" s="366"/>
      <c r="TDC1" s="366"/>
      <c r="TDD1" s="366"/>
      <c r="TDE1" s="366"/>
      <c r="TDF1" s="366"/>
      <c r="TDG1" s="366"/>
      <c r="TDH1" s="366"/>
      <c r="TDI1" s="366"/>
      <c r="TDJ1" s="366"/>
      <c r="TDK1" s="366"/>
      <c r="TDL1" s="366"/>
      <c r="TDM1" s="366"/>
      <c r="TDN1" s="366"/>
      <c r="TDO1" s="366"/>
      <c r="TDP1" s="366"/>
      <c r="TDQ1" s="366"/>
      <c r="TDR1" s="366"/>
      <c r="TDS1" s="366"/>
      <c r="TDT1" s="366"/>
      <c r="TDU1" s="366"/>
      <c r="TDV1" s="366"/>
      <c r="TDW1" s="366"/>
      <c r="TDX1" s="366"/>
      <c r="TDY1" s="366"/>
      <c r="TDZ1" s="366"/>
      <c r="TEA1" s="366"/>
      <c r="TEB1" s="366"/>
      <c r="TEC1" s="366"/>
      <c r="TED1" s="366"/>
      <c r="TEE1" s="366"/>
      <c r="TEF1" s="366"/>
      <c r="TEG1" s="366"/>
      <c r="TEH1" s="366"/>
      <c r="TEI1" s="366"/>
      <c r="TEJ1" s="366"/>
      <c r="TEK1" s="366"/>
      <c r="TEL1" s="366"/>
      <c r="TEM1" s="366"/>
      <c r="TEN1" s="366"/>
      <c r="TEO1" s="366"/>
      <c r="TEP1" s="366"/>
      <c r="TEQ1" s="366"/>
      <c r="TER1" s="366"/>
      <c r="TES1" s="366"/>
      <c r="TET1" s="366"/>
      <c r="TEU1" s="366"/>
      <c r="TEV1" s="366"/>
      <c r="TEW1" s="366"/>
      <c r="TEX1" s="366"/>
      <c r="TEY1" s="366"/>
      <c r="TEZ1" s="366"/>
      <c r="TFA1" s="366"/>
      <c r="TFB1" s="366"/>
      <c r="TFC1" s="366"/>
      <c r="TFD1" s="366"/>
      <c r="TFE1" s="366"/>
      <c r="TFF1" s="366"/>
      <c r="TFG1" s="366"/>
      <c r="TFH1" s="366"/>
      <c r="TFI1" s="366"/>
      <c r="TFJ1" s="366"/>
      <c r="TFK1" s="366"/>
      <c r="TFL1" s="366"/>
      <c r="TFM1" s="366"/>
      <c r="TFN1" s="366"/>
      <c r="TFO1" s="366"/>
      <c r="TFP1" s="366"/>
      <c r="TFQ1" s="366"/>
      <c r="TFR1" s="366"/>
      <c r="TFS1" s="366"/>
      <c r="TFT1" s="366"/>
      <c r="TFU1" s="366"/>
      <c r="TFV1" s="366"/>
      <c r="TFW1" s="366"/>
      <c r="TFX1" s="366"/>
      <c r="TFY1" s="366"/>
      <c r="TFZ1" s="366"/>
      <c r="TGA1" s="366"/>
      <c r="TGB1" s="366"/>
      <c r="TGC1" s="366"/>
      <c r="TGD1" s="366"/>
      <c r="TGE1" s="366"/>
      <c r="TGF1" s="366"/>
      <c r="TGG1" s="366"/>
      <c r="TGH1" s="366"/>
      <c r="TGI1" s="366"/>
      <c r="TGJ1" s="366"/>
      <c r="TGK1" s="366"/>
      <c r="TGL1" s="366"/>
      <c r="TGM1" s="366"/>
      <c r="TGN1" s="366"/>
      <c r="TGO1" s="366"/>
      <c r="TGP1" s="366"/>
      <c r="TGQ1" s="366"/>
      <c r="TGR1" s="366"/>
      <c r="TGS1" s="366"/>
      <c r="TGT1" s="366"/>
      <c r="TGU1" s="366"/>
      <c r="TGV1" s="366"/>
      <c r="TGW1" s="366"/>
      <c r="TGX1" s="366"/>
      <c r="TGY1" s="366"/>
      <c r="TGZ1" s="366"/>
      <c r="THA1" s="366"/>
      <c r="THB1" s="366"/>
      <c r="THC1" s="366"/>
      <c r="THD1" s="366"/>
      <c r="THE1" s="366"/>
      <c r="THF1" s="366"/>
      <c r="THG1" s="366"/>
      <c r="THH1" s="366"/>
      <c r="THI1" s="366"/>
      <c r="THJ1" s="366"/>
      <c r="THK1" s="366"/>
      <c r="THL1" s="366"/>
      <c r="THM1" s="366"/>
      <c r="THN1" s="366"/>
      <c r="THO1" s="366"/>
      <c r="THP1" s="366"/>
      <c r="THQ1" s="366"/>
      <c r="THR1" s="366"/>
      <c r="THS1" s="366"/>
      <c r="THT1" s="276"/>
      <c r="THU1" s="276"/>
      <c r="THV1" s="276"/>
      <c r="THW1" s="276"/>
      <c r="THX1" s="276"/>
      <c r="THY1" s="276"/>
      <c r="THZ1" s="276"/>
      <c r="TIA1" s="276"/>
      <c r="TIB1" s="276"/>
      <c r="TIC1" s="276"/>
      <c r="TID1" s="276"/>
      <c r="TIE1" s="276"/>
      <c r="TIF1" s="276"/>
      <c r="TIG1" s="276"/>
      <c r="TIH1" s="276"/>
      <c r="TII1" s="276"/>
      <c r="TIJ1" s="276"/>
      <c r="TIK1" s="276"/>
      <c r="TIL1" s="276"/>
      <c r="TIM1" s="276"/>
      <c r="TIN1" s="276"/>
      <c r="TIO1" s="276"/>
      <c r="TIP1" s="276"/>
      <c r="TIQ1" s="276"/>
      <c r="TIR1" s="276"/>
      <c r="TIS1" s="276"/>
      <c r="TIT1" s="276"/>
      <c r="TIU1" s="276"/>
      <c r="TIV1" s="276"/>
      <c r="TIW1" s="276"/>
      <c r="TIX1" s="276"/>
      <c r="TIY1" s="276"/>
      <c r="TIZ1" s="276"/>
      <c r="TJA1" s="276"/>
      <c r="TJB1" s="276"/>
      <c r="TJC1" s="276"/>
      <c r="TJD1" s="276"/>
      <c r="TJE1" s="276"/>
      <c r="TJF1" s="276"/>
      <c r="TJG1" s="276"/>
      <c r="TJH1" s="276"/>
      <c r="TJI1" s="276"/>
      <c r="TJJ1" s="276"/>
      <c r="TJK1" s="276"/>
      <c r="TJL1" s="276"/>
      <c r="TJM1" s="276"/>
      <c r="TJN1" s="276"/>
      <c r="TJO1" s="276"/>
      <c r="TJP1" s="276"/>
      <c r="TJQ1" s="276"/>
      <c r="TJR1" s="276"/>
      <c r="TJS1" s="276"/>
      <c r="TJT1" s="276"/>
      <c r="TJU1" s="276"/>
      <c r="TJV1" s="276"/>
      <c r="TJW1" s="276"/>
      <c r="TJX1" s="276"/>
      <c r="TJY1" s="276"/>
      <c r="TJZ1" s="276"/>
      <c r="TKA1" s="276"/>
      <c r="TKB1" s="276"/>
      <c r="TKC1" s="276"/>
      <c r="TKD1" s="276"/>
      <c r="TKE1" s="276"/>
      <c r="TKF1" s="276"/>
      <c r="TKG1" s="276"/>
      <c r="TKH1" s="276"/>
      <c r="TKI1" s="276"/>
      <c r="TKJ1" s="276"/>
      <c r="TKK1" s="276"/>
      <c r="TKL1" s="276"/>
      <c r="TKM1" s="276"/>
      <c r="TKN1" s="276"/>
      <c r="TKO1" s="276"/>
      <c r="TKP1" s="276"/>
      <c r="TKQ1" s="276"/>
      <c r="TKR1" s="276"/>
      <c r="TKS1" s="276"/>
      <c r="TKT1" s="276"/>
      <c r="TKU1" s="276"/>
      <c r="TKV1" s="276"/>
      <c r="TKW1" s="276"/>
      <c r="TKX1" s="276"/>
      <c r="TKY1" s="276"/>
      <c r="TKZ1" s="276"/>
      <c r="TLA1" s="276"/>
      <c r="TLB1" s="276"/>
      <c r="TLC1" s="276"/>
      <c r="TLD1" s="276"/>
      <c r="TLE1" s="276"/>
      <c r="TLF1" s="276"/>
      <c r="TLG1" s="276"/>
      <c r="TLH1" s="366"/>
      <c r="TLI1" s="366"/>
      <c r="TLJ1" s="366"/>
      <c r="TLK1" s="366"/>
      <c r="TLL1" s="366"/>
      <c r="TLM1" s="366"/>
      <c r="TLN1" s="366"/>
      <c r="TLO1" s="366"/>
      <c r="TLP1" s="366"/>
      <c r="TLQ1" s="366"/>
      <c r="TLR1" s="366"/>
      <c r="TLS1" s="366"/>
      <c r="TLT1" s="366"/>
      <c r="TLU1" s="366"/>
      <c r="TLV1" s="366"/>
      <c r="TLW1" s="366"/>
      <c r="TLX1" s="366"/>
      <c r="TLY1" s="366"/>
      <c r="TLZ1" s="366"/>
      <c r="TMA1" s="366"/>
      <c r="TMB1" s="366"/>
      <c r="TMC1" s="366"/>
      <c r="TMD1" s="366"/>
      <c r="TME1" s="366"/>
      <c r="TMF1" s="366"/>
      <c r="TMG1" s="366"/>
      <c r="TMH1" s="366"/>
      <c r="TMI1" s="366"/>
      <c r="TMJ1" s="366"/>
      <c r="TMK1" s="366"/>
      <c r="TML1" s="366"/>
      <c r="TMM1" s="366"/>
      <c r="TMN1" s="366"/>
      <c r="TMO1" s="366"/>
      <c r="TMP1" s="366"/>
      <c r="TMQ1" s="366"/>
      <c r="TMR1" s="366"/>
      <c r="TMS1" s="366"/>
      <c r="TMT1" s="366"/>
      <c r="TMU1" s="366"/>
      <c r="TMV1" s="366"/>
      <c r="TMW1" s="366"/>
      <c r="TMX1" s="366"/>
      <c r="TMY1" s="366"/>
      <c r="TMZ1" s="366"/>
      <c r="TNA1" s="366"/>
      <c r="TNB1" s="366"/>
      <c r="TNC1" s="366"/>
      <c r="TND1" s="366"/>
      <c r="TNE1" s="366"/>
      <c r="TNF1" s="366"/>
      <c r="TNG1" s="366"/>
      <c r="TNH1" s="366"/>
      <c r="TNI1" s="366"/>
      <c r="TNJ1" s="366"/>
      <c r="TNK1" s="366"/>
      <c r="TNL1" s="366"/>
      <c r="TNM1" s="366"/>
      <c r="TNN1" s="366"/>
      <c r="TNO1" s="366"/>
      <c r="TNP1" s="366"/>
      <c r="TNQ1" s="366"/>
      <c r="TNR1" s="366"/>
      <c r="TNS1" s="366"/>
      <c r="TNT1" s="366"/>
      <c r="TNU1" s="366"/>
      <c r="TNV1" s="366"/>
      <c r="TNW1" s="366"/>
      <c r="TNX1" s="366"/>
      <c r="TNY1" s="366"/>
      <c r="TNZ1" s="366"/>
      <c r="TOA1" s="366"/>
      <c r="TOB1" s="366"/>
      <c r="TOC1" s="366"/>
      <c r="TOD1" s="366"/>
      <c r="TOE1" s="366"/>
      <c r="TOF1" s="366"/>
      <c r="TOG1" s="366"/>
      <c r="TOH1" s="366"/>
      <c r="TOI1" s="366"/>
      <c r="TOJ1" s="366"/>
      <c r="TOK1" s="366"/>
      <c r="TOL1" s="366"/>
      <c r="TOM1" s="366"/>
      <c r="TON1" s="366"/>
      <c r="TOO1" s="366"/>
      <c r="TOP1" s="366"/>
      <c r="TOQ1" s="366"/>
      <c r="TOR1" s="366"/>
      <c r="TOS1" s="366"/>
      <c r="TOT1" s="366"/>
      <c r="TOU1" s="366"/>
      <c r="TOV1" s="366"/>
      <c r="TOW1" s="366"/>
      <c r="TOX1" s="366"/>
      <c r="TOY1" s="366"/>
      <c r="TOZ1" s="366"/>
      <c r="TPA1" s="366"/>
      <c r="TPB1" s="366"/>
      <c r="TPC1" s="366"/>
      <c r="TPD1" s="366"/>
      <c r="TPE1" s="366"/>
      <c r="TPF1" s="366"/>
      <c r="TPG1" s="366"/>
      <c r="TPH1" s="366"/>
      <c r="TPI1" s="366"/>
      <c r="TPJ1" s="366"/>
      <c r="TPK1" s="366"/>
      <c r="TPL1" s="366"/>
      <c r="TPM1" s="366"/>
      <c r="TPN1" s="366"/>
      <c r="TPO1" s="366"/>
      <c r="TPP1" s="366"/>
      <c r="TPQ1" s="366"/>
      <c r="TPR1" s="366"/>
      <c r="TPS1" s="366"/>
      <c r="TPT1" s="366"/>
      <c r="TPU1" s="366"/>
      <c r="TPV1" s="366"/>
      <c r="TPW1" s="366"/>
      <c r="TPX1" s="366"/>
      <c r="TPY1" s="366"/>
      <c r="TPZ1" s="366"/>
      <c r="TQA1" s="366"/>
      <c r="TQB1" s="366"/>
      <c r="TQC1" s="366"/>
      <c r="TQD1" s="366"/>
      <c r="TQE1" s="366"/>
      <c r="TQF1" s="366"/>
      <c r="TQG1" s="366"/>
      <c r="TQH1" s="366"/>
      <c r="TQI1" s="366"/>
      <c r="TQJ1" s="366"/>
      <c r="TQK1" s="366"/>
      <c r="TQL1" s="366"/>
      <c r="TQM1" s="366"/>
      <c r="TQN1" s="366"/>
      <c r="TQO1" s="366"/>
      <c r="TQP1" s="366"/>
      <c r="TQQ1" s="366"/>
      <c r="TQR1" s="366"/>
      <c r="TQS1" s="366"/>
      <c r="TQT1" s="366"/>
      <c r="TQU1" s="366"/>
      <c r="TQV1" s="366"/>
      <c r="TQW1" s="366"/>
      <c r="TQX1" s="366"/>
      <c r="TQY1" s="366"/>
      <c r="TQZ1" s="366"/>
      <c r="TRA1" s="366"/>
      <c r="TRB1" s="366"/>
      <c r="TRC1" s="366"/>
      <c r="TRD1" s="366"/>
      <c r="TRE1" s="366"/>
      <c r="TRF1" s="366"/>
      <c r="TRG1" s="366"/>
      <c r="TRH1" s="366"/>
      <c r="TRI1" s="366"/>
      <c r="TRJ1" s="366"/>
      <c r="TRK1" s="366"/>
      <c r="TRL1" s="366"/>
      <c r="TRM1" s="366"/>
      <c r="TRN1" s="366"/>
      <c r="TRO1" s="366"/>
      <c r="TRP1" s="276"/>
      <c r="TRQ1" s="276"/>
      <c r="TRR1" s="276"/>
      <c r="TRS1" s="276"/>
      <c r="TRT1" s="276"/>
      <c r="TRU1" s="276"/>
      <c r="TRV1" s="276"/>
      <c r="TRW1" s="276"/>
      <c r="TRX1" s="276"/>
      <c r="TRY1" s="276"/>
      <c r="TRZ1" s="276"/>
      <c r="TSA1" s="276"/>
      <c r="TSB1" s="276"/>
      <c r="TSC1" s="276"/>
      <c r="TSD1" s="276"/>
      <c r="TSE1" s="276"/>
      <c r="TSF1" s="276"/>
      <c r="TSG1" s="276"/>
      <c r="TSH1" s="276"/>
      <c r="TSI1" s="276"/>
      <c r="TSJ1" s="276"/>
      <c r="TSK1" s="276"/>
      <c r="TSL1" s="276"/>
      <c r="TSM1" s="276"/>
      <c r="TSN1" s="276"/>
      <c r="TSO1" s="276"/>
      <c r="TSP1" s="276"/>
      <c r="TSQ1" s="276"/>
      <c r="TSR1" s="276"/>
      <c r="TSS1" s="276"/>
      <c r="TST1" s="276"/>
      <c r="TSU1" s="276"/>
      <c r="TSV1" s="276"/>
      <c r="TSW1" s="276"/>
      <c r="TSX1" s="276"/>
      <c r="TSY1" s="276"/>
      <c r="TSZ1" s="276"/>
      <c r="TTA1" s="276"/>
      <c r="TTB1" s="276"/>
      <c r="TTC1" s="276"/>
      <c r="TTD1" s="276"/>
      <c r="TTE1" s="276"/>
      <c r="TTF1" s="276"/>
      <c r="TTG1" s="276"/>
      <c r="TTH1" s="276"/>
      <c r="TTI1" s="276"/>
      <c r="TTJ1" s="276"/>
      <c r="TTK1" s="276"/>
      <c r="TTL1" s="276"/>
      <c r="TTM1" s="276"/>
      <c r="TTN1" s="276"/>
      <c r="TTO1" s="276"/>
      <c r="TTP1" s="276"/>
      <c r="TTQ1" s="276"/>
      <c r="TTR1" s="276"/>
      <c r="TTS1" s="276"/>
      <c r="TTT1" s="276"/>
      <c r="TTU1" s="276"/>
      <c r="TTV1" s="276"/>
      <c r="TTW1" s="276"/>
      <c r="TTX1" s="276"/>
      <c r="TTY1" s="276"/>
      <c r="TTZ1" s="276"/>
      <c r="TUA1" s="276"/>
      <c r="TUB1" s="276"/>
      <c r="TUC1" s="276"/>
      <c r="TUD1" s="276"/>
      <c r="TUE1" s="276"/>
      <c r="TUF1" s="276"/>
      <c r="TUG1" s="276"/>
      <c r="TUH1" s="276"/>
      <c r="TUI1" s="276"/>
      <c r="TUJ1" s="276"/>
      <c r="TUK1" s="276"/>
      <c r="TUL1" s="276"/>
      <c r="TUM1" s="276"/>
      <c r="TUN1" s="276"/>
      <c r="TUO1" s="276"/>
      <c r="TUP1" s="276"/>
      <c r="TUQ1" s="276"/>
      <c r="TUR1" s="276"/>
      <c r="TUS1" s="276"/>
      <c r="TUT1" s="276"/>
      <c r="TUU1" s="276"/>
      <c r="TUV1" s="276"/>
      <c r="TUW1" s="276"/>
      <c r="TUX1" s="276"/>
      <c r="TUY1" s="276"/>
      <c r="TUZ1" s="276"/>
      <c r="TVA1" s="276"/>
      <c r="TVB1" s="276"/>
      <c r="TVC1" s="276"/>
      <c r="TVD1" s="366"/>
      <c r="TVE1" s="366"/>
      <c r="TVF1" s="366"/>
      <c r="TVG1" s="366"/>
      <c r="TVH1" s="366"/>
      <c r="TVI1" s="366"/>
      <c r="TVJ1" s="366"/>
      <c r="TVK1" s="366"/>
      <c r="TVL1" s="366"/>
      <c r="TVM1" s="366"/>
      <c r="TVN1" s="366"/>
      <c r="TVO1" s="366"/>
      <c r="TVP1" s="366"/>
      <c r="TVQ1" s="366"/>
      <c r="TVR1" s="366"/>
      <c r="TVS1" s="366"/>
      <c r="TVT1" s="366"/>
      <c r="TVU1" s="366"/>
      <c r="TVV1" s="366"/>
      <c r="TVW1" s="366"/>
      <c r="TVX1" s="366"/>
      <c r="TVY1" s="366"/>
      <c r="TVZ1" s="366"/>
      <c r="TWA1" s="366"/>
      <c r="TWB1" s="366"/>
      <c r="TWC1" s="366"/>
      <c r="TWD1" s="366"/>
      <c r="TWE1" s="366"/>
      <c r="TWF1" s="366"/>
      <c r="TWG1" s="366"/>
      <c r="TWH1" s="366"/>
      <c r="TWI1" s="366"/>
      <c r="TWJ1" s="366"/>
      <c r="TWK1" s="366"/>
      <c r="TWL1" s="366"/>
      <c r="TWM1" s="366"/>
      <c r="TWN1" s="366"/>
      <c r="TWO1" s="366"/>
      <c r="TWP1" s="366"/>
      <c r="TWQ1" s="366"/>
      <c r="TWR1" s="366"/>
      <c r="TWS1" s="366"/>
      <c r="TWT1" s="366"/>
      <c r="TWU1" s="366"/>
      <c r="TWV1" s="366"/>
      <c r="TWW1" s="366"/>
      <c r="TWX1" s="366"/>
      <c r="TWY1" s="366"/>
      <c r="TWZ1" s="366"/>
      <c r="TXA1" s="366"/>
      <c r="TXB1" s="366"/>
      <c r="TXC1" s="366"/>
      <c r="TXD1" s="366"/>
      <c r="TXE1" s="366"/>
      <c r="TXF1" s="366"/>
      <c r="TXG1" s="366"/>
      <c r="TXH1" s="366"/>
      <c r="TXI1" s="366"/>
      <c r="TXJ1" s="366"/>
      <c r="TXK1" s="366"/>
      <c r="TXL1" s="366"/>
      <c r="TXM1" s="366"/>
      <c r="TXN1" s="366"/>
      <c r="TXO1" s="366"/>
      <c r="TXP1" s="366"/>
      <c r="TXQ1" s="366"/>
      <c r="TXR1" s="366"/>
      <c r="TXS1" s="366"/>
      <c r="TXT1" s="366"/>
      <c r="TXU1" s="366"/>
      <c r="TXV1" s="366"/>
      <c r="TXW1" s="366"/>
      <c r="TXX1" s="366"/>
      <c r="TXY1" s="366"/>
      <c r="TXZ1" s="366"/>
      <c r="TYA1" s="366"/>
      <c r="TYB1" s="366"/>
      <c r="TYC1" s="366"/>
      <c r="TYD1" s="366"/>
      <c r="TYE1" s="366"/>
      <c r="TYF1" s="366"/>
      <c r="TYG1" s="366"/>
      <c r="TYH1" s="366"/>
      <c r="TYI1" s="366"/>
      <c r="TYJ1" s="366"/>
      <c r="TYK1" s="366"/>
      <c r="TYL1" s="366"/>
      <c r="TYM1" s="366"/>
      <c r="TYN1" s="366"/>
      <c r="TYO1" s="366"/>
      <c r="TYP1" s="366"/>
      <c r="TYQ1" s="366"/>
      <c r="TYR1" s="366"/>
      <c r="TYS1" s="366"/>
      <c r="TYT1" s="366"/>
      <c r="TYU1" s="366"/>
      <c r="TYV1" s="366"/>
      <c r="TYW1" s="366"/>
      <c r="TYX1" s="366"/>
      <c r="TYY1" s="366"/>
      <c r="TYZ1" s="366"/>
      <c r="TZA1" s="366"/>
      <c r="TZB1" s="366"/>
      <c r="TZC1" s="366"/>
      <c r="TZD1" s="366"/>
      <c r="TZE1" s="366"/>
      <c r="TZF1" s="366"/>
      <c r="TZG1" s="366"/>
      <c r="TZH1" s="366"/>
      <c r="TZI1" s="366"/>
      <c r="TZJ1" s="366"/>
      <c r="TZK1" s="366"/>
      <c r="TZL1" s="366"/>
      <c r="TZM1" s="366"/>
      <c r="TZN1" s="366"/>
      <c r="TZO1" s="366"/>
      <c r="TZP1" s="366"/>
      <c r="TZQ1" s="366"/>
      <c r="TZR1" s="366"/>
      <c r="TZS1" s="366"/>
      <c r="TZT1" s="366"/>
      <c r="TZU1" s="366"/>
      <c r="TZV1" s="366"/>
      <c r="TZW1" s="366"/>
      <c r="TZX1" s="366"/>
      <c r="TZY1" s="366"/>
      <c r="TZZ1" s="366"/>
      <c r="UAA1" s="366"/>
      <c r="UAB1" s="366"/>
      <c r="UAC1" s="366"/>
      <c r="UAD1" s="366"/>
      <c r="UAE1" s="366"/>
      <c r="UAF1" s="366"/>
      <c r="UAG1" s="366"/>
      <c r="UAH1" s="366"/>
      <c r="UAI1" s="366"/>
      <c r="UAJ1" s="366"/>
      <c r="UAK1" s="366"/>
      <c r="UAL1" s="366"/>
      <c r="UAM1" s="366"/>
      <c r="UAN1" s="366"/>
      <c r="UAO1" s="366"/>
      <c r="UAP1" s="366"/>
      <c r="UAQ1" s="366"/>
      <c r="UAR1" s="366"/>
      <c r="UAS1" s="366"/>
      <c r="UAT1" s="366"/>
      <c r="UAU1" s="366"/>
      <c r="UAV1" s="366"/>
      <c r="UAW1" s="366"/>
      <c r="UAX1" s="366"/>
      <c r="UAY1" s="366"/>
      <c r="UAZ1" s="366"/>
      <c r="UBA1" s="366"/>
      <c r="UBB1" s="366"/>
      <c r="UBC1" s="366"/>
      <c r="UBD1" s="366"/>
      <c r="UBE1" s="366"/>
      <c r="UBF1" s="366"/>
      <c r="UBG1" s="366"/>
      <c r="UBH1" s="366"/>
      <c r="UBI1" s="366"/>
      <c r="UBJ1" s="366"/>
      <c r="UBK1" s="366"/>
      <c r="UBL1" s="276"/>
      <c r="UBM1" s="276"/>
      <c r="UBN1" s="276"/>
      <c r="UBO1" s="276"/>
      <c r="UBP1" s="276"/>
      <c r="UBQ1" s="276"/>
      <c r="UBR1" s="276"/>
      <c r="UBS1" s="276"/>
      <c r="UBT1" s="276"/>
      <c r="UBU1" s="276"/>
      <c r="UBV1" s="276"/>
      <c r="UBW1" s="276"/>
      <c r="UBX1" s="276"/>
      <c r="UBY1" s="276"/>
      <c r="UBZ1" s="276"/>
      <c r="UCA1" s="276"/>
      <c r="UCB1" s="276"/>
      <c r="UCC1" s="276"/>
      <c r="UCD1" s="276"/>
      <c r="UCE1" s="276"/>
      <c r="UCF1" s="276"/>
      <c r="UCG1" s="276"/>
      <c r="UCH1" s="276"/>
      <c r="UCI1" s="276"/>
      <c r="UCJ1" s="276"/>
      <c r="UCK1" s="276"/>
      <c r="UCL1" s="276"/>
      <c r="UCM1" s="276"/>
      <c r="UCN1" s="276"/>
      <c r="UCO1" s="276"/>
      <c r="UCP1" s="276"/>
      <c r="UCQ1" s="276"/>
      <c r="UCR1" s="276"/>
      <c r="UCS1" s="276"/>
      <c r="UCT1" s="276"/>
      <c r="UCU1" s="276"/>
      <c r="UCV1" s="276"/>
      <c r="UCW1" s="276"/>
      <c r="UCX1" s="276"/>
      <c r="UCY1" s="276"/>
      <c r="UCZ1" s="276"/>
      <c r="UDA1" s="276"/>
      <c r="UDB1" s="276"/>
      <c r="UDC1" s="276"/>
      <c r="UDD1" s="276"/>
      <c r="UDE1" s="276"/>
      <c r="UDF1" s="276"/>
      <c r="UDG1" s="276"/>
      <c r="UDH1" s="276"/>
      <c r="UDI1" s="276"/>
      <c r="UDJ1" s="276"/>
      <c r="UDK1" s="276"/>
      <c r="UDL1" s="276"/>
      <c r="UDM1" s="276"/>
      <c r="UDN1" s="276"/>
      <c r="UDO1" s="276"/>
      <c r="UDP1" s="276"/>
      <c r="UDQ1" s="276"/>
      <c r="UDR1" s="276"/>
      <c r="UDS1" s="276"/>
      <c r="UDT1" s="276"/>
      <c r="UDU1" s="276"/>
      <c r="UDV1" s="276"/>
      <c r="UDW1" s="276"/>
      <c r="UDX1" s="276"/>
      <c r="UDY1" s="276"/>
      <c r="UDZ1" s="276"/>
      <c r="UEA1" s="276"/>
      <c r="UEB1" s="276"/>
      <c r="UEC1" s="276"/>
      <c r="UED1" s="276"/>
      <c r="UEE1" s="276"/>
      <c r="UEF1" s="276"/>
      <c r="UEG1" s="276"/>
      <c r="UEH1" s="276"/>
      <c r="UEI1" s="276"/>
      <c r="UEJ1" s="276"/>
      <c r="UEK1" s="276"/>
      <c r="UEL1" s="276"/>
      <c r="UEM1" s="276"/>
      <c r="UEN1" s="276"/>
      <c r="UEO1" s="276"/>
      <c r="UEP1" s="276"/>
      <c r="UEQ1" s="276"/>
      <c r="UER1" s="276"/>
      <c r="UES1" s="276"/>
      <c r="UET1" s="276"/>
      <c r="UEU1" s="276"/>
      <c r="UEV1" s="276"/>
      <c r="UEW1" s="276"/>
      <c r="UEX1" s="276"/>
      <c r="UEY1" s="276"/>
      <c r="UEZ1" s="366"/>
      <c r="UFA1" s="366"/>
      <c r="UFB1" s="366"/>
      <c r="UFC1" s="366"/>
      <c r="UFD1" s="366"/>
      <c r="UFE1" s="366"/>
      <c r="UFF1" s="366"/>
      <c r="UFG1" s="366"/>
      <c r="UFH1" s="366"/>
      <c r="UFI1" s="366"/>
      <c r="UFJ1" s="366"/>
      <c r="UFK1" s="366"/>
      <c r="UFL1" s="366"/>
      <c r="UFM1" s="366"/>
      <c r="UFN1" s="366"/>
      <c r="UFO1" s="366"/>
      <c r="UFP1" s="366"/>
      <c r="UFQ1" s="366"/>
      <c r="UFR1" s="366"/>
      <c r="UFS1" s="366"/>
      <c r="UFT1" s="366"/>
      <c r="UFU1" s="366"/>
      <c r="UFV1" s="366"/>
      <c r="UFW1" s="366"/>
      <c r="UFX1" s="366"/>
      <c r="UFY1" s="366"/>
      <c r="UFZ1" s="366"/>
      <c r="UGA1" s="366"/>
      <c r="UGB1" s="366"/>
      <c r="UGC1" s="366"/>
      <c r="UGD1" s="366"/>
      <c r="UGE1" s="366"/>
      <c r="UGF1" s="366"/>
      <c r="UGG1" s="366"/>
      <c r="UGH1" s="366"/>
      <c r="UGI1" s="366"/>
      <c r="UGJ1" s="366"/>
      <c r="UGK1" s="366"/>
      <c r="UGL1" s="366"/>
      <c r="UGM1" s="366"/>
      <c r="UGN1" s="366"/>
      <c r="UGO1" s="366"/>
      <c r="UGP1" s="366"/>
      <c r="UGQ1" s="366"/>
      <c r="UGR1" s="366"/>
      <c r="UGS1" s="366"/>
      <c r="UGT1" s="366"/>
      <c r="UGU1" s="366"/>
      <c r="UGV1" s="366"/>
      <c r="UGW1" s="366"/>
      <c r="UGX1" s="366"/>
      <c r="UGY1" s="366"/>
      <c r="UGZ1" s="366"/>
      <c r="UHA1" s="366"/>
      <c r="UHB1" s="366"/>
      <c r="UHC1" s="366"/>
      <c r="UHD1" s="366"/>
      <c r="UHE1" s="366"/>
      <c r="UHF1" s="366"/>
      <c r="UHG1" s="366"/>
      <c r="UHH1" s="366"/>
      <c r="UHI1" s="366"/>
      <c r="UHJ1" s="366"/>
      <c r="UHK1" s="366"/>
      <c r="UHL1" s="366"/>
      <c r="UHM1" s="366"/>
      <c r="UHN1" s="366"/>
      <c r="UHO1" s="366"/>
      <c r="UHP1" s="366"/>
      <c r="UHQ1" s="366"/>
      <c r="UHR1" s="366"/>
      <c r="UHS1" s="366"/>
      <c r="UHT1" s="366"/>
      <c r="UHU1" s="366"/>
      <c r="UHV1" s="366"/>
      <c r="UHW1" s="366"/>
      <c r="UHX1" s="366"/>
      <c r="UHY1" s="366"/>
      <c r="UHZ1" s="366"/>
      <c r="UIA1" s="366"/>
      <c r="UIB1" s="366"/>
      <c r="UIC1" s="366"/>
      <c r="UID1" s="366"/>
      <c r="UIE1" s="366"/>
      <c r="UIF1" s="366"/>
      <c r="UIG1" s="366"/>
      <c r="UIH1" s="366"/>
      <c r="UII1" s="366"/>
      <c r="UIJ1" s="366"/>
      <c r="UIK1" s="366"/>
      <c r="UIL1" s="366"/>
      <c r="UIM1" s="366"/>
      <c r="UIN1" s="366"/>
      <c r="UIO1" s="366"/>
      <c r="UIP1" s="366"/>
      <c r="UIQ1" s="366"/>
      <c r="UIR1" s="366"/>
      <c r="UIS1" s="366"/>
      <c r="UIT1" s="366"/>
      <c r="UIU1" s="366"/>
      <c r="UIV1" s="366"/>
      <c r="UIW1" s="366"/>
      <c r="UIX1" s="366"/>
      <c r="UIY1" s="366"/>
      <c r="UIZ1" s="366"/>
      <c r="UJA1" s="366"/>
      <c r="UJB1" s="366"/>
      <c r="UJC1" s="366"/>
      <c r="UJD1" s="366"/>
      <c r="UJE1" s="366"/>
      <c r="UJF1" s="366"/>
      <c r="UJG1" s="366"/>
      <c r="UJH1" s="366"/>
      <c r="UJI1" s="366"/>
      <c r="UJJ1" s="366"/>
      <c r="UJK1" s="366"/>
      <c r="UJL1" s="366"/>
      <c r="UJM1" s="366"/>
      <c r="UJN1" s="366"/>
      <c r="UJO1" s="366"/>
      <c r="UJP1" s="366"/>
      <c r="UJQ1" s="366"/>
      <c r="UJR1" s="366"/>
      <c r="UJS1" s="366"/>
      <c r="UJT1" s="366"/>
      <c r="UJU1" s="366"/>
      <c r="UJV1" s="366"/>
      <c r="UJW1" s="366"/>
      <c r="UJX1" s="366"/>
      <c r="UJY1" s="366"/>
      <c r="UJZ1" s="366"/>
      <c r="UKA1" s="366"/>
      <c r="UKB1" s="366"/>
      <c r="UKC1" s="366"/>
      <c r="UKD1" s="366"/>
      <c r="UKE1" s="366"/>
      <c r="UKF1" s="366"/>
      <c r="UKG1" s="366"/>
      <c r="UKH1" s="366"/>
      <c r="UKI1" s="366"/>
      <c r="UKJ1" s="366"/>
      <c r="UKK1" s="366"/>
      <c r="UKL1" s="366"/>
      <c r="UKM1" s="366"/>
      <c r="UKN1" s="366"/>
      <c r="UKO1" s="366"/>
      <c r="UKP1" s="366"/>
      <c r="UKQ1" s="366"/>
      <c r="UKR1" s="366"/>
      <c r="UKS1" s="366"/>
      <c r="UKT1" s="366"/>
      <c r="UKU1" s="366"/>
      <c r="UKV1" s="366"/>
      <c r="UKW1" s="366"/>
      <c r="UKX1" s="366"/>
      <c r="UKY1" s="366"/>
      <c r="UKZ1" s="366"/>
      <c r="ULA1" s="366"/>
      <c r="ULB1" s="366"/>
      <c r="ULC1" s="366"/>
      <c r="ULD1" s="366"/>
      <c r="ULE1" s="366"/>
      <c r="ULF1" s="366"/>
      <c r="ULG1" s="366"/>
      <c r="ULH1" s="276"/>
      <c r="ULI1" s="276"/>
      <c r="ULJ1" s="276"/>
      <c r="ULK1" s="276"/>
      <c r="ULL1" s="276"/>
      <c r="ULM1" s="276"/>
      <c r="ULN1" s="276"/>
      <c r="ULO1" s="276"/>
      <c r="ULP1" s="276"/>
      <c r="ULQ1" s="276"/>
      <c r="ULR1" s="276"/>
      <c r="ULS1" s="276"/>
      <c r="ULT1" s="276"/>
      <c r="ULU1" s="276"/>
      <c r="ULV1" s="276"/>
      <c r="ULW1" s="276"/>
      <c r="ULX1" s="276"/>
      <c r="ULY1" s="276"/>
      <c r="ULZ1" s="276"/>
      <c r="UMA1" s="276"/>
      <c r="UMB1" s="276"/>
      <c r="UMC1" s="276"/>
      <c r="UMD1" s="276"/>
      <c r="UME1" s="276"/>
      <c r="UMF1" s="276"/>
      <c r="UMG1" s="276"/>
      <c r="UMH1" s="276"/>
      <c r="UMI1" s="276"/>
      <c r="UMJ1" s="276"/>
      <c r="UMK1" s="276"/>
      <c r="UML1" s="276"/>
      <c r="UMM1" s="276"/>
      <c r="UMN1" s="276"/>
      <c r="UMO1" s="276"/>
      <c r="UMP1" s="276"/>
      <c r="UMQ1" s="276"/>
      <c r="UMR1" s="276"/>
      <c r="UMS1" s="276"/>
      <c r="UMT1" s="276"/>
      <c r="UMU1" s="276"/>
      <c r="UMV1" s="276"/>
      <c r="UMW1" s="276"/>
      <c r="UMX1" s="276"/>
      <c r="UMY1" s="276"/>
      <c r="UMZ1" s="276"/>
      <c r="UNA1" s="276"/>
      <c r="UNB1" s="276"/>
      <c r="UNC1" s="276"/>
      <c r="UND1" s="276"/>
      <c r="UNE1" s="276"/>
      <c r="UNF1" s="276"/>
      <c r="UNG1" s="276"/>
      <c r="UNH1" s="276"/>
      <c r="UNI1" s="276"/>
      <c r="UNJ1" s="276"/>
      <c r="UNK1" s="276"/>
      <c r="UNL1" s="276"/>
      <c r="UNM1" s="276"/>
      <c r="UNN1" s="276"/>
      <c r="UNO1" s="276"/>
      <c r="UNP1" s="276"/>
      <c r="UNQ1" s="276"/>
      <c r="UNR1" s="276"/>
      <c r="UNS1" s="276"/>
      <c r="UNT1" s="276"/>
      <c r="UNU1" s="276"/>
      <c r="UNV1" s="276"/>
      <c r="UNW1" s="276"/>
      <c r="UNX1" s="276"/>
      <c r="UNY1" s="276"/>
      <c r="UNZ1" s="276"/>
      <c r="UOA1" s="276"/>
      <c r="UOB1" s="276"/>
      <c r="UOC1" s="276"/>
      <c r="UOD1" s="276"/>
      <c r="UOE1" s="276"/>
      <c r="UOF1" s="276"/>
      <c r="UOG1" s="276"/>
      <c r="UOH1" s="276"/>
      <c r="UOI1" s="276"/>
      <c r="UOJ1" s="276"/>
      <c r="UOK1" s="276"/>
      <c r="UOL1" s="276"/>
      <c r="UOM1" s="276"/>
      <c r="UON1" s="276"/>
      <c r="UOO1" s="276"/>
      <c r="UOP1" s="276"/>
      <c r="UOQ1" s="276"/>
      <c r="UOR1" s="276"/>
      <c r="UOS1" s="276"/>
      <c r="UOT1" s="276"/>
      <c r="UOU1" s="276"/>
      <c r="UOV1" s="366"/>
      <c r="UOW1" s="366"/>
      <c r="UOX1" s="366"/>
      <c r="UOY1" s="366"/>
      <c r="UOZ1" s="366"/>
      <c r="UPA1" s="366"/>
      <c r="UPB1" s="366"/>
      <c r="UPC1" s="366"/>
      <c r="UPD1" s="366"/>
      <c r="UPE1" s="366"/>
      <c r="UPF1" s="366"/>
      <c r="UPG1" s="366"/>
      <c r="UPH1" s="366"/>
      <c r="UPI1" s="366"/>
      <c r="UPJ1" s="366"/>
      <c r="UPK1" s="366"/>
      <c r="UPL1" s="366"/>
      <c r="UPM1" s="366"/>
      <c r="UPN1" s="366"/>
      <c r="UPO1" s="366"/>
      <c r="UPP1" s="366"/>
      <c r="UPQ1" s="366"/>
      <c r="UPR1" s="366"/>
      <c r="UPS1" s="366"/>
      <c r="UPT1" s="366"/>
      <c r="UPU1" s="366"/>
      <c r="UPV1" s="366"/>
      <c r="UPW1" s="366"/>
      <c r="UPX1" s="366"/>
      <c r="UPY1" s="366"/>
      <c r="UPZ1" s="366"/>
      <c r="UQA1" s="366"/>
      <c r="UQB1" s="366"/>
      <c r="UQC1" s="366"/>
      <c r="UQD1" s="366"/>
      <c r="UQE1" s="366"/>
      <c r="UQF1" s="366"/>
      <c r="UQG1" s="366"/>
      <c r="UQH1" s="366"/>
      <c r="UQI1" s="366"/>
      <c r="UQJ1" s="366"/>
      <c r="UQK1" s="366"/>
      <c r="UQL1" s="366"/>
      <c r="UQM1" s="366"/>
      <c r="UQN1" s="366"/>
      <c r="UQO1" s="366"/>
      <c r="UQP1" s="366"/>
      <c r="UQQ1" s="366"/>
      <c r="UQR1" s="366"/>
      <c r="UQS1" s="366"/>
      <c r="UQT1" s="366"/>
      <c r="UQU1" s="366"/>
      <c r="UQV1" s="366"/>
      <c r="UQW1" s="366"/>
      <c r="UQX1" s="366"/>
      <c r="UQY1" s="366"/>
      <c r="UQZ1" s="366"/>
      <c r="URA1" s="366"/>
      <c r="URB1" s="366"/>
      <c r="URC1" s="366"/>
      <c r="URD1" s="366"/>
      <c r="URE1" s="366"/>
      <c r="URF1" s="366"/>
      <c r="URG1" s="366"/>
      <c r="URH1" s="366"/>
      <c r="URI1" s="366"/>
      <c r="URJ1" s="366"/>
      <c r="URK1" s="366"/>
      <c r="URL1" s="366"/>
      <c r="URM1" s="366"/>
      <c r="URN1" s="366"/>
      <c r="URO1" s="366"/>
      <c r="URP1" s="366"/>
      <c r="URQ1" s="366"/>
      <c r="URR1" s="366"/>
      <c r="URS1" s="366"/>
      <c r="URT1" s="366"/>
      <c r="URU1" s="366"/>
      <c r="URV1" s="366"/>
      <c r="URW1" s="366"/>
      <c r="URX1" s="366"/>
      <c r="URY1" s="366"/>
      <c r="URZ1" s="366"/>
      <c r="USA1" s="366"/>
      <c r="USB1" s="366"/>
      <c r="USC1" s="366"/>
      <c r="USD1" s="366"/>
      <c r="USE1" s="366"/>
      <c r="USF1" s="366"/>
      <c r="USG1" s="366"/>
      <c r="USH1" s="366"/>
      <c r="USI1" s="366"/>
      <c r="USJ1" s="366"/>
      <c r="USK1" s="366"/>
      <c r="USL1" s="366"/>
      <c r="USM1" s="366"/>
      <c r="USN1" s="366"/>
      <c r="USO1" s="366"/>
      <c r="USP1" s="366"/>
      <c r="USQ1" s="366"/>
      <c r="USR1" s="366"/>
      <c r="USS1" s="366"/>
      <c r="UST1" s="366"/>
      <c r="USU1" s="366"/>
      <c r="USV1" s="366"/>
      <c r="USW1" s="366"/>
      <c r="USX1" s="366"/>
      <c r="USY1" s="366"/>
      <c r="USZ1" s="366"/>
      <c r="UTA1" s="366"/>
      <c r="UTB1" s="366"/>
      <c r="UTC1" s="366"/>
      <c r="UTD1" s="366"/>
      <c r="UTE1" s="366"/>
      <c r="UTF1" s="366"/>
      <c r="UTG1" s="366"/>
      <c r="UTH1" s="366"/>
      <c r="UTI1" s="366"/>
      <c r="UTJ1" s="366"/>
      <c r="UTK1" s="366"/>
      <c r="UTL1" s="366"/>
      <c r="UTM1" s="366"/>
      <c r="UTN1" s="366"/>
      <c r="UTO1" s="366"/>
      <c r="UTP1" s="366"/>
      <c r="UTQ1" s="366"/>
      <c r="UTR1" s="366"/>
      <c r="UTS1" s="366"/>
      <c r="UTT1" s="366"/>
      <c r="UTU1" s="366"/>
      <c r="UTV1" s="366"/>
      <c r="UTW1" s="366"/>
      <c r="UTX1" s="366"/>
      <c r="UTY1" s="366"/>
      <c r="UTZ1" s="366"/>
      <c r="UUA1" s="366"/>
      <c r="UUB1" s="366"/>
      <c r="UUC1" s="366"/>
      <c r="UUD1" s="366"/>
      <c r="UUE1" s="366"/>
      <c r="UUF1" s="366"/>
      <c r="UUG1" s="366"/>
      <c r="UUH1" s="366"/>
      <c r="UUI1" s="366"/>
      <c r="UUJ1" s="366"/>
      <c r="UUK1" s="366"/>
      <c r="UUL1" s="366"/>
      <c r="UUM1" s="366"/>
      <c r="UUN1" s="366"/>
      <c r="UUO1" s="366"/>
      <c r="UUP1" s="366"/>
      <c r="UUQ1" s="366"/>
      <c r="UUR1" s="366"/>
      <c r="UUS1" s="366"/>
      <c r="UUT1" s="366"/>
      <c r="UUU1" s="366"/>
      <c r="UUV1" s="366"/>
      <c r="UUW1" s="366"/>
      <c r="UUX1" s="366"/>
      <c r="UUY1" s="366"/>
      <c r="UUZ1" s="366"/>
      <c r="UVA1" s="366"/>
      <c r="UVB1" s="366"/>
      <c r="UVC1" s="366"/>
      <c r="UVD1" s="276"/>
      <c r="UVE1" s="276"/>
      <c r="UVF1" s="276"/>
      <c r="UVG1" s="276"/>
      <c r="UVH1" s="276"/>
      <c r="UVI1" s="276"/>
      <c r="UVJ1" s="276"/>
      <c r="UVK1" s="276"/>
      <c r="UVL1" s="276"/>
      <c r="UVM1" s="276"/>
      <c r="UVN1" s="276"/>
      <c r="UVO1" s="276"/>
      <c r="UVP1" s="276"/>
      <c r="UVQ1" s="276"/>
      <c r="UVR1" s="276"/>
      <c r="UVS1" s="276"/>
      <c r="UVT1" s="276"/>
      <c r="UVU1" s="276"/>
      <c r="UVV1" s="276"/>
      <c r="UVW1" s="276"/>
      <c r="UVX1" s="276"/>
      <c r="UVY1" s="276"/>
      <c r="UVZ1" s="276"/>
      <c r="UWA1" s="276"/>
      <c r="UWB1" s="276"/>
      <c r="UWC1" s="276"/>
      <c r="UWD1" s="276"/>
      <c r="UWE1" s="276"/>
      <c r="UWF1" s="276"/>
      <c r="UWG1" s="276"/>
      <c r="UWH1" s="276"/>
      <c r="UWI1" s="276"/>
      <c r="UWJ1" s="276"/>
      <c r="UWK1" s="276"/>
      <c r="UWL1" s="276"/>
      <c r="UWM1" s="276"/>
      <c r="UWN1" s="276"/>
      <c r="UWO1" s="276"/>
      <c r="UWP1" s="276"/>
      <c r="UWQ1" s="276"/>
      <c r="UWR1" s="276"/>
      <c r="UWS1" s="276"/>
      <c r="UWT1" s="276"/>
      <c r="UWU1" s="276"/>
      <c r="UWV1" s="276"/>
      <c r="UWW1" s="276"/>
      <c r="UWX1" s="276"/>
      <c r="UWY1" s="276"/>
      <c r="UWZ1" s="276"/>
      <c r="UXA1" s="276"/>
      <c r="UXB1" s="276"/>
      <c r="UXC1" s="276"/>
      <c r="UXD1" s="276"/>
      <c r="UXE1" s="276"/>
      <c r="UXF1" s="276"/>
      <c r="UXG1" s="276"/>
      <c r="UXH1" s="276"/>
      <c r="UXI1" s="276"/>
      <c r="UXJ1" s="276"/>
      <c r="UXK1" s="276"/>
      <c r="UXL1" s="276"/>
      <c r="UXM1" s="276"/>
      <c r="UXN1" s="276"/>
      <c r="UXO1" s="276"/>
      <c r="UXP1" s="276"/>
      <c r="UXQ1" s="276"/>
      <c r="UXR1" s="276"/>
      <c r="UXS1" s="276"/>
      <c r="UXT1" s="276"/>
      <c r="UXU1" s="276"/>
      <c r="UXV1" s="276"/>
      <c r="UXW1" s="276"/>
      <c r="UXX1" s="276"/>
      <c r="UXY1" s="276"/>
      <c r="UXZ1" s="276"/>
      <c r="UYA1" s="276"/>
      <c r="UYB1" s="276"/>
      <c r="UYC1" s="276"/>
      <c r="UYD1" s="276"/>
      <c r="UYE1" s="276"/>
      <c r="UYF1" s="276"/>
      <c r="UYG1" s="276"/>
      <c r="UYH1" s="276"/>
      <c r="UYI1" s="276"/>
      <c r="UYJ1" s="276"/>
      <c r="UYK1" s="276"/>
      <c r="UYL1" s="276"/>
      <c r="UYM1" s="276"/>
      <c r="UYN1" s="276"/>
      <c r="UYO1" s="276"/>
      <c r="UYP1" s="276"/>
      <c r="UYQ1" s="276"/>
      <c r="UYR1" s="366"/>
      <c r="UYS1" s="366"/>
      <c r="UYT1" s="366"/>
      <c r="UYU1" s="366"/>
      <c r="UYV1" s="366"/>
      <c r="UYW1" s="366"/>
      <c r="UYX1" s="366"/>
      <c r="UYY1" s="366"/>
      <c r="UYZ1" s="366"/>
      <c r="UZA1" s="366"/>
      <c r="UZB1" s="366"/>
      <c r="UZC1" s="366"/>
      <c r="UZD1" s="366"/>
      <c r="UZE1" s="366"/>
      <c r="UZF1" s="366"/>
      <c r="UZG1" s="366"/>
      <c r="UZH1" s="366"/>
      <c r="UZI1" s="366"/>
      <c r="UZJ1" s="366"/>
      <c r="UZK1" s="366"/>
      <c r="UZL1" s="366"/>
      <c r="UZM1" s="366"/>
      <c r="UZN1" s="366"/>
      <c r="UZO1" s="366"/>
      <c r="UZP1" s="366"/>
      <c r="UZQ1" s="366"/>
      <c r="UZR1" s="366"/>
      <c r="UZS1" s="366"/>
      <c r="UZT1" s="366"/>
      <c r="UZU1" s="366"/>
      <c r="UZV1" s="366"/>
      <c r="UZW1" s="366"/>
      <c r="UZX1" s="366"/>
      <c r="UZY1" s="366"/>
      <c r="UZZ1" s="366"/>
      <c r="VAA1" s="366"/>
      <c r="VAB1" s="366"/>
      <c r="VAC1" s="366"/>
      <c r="VAD1" s="366"/>
      <c r="VAE1" s="366"/>
      <c r="VAF1" s="366"/>
      <c r="VAG1" s="366"/>
      <c r="VAH1" s="366"/>
      <c r="VAI1" s="366"/>
      <c r="VAJ1" s="366"/>
      <c r="VAK1" s="366"/>
      <c r="VAL1" s="366"/>
      <c r="VAM1" s="366"/>
      <c r="VAN1" s="366"/>
      <c r="VAO1" s="366"/>
      <c r="VAP1" s="366"/>
      <c r="VAQ1" s="366"/>
      <c r="VAR1" s="366"/>
      <c r="VAS1" s="366"/>
      <c r="VAT1" s="366"/>
      <c r="VAU1" s="366"/>
      <c r="VAV1" s="366"/>
      <c r="VAW1" s="366"/>
      <c r="VAX1" s="366"/>
      <c r="VAY1" s="366"/>
      <c r="VAZ1" s="366"/>
      <c r="VBA1" s="366"/>
      <c r="VBB1" s="366"/>
      <c r="VBC1" s="366"/>
      <c r="VBD1" s="366"/>
      <c r="VBE1" s="366"/>
      <c r="VBF1" s="366"/>
      <c r="VBG1" s="366"/>
      <c r="VBH1" s="366"/>
      <c r="VBI1" s="366"/>
      <c r="VBJ1" s="366"/>
      <c r="VBK1" s="366"/>
      <c r="VBL1" s="366"/>
      <c r="VBM1" s="366"/>
      <c r="VBN1" s="366"/>
      <c r="VBO1" s="366"/>
      <c r="VBP1" s="366"/>
      <c r="VBQ1" s="366"/>
      <c r="VBR1" s="366"/>
      <c r="VBS1" s="366"/>
      <c r="VBT1" s="366"/>
      <c r="VBU1" s="366"/>
      <c r="VBV1" s="366"/>
      <c r="VBW1" s="366"/>
      <c r="VBX1" s="366"/>
      <c r="VBY1" s="366"/>
      <c r="VBZ1" s="366"/>
      <c r="VCA1" s="366"/>
      <c r="VCB1" s="366"/>
      <c r="VCC1" s="366"/>
      <c r="VCD1" s="366"/>
      <c r="VCE1" s="366"/>
      <c r="VCF1" s="366"/>
      <c r="VCG1" s="366"/>
      <c r="VCH1" s="366"/>
      <c r="VCI1" s="366"/>
      <c r="VCJ1" s="366"/>
      <c r="VCK1" s="366"/>
      <c r="VCL1" s="366"/>
      <c r="VCM1" s="366"/>
      <c r="VCN1" s="366"/>
      <c r="VCO1" s="366"/>
      <c r="VCP1" s="366"/>
      <c r="VCQ1" s="366"/>
      <c r="VCR1" s="366"/>
      <c r="VCS1" s="366"/>
      <c r="VCT1" s="366"/>
      <c r="VCU1" s="366"/>
      <c r="VCV1" s="366"/>
      <c r="VCW1" s="366"/>
      <c r="VCX1" s="366"/>
      <c r="VCY1" s="366"/>
      <c r="VCZ1" s="366"/>
      <c r="VDA1" s="366"/>
      <c r="VDB1" s="366"/>
      <c r="VDC1" s="366"/>
      <c r="VDD1" s="366"/>
      <c r="VDE1" s="366"/>
      <c r="VDF1" s="366"/>
      <c r="VDG1" s="366"/>
      <c r="VDH1" s="366"/>
      <c r="VDI1" s="366"/>
      <c r="VDJ1" s="366"/>
      <c r="VDK1" s="366"/>
      <c r="VDL1" s="366"/>
      <c r="VDM1" s="366"/>
      <c r="VDN1" s="366"/>
      <c r="VDO1" s="366"/>
      <c r="VDP1" s="366"/>
      <c r="VDQ1" s="366"/>
      <c r="VDR1" s="366"/>
      <c r="VDS1" s="366"/>
      <c r="VDT1" s="366"/>
      <c r="VDU1" s="366"/>
      <c r="VDV1" s="366"/>
      <c r="VDW1" s="366"/>
      <c r="VDX1" s="366"/>
      <c r="VDY1" s="366"/>
      <c r="VDZ1" s="366"/>
      <c r="VEA1" s="366"/>
      <c r="VEB1" s="366"/>
      <c r="VEC1" s="366"/>
      <c r="VED1" s="366"/>
      <c r="VEE1" s="366"/>
      <c r="VEF1" s="366"/>
      <c r="VEG1" s="366"/>
      <c r="VEH1" s="366"/>
      <c r="VEI1" s="366"/>
      <c r="VEJ1" s="366"/>
      <c r="VEK1" s="366"/>
      <c r="VEL1" s="366"/>
      <c r="VEM1" s="366"/>
      <c r="VEN1" s="366"/>
      <c r="VEO1" s="366"/>
      <c r="VEP1" s="366"/>
      <c r="VEQ1" s="366"/>
      <c r="VER1" s="366"/>
      <c r="VES1" s="366"/>
      <c r="VET1" s="366"/>
      <c r="VEU1" s="366"/>
      <c r="VEV1" s="366"/>
      <c r="VEW1" s="366"/>
      <c r="VEX1" s="366"/>
      <c r="VEY1" s="366"/>
      <c r="VEZ1" s="276"/>
      <c r="VFA1" s="276"/>
      <c r="VFB1" s="276"/>
      <c r="VFC1" s="276"/>
      <c r="VFD1" s="276"/>
      <c r="VFE1" s="276"/>
      <c r="VFF1" s="276"/>
      <c r="VFG1" s="276"/>
      <c r="VFH1" s="276"/>
      <c r="VFI1" s="276"/>
      <c r="VFJ1" s="276"/>
      <c r="VFK1" s="276"/>
      <c r="VFL1" s="276"/>
      <c r="VFM1" s="276"/>
      <c r="VFN1" s="276"/>
      <c r="VFO1" s="276"/>
      <c r="VFP1" s="276"/>
      <c r="VFQ1" s="276"/>
      <c r="VFR1" s="276"/>
      <c r="VFS1" s="276"/>
      <c r="VFT1" s="276"/>
      <c r="VFU1" s="276"/>
      <c r="VFV1" s="276"/>
      <c r="VFW1" s="276"/>
      <c r="VFX1" s="276"/>
      <c r="VFY1" s="276"/>
      <c r="VFZ1" s="276"/>
      <c r="VGA1" s="276"/>
      <c r="VGB1" s="276"/>
      <c r="VGC1" s="276"/>
      <c r="VGD1" s="276"/>
      <c r="VGE1" s="276"/>
      <c r="VGF1" s="276"/>
      <c r="VGG1" s="276"/>
      <c r="VGH1" s="276"/>
      <c r="VGI1" s="276"/>
      <c r="VGJ1" s="276"/>
      <c r="VGK1" s="276"/>
      <c r="VGL1" s="276"/>
      <c r="VGM1" s="276"/>
      <c r="VGN1" s="276"/>
      <c r="VGO1" s="276"/>
      <c r="VGP1" s="276"/>
      <c r="VGQ1" s="276"/>
      <c r="VGR1" s="276"/>
      <c r="VGS1" s="276"/>
      <c r="VGT1" s="276"/>
      <c r="VGU1" s="276"/>
      <c r="VGV1" s="276"/>
      <c r="VGW1" s="276"/>
      <c r="VGX1" s="276"/>
      <c r="VGY1" s="276"/>
      <c r="VGZ1" s="276"/>
      <c r="VHA1" s="276"/>
      <c r="VHB1" s="276"/>
      <c r="VHC1" s="276"/>
      <c r="VHD1" s="276"/>
      <c r="VHE1" s="276"/>
      <c r="VHF1" s="276"/>
      <c r="VHG1" s="276"/>
      <c r="VHH1" s="276"/>
      <c r="VHI1" s="276"/>
      <c r="VHJ1" s="276"/>
      <c r="VHK1" s="276"/>
      <c r="VHL1" s="276"/>
      <c r="VHM1" s="276"/>
      <c r="VHN1" s="276"/>
      <c r="VHO1" s="276"/>
      <c r="VHP1" s="276"/>
      <c r="VHQ1" s="276"/>
      <c r="VHR1" s="276"/>
      <c r="VHS1" s="276"/>
      <c r="VHT1" s="276"/>
      <c r="VHU1" s="276"/>
      <c r="VHV1" s="276"/>
      <c r="VHW1" s="276"/>
      <c r="VHX1" s="276"/>
      <c r="VHY1" s="276"/>
      <c r="VHZ1" s="276"/>
      <c r="VIA1" s="276"/>
      <c r="VIB1" s="276"/>
      <c r="VIC1" s="276"/>
      <c r="VID1" s="276"/>
      <c r="VIE1" s="276"/>
      <c r="VIF1" s="276"/>
      <c r="VIG1" s="276"/>
      <c r="VIH1" s="276"/>
      <c r="VII1" s="276"/>
      <c r="VIJ1" s="276"/>
      <c r="VIK1" s="276"/>
      <c r="VIL1" s="276"/>
      <c r="VIM1" s="276"/>
      <c r="VIN1" s="366"/>
      <c r="VIO1" s="366"/>
      <c r="VIP1" s="366"/>
      <c r="VIQ1" s="366"/>
      <c r="VIR1" s="366"/>
      <c r="VIS1" s="366"/>
      <c r="VIT1" s="366"/>
      <c r="VIU1" s="366"/>
      <c r="VIV1" s="366"/>
      <c r="VIW1" s="366"/>
      <c r="VIX1" s="366"/>
      <c r="VIY1" s="366"/>
      <c r="VIZ1" s="366"/>
      <c r="VJA1" s="366"/>
      <c r="VJB1" s="366"/>
      <c r="VJC1" s="366"/>
      <c r="VJD1" s="366"/>
      <c r="VJE1" s="366"/>
      <c r="VJF1" s="366"/>
      <c r="VJG1" s="366"/>
      <c r="VJH1" s="366"/>
      <c r="VJI1" s="366"/>
      <c r="VJJ1" s="366"/>
      <c r="VJK1" s="366"/>
      <c r="VJL1" s="366"/>
      <c r="VJM1" s="366"/>
      <c r="VJN1" s="366"/>
      <c r="VJO1" s="366"/>
      <c r="VJP1" s="366"/>
      <c r="VJQ1" s="366"/>
      <c r="VJR1" s="366"/>
      <c r="VJS1" s="366"/>
      <c r="VJT1" s="366"/>
      <c r="VJU1" s="366"/>
      <c r="VJV1" s="366"/>
      <c r="VJW1" s="366"/>
      <c r="VJX1" s="366"/>
      <c r="VJY1" s="366"/>
      <c r="VJZ1" s="366"/>
      <c r="VKA1" s="366"/>
      <c r="VKB1" s="366"/>
      <c r="VKC1" s="366"/>
      <c r="VKD1" s="366"/>
      <c r="VKE1" s="366"/>
      <c r="VKF1" s="366"/>
      <c r="VKG1" s="366"/>
      <c r="VKH1" s="366"/>
      <c r="VKI1" s="366"/>
      <c r="VKJ1" s="366"/>
      <c r="VKK1" s="366"/>
      <c r="VKL1" s="366"/>
      <c r="VKM1" s="366"/>
      <c r="VKN1" s="366"/>
      <c r="VKO1" s="366"/>
      <c r="VKP1" s="366"/>
      <c r="VKQ1" s="366"/>
      <c r="VKR1" s="366"/>
      <c r="VKS1" s="366"/>
      <c r="VKT1" s="366"/>
      <c r="VKU1" s="366"/>
      <c r="VKV1" s="366"/>
      <c r="VKW1" s="366"/>
      <c r="VKX1" s="366"/>
      <c r="VKY1" s="366"/>
      <c r="VKZ1" s="366"/>
      <c r="VLA1" s="366"/>
      <c r="VLB1" s="366"/>
      <c r="VLC1" s="366"/>
      <c r="VLD1" s="366"/>
      <c r="VLE1" s="366"/>
      <c r="VLF1" s="366"/>
      <c r="VLG1" s="366"/>
      <c r="VLH1" s="366"/>
      <c r="VLI1" s="366"/>
      <c r="VLJ1" s="366"/>
      <c r="VLK1" s="366"/>
      <c r="VLL1" s="366"/>
      <c r="VLM1" s="366"/>
      <c r="VLN1" s="366"/>
      <c r="VLO1" s="366"/>
      <c r="VLP1" s="366"/>
      <c r="VLQ1" s="366"/>
      <c r="VLR1" s="366"/>
      <c r="VLS1" s="366"/>
      <c r="VLT1" s="366"/>
      <c r="VLU1" s="366"/>
      <c r="VLV1" s="366"/>
      <c r="VLW1" s="366"/>
      <c r="VLX1" s="366"/>
      <c r="VLY1" s="366"/>
      <c r="VLZ1" s="366"/>
      <c r="VMA1" s="366"/>
      <c r="VMB1" s="366"/>
      <c r="VMC1" s="366"/>
      <c r="VMD1" s="366"/>
      <c r="VME1" s="366"/>
      <c r="VMF1" s="366"/>
      <c r="VMG1" s="366"/>
      <c r="VMH1" s="366"/>
      <c r="VMI1" s="366"/>
      <c r="VMJ1" s="366"/>
      <c r="VMK1" s="366"/>
      <c r="VML1" s="366"/>
      <c r="VMM1" s="366"/>
      <c r="VMN1" s="366"/>
      <c r="VMO1" s="366"/>
      <c r="VMP1" s="366"/>
      <c r="VMQ1" s="366"/>
      <c r="VMR1" s="366"/>
      <c r="VMS1" s="366"/>
      <c r="VMT1" s="366"/>
      <c r="VMU1" s="366"/>
      <c r="VMV1" s="366"/>
      <c r="VMW1" s="366"/>
      <c r="VMX1" s="366"/>
      <c r="VMY1" s="366"/>
      <c r="VMZ1" s="366"/>
      <c r="VNA1" s="366"/>
      <c r="VNB1" s="366"/>
      <c r="VNC1" s="366"/>
      <c r="VND1" s="366"/>
      <c r="VNE1" s="366"/>
      <c r="VNF1" s="366"/>
      <c r="VNG1" s="366"/>
      <c r="VNH1" s="366"/>
      <c r="VNI1" s="366"/>
      <c r="VNJ1" s="366"/>
      <c r="VNK1" s="366"/>
      <c r="VNL1" s="366"/>
      <c r="VNM1" s="366"/>
      <c r="VNN1" s="366"/>
      <c r="VNO1" s="366"/>
      <c r="VNP1" s="366"/>
      <c r="VNQ1" s="366"/>
      <c r="VNR1" s="366"/>
      <c r="VNS1" s="366"/>
      <c r="VNT1" s="366"/>
      <c r="VNU1" s="366"/>
      <c r="VNV1" s="366"/>
      <c r="VNW1" s="366"/>
      <c r="VNX1" s="366"/>
      <c r="VNY1" s="366"/>
      <c r="VNZ1" s="366"/>
      <c r="VOA1" s="366"/>
      <c r="VOB1" s="366"/>
      <c r="VOC1" s="366"/>
      <c r="VOD1" s="366"/>
      <c r="VOE1" s="366"/>
      <c r="VOF1" s="366"/>
      <c r="VOG1" s="366"/>
      <c r="VOH1" s="366"/>
      <c r="VOI1" s="366"/>
      <c r="VOJ1" s="366"/>
      <c r="VOK1" s="366"/>
      <c r="VOL1" s="366"/>
      <c r="VOM1" s="366"/>
      <c r="VON1" s="366"/>
      <c r="VOO1" s="366"/>
      <c r="VOP1" s="366"/>
      <c r="VOQ1" s="366"/>
      <c r="VOR1" s="366"/>
      <c r="VOS1" s="366"/>
      <c r="VOT1" s="366"/>
      <c r="VOU1" s="366"/>
      <c r="VOV1" s="276"/>
      <c r="VOW1" s="276"/>
      <c r="VOX1" s="276"/>
      <c r="VOY1" s="276"/>
      <c r="VOZ1" s="276"/>
      <c r="VPA1" s="276"/>
      <c r="VPB1" s="276"/>
      <c r="VPC1" s="276"/>
      <c r="VPD1" s="276"/>
      <c r="VPE1" s="276"/>
      <c r="VPF1" s="276"/>
      <c r="VPG1" s="276"/>
      <c r="VPH1" s="276"/>
      <c r="VPI1" s="276"/>
      <c r="VPJ1" s="276"/>
      <c r="VPK1" s="276"/>
      <c r="VPL1" s="276"/>
      <c r="VPM1" s="276"/>
      <c r="VPN1" s="276"/>
      <c r="VPO1" s="276"/>
      <c r="VPP1" s="276"/>
      <c r="VPQ1" s="276"/>
      <c r="VPR1" s="276"/>
      <c r="VPS1" s="276"/>
      <c r="VPT1" s="276"/>
      <c r="VPU1" s="276"/>
      <c r="VPV1" s="276"/>
      <c r="VPW1" s="276"/>
      <c r="VPX1" s="276"/>
      <c r="VPY1" s="276"/>
      <c r="VPZ1" s="276"/>
      <c r="VQA1" s="276"/>
      <c r="VQB1" s="276"/>
      <c r="VQC1" s="276"/>
      <c r="VQD1" s="276"/>
      <c r="VQE1" s="276"/>
      <c r="VQF1" s="276"/>
      <c r="VQG1" s="276"/>
      <c r="VQH1" s="276"/>
      <c r="VQI1" s="276"/>
      <c r="VQJ1" s="276"/>
      <c r="VQK1" s="276"/>
      <c r="VQL1" s="276"/>
      <c r="VQM1" s="276"/>
      <c r="VQN1" s="276"/>
      <c r="VQO1" s="276"/>
      <c r="VQP1" s="276"/>
      <c r="VQQ1" s="276"/>
      <c r="VQR1" s="276"/>
      <c r="VQS1" s="276"/>
      <c r="VQT1" s="276"/>
      <c r="VQU1" s="276"/>
      <c r="VQV1" s="276"/>
      <c r="VQW1" s="276"/>
      <c r="VQX1" s="276"/>
      <c r="VQY1" s="276"/>
      <c r="VQZ1" s="276"/>
      <c r="VRA1" s="276"/>
      <c r="VRB1" s="276"/>
      <c r="VRC1" s="276"/>
      <c r="VRD1" s="276"/>
      <c r="VRE1" s="276"/>
      <c r="VRF1" s="276"/>
      <c r="VRG1" s="276"/>
      <c r="VRH1" s="276"/>
      <c r="VRI1" s="276"/>
      <c r="VRJ1" s="276"/>
      <c r="VRK1" s="276"/>
      <c r="VRL1" s="276"/>
      <c r="VRM1" s="276"/>
      <c r="VRN1" s="276"/>
      <c r="VRO1" s="276"/>
      <c r="VRP1" s="276"/>
      <c r="VRQ1" s="276"/>
      <c r="VRR1" s="276"/>
      <c r="VRS1" s="276"/>
      <c r="VRT1" s="276"/>
      <c r="VRU1" s="276"/>
      <c r="VRV1" s="276"/>
      <c r="VRW1" s="276"/>
      <c r="VRX1" s="276"/>
      <c r="VRY1" s="276"/>
      <c r="VRZ1" s="276"/>
      <c r="VSA1" s="276"/>
      <c r="VSB1" s="276"/>
      <c r="VSC1" s="276"/>
      <c r="VSD1" s="276"/>
      <c r="VSE1" s="276"/>
      <c r="VSF1" s="276"/>
      <c r="VSG1" s="276"/>
      <c r="VSH1" s="276"/>
      <c r="VSI1" s="276"/>
      <c r="VSJ1" s="366"/>
      <c r="VSK1" s="366"/>
      <c r="VSL1" s="366"/>
      <c r="VSM1" s="366"/>
      <c r="VSN1" s="366"/>
      <c r="VSO1" s="366"/>
      <c r="VSP1" s="366"/>
      <c r="VSQ1" s="366"/>
      <c r="VSR1" s="366"/>
      <c r="VSS1" s="366"/>
      <c r="VST1" s="366"/>
      <c r="VSU1" s="366"/>
      <c r="VSV1" s="366"/>
      <c r="VSW1" s="366"/>
      <c r="VSX1" s="366"/>
      <c r="VSY1" s="366"/>
      <c r="VSZ1" s="366"/>
      <c r="VTA1" s="366"/>
      <c r="VTB1" s="366"/>
      <c r="VTC1" s="366"/>
      <c r="VTD1" s="366"/>
      <c r="VTE1" s="366"/>
      <c r="VTF1" s="366"/>
      <c r="VTG1" s="366"/>
      <c r="VTH1" s="366"/>
      <c r="VTI1" s="366"/>
      <c r="VTJ1" s="366"/>
      <c r="VTK1" s="366"/>
      <c r="VTL1" s="366"/>
      <c r="VTM1" s="366"/>
      <c r="VTN1" s="366"/>
      <c r="VTO1" s="366"/>
      <c r="VTP1" s="366"/>
      <c r="VTQ1" s="366"/>
      <c r="VTR1" s="366"/>
      <c r="VTS1" s="366"/>
      <c r="VTT1" s="366"/>
      <c r="VTU1" s="366"/>
      <c r="VTV1" s="366"/>
      <c r="VTW1" s="366"/>
      <c r="VTX1" s="366"/>
      <c r="VTY1" s="366"/>
      <c r="VTZ1" s="366"/>
      <c r="VUA1" s="366"/>
      <c r="VUB1" s="366"/>
      <c r="VUC1" s="366"/>
      <c r="VUD1" s="366"/>
      <c r="VUE1" s="366"/>
      <c r="VUF1" s="366"/>
      <c r="VUG1" s="366"/>
      <c r="VUH1" s="366"/>
      <c r="VUI1" s="366"/>
      <c r="VUJ1" s="366"/>
      <c r="VUK1" s="366"/>
      <c r="VUL1" s="366"/>
      <c r="VUM1" s="366"/>
      <c r="VUN1" s="366"/>
      <c r="VUO1" s="366"/>
      <c r="VUP1" s="366"/>
      <c r="VUQ1" s="366"/>
      <c r="VUR1" s="366"/>
      <c r="VUS1" s="366"/>
      <c r="VUT1" s="366"/>
      <c r="VUU1" s="366"/>
      <c r="VUV1" s="366"/>
      <c r="VUW1" s="366"/>
      <c r="VUX1" s="366"/>
      <c r="VUY1" s="366"/>
      <c r="VUZ1" s="366"/>
      <c r="VVA1" s="366"/>
      <c r="VVB1" s="366"/>
      <c r="VVC1" s="366"/>
      <c r="VVD1" s="366"/>
      <c r="VVE1" s="366"/>
      <c r="VVF1" s="366"/>
      <c r="VVG1" s="366"/>
      <c r="VVH1" s="366"/>
      <c r="VVI1" s="366"/>
      <c r="VVJ1" s="366"/>
      <c r="VVK1" s="366"/>
      <c r="VVL1" s="366"/>
      <c r="VVM1" s="366"/>
      <c r="VVN1" s="366"/>
      <c r="VVO1" s="366"/>
      <c r="VVP1" s="366"/>
      <c r="VVQ1" s="366"/>
      <c r="VVR1" s="366"/>
      <c r="VVS1" s="366"/>
      <c r="VVT1" s="366"/>
      <c r="VVU1" s="366"/>
      <c r="VVV1" s="366"/>
      <c r="VVW1" s="366"/>
      <c r="VVX1" s="366"/>
      <c r="VVY1" s="366"/>
      <c r="VVZ1" s="366"/>
      <c r="VWA1" s="366"/>
      <c r="VWB1" s="366"/>
      <c r="VWC1" s="366"/>
      <c r="VWD1" s="366"/>
      <c r="VWE1" s="366"/>
      <c r="VWF1" s="366"/>
      <c r="VWG1" s="366"/>
      <c r="VWH1" s="366"/>
      <c r="VWI1" s="366"/>
      <c r="VWJ1" s="366"/>
      <c r="VWK1" s="366"/>
      <c r="VWL1" s="366"/>
      <c r="VWM1" s="366"/>
      <c r="VWN1" s="366"/>
      <c r="VWO1" s="366"/>
      <c r="VWP1" s="366"/>
      <c r="VWQ1" s="366"/>
      <c r="VWR1" s="366"/>
      <c r="VWS1" s="366"/>
      <c r="VWT1" s="366"/>
      <c r="VWU1" s="366"/>
      <c r="VWV1" s="366"/>
      <c r="VWW1" s="366"/>
      <c r="VWX1" s="366"/>
      <c r="VWY1" s="366"/>
      <c r="VWZ1" s="366"/>
      <c r="VXA1" s="366"/>
      <c r="VXB1" s="366"/>
      <c r="VXC1" s="366"/>
      <c r="VXD1" s="366"/>
      <c r="VXE1" s="366"/>
      <c r="VXF1" s="366"/>
      <c r="VXG1" s="366"/>
      <c r="VXH1" s="366"/>
      <c r="VXI1" s="366"/>
      <c r="VXJ1" s="366"/>
      <c r="VXK1" s="366"/>
      <c r="VXL1" s="366"/>
      <c r="VXM1" s="366"/>
      <c r="VXN1" s="366"/>
      <c r="VXO1" s="366"/>
      <c r="VXP1" s="366"/>
      <c r="VXQ1" s="366"/>
      <c r="VXR1" s="366"/>
      <c r="VXS1" s="366"/>
      <c r="VXT1" s="366"/>
      <c r="VXU1" s="366"/>
      <c r="VXV1" s="366"/>
      <c r="VXW1" s="366"/>
      <c r="VXX1" s="366"/>
      <c r="VXY1" s="366"/>
      <c r="VXZ1" s="366"/>
      <c r="VYA1" s="366"/>
      <c r="VYB1" s="366"/>
      <c r="VYC1" s="366"/>
      <c r="VYD1" s="366"/>
      <c r="VYE1" s="366"/>
      <c r="VYF1" s="366"/>
      <c r="VYG1" s="366"/>
      <c r="VYH1" s="366"/>
      <c r="VYI1" s="366"/>
      <c r="VYJ1" s="366"/>
      <c r="VYK1" s="366"/>
      <c r="VYL1" s="366"/>
      <c r="VYM1" s="366"/>
      <c r="VYN1" s="366"/>
      <c r="VYO1" s="366"/>
      <c r="VYP1" s="366"/>
      <c r="VYQ1" s="366"/>
      <c r="VYR1" s="276"/>
      <c r="VYS1" s="276"/>
      <c r="VYT1" s="276"/>
      <c r="VYU1" s="276"/>
      <c r="VYV1" s="276"/>
      <c r="VYW1" s="276"/>
      <c r="VYX1" s="276"/>
      <c r="VYY1" s="276"/>
      <c r="VYZ1" s="276"/>
      <c r="VZA1" s="276"/>
      <c r="VZB1" s="276"/>
      <c r="VZC1" s="276"/>
      <c r="VZD1" s="276"/>
      <c r="VZE1" s="276"/>
      <c r="VZF1" s="276"/>
      <c r="VZG1" s="276"/>
      <c r="VZH1" s="276"/>
      <c r="VZI1" s="276"/>
      <c r="VZJ1" s="276"/>
      <c r="VZK1" s="276"/>
      <c r="VZL1" s="276"/>
      <c r="VZM1" s="276"/>
      <c r="VZN1" s="276"/>
      <c r="VZO1" s="276"/>
      <c r="VZP1" s="276"/>
      <c r="VZQ1" s="276"/>
      <c r="VZR1" s="276"/>
      <c r="VZS1" s="276"/>
      <c r="VZT1" s="276"/>
      <c r="VZU1" s="276"/>
      <c r="VZV1" s="276"/>
      <c r="VZW1" s="276"/>
      <c r="VZX1" s="276"/>
      <c r="VZY1" s="276"/>
      <c r="VZZ1" s="276"/>
      <c r="WAA1" s="276"/>
      <c r="WAB1" s="276"/>
      <c r="WAC1" s="276"/>
      <c r="WAD1" s="276"/>
      <c r="WAE1" s="276"/>
      <c r="WAF1" s="276"/>
      <c r="WAG1" s="276"/>
      <c r="WAH1" s="276"/>
      <c r="WAI1" s="276"/>
      <c r="WAJ1" s="276"/>
      <c r="WAK1" s="276"/>
      <c r="WAL1" s="276"/>
      <c r="WAM1" s="276"/>
      <c r="WAN1" s="276"/>
      <c r="WAO1" s="276"/>
      <c r="WAP1" s="276"/>
      <c r="WAQ1" s="276"/>
      <c r="WAR1" s="276"/>
      <c r="WAS1" s="276"/>
      <c r="WAT1" s="276"/>
      <c r="WAU1" s="276"/>
      <c r="WAV1" s="276"/>
      <c r="WAW1" s="276"/>
      <c r="WAX1" s="276"/>
      <c r="WAY1" s="276"/>
      <c r="WAZ1" s="276"/>
      <c r="WBA1" s="276"/>
      <c r="WBB1" s="276"/>
      <c r="WBC1" s="276"/>
      <c r="WBD1" s="276"/>
      <c r="WBE1" s="276"/>
      <c r="WBF1" s="276"/>
      <c r="WBG1" s="276"/>
      <c r="WBH1" s="276"/>
      <c r="WBI1" s="276"/>
      <c r="WBJ1" s="276"/>
      <c r="WBK1" s="276"/>
      <c r="WBL1" s="276"/>
      <c r="WBM1" s="276"/>
      <c r="WBN1" s="276"/>
      <c r="WBO1" s="276"/>
      <c r="WBP1" s="276"/>
      <c r="WBQ1" s="276"/>
      <c r="WBR1" s="276"/>
      <c r="WBS1" s="276"/>
      <c r="WBT1" s="276"/>
      <c r="WBU1" s="276"/>
      <c r="WBV1" s="276"/>
      <c r="WBW1" s="276"/>
      <c r="WBX1" s="276"/>
      <c r="WBY1" s="276"/>
      <c r="WBZ1" s="276"/>
      <c r="WCA1" s="276"/>
      <c r="WCB1" s="276"/>
      <c r="WCC1" s="276"/>
      <c r="WCD1" s="276"/>
      <c r="WCE1" s="276"/>
      <c r="WCF1" s="366"/>
      <c r="WCG1" s="366"/>
      <c r="WCH1" s="366"/>
      <c r="WCI1" s="366"/>
      <c r="WCJ1" s="366"/>
      <c r="WCK1" s="366"/>
      <c r="WCL1" s="366"/>
      <c r="WCM1" s="366"/>
      <c r="WCN1" s="366"/>
      <c r="WCO1" s="366"/>
      <c r="WCP1" s="366"/>
      <c r="WCQ1" s="366"/>
      <c r="WCR1" s="366"/>
      <c r="WCS1" s="366"/>
      <c r="WCT1" s="366"/>
      <c r="WCU1" s="366"/>
      <c r="WCV1" s="366"/>
      <c r="WCW1" s="366"/>
      <c r="WCX1" s="366"/>
      <c r="WCY1" s="366"/>
      <c r="WCZ1" s="366"/>
      <c r="WDA1" s="366"/>
      <c r="WDB1" s="366"/>
      <c r="WDC1" s="366"/>
      <c r="WDD1" s="366"/>
      <c r="WDE1" s="366"/>
      <c r="WDF1" s="366"/>
      <c r="WDG1" s="366"/>
      <c r="WDH1" s="366"/>
      <c r="WDI1" s="366"/>
      <c r="WDJ1" s="366"/>
      <c r="WDK1" s="366"/>
      <c r="WDL1" s="366"/>
      <c r="WDM1" s="366"/>
      <c r="WDN1" s="366"/>
      <c r="WDO1" s="366"/>
      <c r="WDP1" s="366"/>
      <c r="WDQ1" s="366"/>
      <c r="WDR1" s="366"/>
      <c r="WDS1" s="366"/>
      <c r="WDT1" s="366"/>
      <c r="WDU1" s="366"/>
      <c r="WDV1" s="366"/>
      <c r="WDW1" s="366"/>
      <c r="WDX1" s="366"/>
      <c r="WDY1" s="366"/>
      <c r="WDZ1" s="366"/>
      <c r="WEA1" s="366"/>
      <c r="WEB1" s="366"/>
      <c r="WEC1" s="366"/>
      <c r="WED1" s="366"/>
      <c r="WEE1" s="366"/>
      <c r="WEF1" s="366"/>
      <c r="WEG1" s="366"/>
      <c r="WEH1" s="366"/>
      <c r="WEI1" s="366"/>
      <c r="WEJ1" s="366"/>
      <c r="WEK1" s="366"/>
      <c r="WEL1" s="366"/>
      <c r="WEM1" s="366"/>
      <c r="WEN1" s="366"/>
      <c r="WEO1" s="366"/>
      <c r="WEP1" s="366"/>
      <c r="WEQ1" s="366"/>
      <c r="WER1" s="366"/>
      <c r="WES1" s="366"/>
      <c r="WET1" s="366"/>
      <c r="WEU1" s="366"/>
      <c r="WEV1" s="366"/>
      <c r="WEW1" s="366"/>
      <c r="WEX1" s="366"/>
      <c r="WEY1" s="366"/>
      <c r="WEZ1" s="366"/>
      <c r="WFA1" s="366"/>
      <c r="WFB1" s="366"/>
      <c r="WFC1" s="366"/>
      <c r="WFD1" s="366"/>
      <c r="WFE1" s="366"/>
      <c r="WFF1" s="366"/>
      <c r="WFG1" s="366"/>
      <c r="WFH1" s="366"/>
      <c r="WFI1" s="366"/>
      <c r="WFJ1" s="366"/>
      <c r="WFK1" s="366"/>
      <c r="WFL1" s="366"/>
      <c r="WFM1" s="366"/>
      <c r="WFN1" s="366"/>
      <c r="WFO1" s="366"/>
      <c r="WFP1" s="366"/>
      <c r="WFQ1" s="366"/>
      <c r="WFR1" s="366"/>
      <c r="WFS1" s="366"/>
      <c r="WFT1" s="366"/>
      <c r="WFU1" s="366"/>
      <c r="WFV1" s="366"/>
      <c r="WFW1" s="366"/>
      <c r="WFX1" s="366"/>
      <c r="WFY1" s="366"/>
      <c r="WFZ1" s="366"/>
      <c r="WGA1" s="366"/>
      <c r="WGB1" s="366"/>
      <c r="WGC1" s="366"/>
      <c r="WGD1" s="366"/>
      <c r="WGE1" s="366"/>
      <c r="WGF1" s="366"/>
      <c r="WGG1" s="366"/>
      <c r="WGH1" s="366"/>
      <c r="WGI1" s="366"/>
      <c r="WGJ1" s="366"/>
      <c r="WGK1" s="366"/>
      <c r="WGL1" s="366"/>
      <c r="WGM1" s="366"/>
      <c r="WGN1" s="366"/>
      <c r="WGO1" s="366"/>
      <c r="WGP1" s="366"/>
      <c r="WGQ1" s="366"/>
      <c r="WGR1" s="366"/>
      <c r="WGS1" s="366"/>
      <c r="WGT1" s="366"/>
      <c r="WGU1" s="366"/>
      <c r="WGV1" s="366"/>
      <c r="WGW1" s="366"/>
      <c r="WGX1" s="366"/>
      <c r="WGY1" s="366"/>
      <c r="WGZ1" s="366"/>
      <c r="WHA1" s="366"/>
      <c r="WHB1" s="366"/>
      <c r="WHC1" s="366"/>
      <c r="WHD1" s="366"/>
      <c r="WHE1" s="366"/>
      <c r="WHF1" s="366"/>
      <c r="WHG1" s="366"/>
      <c r="WHH1" s="366"/>
      <c r="WHI1" s="366"/>
      <c r="WHJ1" s="366"/>
      <c r="WHK1" s="366"/>
      <c r="WHL1" s="366"/>
      <c r="WHM1" s="366"/>
      <c r="WHN1" s="366"/>
      <c r="WHO1" s="366"/>
      <c r="WHP1" s="366"/>
      <c r="WHQ1" s="366"/>
      <c r="WHR1" s="366"/>
      <c r="WHS1" s="366"/>
      <c r="WHT1" s="366"/>
      <c r="WHU1" s="366"/>
      <c r="WHV1" s="366"/>
      <c r="WHW1" s="366"/>
      <c r="WHX1" s="366"/>
      <c r="WHY1" s="366"/>
      <c r="WHZ1" s="366"/>
      <c r="WIA1" s="366"/>
      <c r="WIB1" s="366"/>
      <c r="WIC1" s="366"/>
      <c r="WID1" s="366"/>
      <c r="WIE1" s="366"/>
      <c r="WIF1" s="366"/>
      <c r="WIG1" s="366"/>
      <c r="WIH1" s="366"/>
      <c r="WII1" s="366"/>
      <c r="WIJ1" s="366"/>
      <c r="WIK1" s="366"/>
      <c r="WIL1" s="366"/>
      <c r="WIM1" s="366"/>
      <c r="WIN1" s="276"/>
      <c r="WIO1" s="276"/>
      <c r="WIP1" s="276"/>
      <c r="WIQ1" s="276"/>
      <c r="WIR1" s="276"/>
      <c r="WIS1" s="276"/>
      <c r="WIT1" s="276"/>
      <c r="WIU1" s="276"/>
      <c r="WIV1" s="276"/>
      <c r="WIW1" s="276"/>
      <c r="WIX1" s="276"/>
      <c r="WIY1" s="276"/>
      <c r="WIZ1" s="276"/>
      <c r="WJA1" s="276"/>
      <c r="WJB1" s="276"/>
      <c r="WJC1" s="276"/>
      <c r="WJD1" s="276"/>
      <c r="WJE1" s="276"/>
      <c r="WJF1" s="276"/>
      <c r="WJG1" s="276"/>
      <c r="WJH1" s="276"/>
      <c r="WJI1" s="276"/>
      <c r="WJJ1" s="276"/>
      <c r="WJK1" s="276"/>
      <c r="WJL1" s="276"/>
      <c r="WJM1" s="276"/>
      <c r="WJN1" s="276"/>
      <c r="WJO1" s="276"/>
      <c r="WJP1" s="276"/>
      <c r="WJQ1" s="276"/>
      <c r="WJR1" s="276"/>
      <c r="WJS1" s="276"/>
      <c r="WJT1" s="276"/>
      <c r="WJU1" s="276"/>
      <c r="WJV1" s="276"/>
      <c r="WJW1" s="276"/>
      <c r="WJX1" s="276"/>
      <c r="WJY1" s="276"/>
      <c r="WJZ1" s="276"/>
      <c r="WKA1" s="276"/>
      <c r="WKB1" s="276"/>
      <c r="WKC1" s="276"/>
      <c r="WKD1" s="276"/>
      <c r="WKE1" s="276"/>
      <c r="WKF1" s="276"/>
      <c r="WKG1" s="276"/>
      <c r="WKH1" s="276"/>
      <c r="WKI1" s="276"/>
      <c r="WKJ1" s="276"/>
      <c r="WKK1" s="276"/>
      <c r="WKL1" s="276"/>
      <c r="WKM1" s="276"/>
      <c r="WKN1" s="276"/>
      <c r="WKO1" s="276"/>
      <c r="WKP1" s="276"/>
      <c r="WKQ1" s="276"/>
      <c r="WKR1" s="276"/>
      <c r="WKS1" s="276"/>
      <c r="WKT1" s="276"/>
      <c r="WKU1" s="276"/>
      <c r="WKV1" s="276"/>
      <c r="WKW1" s="276"/>
      <c r="WKX1" s="276"/>
      <c r="WKY1" s="276"/>
      <c r="WKZ1" s="276"/>
      <c r="WLA1" s="276"/>
      <c r="WLB1" s="276"/>
      <c r="WLC1" s="276"/>
      <c r="WLD1" s="276"/>
      <c r="WLE1" s="276"/>
      <c r="WLF1" s="276"/>
      <c r="WLG1" s="276"/>
      <c r="WLH1" s="276"/>
      <c r="WLI1" s="276"/>
      <c r="WLJ1" s="276"/>
      <c r="WLK1" s="276"/>
      <c r="WLL1" s="276"/>
      <c r="WLM1" s="276"/>
      <c r="WLN1" s="276"/>
      <c r="WLO1" s="276"/>
      <c r="WLP1" s="276"/>
      <c r="WLQ1" s="276"/>
      <c r="WLR1" s="276"/>
      <c r="WLS1" s="276"/>
      <c r="WLT1" s="276"/>
      <c r="WLU1" s="276"/>
      <c r="WLV1" s="276"/>
      <c r="WLW1" s="276"/>
      <c r="WLX1" s="276"/>
      <c r="WLY1" s="276"/>
      <c r="WLZ1" s="276"/>
      <c r="WMA1" s="276"/>
      <c r="WMB1" s="366"/>
      <c r="WMC1" s="366"/>
      <c r="WMD1" s="366"/>
      <c r="WME1" s="366"/>
      <c r="WMF1" s="366"/>
      <c r="WMG1" s="366"/>
      <c r="WMH1" s="366"/>
      <c r="WMI1" s="366"/>
      <c r="WMJ1" s="366"/>
      <c r="WMK1" s="366"/>
      <c r="WML1" s="366"/>
      <c r="WMM1" s="366"/>
      <c r="WMN1" s="366"/>
      <c r="WMO1" s="366"/>
      <c r="WMP1" s="366"/>
      <c r="WMQ1" s="366"/>
      <c r="WMR1" s="366"/>
      <c r="WMS1" s="366"/>
      <c r="WMT1" s="366"/>
      <c r="WMU1" s="366"/>
      <c r="WMV1" s="366"/>
      <c r="WMW1" s="366"/>
      <c r="WMX1" s="366"/>
      <c r="WMY1" s="366"/>
      <c r="WMZ1" s="366"/>
      <c r="WNA1" s="366"/>
      <c r="WNB1" s="366"/>
      <c r="WNC1" s="366"/>
      <c r="WND1" s="366"/>
      <c r="WNE1" s="366"/>
      <c r="WNF1" s="366"/>
      <c r="WNG1" s="366"/>
      <c r="WNH1" s="366"/>
      <c r="WNI1" s="366"/>
      <c r="WNJ1" s="366"/>
      <c r="WNK1" s="366"/>
      <c r="WNL1" s="366"/>
      <c r="WNM1" s="366"/>
      <c r="WNN1" s="366"/>
      <c r="WNO1" s="366"/>
      <c r="WNP1" s="366"/>
      <c r="WNQ1" s="366"/>
      <c r="WNR1" s="366"/>
      <c r="WNS1" s="366"/>
      <c r="WNT1" s="366"/>
      <c r="WNU1" s="366"/>
      <c r="WNV1" s="366"/>
      <c r="WNW1" s="366"/>
      <c r="WNX1" s="366"/>
      <c r="WNY1" s="366"/>
      <c r="WNZ1" s="366"/>
      <c r="WOA1" s="366"/>
      <c r="WOB1" s="366"/>
      <c r="WOC1" s="366"/>
      <c r="WOD1" s="366"/>
      <c r="WOE1" s="366"/>
      <c r="WOF1" s="366"/>
      <c r="WOG1" s="366"/>
      <c r="WOH1" s="366"/>
      <c r="WOI1" s="366"/>
      <c r="WOJ1" s="366"/>
      <c r="WOK1" s="366"/>
      <c r="WOL1" s="366"/>
      <c r="WOM1" s="366"/>
      <c r="WON1" s="366"/>
      <c r="WOO1" s="366"/>
      <c r="WOP1" s="366"/>
      <c r="WOQ1" s="366"/>
      <c r="WOR1" s="366"/>
      <c r="WOS1" s="366"/>
      <c r="WOT1" s="366"/>
      <c r="WOU1" s="366"/>
      <c r="WOV1" s="366"/>
      <c r="WOW1" s="366"/>
      <c r="WOX1" s="366"/>
      <c r="WOY1" s="366"/>
      <c r="WOZ1" s="366"/>
      <c r="WPA1" s="366"/>
      <c r="WPB1" s="366"/>
      <c r="WPC1" s="366"/>
      <c r="WPD1" s="366"/>
      <c r="WPE1" s="366"/>
      <c r="WPF1" s="366"/>
      <c r="WPG1" s="366"/>
      <c r="WPH1" s="366"/>
      <c r="WPI1" s="366"/>
      <c r="WPJ1" s="366"/>
      <c r="WPK1" s="366"/>
      <c r="WPL1" s="366"/>
      <c r="WPM1" s="366"/>
      <c r="WPN1" s="366"/>
      <c r="WPO1" s="366"/>
      <c r="WPP1" s="366"/>
      <c r="WPQ1" s="366"/>
      <c r="WPR1" s="366"/>
      <c r="WPS1" s="366"/>
      <c r="WPT1" s="366"/>
      <c r="WPU1" s="366"/>
      <c r="WPV1" s="366"/>
      <c r="WPW1" s="366"/>
      <c r="WPX1" s="366"/>
      <c r="WPY1" s="366"/>
      <c r="WPZ1" s="366"/>
      <c r="WQA1" s="366"/>
      <c r="WQB1" s="366"/>
      <c r="WQC1" s="366"/>
      <c r="WQD1" s="366"/>
      <c r="WQE1" s="366"/>
      <c r="WQF1" s="366"/>
      <c r="WQG1" s="366"/>
      <c r="WQH1" s="366"/>
      <c r="WQI1" s="366"/>
      <c r="WQJ1" s="366"/>
      <c r="WQK1" s="366"/>
      <c r="WQL1" s="366"/>
      <c r="WQM1" s="366"/>
      <c r="WQN1" s="366"/>
      <c r="WQO1" s="366"/>
      <c r="WQP1" s="366"/>
      <c r="WQQ1" s="366"/>
      <c r="WQR1" s="366"/>
      <c r="WQS1" s="366"/>
      <c r="WQT1" s="366"/>
      <c r="WQU1" s="366"/>
      <c r="WQV1" s="366"/>
      <c r="WQW1" s="366"/>
      <c r="WQX1" s="366"/>
      <c r="WQY1" s="366"/>
      <c r="WQZ1" s="366"/>
      <c r="WRA1" s="366"/>
      <c r="WRB1" s="366"/>
      <c r="WRC1" s="366"/>
      <c r="WRD1" s="366"/>
      <c r="WRE1" s="366"/>
      <c r="WRF1" s="366"/>
      <c r="WRG1" s="366"/>
      <c r="WRH1" s="366"/>
      <c r="WRI1" s="366"/>
      <c r="WRJ1" s="366"/>
      <c r="WRK1" s="366"/>
      <c r="WRL1" s="366"/>
      <c r="WRM1" s="366"/>
      <c r="WRN1" s="366"/>
      <c r="WRO1" s="366"/>
      <c r="WRP1" s="366"/>
      <c r="WRQ1" s="366"/>
      <c r="WRR1" s="366"/>
      <c r="WRS1" s="366"/>
      <c r="WRT1" s="366"/>
      <c r="WRU1" s="366"/>
      <c r="WRV1" s="366"/>
      <c r="WRW1" s="366"/>
      <c r="WRX1" s="366"/>
      <c r="WRY1" s="366"/>
      <c r="WRZ1" s="366"/>
      <c r="WSA1" s="366"/>
      <c r="WSB1" s="366"/>
      <c r="WSC1" s="366"/>
      <c r="WSD1" s="366"/>
      <c r="WSE1" s="366"/>
      <c r="WSF1" s="366"/>
      <c r="WSG1" s="366"/>
      <c r="WSH1" s="366"/>
      <c r="WSI1" s="366"/>
      <c r="WSJ1" s="276"/>
      <c r="WSK1" s="276"/>
      <c r="WSL1" s="276"/>
      <c r="WSM1" s="276"/>
      <c r="WSN1" s="276"/>
      <c r="WSO1" s="276"/>
      <c r="WSP1" s="276"/>
      <c r="WSQ1" s="276"/>
      <c r="WSR1" s="276"/>
      <c r="WSS1" s="276"/>
      <c r="WST1" s="276"/>
      <c r="WSU1" s="276"/>
      <c r="WSV1" s="276"/>
      <c r="WSW1" s="276"/>
      <c r="WSX1" s="276"/>
      <c r="WSY1" s="276"/>
      <c r="WSZ1" s="276"/>
      <c r="WTA1" s="276"/>
      <c r="WTB1" s="276"/>
      <c r="WTC1" s="276"/>
      <c r="WTD1" s="276"/>
      <c r="WTE1" s="276"/>
      <c r="WTF1" s="276"/>
      <c r="WTG1" s="276"/>
      <c r="WTH1" s="276"/>
      <c r="WTI1" s="276"/>
      <c r="WTJ1" s="276"/>
      <c r="WTK1" s="276"/>
      <c r="WTL1" s="276"/>
      <c r="WTM1" s="276"/>
      <c r="WTN1" s="276"/>
      <c r="WTO1" s="276"/>
      <c r="WTP1" s="276"/>
      <c r="WTQ1" s="276"/>
      <c r="WTR1" s="276"/>
      <c r="WTS1" s="276"/>
      <c r="WTT1" s="276"/>
      <c r="WTU1" s="276"/>
      <c r="WTV1" s="276"/>
      <c r="WTW1" s="276"/>
      <c r="WTX1" s="276"/>
      <c r="WTY1" s="276"/>
      <c r="WTZ1" s="276"/>
      <c r="WUA1" s="276"/>
      <c r="WUB1" s="276"/>
      <c r="WUC1" s="276"/>
      <c r="WUD1" s="276"/>
      <c r="WUE1" s="276"/>
      <c r="WUF1" s="276"/>
      <c r="WUG1" s="276"/>
      <c r="WUH1" s="276"/>
      <c r="WUI1" s="276"/>
      <c r="WUJ1" s="276"/>
      <c r="WUK1" s="276"/>
      <c r="WUL1" s="276"/>
      <c r="WUM1" s="276"/>
      <c r="WUN1" s="276"/>
      <c r="WUO1" s="276"/>
      <c r="WUP1" s="276"/>
      <c r="WUQ1" s="276"/>
      <c r="WUR1" s="276"/>
      <c r="WUS1" s="276"/>
      <c r="WUT1" s="276"/>
      <c r="WUU1" s="276"/>
      <c r="WUV1" s="276"/>
      <c r="WUW1" s="276"/>
      <c r="WUX1" s="276"/>
      <c r="WUY1" s="276"/>
      <c r="WUZ1" s="276"/>
      <c r="WVA1" s="276"/>
      <c r="WVB1" s="276"/>
      <c r="WVC1" s="276"/>
      <c r="WVD1" s="276"/>
      <c r="WVE1" s="276"/>
      <c r="WVF1" s="276"/>
      <c r="WVG1" s="276"/>
      <c r="WVH1" s="276"/>
      <c r="WVI1" s="276"/>
      <c r="WVJ1" s="276"/>
      <c r="WVK1" s="276"/>
      <c r="WVL1" s="276"/>
      <c r="WVM1" s="276"/>
      <c r="WVN1" s="276"/>
      <c r="WVO1" s="276"/>
      <c r="WVP1" s="276"/>
      <c r="WVQ1" s="276"/>
      <c r="WVR1" s="276"/>
      <c r="WVS1" s="276"/>
      <c r="WVT1" s="276"/>
      <c r="WVU1" s="276"/>
      <c r="WVV1" s="276"/>
      <c r="WVW1" s="276"/>
      <c r="WVX1" s="276"/>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187</v>
      </c>
      <c r="C4" s="36" t="s">
        <v>188</v>
      </c>
      <c r="D4" s="36" t="s">
        <v>189</v>
      </c>
      <c r="E4" s="35" t="s">
        <v>190</v>
      </c>
      <c r="F4" s="35" t="s">
        <v>73</v>
      </c>
      <c r="G4" s="35" t="s">
        <v>120</v>
      </c>
      <c r="H4" s="35" t="s">
        <v>166</v>
      </c>
      <c r="I4" s="35" t="s">
        <v>191</v>
      </c>
      <c r="J4" s="35" t="s">
        <v>192</v>
      </c>
      <c r="K4" s="35" t="s">
        <v>193</v>
      </c>
      <c r="L4" s="35" t="s">
        <v>194</v>
      </c>
      <c r="M4" s="35" t="s">
        <v>195</v>
      </c>
      <c r="N4" s="35" t="s">
        <v>196</v>
      </c>
      <c r="O4" s="35" t="s">
        <v>197</v>
      </c>
      <c r="P4" s="35" t="s">
        <v>198</v>
      </c>
      <c r="Q4" s="35" t="s">
        <v>190</v>
      </c>
      <c r="R4" s="57" t="s">
        <v>199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200</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Tacna</v>
      </c>
    </row>
    <row r="6" spans="1:16144">
      <c r="A6" s="3"/>
      <c r="B6" s="9"/>
      <c r="C6" s="4"/>
      <c r="D6" s="4"/>
      <c r="E6" s="6"/>
      <c r="F6" s="6"/>
      <c r="G6" s="6"/>
      <c r="H6" s="6"/>
      <c r="I6" s="6"/>
      <c r="J6" s="6"/>
      <c r="K6" s="6"/>
      <c r="L6" s="6"/>
      <c r="M6" s="6"/>
      <c r="N6" s="6"/>
      <c r="O6" s="6"/>
      <c r="P6" s="6"/>
      <c r="Q6" s="6"/>
      <c r="R6" s="56" t="str">
        <f>+Probacionistas!$B$1</f>
        <v>Tacna</v>
      </c>
    </row>
    <row r="7" spans="1:16144">
      <c r="A7" s="3">
        <v>2.8</v>
      </c>
      <c r="B7" s="295" t="s">
        <v>201</v>
      </c>
      <c r="C7" s="4">
        <f>+SUM(F7:K7)</f>
        <v>72</v>
      </c>
      <c r="D7" s="4">
        <f>+SUM(F7:Q7)</f>
        <v>144</v>
      </c>
      <c r="E7" s="8">
        <v>0</v>
      </c>
      <c r="F7" s="294">
        <f>COUNTIFS(Probacionistas!$AP:$AP,"&lt;&gt;"" ",Probacionistas!$P:$P,"Inscrito nuevo",Probacionistas!$F:$F,"&gt;="&amp;DATEVALUE("01/"&amp;F3&amp;"/"&amp;$F$2),Probacionistas!$F:$F,"&lt;="&amp;EOMONTH(DATEVALUE("01/"&amp;F3&amp;"/"&amp;$F$2),0))</f>
        <v>12</v>
      </c>
      <c r="G7" s="294">
        <f>COUNTIFS(Probacionistas!$AP:$AP,"&lt;&gt;"" ",Probacionistas!$P:$P,"Inscrito nuevo",Probacionistas!$F:$F,"&gt;="&amp;DATEVALUE("01/"&amp;G3&amp;"/"&amp;$F$2),Probacionistas!$F:$F,"&lt;="&amp;EOMONTH(DATEVALUE("01/"&amp;G3&amp;"/"&amp;$F$2),0))</f>
        <v>12</v>
      </c>
      <c r="H7" s="294">
        <f>COUNTIFS(Probacionistas!$AP:$AP,"&lt;&gt;"" ",Probacionistas!$P:$P,"Inscrito nuevo",Probacionistas!$F:$F,"&gt;="&amp;DATEVALUE("01/"&amp;H3&amp;"/"&amp;$F$2),Probacionistas!$F:$F,"&lt;="&amp;EOMONTH(DATEVALUE("01/"&amp;H3&amp;"/"&amp;$F$2),0))</f>
        <v>12</v>
      </c>
      <c r="I7" s="294">
        <f>COUNTIFS(Probacionistas!$AP:$AP,"&lt;&gt;"" ",Probacionistas!$P:$P,"Inscrito nuevo",Probacionistas!$F:$F,"&gt;="&amp;DATEVALUE("01/"&amp;I3&amp;"/"&amp;$F$2),Probacionistas!$F:$F,"&lt;="&amp;EOMONTH(DATEVALUE("01/"&amp;I3&amp;"/"&amp;$F$2),0))</f>
        <v>12</v>
      </c>
      <c r="J7" s="294">
        <f>COUNTIFS(Probacionistas!$AP:$AP,"&lt;&gt;"" ",Probacionistas!$P:$P,"Inscrito nuevo",Probacionistas!$F:$F,"&gt;="&amp;DATEVALUE("01/"&amp;J3&amp;"/"&amp;$F$2),Probacionistas!$F:$F,"&lt;="&amp;EOMONTH(DATEVALUE("01/"&amp;J3&amp;"/"&amp;$F$2),0))</f>
        <v>12</v>
      </c>
      <c r="K7" s="294">
        <f>COUNTIFS(Probacionistas!$AP:$AP,"&lt;&gt;"" ",Probacionistas!$P:$P,"Inscrito nuevo",Probacionistas!$F:$F,"&gt;="&amp;DATEVALUE("01/"&amp;K3&amp;"/"&amp;$F$2),Probacionistas!$F:$F,"&lt;="&amp;EOMONTH(DATEVALUE("01/"&amp;K3&amp;"/"&amp;$F$2),0))</f>
        <v>12</v>
      </c>
      <c r="L7" s="294">
        <f>COUNTIFS(Probacionistas!$AP:$AP,"&lt;&gt;"" ",Probacionistas!$P:$P,"Inscrito nuevo",Probacionistas!$F:$F,"&gt;="&amp;DATEVALUE("01/"&amp;L3&amp;"/"&amp;$F$2),Probacionistas!$F:$F,"&lt;="&amp;EOMONTH(DATEVALUE("01/"&amp;L3&amp;"/"&amp;$F$2),0))</f>
        <v>12</v>
      </c>
      <c r="M7" s="294">
        <f>COUNTIFS(Probacionistas!$AP:$AP,"&lt;&gt;"" ",Probacionistas!$P:$P,"Inscrito nuevo",Probacionistas!$F:$F,"&gt;="&amp;DATEVALUE("01/"&amp;M3&amp;"/"&amp;$F$2),Probacionistas!$F:$F,"&lt;="&amp;EOMONTH(DATEVALUE("01/"&amp;M3&amp;"/"&amp;$F$2),0))</f>
        <v>12</v>
      </c>
      <c r="N7" s="294">
        <f>COUNTIFS(Probacionistas!$AP:$AP,"&lt;&gt;"" ",Probacionistas!$P:$P,"Inscrito nuevo",Probacionistas!$F:$F,"&gt;="&amp;DATEVALUE("01/"&amp;N3&amp;"/"&amp;$F$2),Probacionistas!$F:$F,"&lt;="&amp;EOMONTH(DATEVALUE("01/"&amp;N3&amp;"/"&amp;$F$2),0))</f>
        <v>12</v>
      </c>
      <c r="O7" s="294">
        <f>COUNTIFS(Probacionistas!$AP:$AP,"&lt;&gt;"" ",Probacionistas!$P:$P,"Inscrito nuevo",Probacionistas!$F:$F,"&gt;="&amp;DATEVALUE("01/"&amp;O3&amp;"/"&amp;$F$2),Probacionistas!$F:$F,"&lt;="&amp;EOMONTH(DATEVALUE("01/"&amp;O3&amp;"/"&amp;$F$2),0))</f>
        <v>12</v>
      </c>
      <c r="P7" s="294">
        <f>COUNTIFS(Probacionistas!$AP:$AP,"&lt;&gt;"" ",Probacionistas!$P:$P,"Inscrito nuevo",Probacionistas!$F:$F,"&gt;="&amp;DATEVALUE("01/"&amp;P3&amp;"/"&amp;$F$2),Probacionistas!$F:$F,"&lt;="&amp;EOMONTH(DATEVALUE("01/"&amp;P3&amp;"/"&amp;$F$2),0))</f>
        <v>12</v>
      </c>
      <c r="Q7" s="294">
        <f>COUNTIFS(Probacionistas!$AP:$AP,"&lt;&gt;"" ",Probacionistas!$P:$P,"Inscrito nuevo",Probacionistas!$F:$F,"&gt;="&amp;DATEVALUE("01/"&amp;Q3&amp;"/"&amp;$F$2),Probacionistas!$F:$F,"&lt;="&amp;EOMONTH(DATEVALUE("01/"&amp;Q3&amp;"/"&amp;$F$2),0))</f>
        <v>12</v>
      </c>
      <c r="R7" s="56" t="str">
        <f>+Probacionistas!$B$1</f>
        <v>Tacna</v>
      </c>
      <c r="S7" s="62"/>
    </row>
    <row r="8" spans="1:16144">
      <c r="A8" s="3">
        <v>2.82</v>
      </c>
      <c r="B8" s="295" t="s">
        <v>202</v>
      </c>
      <c r="C8" s="4">
        <f ca="1">+SUM(F8:K8)</f>
        <v>60</v>
      </c>
      <c r="D8" s="4">
        <f ca="1">+SUM(F8:Q8)</f>
        <v>120</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10</v>
      </c>
      <c r="G8" s="294">
        <f ca="1">COUNTIFS(Probacionistas!$P:$P,"Inscrito nuevo",Probacionistas!$AP:$AP,"Asistió",Probacionistas!$F:$F,"&lt;="&amp;EOMONTH(DATEVALUE("01/"&amp;G3&amp;"/"&amp;$F$2),0),Probacionistas!$V:$V,"&gt;="&amp;DATEVALUE("01/"&amp;G3&amp;"/"&amp;$F$2),Probacionistas!$N:$N, "&lt;="&amp;"28")</f>
        <v>10</v>
      </c>
      <c r="H8" s="294">
        <f ca="1">COUNTIFS(Probacionistas!$P:$P,"Inscrito nuevo",Probacionistas!$AP:$AP,"Asistió",Probacionistas!$F:$F,"&lt;="&amp;EOMONTH(DATEVALUE("01/"&amp;H3&amp;"/"&amp;$F$2),0),Probacionistas!$V:$V,"&gt;="&amp;DATEVALUE("01/"&amp;H3&amp;"/"&amp;$F$2),Probacionistas!$N:$N, "&lt;="&amp;"28")</f>
        <v>10</v>
      </c>
      <c r="I8" s="294">
        <f ca="1">COUNTIFS(Probacionistas!$P:$P,"Inscrito nuevo",Probacionistas!$AP:$AP,"Asistió",Probacionistas!$F:$F,"&lt;="&amp;EOMONTH(DATEVALUE("01/"&amp;I3&amp;"/"&amp;$F$2),0),Probacionistas!$V:$V,"&gt;="&amp;DATEVALUE("01/"&amp;I3&amp;"/"&amp;$F$2),Probacionistas!$N:$N, "&lt;="&amp;"28")</f>
        <v>10</v>
      </c>
      <c r="J8" s="294">
        <f ca="1">COUNTIFS(Probacionistas!$P:$P,"Inscrito nuevo",Probacionistas!$AP:$AP,"Asistió",Probacionistas!$F:$F,"&lt;="&amp;EOMONTH(DATEVALUE("01/"&amp;J3&amp;"/"&amp;$F$2),0),Probacionistas!$V:$V,"&gt;="&amp;DATEVALUE("01/"&amp;J3&amp;"/"&amp;$F$2),Probacionistas!$N:$N, "&lt;="&amp;"28")</f>
        <v>10</v>
      </c>
      <c r="K8" s="294">
        <f ca="1">COUNTIFS(Probacionistas!$P:$P,"Inscrito nuevo",Probacionistas!$AP:$AP,"Asistió",Probacionistas!$F:$F,"&lt;="&amp;EOMONTH(DATEVALUE("01/"&amp;K3&amp;"/"&amp;$F$2),0),Probacionistas!$V:$V,"&gt;="&amp;DATEVALUE("01/"&amp;K3&amp;"/"&amp;$F$2),Probacionistas!$N:$N, "&lt;="&amp;"28")</f>
        <v>10</v>
      </c>
      <c r="L8" s="294">
        <f ca="1">COUNTIFS(Probacionistas!$P:$P,"Inscrito nuevo",Probacionistas!$AP:$AP,"Asistió",Probacionistas!$F:$F,"&lt;="&amp;EOMONTH(DATEVALUE("01/"&amp;L3&amp;"/"&amp;$F$2),0),Probacionistas!$V:$V,"&gt;="&amp;DATEVALUE("01/"&amp;L3&amp;"/"&amp;$F$2),Probacionistas!$N:$N, "&lt;="&amp;"28")</f>
        <v>10</v>
      </c>
      <c r="M8" s="294">
        <f ca="1">COUNTIFS(Probacionistas!$P:$P,"Inscrito nuevo",Probacionistas!$AP:$AP,"Asistió",Probacionistas!$F:$F,"&lt;="&amp;EOMONTH(DATEVALUE("01/"&amp;M3&amp;"/"&amp;$F$2),0),Probacionistas!$V:$V,"&gt;="&amp;DATEVALUE("01/"&amp;M3&amp;"/"&amp;$F$2),Probacionistas!$N:$N, "&lt;="&amp;"28")</f>
        <v>10</v>
      </c>
      <c r="N8" s="294">
        <f ca="1">COUNTIFS(Probacionistas!$P:$P,"Inscrito nuevo",Probacionistas!$AP:$AP,"Asistió",Probacionistas!$F:$F,"&lt;="&amp;EOMONTH(DATEVALUE("01/"&amp;N3&amp;"/"&amp;$F$2),0),Probacionistas!$V:$V,"&gt;="&amp;DATEVALUE("01/"&amp;N3&amp;"/"&amp;$F$2),Probacionistas!$N:$N, "&lt;="&amp;"28")</f>
        <v>10</v>
      </c>
      <c r="O8" s="294">
        <f ca="1">COUNTIFS(Probacionistas!$P:$P,"Inscrito nuevo",Probacionistas!$AP:$AP,"Asistió",Probacionistas!$F:$F,"&lt;="&amp;EOMONTH(DATEVALUE("01/"&amp;O3&amp;"/"&amp;$F$2),0),Probacionistas!$V:$V,"&gt;="&amp;DATEVALUE("01/"&amp;O3&amp;"/"&amp;$F$2),Probacionistas!$N:$N, "&lt;="&amp;"28")</f>
        <v>10</v>
      </c>
      <c r="P8" s="294">
        <f ca="1">COUNTIFS(Probacionistas!$P:$P,"Inscrito nuevo",Probacionistas!$AP:$AP,"Asistió",Probacionistas!$F:$F,"&lt;="&amp;EOMONTH(DATEVALUE("01/"&amp;P3&amp;"/"&amp;$F$2),0),Probacionistas!$V:$V,"&gt;="&amp;DATEVALUE("01/"&amp;P3&amp;"/"&amp;$F$2),Probacionistas!$N:$N, "&lt;="&amp;"28")</f>
        <v>10</v>
      </c>
      <c r="Q8" s="294">
        <f ca="1">COUNTIFS(Probacionistas!$P:$P,"Inscrito nuevo",Probacionistas!$AP:$AP,"Asistió",Probacionistas!$F:$F,"&lt;="&amp;EOMONTH(DATEVALUE("01/"&amp;Q3&amp;"/"&amp;$F$2),0),Probacionistas!$V:$V,"&gt;="&amp;DATEVALUE("01/"&amp;Q3&amp;"/"&amp;$F$2),Probacionistas!$N:$N, "&lt;="&amp;"28")</f>
        <v>10</v>
      </c>
      <c r="R8" s="56" t="str">
        <f>+Probacionistas!$B$1</f>
        <v>Tacna</v>
      </c>
    </row>
    <row r="9" spans="1:16144">
      <c r="A9" s="305"/>
      <c r="B9" s="295"/>
      <c r="C9" s="306"/>
      <c r="D9" s="306"/>
      <c r="E9" s="294"/>
      <c r="F9" s="294"/>
      <c r="G9" s="294"/>
      <c r="H9" s="294"/>
      <c r="I9" s="294"/>
      <c r="J9" s="294"/>
      <c r="K9" s="294"/>
      <c r="L9" s="294"/>
      <c r="M9" s="294"/>
      <c r="N9" s="294"/>
      <c r="O9" s="294"/>
      <c r="P9" s="294"/>
      <c r="Q9" s="294"/>
      <c r="R9" s="56" t="str">
        <f>+Probacionistas!$B$1</f>
        <v>Tacna</v>
      </c>
    </row>
    <row r="10" spans="1:16144">
      <c r="A10" s="296">
        <v>2.101</v>
      </c>
      <c r="B10" s="297" t="s">
        <v>203</v>
      </c>
      <c r="C10" s="4">
        <f>+SUM(F10:K10)</f>
        <v>0</v>
      </c>
      <c r="D10" s="4">
        <f>+SUM(F10:Q10)</f>
        <v>0</v>
      </c>
      <c r="E10" s="22">
        <f>COUNTIFS(Probacionistas!$F$4:$F$586,"&lt;="&amp;EOMONTH(DATEVALUE("01/"&amp;E3&amp;"/"&amp;$E$2),0),Probacionistas!$V$4:$V$586,"&gt;="&amp;DATEVALUE("01/"&amp;E3&amp;"/"&amp;$E$2),Probacionistas!$N$4:$N$586,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Tacna</v>
      </c>
    </row>
    <row r="11" spans="1:16144">
      <c r="A11" s="296">
        <v>2.11</v>
      </c>
      <c r="B11" s="298" t="s">
        <v>204</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Tacna</v>
      </c>
    </row>
    <row r="12" spans="1:16144">
      <c r="A12" s="296">
        <v>2.12</v>
      </c>
      <c r="B12" s="299" t="s">
        <v>205</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Tacna</v>
      </c>
    </row>
    <row r="13" spans="1:16144">
      <c r="A13" s="296">
        <v>2.13</v>
      </c>
      <c r="B13" s="299" t="s">
        <v>206</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Tacna</v>
      </c>
    </row>
    <row r="14" spans="1:16144">
      <c r="A14" s="296">
        <v>2.14</v>
      </c>
      <c r="B14" s="299" t="s">
        <v>207</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Tacna</v>
      </c>
    </row>
    <row r="15" spans="1:16144">
      <c r="A15" s="296">
        <v>2.15</v>
      </c>
      <c r="B15" s="299" t="s">
        <v>208</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Tacna</v>
      </c>
    </row>
    <row r="16" spans="1:16144">
      <c r="A16" s="296">
        <v>2.16</v>
      </c>
      <c r="B16" s="295" t="s">
        <v>209</v>
      </c>
      <c r="C16" s="4">
        <f>+SUM(E16:L16)</f>
        <v>21</v>
      </c>
      <c r="D16" s="4">
        <f>+SUM(E16:Q16)</f>
        <v>36</v>
      </c>
      <c r="E16" s="22"/>
      <c r="F16" s="294" cm="1">
        <f t="array" ref="F16">IF(SUM(IF(FREQUENCY(IF(Probacionistas!$F$4:$F$1207&lt;=EOMONTH(DATEVALUE("01/"&amp;F3&amp;"/"&amp;$F$2),0),IF(Probacionistas!$V$4:$V$1207&gt;=DATEVALUE("01/"&amp;F3&amp;"/"&amp;$F$2),MATCH(Probacionistas!$BE$4:$BE$1207,Probacionistas!$BE$4:$BE$1207,0))),ROW(Probacionistas!$BE$4:$BE$1207)-ROW(Probacionistas!$BE$3)+1),1))-1=-1,0,SUM(IF(FREQUENCY(IF(Probacionistas!$F$4:$F$1207&lt;=EOMONTH(DATEVALUE("01/"&amp;F3&amp;"/"&amp;$F$2),0),IF(Probacionistas!$V$4:$V$1207&gt;=DATEVALUE("01/"&amp;F3&amp;"/"&amp;$F$2),MATCH(Probacionistas!$BE$4:$BE$1207,Probacionistas!$BE$4:$BE$1207,0))),ROW(Probacionistas!$BE$4:$BE$1207)-ROW(Probacionistas!$BE$3)+1),1))-1)</f>
        <v>3</v>
      </c>
      <c r="G16" s="294" cm="1">
        <f t="array" ref="G16">IF(SUM(IF(FREQUENCY(IF(Probacionistas!$F$4:$F$1207&lt;=EOMONTH(DATEVALUE("01/"&amp;G3&amp;"/"&amp;$F$2),0),IF(Probacionistas!$V$4:$V$1207&gt;=DATEVALUE("01/"&amp;G3&amp;"/"&amp;$F$2),MATCH(Probacionistas!$BE$4:$BE$1207,Probacionistas!$BE$4:$BE$1207,0))),ROW(Probacionistas!$BE$4:$BE$1207)-ROW(Probacionistas!$BE$3)+1),1))-1=-1,0,SUM(IF(FREQUENCY(IF(Probacionistas!$F$4:$F$1207&lt;=EOMONTH(DATEVALUE("01/"&amp;G3&amp;"/"&amp;$F$2),0),IF(Probacionistas!$V$4:$V$1207&gt;=DATEVALUE("01/"&amp;G3&amp;"/"&amp;$F$2),MATCH(Probacionistas!$BE$4:$BE$1207,Probacionistas!$BE$4:$BE$1207,0))),ROW(Probacionistas!$BE$4:$BE$1207)-ROW(Probacionistas!$BE$3)+1),1))-1)</f>
        <v>3</v>
      </c>
      <c r="H16" s="294" cm="1">
        <f t="array" ref="H16">IF(SUM(IF(FREQUENCY(IF(Probacionistas!$F$4:$F$1207&lt;=EOMONTH(DATEVALUE("01/"&amp;H3&amp;"/"&amp;$F$2),0),IF(Probacionistas!$V$4:$V$1207&gt;=DATEVALUE("01/"&amp;H3&amp;"/"&amp;$F$2),MATCH(Probacionistas!$BE$4:$BE$1207,Probacionistas!$BE$4:$BE$1207,0))),ROW(Probacionistas!$BE$4:$BE$1207)-ROW(Probacionistas!$BE$3)+1),1))-1=-1,0,SUM(IF(FREQUENCY(IF(Probacionistas!$F$4:$F$1207&lt;=EOMONTH(DATEVALUE("01/"&amp;H3&amp;"/"&amp;$F$2),0),IF(Probacionistas!$V$4:$V$1207&gt;=DATEVALUE("01/"&amp;H3&amp;"/"&amp;$F$2),MATCH(Probacionistas!$BE$4:$BE$1207,Probacionistas!$BE$4:$BE$1207,0))),ROW(Probacionistas!$BE$4:$BE$1207)-ROW(Probacionistas!$BE$3)+1),1))-1)</f>
        <v>3</v>
      </c>
      <c r="I16" s="294" cm="1">
        <f t="array" ref="I16">IF(SUM(IF(FREQUENCY(IF(Probacionistas!$F$4:$F$1207&lt;=EOMONTH(DATEVALUE("01/"&amp;I3&amp;"/"&amp;$F$2),0),IF(Probacionistas!$V$4:$V$1207&gt;=DATEVALUE("01/"&amp;I3&amp;"/"&amp;$F$2),MATCH(Probacionistas!$BE$4:$BE$1207,Probacionistas!$BE$4:$BE$1207,0))),ROW(Probacionistas!$BE$4:$BE$1207)-ROW(Probacionistas!$BE$3)+1),1))-1=-1,0,SUM(IF(FREQUENCY(IF(Probacionistas!$F$4:$F$1207&lt;=EOMONTH(DATEVALUE("01/"&amp;I3&amp;"/"&amp;$F$2),0),IF(Probacionistas!$V$4:$V$1207&gt;=DATEVALUE("01/"&amp;I3&amp;"/"&amp;$F$2),MATCH(Probacionistas!$BE$4:$BE$1207,Probacionistas!$BE$4:$BE$1207,0))),ROW(Probacionistas!$BE$4:$BE$1207)-ROW(Probacionistas!$BE$3)+1),1))-1)</f>
        <v>3</v>
      </c>
      <c r="J16" s="294" cm="1">
        <f t="array" ref="J16">IF(SUM(IF(FREQUENCY(IF(Probacionistas!$F$4:$F$1207&lt;=EOMONTH(DATEVALUE("01/"&amp;J3&amp;"/"&amp;$F$2),0),IF(Probacionistas!$V$4:$V$1207&gt;=DATEVALUE("01/"&amp;J3&amp;"/"&amp;$F$2),MATCH(Probacionistas!$BE$4:$BE$1207,Probacionistas!$BE$4:$BE$1207,0))),ROW(Probacionistas!$BE$4:$BE$1207)-ROW(Probacionistas!$BE$3)+1),1))-1=-1,0,SUM(IF(FREQUENCY(IF(Probacionistas!$F$4:$F$1207&lt;=EOMONTH(DATEVALUE("01/"&amp;J3&amp;"/"&amp;$F$2),0),IF(Probacionistas!$V$4:$V$1207&gt;=DATEVALUE("01/"&amp;J3&amp;"/"&amp;$F$2),MATCH(Probacionistas!$BE$4:$BE$1207,Probacionistas!$BE$4:$BE$1207,0))),ROW(Probacionistas!$BE$4:$BE$1207)-ROW(Probacionistas!$BE$3)+1),1))-1)</f>
        <v>3</v>
      </c>
      <c r="K16" s="294" cm="1">
        <f t="array" ref="K16">IF(SUM(IF(FREQUENCY(IF(Probacionistas!$F$4:$F$1207&lt;=EOMONTH(DATEVALUE("01/"&amp;K3&amp;"/"&amp;$F$2),0),IF(Probacionistas!$V$4:$V$1207&gt;=DATEVALUE("01/"&amp;K3&amp;"/"&amp;$F$2),MATCH(Probacionistas!$BE$4:$BE$1207,Probacionistas!$BE$4:$BE$1207,0))),ROW(Probacionistas!$BE$4:$BE$1207)-ROW(Probacionistas!$BE$3)+1),1))-1=-1,0,SUM(IF(FREQUENCY(IF(Probacionistas!$F$4:$F$1207&lt;=EOMONTH(DATEVALUE("01/"&amp;K3&amp;"/"&amp;$F$2),0),IF(Probacionistas!$V$4:$V$1207&gt;=DATEVALUE("01/"&amp;K3&amp;"/"&amp;$F$2),MATCH(Probacionistas!$BE$4:$BE$1207,Probacionistas!$BE$4:$BE$1207,0))),ROW(Probacionistas!$BE$4:$BE$1207)-ROW(Probacionistas!$BE$3)+1),1))-1)</f>
        <v>3</v>
      </c>
      <c r="L16" s="294" cm="1">
        <f t="array" ref="L16">IF(SUM(IF(FREQUENCY(IF(Probacionistas!$F$4:$F$1207&lt;=EOMONTH(DATEVALUE("01/"&amp;L3&amp;"/"&amp;$F$2),0),IF(Probacionistas!$V$4:$V$1207&gt;=DATEVALUE("01/"&amp;L3&amp;"/"&amp;$F$2),MATCH(Probacionistas!$BE$4:$BE$1207,Probacionistas!$BE$4:$BE$1207,0))),ROW(Probacionistas!$BE$4:$BE$1207)-ROW(Probacionistas!$BE$3)+1),1))-1=-1,0,SUM(IF(FREQUENCY(IF(Probacionistas!$F$4:$F$1207&lt;=EOMONTH(DATEVALUE("01/"&amp;L3&amp;"/"&amp;$F$2),0),IF(Probacionistas!$V$4:$V$1207&gt;=DATEVALUE("01/"&amp;L3&amp;"/"&amp;$F$2),MATCH(Probacionistas!$BE$4:$BE$1207,Probacionistas!$BE$4:$BE$1207,0))),ROW(Probacionistas!$BE$4:$BE$1207)-ROW(Probacionistas!$BE$3)+1),1))-1)</f>
        <v>3</v>
      </c>
      <c r="M16" s="294" cm="1">
        <f t="array" ref="M16">IF(SUM(IF(FREQUENCY(IF(Probacionistas!$F$4:$F$1207&lt;=EOMONTH(DATEVALUE("01/"&amp;M3&amp;"/"&amp;$F$2),0),IF(Probacionistas!$V$4:$V$1207&gt;=DATEVALUE("01/"&amp;M3&amp;"/"&amp;$F$2),MATCH(Probacionistas!$BE$4:$BE$1207,Probacionistas!$BE$4:$BE$1207,0))),ROW(Probacionistas!$BE$4:$BE$1207)-ROW(Probacionistas!$BE$3)+1),1))-1=-1,0,SUM(IF(FREQUENCY(IF(Probacionistas!$F$4:$F$1207&lt;=EOMONTH(DATEVALUE("01/"&amp;M3&amp;"/"&amp;$F$2),0),IF(Probacionistas!$V$4:$V$1207&gt;=DATEVALUE("01/"&amp;M3&amp;"/"&amp;$F$2),MATCH(Probacionistas!$BE$4:$BE$1207,Probacionistas!$BE$4:$BE$1207,0))),ROW(Probacionistas!$BE$4:$BE$1207)-ROW(Probacionistas!$BE$3)+1),1))-1)</f>
        <v>3</v>
      </c>
      <c r="N16" s="294" cm="1">
        <f t="array" ref="N16">IF(SUM(IF(FREQUENCY(IF(Probacionistas!$F$4:$F$1207&lt;=EOMONTH(DATEVALUE("01/"&amp;N3&amp;"/"&amp;$F$2),0),IF(Probacionistas!$V$4:$V$1207&gt;=DATEVALUE("01/"&amp;N3&amp;"/"&amp;$F$2),MATCH(Probacionistas!$BE$4:$BE$1207,Probacionistas!$BE$4:$BE$1207,0))),ROW(Probacionistas!$BE$4:$BE$1207)-ROW(Probacionistas!$BE$3)+1),1))-1=-1,0,SUM(IF(FREQUENCY(IF(Probacionistas!$F$4:$F$1207&lt;=EOMONTH(DATEVALUE("01/"&amp;N3&amp;"/"&amp;$F$2),0),IF(Probacionistas!$V$4:$V$1207&gt;=DATEVALUE("01/"&amp;N3&amp;"/"&amp;$F$2),MATCH(Probacionistas!$BE$4:$BE$1207,Probacionistas!$BE$4:$BE$1207,0))),ROW(Probacionistas!$BE$4:$BE$1207)-ROW(Probacionistas!$BE$3)+1),1))-1)</f>
        <v>3</v>
      </c>
      <c r="O16" s="294" cm="1">
        <f t="array" ref="O16">IF(SUM(IF(FREQUENCY(IF(Probacionistas!$F$4:$F$1207&lt;=EOMONTH(DATEVALUE("01/"&amp;O3&amp;"/"&amp;$F$2),0),IF(Probacionistas!$V$4:$V$1207&gt;=DATEVALUE("01/"&amp;O3&amp;"/"&amp;$F$2),MATCH(Probacionistas!$BE$4:$BE$1207,Probacionistas!$BE$4:$BE$1207,0))),ROW(Probacionistas!$BE$4:$BE$1207)-ROW(Probacionistas!$BE$3)+1),1))-1=-1,0,SUM(IF(FREQUENCY(IF(Probacionistas!$F$4:$F$1207&lt;=EOMONTH(DATEVALUE("01/"&amp;O3&amp;"/"&amp;$F$2),0),IF(Probacionistas!$V$4:$V$1207&gt;=DATEVALUE("01/"&amp;O3&amp;"/"&amp;$F$2),MATCH(Probacionistas!$BE$4:$BE$1207,Probacionistas!$BE$4:$BE$1207,0))),ROW(Probacionistas!$BE$4:$BE$1207)-ROW(Probacionistas!$BE$3)+1),1))-1)</f>
        <v>3</v>
      </c>
      <c r="P16" s="294" cm="1">
        <f t="array" ref="P16">IF(SUM(IF(FREQUENCY(IF(Probacionistas!$F$4:$F$1207&lt;=EOMONTH(DATEVALUE("01/"&amp;P3&amp;"/"&amp;$F$2),0),IF(Probacionistas!$V$4:$V$1207&gt;=DATEVALUE("01/"&amp;P3&amp;"/"&amp;$F$2),MATCH(Probacionistas!$BE$4:$BE$1207,Probacionistas!$BE$4:$BE$1207,0))),ROW(Probacionistas!$BE$4:$BE$1207)-ROW(Probacionistas!$BE$3)+1),1))-1=-1,0,SUM(IF(FREQUENCY(IF(Probacionistas!$F$4:$F$1207&lt;=EOMONTH(DATEVALUE("01/"&amp;P3&amp;"/"&amp;$F$2),0),IF(Probacionistas!$V$4:$V$1207&gt;=DATEVALUE("01/"&amp;P3&amp;"/"&amp;$F$2),MATCH(Probacionistas!$BE$4:$BE$1207,Probacionistas!$BE$4:$BE$1207,0))),ROW(Probacionistas!$BE$4:$BE$1207)-ROW(Probacionistas!$BE$3)+1),1))-1)</f>
        <v>3</v>
      </c>
      <c r="Q16" s="294" cm="1">
        <f t="array" ref="Q16">IF(SUM(IF(FREQUENCY(IF(Probacionistas!$F$4:$F$1207&lt;=EOMONTH(DATEVALUE("01/"&amp;Q3&amp;"/"&amp;$F$2),0),IF(Probacionistas!$V$4:$V$1207&gt;=DATEVALUE("01/"&amp;Q3&amp;"/"&amp;$F$2),MATCH(Probacionistas!$BE$4:$BE$1207,Probacionistas!$BE$4:$BE$1207,0))),ROW(Probacionistas!$BE$4:$BE$1207)-ROW(Probacionistas!$BE$3)+1),1))-1=-1,0,SUM(IF(FREQUENCY(IF(Probacionistas!$F$4:$F$1207&lt;=EOMONTH(DATEVALUE("01/"&amp;Q3&amp;"/"&amp;$F$2),0),IF(Probacionistas!$V$4:$V$1207&gt;=DATEVALUE("01/"&amp;Q3&amp;"/"&amp;$F$2),MATCH(Probacionistas!$BE$4:$BE$1207,Probacionistas!$BE$4:$BE$1207,0))),ROW(Probacionistas!$BE$4:$BE$1207)-ROW(Probacionistas!$BE$3)+1),1))-1)</f>
        <v>3</v>
      </c>
      <c r="R16" s="56" t="str">
        <f>+Probacionistas!$B$1</f>
        <v>Tacna</v>
      </c>
    </row>
    <row r="17" spans="1:18">
      <c r="A17" s="302">
        <v>1</v>
      </c>
      <c r="B17" s="295" t="s">
        <v>210</v>
      </c>
      <c r="C17" s="4">
        <f>+SUM(F17:K17)</f>
        <v>18</v>
      </c>
      <c r="D17" s="4">
        <f>+SUM(F17:Q17)</f>
        <v>36</v>
      </c>
      <c r="E17" s="22"/>
      <c r="F17" s="294" cm="1">
        <f t="array" ref="F17">IF(SUM(IF(FREQUENCY(IF(Probacionistas!$F$4:$F$1207&lt;=EOMONTH(DATEVALUE("01/"&amp;F3&amp;"/"&amp;$F$2),0),IF(Probacionistas!$F$4:$F$1207&gt;=DATEVALUE("01/"&amp;F3&amp;"/"&amp;$F$2),MATCH(Probacionistas!$BE$4:$BE$1207,Probacionistas!$BE$4:$BE$1207,0))),ROW(Probacionistas!$BE$4:$BE$1207)-ROW(Probacionistas!$BE$3)+1),1))=-1,0,SUM(IF(FREQUENCY(IF(Probacionistas!$F$4:$F$1207&lt;=EOMONTH(DATEVALUE("01/"&amp;F3&amp;"/"&amp;$F$2),0),IF(Probacionistas!$F$4:$F$1207&gt;=DATEVALUE("01/"&amp;F3&amp;"/"&amp;$F$2),MATCH(Probacionistas!$BE$4:$BE$1207,Probacionistas!$BE$4:$BE$1207,0))),ROW(Probacionistas!$BE$4:$BE$1207)-ROW(Probacionistas!$BE$3)+1),1)))</f>
        <v>3</v>
      </c>
      <c r="G17" s="294" cm="1">
        <f t="array" ref="G17">IF(SUM(IF(FREQUENCY(IF(Probacionistas!$F$4:$F$1207&lt;=EOMONTH(DATEVALUE("01/"&amp;G3&amp;"/"&amp;$F$2),0),IF(Probacionistas!$F$4:$F$1207&gt;=DATEVALUE("01/"&amp;G3&amp;"/"&amp;$F$2),MATCH(Probacionistas!$BE$4:$BE$1207,Probacionistas!$BE$4:$BE$1207,0))),ROW(Probacionistas!$BE$4:$BE$1207)-ROW(Probacionistas!$BE$3)+1),1))=-1,0,SUM(IF(FREQUENCY(IF(Probacionistas!$F$4:$F$1207&lt;=EOMONTH(DATEVALUE("01/"&amp;G3&amp;"/"&amp;$F$2),0),IF(Probacionistas!$F$4:$F$1207&gt;=DATEVALUE("01/"&amp;G3&amp;"/"&amp;$F$2),MATCH(Probacionistas!$BE$4:$BE$1207,Probacionistas!$BE$4:$BE$1207,0))),ROW(Probacionistas!$BE$4:$BE$1207)-ROW(Probacionistas!$BE$3)+1),1)))</f>
        <v>3</v>
      </c>
      <c r="H17" s="294" cm="1">
        <f t="array" ref="H17">IF(SUM(IF(FREQUENCY(IF(Probacionistas!$F$4:$F$1207&lt;=EOMONTH(DATEVALUE("01/"&amp;H3&amp;"/"&amp;$F$2),0),IF(Probacionistas!$F$4:$F$1207&gt;=DATEVALUE("01/"&amp;H3&amp;"/"&amp;$F$2),MATCH(Probacionistas!$BE$4:$BE$1207,Probacionistas!$BE$4:$BE$1207,0))),ROW(Probacionistas!$BE$4:$BE$1207)-ROW(Probacionistas!$BE$3)+1),1))=-1,0,SUM(IF(FREQUENCY(IF(Probacionistas!$F$4:$F$1207&lt;=EOMONTH(DATEVALUE("01/"&amp;H3&amp;"/"&amp;$F$2),0),IF(Probacionistas!$F$4:$F$1207&gt;=DATEVALUE("01/"&amp;H3&amp;"/"&amp;$F$2),MATCH(Probacionistas!$BE$4:$BE$1207,Probacionistas!$BE$4:$BE$1207,0))),ROW(Probacionistas!$BE$4:$BE$1207)-ROW(Probacionistas!$BE$3)+1),1)))</f>
        <v>3</v>
      </c>
      <c r="I17" s="294" cm="1">
        <f t="array" ref="I17">IF(SUM(IF(FREQUENCY(IF(Probacionistas!$F$4:$F$1207&lt;=EOMONTH(DATEVALUE("01/"&amp;I3&amp;"/"&amp;$F$2),0),IF(Probacionistas!$F$4:$F$1207&gt;=DATEVALUE("01/"&amp;I3&amp;"/"&amp;$F$2),MATCH(Probacionistas!$BE$4:$BE$1207,Probacionistas!$BE$4:$BE$1207,0))),ROW(Probacionistas!$BE$4:$BE$1207)-ROW(Probacionistas!$BE$3)+1),1))=-1,0,SUM(IF(FREQUENCY(IF(Probacionistas!$F$4:$F$1207&lt;=EOMONTH(DATEVALUE("01/"&amp;I3&amp;"/"&amp;$F$2),0),IF(Probacionistas!$F$4:$F$1207&gt;=DATEVALUE("01/"&amp;I3&amp;"/"&amp;$F$2),MATCH(Probacionistas!$BE$4:$BE$1207,Probacionistas!$BE$4:$BE$1207,0))),ROW(Probacionistas!$BE$4:$BE$1207)-ROW(Probacionistas!$BE$3)+1),1)))</f>
        <v>3</v>
      </c>
      <c r="J17" s="294" cm="1">
        <f t="array" ref="J17">IF(SUM(IF(FREQUENCY(IF(Probacionistas!$F$4:$F$1207&lt;=EOMONTH(DATEVALUE("01/"&amp;J3&amp;"/"&amp;$F$2),0),IF(Probacionistas!$F$4:$F$1207&gt;=DATEVALUE("01/"&amp;J3&amp;"/"&amp;$F$2),MATCH(Probacionistas!$BE$4:$BE$1207,Probacionistas!$BE$4:$BE$1207,0))),ROW(Probacionistas!$BE$4:$BE$1207)-ROW(Probacionistas!$BE$3)+1),1))=-1,0,SUM(IF(FREQUENCY(IF(Probacionistas!$F$4:$F$1207&lt;=EOMONTH(DATEVALUE("01/"&amp;J3&amp;"/"&amp;$F$2),0),IF(Probacionistas!$F$4:$F$1207&gt;=DATEVALUE("01/"&amp;J3&amp;"/"&amp;$F$2),MATCH(Probacionistas!$BE$4:$BE$1207,Probacionistas!$BE$4:$BE$1207,0))),ROW(Probacionistas!$BE$4:$BE$1207)-ROW(Probacionistas!$BE$3)+1),1)))</f>
        <v>3</v>
      </c>
      <c r="K17" s="294" cm="1">
        <f t="array" ref="K17">IF(SUM(IF(FREQUENCY(IF(Probacionistas!$F$4:$F$1207&lt;=EOMONTH(DATEVALUE("01/"&amp;K3&amp;"/"&amp;$F$2),0),IF(Probacionistas!$F$4:$F$1207&gt;=DATEVALUE("01/"&amp;K3&amp;"/"&amp;$F$2),MATCH(Probacionistas!$BE$4:$BE$1207,Probacionistas!$BE$4:$BE$1207,0))),ROW(Probacionistas!$BE$4:$BE$1207)-ROW(Probacionistas!$BE$3)+1),1))=-1,0,SUM(IF(FREQUENCY(IF(Probacionistas!$F$4:$F$1207&lt;=EOMONTH(DATEVALUE("01/"&amp;K3&amp;"/"&amp;$F$2),0),IF(Probacionistas!$F$4:$F$1207&gt;=DATEVALUE("01/"&amp;K3&amp;"/"&amp;$F$2),MATCH(Probacionistas!$BE$4:$BE$1207,Probacionistas!$BE$4:$BE$1207,0))),ROW(Probacionistas!$BE$4:$BE$1207)-ROW(Probacionistas!$BE$3)+1),1)))</f>
        <v>3</v>
      </c>
      <c r="L17" s="294" cm="1">
        <f t="array" ref="L17">IF(SUM(IF(FREQUENCY(IF(Probacionistas!$F$4:$F$1207&lt;=EOMONTH(DATEVALUE("01/"&amp;L3&amp;"/"&amp;$F$2),0),IF(Probacionistas!$F$4:$F$1207&gt;=DATEVALUE("01/"&amp;L3&amp;"/"&amp;$F$2),MATCH(Probacionistas!$BE$4:$BE$1207,Probacionistas!$BE$4:$BE$1207,0))),ROW(Probacionistas!$BE$4:$BE$1207)-ROW(Probacionistas!$BE$3)+1),1))=-1,0,SUM(IF(FREQUENCY(IF(Probacionistas!$F$4:$F$1207&lt;=EOMONTH(DATEVALUE("01/"&amp;L3&amp;"/"&amp;$F$2),0),IF(Probacionistas!$F$4:$F$1207&gt;=DATEVALUE("01/"&amp;L3&amp;"/"&amp;$F$2),MATCH(Probacionistas!$BE$4:$BE$1207,Probacionistas!$BE$4:$BE$1207,0))),ROW(Probacionistas!$BE$4:$BE$1207)-ROW(Probacionistas!$BE$3)+1),1)))</f>
        <v>3</v>
      </c>
      <c r="M17" s="294" cm="1">
        <f t="array" ref="M17">IF(SUM(IF(FREQUENCY(IF(Probacionistas!$F$4:$F$1207&lt;=EOMONTH(DATEVALUE("01/"&amp;M3&amp;"/"&amp;$F$2),0),IF(Probacionistas!$F$4:$F$1207&gt;=DATEVALUE("01/"&amp;M3&amp;"/"&amp;$F$2),MATCH(Probacionistas!$BE$4:$BE$1207,Probacionistas!$BE$4:$BE$1207,0))),ROW(Probacionistas!$BE$4:$BE$1207)-ROW(Probacionistas!$BE$3)+1),1))=-1,0,SUM(IF(FREQUENCY(IF(Probacionistas!$F$4:$F$1207&lt;=EOMONTH(DATEVALUE("01/"&amp;M3&amp;"/"&amp;$F$2),0),IF(Probacionistas!$F$4:$F$1207&gt;=DATEVALUE("01/"&amp;M3&amp;"/"&amp;$F$2),MATCH(Probacionistas!$BE$4:$BE$1207,Probacionistas!$BE$4:$BE$1207,0))),ROW(Probacionistas!$BE$4:$BE$1207)-ROW(Probacionistas!$BE$3)+1),1)))</f>
        <v>3</v>
      </c>
      <c r="N17" s="294" cm="1">
        <f t="array" ref="N17">IF(SUM(IF(FREQUENCY(IF(Probacionistas!$F$4:$F$1207&lt;=EOMONTH(DATEVALUE("01/"&amp;N3&amp;"/"&amp;$F$2),0),IF(Probacionistas!$F$4:$F$1207&gt;=DATEVALUE("01/"&amp;N3&amp;"/"&amp;$F$2),MATCH(Probacionistas!$BE$4:$BE$1207,Probacionistas!$BE$4:$BE$1207,0))),ROW(Probacionistas!$BE$4:$BE$1207)-ROW(Probacionistas!$BE$3)+1),1))=-1,0,SUM(IF(FREQUENCY(IF(Probacionistas!$F$4:$F$1207&lt;=EOMONTH(DATEVALUE("01/"&amp;N3&amp;"/"&amp;$F$2),0),IF(Probacionistas!$F$4:$F$1207&gt;=DATEVALUE("01/"&amp;N3&amp;"/"&amp;$F$2),MATCH(Probacionistas!$BE$4:$BE$1207,Probacionistas!$BE$4:$BE$1207,0))),ROW(Probacionistas!$BE$4:$BE$1207)-ROW(Probacionistas!$BE$3)+1),1)))</f>
        <v>3</v>
      </c>
      <c r="O17" s="294" cm="1">
        <f t="array" ref="O17">IF(SUM(IF(FREQUENCY(IF(Probacionistas!$F$4:$F$1207&lt;=EOMONTH(DATEVALUE("01/"&amp;O3&amp;"/"&amp;$F$2),0),IF(Probacionistas!$F$4:$F$1207&gt;=DATEVALUE("01/"&amp;O3&amp;"/"&amp;$F$2),MATCH(Probacionistas!$BE$4:$BE$1207,Probacionistas!$BE$4:$BE$1207,0))),ROW(Probacionistas!$BE$4:$BE$1207)-ROW(Probacionistas!$BE$3)+1),1))=-1,0,SUM(IF(FREQUENCY(IF(Probacionistas!$F$4:$F$1207&lt;=EOMONTH(DATEVALUE("01/"&amp;O3&amp;"/"&amp;$F$2),0),IF(Probacionistas!$F$4:$F$1207&gt;=DATEVALUE("01/"&amp;O3&amp;"/"&amp;$F$2),MATCH(Probacionistas!$BE$4:$BE$1207,Probacionistas!$BE$4:$BE$1207,0))),ROW(Probacionistas!$BE$4:$BE$1207)-ROW(Probacionistas!$BE$3)+1),1)))</f>
        <v>3</v>
      </c>
      <c r="P17" s="294" cm="1">
        <f t="array" ref="P17">IF(SUM(IF(FREQUENCY(IF(Probacionistas!$F$4:$F$1207&lt;=EOMONTH(DATEVALUE("01/"&amp;P3&amp;"/"&amp;$F$2),0),IF(Probacionistas!$F$4:$F$1207&gt;=DATEVALUE("01/"&amp;P3&amp;"/"&amp;$F$2),MATCH(Probacionistas!$BE$4:$BE$1207,Probacionistas!$BE$4:$BE$1207,0))),ROW(Probacionistas!$BE$4:$BE$1207)-ROW(Probacionistas!$BE$3)+1),1))=-1,0,SUM(IF(FREQUENCY(IF(Probacionistas!$F$4:$F$1207&lt;=EOMONTH(DATEVALUE("01/"&amp;P3&amp;"/"&amp;$F$2),0),IF(Probacionistas!$F$4:$F$1207&gt;=DATEVALUE("01/"&amp;P3&amp;"/"&amp;$F$2),MATCH(Probacionistas!$BE$4:$BE$1207,Probacionistas!$BE$4:$BE$1207,0))),ROW(Probacionistas!$BE$4:$BE$1207)-ROW(Probacionistas!$BE$3)+1),1)))</f>
        <v>3</v>
      </c>
      <c r="Q17" s="294" cm="1">
        <f t="array" ref="Q17">IF(SUM(IF(FREQUENCY(IF(Probacionistas!$F$4:$F$1207&lt;=EOMONTH(DATEVALUE("01/"&amp;Q3&amp;"/"&amp;$F$2),0),IF(Probacionistas!$F$4:$F$1207&gt;=DATEVALUE("01/"&amp;Q3&amp;"/"&amp;$F$2),MATCH(Probacionistas!$BE$4:$BE$1207,Probacionistas!$BE$4:$BE$1207,0))),ROW(Probacionistas!$BE$4:$BE$1207)-ROW(Probacionistas!$BE$3)+1),1))=-1,0,SUM(IF(FREQUENCY(IF(Probacionistas!$F$4:$F$1207&lt;=EOMONTH(DATEVALUE("01/"&amp;Q3&amp;"/"&amp;$F$2),0),IF(Probacionistas!$F$4:$F$1207&gt;=DATEVALUE("01/"&amp;Q3&amp;"/"&amp;$F$2),MATCH(Probacionistas!$BE$4:$BE$1207,Probacionistas!$BE$4:$BE$1207,0))),ROW(Probacionistas!$BE$4:$BE$1207)-ROW(Probacionistas!$BE$3)+1),1)))</f>
        <v>3</v>
      </c>
      <c r="R17" s="56" t="str">
        <f>+Probacionistas!$B$1</f>
        <v>Tacna</v>
      </c>
    </row>
    <row r="18" spans="1:18">
      <c r="A18" s="296">
        <v>2.17</v>
      </c>
      <c r="B18" s="303" t="s">
        <v>211</v>
      </c>
      <c r="C18" s="4">
        <f>+SUM(F18:K18)</f>
        <v>24</v>
      </c>
      <c r="D18" s="4">
        <f>+SUM(F18:Q18)</f>
        <v>48</v>
      </c>
      <c r="E18" s="22" cm="1">
        <f t="array" ref="E18">IF(SUM(IF(FREQUENCY(IF(Probacionistas!$F$4:$F$1101&lt;=EOMONTH(DATEVALUE("01/"&amp;E3&amp;"/"&amp;$E$2),0),IF(Probacionistas!$V$4:$V$1101&gt;=DATEVALUE("01/"&amp;E3&amp;"/"&amp;$E$2),MATCH(Probacionistas!$BE$4:$BE$1101,Probacionistas!$BE$4:$BE$1101,0))),ROW(Probacionistas!$BE$4:$BE$1101)-ROW(Probacionistas!$BE$3)+1),1))-1=-1,0,SUM(IF(FREQUENCY(IF(Probacionistas!$F$4:$F$1101&lt;=EOMONTH(DATEVALUE("01/"&amp;E3&amp;"/"&amp;$E$2),0),IF(Probacionistas!$V$4:$V$1101&gt;=DATEVALUE("01/"&amp;E3&amp;"/"&amp;$E$2),MATCH(Probacionistas!$BE$4:$BE$1101,Probacionistas!$BE$4:$BE$1101,0))),ROW(Probacionistas!$BE$4:$BE$1101)-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4</v>
      </c>
      <c r="G18" s="294" cm="1">
        <f t="array" ref="G18">IFERROR(ROWS(_xlfn.UNIQUE(_xlfn._xlws.FILTER(_xlfn.VSTACK(Tabla1[Ética], Tabla1[Soc - FH]),
      (MONTH(_xlfn.VSTACK(Tabla1[Fecha Inicio grupo], Tabla1[Fecha Inicio grupo])) = MONTH(DATEVALUE("01/"&amp;G3&amp;"/"&amp;$F$2))    ) * (_xlfn.VSTACK(Tabla1[Ética], Tabla1[Soc - FH]) &lt;&gt; "")))),0)</f>
        <v>4</v>
      </c>
      <c r="H18" s="294" cm="1">
        <f t="array" ref="H18">IFERROR(ROWS(_xlfn.UNIQUE(_xlfn._xlws.FILTER(_xlfn.VSTACK(Tabla1[Ética], Tabla1[Soc - FH]),
      (MONTH(_xlfn.VSTACK(Tabla1[Fecha Inicio grupo], Tabla1[Fecha Inicio grupo])) = MONTH(DATEVALUE("01/"&amp;H3&amp;"/"&amp;$F$2))    ) * (_xlfn.VSTACK(Tabla1[Ética], Tabla1[Soc - FH]) &lt;&gt; "")))),0)</f>
        <v>4</v>
      </c>
      <c r="I18" s="294" cm="1">
        <f t="array" ref="I18">IFERROR(ROWS(_xlfn.UNIQUE(_xlfn._xlws.FILTER(_xlfn.VSTACK(Tabla1[Ética], Tabla1[Soc - FH]),
      (MONTH(_xlfn.VSTACK(Tabla1[Fecha Inicio grupo], Tabla1[Fecha Inicio grupo])) = MONTH(DATEVALUE("01/"&amp;I3&amp;"/"&amp;$F$2))    ) * (_xlfn.VSTACK(Tabla1[Ética], Tabla1[Soc - FH]) &lt;&gt; "")))),0)</f>
        <v>4</v>
      </c>
      <c r="J18" s="294" cm="1">
        <f t="array" ref="J18">IFERROR(ROWS(_xlfn.UNIQUE(_xlfn._xlws.FILTER(_xlfn.VSTACK(Tabla1[Ética], Tabla1[Soc - FH]),
      (MONTH(_xlfn.VSTACK(Tabla1[Fecha Inicio grupo], Tabla1[Fecha Inicio grupo])) = MONTH(DATEVALUE("01/"&amp;J3&amp;"/"&amp;$F$2))    ) * (_xlfn.VSTACK(Tabla1[Ética], Tabla1[Soc - FH]) &lt;&gt; "")))),0)</f>
        <v>4</v>
      </c>
      <c r="K18" s="294" cm="1">
        <f t="array" ref="K18">IFERROR(ROWS(_xlfn.UNIQUE(_xlfn._xlws.FILTER(_xlfn.VSTACK(Tabla1[Ética], Tabla1[Soc - FH]),
      (MONTH(_xlfn.VSTACK(Tabla1[Fecha Inicio grupo], Tabla1[Fecha Inicio grupo])) = MONTH(DATEVALUE("01/"&amp;K3&amp;"/"&amp;$F$2))    ) * (_xlfn.VSTACK(Tabla1[Ética], Tabla1[Soc - FH]) &lt;&gt; "")))),0)</f>
        <v>4</v>
      </c>
      <c r="L18" s="294" cm="1">
        <f t="array" ref="L18">IFERROR(ROWS(_xlfn.UNIQUE(_xlfn._xlws.FILTER(_xlfn.VSTACK(Tabla1[Ética], Tabla1[Soc - FH]),
      (MONTH(_xlfn.VSTACK(Tabla1[Fecha Inicio grupo], Tabla1[Fecha Inicio grupo])) = MONTH(DATEVALUE("01/"&amp;L3&amp;"/"&amp;$F$2))    ) * (_xlfn.VSTACK(Tabla1[Ética], Tabla1[Soc - FH]) &lt;&gt; "")))),0)</f>
        <v>4</v>
      </c>
      <c r="M18" s="294" cm="1">
        <f t="array" ref="M18">IFERROR(ROWS(_xlfn.UNIQUE(_xlfn._xlws.FILTER(_xlfn.VSTACK(Tabla1[Ética], Tabla1[Soc - FH]),
      (MONTH(_xlfn.VSTACK(Tabla1[Fecha Inicio grupo], Tabla1[Fecha Inicio grupo])) = MONTH(DATEVALUE("01/"&amp;M3&amp;"/"&amp;$F$2))    ) * (_xlfn.VSTACK(Tabla1[Ética], Tabla1[Soc - FH]) &lt;&gt; "")))),0)</f>
        <v>4</v>
      </c>
      <c r="N18" s="294" cm="1">
        <f t="array" ref="N18">IFERROR(ROWS(_xlfn.UNIQUE(_xlfn._xlws.FILTER(_xlfn.VSTACK(Tabla1[Ética], Tabla1[Soc - FH]),
      (MONTH(_xlfn.VSTACK(Tabla1[Fecha Inicio grupo], Tabla1[Fecha Inicio grupo])) = MONTH(DATEVALUE("01/"&amp;N3&amp;"/"&amp;$F$2))    ) * (_xlfn.VSTACK(Tabla1[Ética], Tabla1[Soc - FH]) &lt;&gt; "")))),0)</f>
        <v>4</v>
      </c>
      <c r="O18" s="294" cm="1">
        <f t="array" ref="O18">IFERROR(ROWS(_xlfn.UNIQUE(_xlfn._xlws.FILTER(_xlfn.VSTACK(Tabla1[Ética], Tabla1[Soc - FH]),
      (MONTH(_xlfn.VSTACK(Tabla1[Fecha Inicio grupo], Tabla1[Fecha Inicio grupo])) = MONTH(DATEVALUE("01/"&amp;O3&amp;"/"&amp;$F$2))    ) * (_xlfn.VSTACK(Tabla1[Ética], Tabla1[Soc - FH]) &lt;&gt; "")))),0)</f>
        <v>4</v>
      </c>
      <c r="P18" s="294" cm="1">
        <f t="array" ref="P18">IFERROR(ROWS(_xlfn.UNIQUE(_xlfn._xlws.FILTER(_xlfn.VSTACK(Tabla1[Ética], Tabla1[Soc - FH]),
      (MONTH(_xlfn.VSTACK(Tabla1[Fecha Inicio grupo], Tabla1[Fecha Inicio grupo])) = MONTH(DATEVALUE("01/"&amp;P3&amp;"/"&amp;$F$2))    ) * (_xlfn.VSTACK(Tabla1[Ética], Tabla1[Soc - FH]) &lt;&gt; "")))),0)</f>
        <v>4</v>
      </c>
      <c r="Q18" s="294" cm="1">
        <f t="array" ref="Q18">IFERROR(ROWS(_xlfn.UNIQUE(_xlfn._xlws.FILTER(_xlfn.VSTACK(Tabla1[Ética], Tabla1[Soc - FH]),
      (MONTH(_xlfn.VSTACK(Tabla1[Fecha Inicio grupo], Tabla1[Fecha Inicio grupo])) = MONTH(DATEVALUE("01/"&amp;Q3&amp;"/"&amp;$F$2))    ) * (_xlfn.VSTACK(Tabla1[Ética], Tabla1[Soc - FH]) &lt;&gt; "")))),0)</f>
        <v>4</v>
      </c>
      <c r="R18" s="56" t="str">
        <f>+Probacionistas!$B$1</f>
        <v>Tacna</v>
      </c>
    </row>
    <row r="19" spans="1:18">
      <c r="A19" s="296"/>
      <c r="B19" s="3" t="s">
        <v>212</v>
      </c>
      <c r="C19" s="3"/>
      <c r="D19" s="3"/>
      <c r="E19" s="22" cm="1">
        <f t="array" ref="E19">IF(SUM(IF(FREQUENCY(IF(Probacionistas!$F$4:$F$1277&lt;=EOMONTH(DATEVALUE("01/"&amp;E3&amp;"/"&amp;$E$2),0),IF(Probacionistas!$F$4:$F$1277&gt;=DATEVALUE("01/"&amp;E3&amp;"/"&amp;$E$2),MATCH(Probacionistas!$BG$4:$BG$1277,Probacionistas!$BG$4:$BG$1277,0))),ROW(Probacionistas!$BG$4:$BG$1277)-ROW(Probacionistas!$BE$3)+1),1))=-1,0,SUM(IF(FREQUENCY(IF(Probacionistas!$F$4:$F$1277&lt;=EOMONTH(DATEVALUE("01/"&amp;E3&amp;"/"&amp;$E$2),0),IF(Probacionistas!$F$4:$F$1277&gt;=DATEVALUE("01/"&amp;E3&amp;"/"&amp;$E$2),MATCH(Probacionistas!$BG$4:$BG$1277,Probacionistas!$BG$4:$BG$1277,0))),ROW(Probacionistas!$BG$4:$BG$1277)-ROW(Probacionistas!$BE$3)+1),1)))</f>
        <v>0</v>
      </c>
      <c r="F19" s="3"/>
      <c r="G19" s="3"/>
      <c r="H19" s="3"/>
      <c r="I19" s="3"/>
      <c r="J19" s="3"/>
      <c r="K19" s="3"/>
      <c r="L19" s="3"/>
      <c r="M19" s="3"/>
      <c r="N19" s="3"/>
      <c r="O19" s="3"/>
      <c r="P19" s="3"/>
      <c r="Q19" s="3"/>
      <c r="R19" s="56" t="str">
        <f>+Probacionistas!$B$1</f>
        <v>Tacna</v>
      </c>
    </row>
    <row r="20" spans="1:18">
      <c r="A20" s="296">
        <v>2.1800000000000002</v>
      </c>
      <c r="B20" s="7" t="s">
        <v>213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Tacna</v>
      </c>
    </row>
    <row r="21" spans="1:18">
      <c r="A21" s="296">
        <v>2.19</v>
      </c>
      <c r="B21" s="165" t="s">
        <v>214</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Tacna</v>
      </c>
    </row>
    <row r="22" spans="1:18">
      <c r="A22" s="296">
        <v>2.2000000000000002</v>
      </c>
      <c r="B22" s="7" t="s">
        <v>215</v>
      </c>
      <c r="C22" s="4">
        <f t="shared" si="4"/>
        <v>0</v>
      </c>
      <c r="D22" s="4">
        <f t="shared" si="5"/>
        <v>0</v>
      </c>
      <c r="E22" s="80">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Tacna</v>
      </c>
    </row>
    <row r="23" spans="1:18">
      <c r="A23" s="296">
        <v>2.21</v>
      </c>
      <c r="B23" s="7" t="s">
        <v>216</v>
      </c>
      <c r="C23" s="4">
        <f t="shared" si="4"/>
        <v>0</v>
      </c>
      <c r="D23" s="4">
        <f t="shared" si="5"/>
        <v>0</v>
      </c>
      <c r="E23" s="79">
        <f>COUNTIFS(Probacionistas!$AR:$AR,"&lt;&gt;"" ",Probacionistas!$R:$R,"Inscrito nuevo",Probacionistas!$BE:$BE,"Propag.Impresa",Probacionistas!$F:$F,"&gt;="&amp;DATEVALUE("01/"&amp;E3&amp;"/"&amp;$E$2),Probacionistas!$F:$F,"&lt;="&amp;EOMONTH(DATEVALUE("01/"&amp;E3&amp;"/"&amp;$E$2),0))</f>
        <v>0</v>
      </c>
      <c r="F23" s="79">
        <f>COUNTIFS(Probacionistas!$AP:$AP,"&lt;&gt;"" ",Probacionistas!$P:$P,"Inscrito nuevo",Probacionistas!$BC:$BC,"Actividades",Probacionistas!$F:$F,"&gt;="&amp;DATEVALUE("01/"&amp;F3&amp;"/"&amp;$F$2),Probacionistas!$F:$F,"&lt;="&amp;EOMONTH(DATEVALUE("01/"&amp;F3&amp;"/"&amp;$F$2),0))</f>
        <v>0</v>
      </c>
      <c r="G23" s="79">
        <f>COUNTIFS(Probacionistas!$AP:$AP,"&lt;&gt;"" ",Probacionistas!$P:$P,"Inscrito nuevo",Probacionistas!$BC:$BC,"Actividades",Probacionistas!$F:$F,"&gt;="&amp;DATEVALUE("01/"&amp;G3&amp;"/"&amp;$F$2),Probacionistas!$F:$F,"&lt;="&amp;EOMONTH(DATEVALUE("01/"&amp;G3&amp;"/"&amp;$F$2),0))</f>
        <v>0</v>
      </c>
      <c r="H23" s="79">
        <f>COUNTIFS(Probacionistas!$AP:$AP,"&lt;&gt;"" ",Probacionistas!$P:$P,"Inscrito nuevo",Probacionistas!$BC:$BC,"Actividades",Probacionistas!$F:$F,"&gt;="&amp;DATEVALUE("01/"&amp;H3&amp;"/"&amp;$F$2),Probacionistas!$F:$F,"&lt;="&amp;EOMONTH(DATEVALUE("01/"&amp;H3&amp;"/"&amp;$F$2),0))</f>
        <v>0</v>
      </c>
      <c r="I23" s="79">
        <f>COUNTIFS(Probacionistas!$AP:$AP,"&lt;&gt;"" ",Probacionistas!$P:$P,"Inscrito nuevo",Probacionistas!$BC:$BC,"Actividades",Probacionistas!$F:$F,"&gt;="&amp;DATEVALUE("01/"&amp;I3&amp;"/"&amp;$F$2),Probacionistas!$F:$F,"&lt;="&amp;EOMONTH(DATEVALUE("01/"&amp;I3&amp;"/"&amp;$F$2),0))</f>
        <v>0</v>
      </c>
      <c r="J23" s="79">
        <f>COUNTIFS(Probacionistas!$AP:$AP,"&lt;&gt;"" ",Probacionistas!$P:$P,"Inscrito nuevo",Probacionistas!$BC:$BC,"Actividades",Probacionistas!$F:$F,"&gt;="&amp;DATEVALUE("01/"&amp;J3&amp;"/"&amp;$F$2),Probacionistas!$F:$F,"&lt;="&amp;EOMONTH(DATEVALUE("01/"&amp;J3&amp;"/"&amp;$F$2),0))</f>
        <v>0</v>
      </c>
      <c r="K23" s="79">
        <f>COUNTIFS(Probacionistas!$AP:$AP,"&lt;&gt;"" ",Probacionistas!$P:$P,"Inscrito nuevo",Probacionistas!$BC:$BC,"Actividades",Probacionistas!$F:$F,"&gt;="&amp;DATEVALUE("01/"&amp;K3&amp;"/"&amp;$F$2),Probacionistas!$F:$F,"&lt;="&amp;EOMONTH(DATEVALUE("01/"&amp;K3&amp;"/"&amp;$F$2),0))</f>
        <v>0</v>
      </c>
      <c r="L23" s="79">
        <f>COUNTIFS(Probacionistas!$AP:$AP,"&lt;&gt;"" ",Probacionistas!$P:$P,"Inscrito nuevo",Probacionistas!$BC:$BC,"Actividades",Probacionistas!$F:$F,"&gt;="&amp;DATEVALUE("01/"&amp;L3&amp;"/"&amp;$F$2),Probacionistas!$F:$F,"&lt;="&amp;EOMONTH(DATEVALUE("01/"&amp;L3&amp;"/"&amp;$F$2),0))</f>
        <v>0</v>
      </c>
      <c r="M23" s="79">
        <f>COUNTIFS(Probacionistas!$AP:$AP,"&lt;&gt;"" ",Probacionistas!$P:$P,"Inscrito nuevo",Probacionistas!$BC:$BC,"Actividades",Probacionistas!$F:$F,"&gt;="&amp;DATEVALUE("01/"&amp;M3&amp;"/"&amp;$F$2),Probacionistas!$F:$F,"&lt;="&amp;EOMONTH(DATEVALUE("01/"&amp;M3&amp;"/"&amp;$F$2),0))</f>
        <v>0</v>
      </c>
      <c r="N23" s="79">
        <f>COUNTIFS(Probacionistas!$AP:$AP,"&lt;&gt;"" ",Probacionistas!$P:$P,"Inscrito nuevo",Probacionistas!$BC:$BC,"Actividades",Probacionistas!$F:$F,"&gt;="&amp;DATEVALUE("01/"&amp;N3&amp;"/"&amp;$F$2),Probacionistas!$F:$F,"&lt;="&amp;EOMONTH(DATEVALUE("01/"&amp;N3&amp;"/"&amp;$F$2),0))</f>
        <v>0</v>
      </c>
      <c r="O23" s="79">
        <f>COUNTIFS(Probacionistas!$AP:$AP,"&lt;&gt;"" ",Probacionistas!$P:$P,"Inscrito nuevo",Probacionistas!$BC:$BC,"Actividades",Probacionistas!$F:$F,"&gt;="&amp;DATEVALUE("01/"&amp;O3&amp;"/"&amp;$F$2),Probacionistas!$F:$F,"&lt;="&amp;EOMONTH(DATEVALUE("01/"&amp;O3&amp;"/"&amp;$F$2),0))</f>
        <v>0</v>
      </c>
      <c r="P23" s="79">
        <f>COUNTIFS(Probacionistas!$AP:$AP,"&lt;&gt;"" ",Probacionistas!$P:$P,"Inscrito nuevo",Probacionistas!$BC:$BC,"Actividades",Probacionistas!$F:$F,"&gt;="&amp;DATEVALUE("01/"&amp;P3&amp;"/"&amp;$F$2),Probacionistas!$F:$F,"&lt;="&amp;EOMONTH(DATEVALUE("01/"&amp;P3&amp;"/"&amp;$F$2),0))</f>
        <v>0</v>
      </c>
      <c r="Q23" s="79">
        <f>COUNTIFS(Probacionistas!$AP:$AP,"&lt;&gt;"" ",Probacionistas!$P:$P,"Inscrito nuevo",Probacionistas!$BC:$BC,"Actividades",Probacionistas!$F:$F,"&gt;="&amp;DATEVALUE("01/"&amp;Q3&amp;"/"&amp;$F$2),Probacionistas!$F:$F,"&lt;="&amp;EOMONTH(DATEVALUE("01/"&amp;Q3&amp;"/"&amp;$F$2),0))</f>
        <v>0</v>
      </c>
      <c r="R23" s="56" t="str">
        <f>+Probacionistas!$B$1</f>
        <v>Tacna</v>
      </c>
    </row>
    <row r="24" spans="1:18">
      <c r="A24" s="296">
        <v>2.2200000000000002</v>
      </c>
      <c r="B24" s="7" t="s">
        <v>217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Tacna</v>
      </c>
    </row>
    <row r="25" spans="1:18">
      <c r="A25" s="296">
        <v>2.23</v>
      </c>
      <c r="B25" s="10" t="s">
        <v>218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Tacna</v>
      </c>
    </row>
    <row r="26" spans="1:18">
      <c r="A26" s="296">
        <v>2.2400000000000002</v>
      </c>
      <c r="B26" s="10" t="s">
        <v>219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Tacna</v>
      </c>
    </row>
    <row r="27" spans="1:18">
      <c r="A27" s="296">
        <v>2.25</v>
      </c>
      <c r="B27" s="166" t="s">
        <v>220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Tacna</v>
      </c>
    </row>
  </sheetData>
  <sheetProtection algorithmName="SHA-512" hashValue="ipvYoib0OdBaKkSrteX+mOb0lJco1wSjgespt9uW8HR6JPsIeO2Dq+6h0MLTcervFftiQ5MH5PbfkG5LD8HWMQ==" saltValue="y3tHpgW+2BfTLPg1ZT6oe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15" sqref="E15"/>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2" t="s">
        <v>10</v>
      </c>
      <c r="B1" s="113" t="s">
        <v>221</v>
      </c>
      <c r="C1" s="114" t="s">
        <v>222</v>
      </c>
      <c r="D1" s="134" t="s">
        <v>15</v>
      </c>
      <c r="E1" s="214" t="s">
        <v>23</v>
      </c>
      <c r="G1" s="133" t="s">
        <v>223</v>
      </c>
      <c r="H1" s="114" t="s">
        <v>224</v>
      </c>
      <c r="J1" s="120" t="s">
        <v>225</v>
      </c>
      <c r="K1" s="121" t="s">
        <v>226</v>
      </c>
      <c r="L1" s="121" t="s">
        <v>227</v>
      </c>
      <c r="M1" s="121" t="s">
        <v>228</v>
      </c>
      <c r="N1" s="119" t="s">
        <v>229</v>
      </c>
      <c r="P1" s="132" t="s">
        <v>230</v>
      </c>
      <c r="R1" s="223" t="s">
        <v>199</v>
      </c>
      <c r="S1" s="224" t="s">
        <v>231</v>
      </c>
      <c r="U1" s="110" t="s">
        <v>232</v>
      </c>
      <c r="V1" s="136" t="s">
        <v>233</v>
      </c>
      <c r="W1" s="159" t="s">
        <v>234</v>
      </c>
      <c r="X1" s="160" t="s">
        <v>224</v>
      </c>
      <c r="Y1" s="161" t="s">
        <v>235</v>
      </c>
      <c r="AA1" s="109" t="s">
        <v>236</v>
      </c>
      <c r="AC1" s="109" t="s">
        <v>237</v>
      </c>
      <c r="AE1" s="171" t="s">
        <v>12</v>
      </c>
      <c r="AF1" s="172" t="s">
        <v>238</v>
      </c>
      <c r="AH1" s="173" t="s">
        <v>13</v>
      </c>
      <c r="AI1" s="174" t="s">
        <v>238</v>
      </c>
      <c r="AK1" s="273" t="s">
        <v>53</v>
      </c>
      <c r="AM1" s="290" t="s">
        <v>53</v>
      </c>
      <c r="AN1" s="290" t="s">
        <v>239</v>
      </c>
    </row>
    <row r="2" spans="1:40" ht="24">
      <c r="A2" s="158" t="s">
        <v>72</v>
      </c>
      <c r="B2" s="115">
        <v>1</v>
      </c>
      <c r="C2" s="156" t="s">
        <v>240</v>
      </c>
      <c r="D2" s="277" t="s">
        <v>241</v>
      </c>
      <c r="E2" s="215" t="s">
        <v>141</v>
      </c>
      <c r="G2" s="267" t="s">
        <v>83</v>
      </c>
      <c r="H2" s="267" t="s">
        <v>242</v>
      </c>
      <c r="J2" s="122" t="s">
        <v>83</v>
      </c>
      <c r="K2" s="111" t="s">
        <v>83</v>
      </c>
      <c r="L2" s="111" t="s">
        <v>83</v>
      </c>
      <c r="M2" s="111" t="str">
        <f>+J2&amp;K2&amp;L2</f>
        <v>PPP</v>
      </c>
      <c r="N2" s="123" t="s">
        <v>243</v>
      </c>
      <c r="P2" s="230" t="s">
        <v>244</v>
      </c>
      <c r="R2" s="225" t="s">
        <v>245</v>
      </c>
      <c r="S2" s="226">
        <v>5</v>
      </c>
      <c r="U2" s="219" t="s">
        <v>246</v>
      </c>
      <c r="V2" s="220" t="s">
        <v>247</v>
      </c>
      <c r="W2" s="142" t="s">
        <v>248</v>
      </c>
      <c r="X2" s="139" t="s">
        <v>249</v>
      </c>
      <c r="Y2" s="135" t="s">
        <v>250</v>
      </c>
      <c r="AA2" s="268" t="s">
        <v>158</v>
      </c>
      <c r="AC2" s="138" t="s">
        <v>73</v>
      </c>
      <c r="AE2" s="175" t="s">
        <v>251</v>
      </c>
      <c r="AF2" s="176" t="s">
        <v>251</v>
      </c>
      <c r="AH2" s="177" t="s">
        <v>165</v>
      </c>
      <c r="AI2" s="178" t="s">
        <v>252</v>
      </c>
      <c r="AK2" s="274" t="s">
        <v>253</v>
      </c>
      <c r="AM2" s="274" t="s">
        <v>253</v>
      </c>
      <c r="AN2" s="291">
        <v>45658</v>
      </c>
    </row>
    <row r="3" spans="1:40" ht="14.45">
      <c r="A3" s="208" t="s">
        <v>254</v>
      </c>
      <c r="B3" s="115">
        <v>2</v>
      </c>
      <c r="C3" s="116" t="s">
        <v>81</v>
      </c>
      <c r="D3" s="277" t="s">
        <v>255</v>
      </c>
      <c r="E3" s="216" t="s">
        <v>130</v>
      </c>
      <c r="G3" s="267" t="s">
        <v>119</v>
      </c>
      <c r="H3" s="267" t="s">
        <v>158</v>
      </c>
      <c r="J3" s="124" t="s">
        <v>83</v>
      </c>
      <c r="K3" s="26" t="s">
        <v>83</v>
      </c>
      <c r="L3" s="26" t="s">
        <v>84</v>
      </c>
      <c r="M3" s="26" t="str">
        <f t="shared" ref="M3:M17" si="0">+J3&amp;K3&amp;L3</f>
        <v>PPF</v>
      </c>
      <c r="N3" s="125" t="s">
        <v>243</v>
      </c>
      <c r="P3" s="230" t="s">
        <v>256</v>
      </c>
      <c r="R3" s="225" t="s">
        <v>257</v>
      </c>
      <c r="S3" s="226" t="s">
        <v>258</v>
      </c>
      <c r="U3" s="221" t="s">
        <v>259</v>
      </c>
      <c r="V3" s="222" t="s">
        <v>259</v>
      </c>
      <c r="W3" s="142" t="s">
        <v>260</v>
      </c>
      <c r="X3" s="139" t="s">
        <v>261</v>
      </c>
      <c r="Y3" s="135"/>
      <c r="AA3" s="269" t="s">
        <v>80</v>
      </c>
      <c r="AC3" s="138" t="s">
        <v>120</v>
      </c>
      <c r="AE3" s="175" t="s">
        <v>167</v>
      </c>
      <c r="AF3" s="176" t="s">
        <v>262</v>
      </c>
      <c r="AH3" s="177" t="s">
        <v>263</v>
      </c>
      <c r="AI3" s="178" t="s">
        <v>264</v>
      </c>
      <c r="AK3" s="275" t="s">
        <v>265</v>
      </c>
      <c r="AM3" s="275" t="s">
        <v>265</v>
      </c>
      <c r="AN3" s="291">
        <v>45689</v>
      </c>
    </row>
    <row r="4" spans="1:40" ht="14.45">
      <c r="A4" s="158" t="s">
        <v>266</v>
      </c>
      <c r="B4" s="207">
        <v>3</v>
      </c>
      <c r="C4" s="116" t="s">
        <v>103</v>
      </c>
      <c r="D4" s="277" t="s">
        <v>267</v>
      </c>
      <c r="E4" s="217" t="s">
        <v>268</v>
      </c>
      <c r="G4" s="267" t="s">
        <v>84</v>
      </c>
      <c r="H4" s="267" t="s">
        <v>269</v>
      </c>
      <c r="J4" s="124" t="s">
        <v>83</v>
      </c>
      <c r="K4" s="26" t="s">
        <v>84</v>
      </c>
      <c r="L4" s="26" t="s">
        <v>83</v>
      </c>
      <c r="M4" s="26" t="str">
        <f t="shared" si="0"/>
        <v>PFP</v>
      </c>
      <c r="N4" s="125" t="s">
        <v>243</v>
      </c>
      <c r="P4" s="230" t="s">
        <v>270</v>
      </c>
      <c r="R4" s="225" t="s">
        <v>271</v>
      </c>
      <c r="S4" s="226" t="s">
        <v>272</v>
      </c>
      <c r="U4" s="221" t="s">
        <v>273</v>
      </c>
      <c r="V4" s="222" t="s">
        <v>274</v>
      </c>
      <c r="W4" s="142" t="s">
        <v>275</v>
      </c>
      <c r="X4" s="139" t="s">
        <v>276</v>
      </c>
      <c r="Y4" s="135"/>
      <c r="AA4" s="270" t="s">
        <v>277</v>
      </c>
      <c r="AC4" s="138" t="s">
        <v>166</v>
      </c>
      <c r="AE4" s="175" t="s">
        <v>278</v>
      </c>
      <c r="AF4" s="179" t="s">
        <v>97</v>
      </c>
      <c r="AH4" s="177"/>
      <c r="AI4" s="180" t="s">
        <v>279</v>
      </c>
      <c r="AK4" s="274" t="s">
        <v>280</v>
      </c>
      <c r="AM4" s="274" t="s">
        <v>280</v>
      </c>
      <c r="AN4" s="291">
        <v>45717</v>
      </c>
    </row>
    <row r="5" spans="1:40" ht="24">
      <c r="B5" s="115">
        <v>4</v>
      </c>
      <c r="C5" s="116" t="s">
        <v>92</v>
      </c>
      <c r="D5" s="277" t="s">
        <v>281</v>
      </c>
      <c r="E5" s="217" t="s">
        <v>282</v>
      </c>
      <c r="G5" s="267" t="s">
        <v>88</v>
      </c>
      <c r="H5" s="267" t="s">
        <v>283</v>
      </c>
      <c r="J5" s="126" t="s">
        <v>83</v>
      </c>
      <c r="K5" s="25" t="s">
        <v>84</v>
      </c>
      <c r="L5" s="25" t="s">
        <v>84</v>
      </c>
      <c r="M5" s="25" t="str">
        <f t="shared" si="0"/>
        <v>PFF</v>
      </c>
      <c r="N5" s="127" t="s">
        <v>284</v>
      </c>
      <c r="P5" s="230" t="s">
        <v>285</v>
      </c>
      <c r="R5" s="225" t="s">
        <v>286</v>
      </c>
      <c r="S5" s="226" t="s">
        <v>287</v>
      </c>
      <c r="U5" s="221" t="s">
        <v>288</v>
      </c>
      <c r="V5" s="222" t="s">
        <v>246</v>
      </c>
      <c r="W5" s="142" t="s">
        <v>289</v>
      </c>
      <c r="X5" s="139" t="s">
        <v>290</v>
      </c>
      <c r="Y5" s="135"/>
      <c r="AA5" s="271" t="s">
        <v>291</v>
      </c>
      <c r="AC5" s="138" t="s">
        <v>191</v>
      </c>
      <c r="AE5" s="181" t="s">
        <v>292</v>
      </c>
      <c r="AH5" s="182"/>
      <c r="AK5" s="274" t="s">
        <v>293</v>
      </c>
      <c r="AM5" s="274" t="s">
        <v>293</v>
      </c>
      <c r="AN5" s="291">
        <v>45748</v>
      </c>
    </row>
    <row r="6" spans="1:40" ht="24">
      <c r="B6" s="115">
        <v>5</v>
      </c>
      <c r="C6" s="116" t="s">
        <v>82</v>
      </c>
      <c r="D6" s="277"/>
      <c r="E6" s="216" t="s">
        <v>294</v>
      </c>
      <c r="G6" s="267" t="s">
        <v>295</v>
      </c>
      <c r="H6" s="267" t="s">
        <v>296</v>
      </c>
      <c r="J6" s="124" t="s">
        <v>84</v>
      </c>
      <c r="K6" s="26" t="s">
        <v>83</v>
      </c>
      <c r="L6" s="26" t="s">
        <v>83</v>
      </c>
      <c r="M6" s="26" t="str">
        <f t="shared" si="0"/>
        <v>FPP</v>
      </c>
      <c r="N6" s="125" t="s">
        <v>243</v>
      </c>
      <c r="P6" s="34" t="s">
        <v>297</v>
      </c>
      <c r="R6" s="225" t="s">
        <v>298</v>
      </c>
      <c r="S6" s="226" t="s">
        <v>258</v>
      </c>
      <c r="W6" s="142" t="s">
        <v>299</v>
      </c>
      <c r="X6" s="139" t="s">
        <v>300</v>
      </c>
      <c r="Y6" s="135" t="s">
        <v>250</v>
      </c>
      <c r="AA6" s="272" t="s">
        <v>301</v>
      </c>
      <c r="AC6" s="138" t="s">
        <v>192</v>
      </c>
      <c r="AE6" s="181"/>
      <c r="AH6" s="182"/>
      <c r="AK6" s="274" t="s">
        <v>302</v>
      </c>
      <c r="AM6" s="274" t="s">
        <v>302</v>
      </c>
      <c r="AN6" s="291">
        <v>45778</v>
      </c>
    </row>
    <row r="7" spans="1:40" ht="14.45">
      <c r="B7" s="115">
        <v>6</v>
      </c>
      <c r="C7" s="116" t="s">
        <v>131</v>
      </c>
      <c r="D7" s="277"/>
      <c r="E7" s="216" t="s">
        <v>303</v>
      </c>
      <c r="G7" s="267"/>
      <c r="H7" s="267" t="s">
        <v>304</v>
      </c>
      <c r="J7" s="126" t="s">
        <v>84</v>
      </c>
      <c r="K7" s="25" t="s">
        <v>83</v>
      </c>
      <c r="L7" s="25" t="s">
        <v>84</v>
      </c>
      <c r="M7" s="25" t="str">
        <f t="shared" si="0"/>
        <v>FPF</v>
      </c>
      <c r="N7" s="127" t="s">
        <v>284</v>
      </c>
      <c r="P7" s="230" t="s">
        <v>305</v>
      </c>
      <c r="R7" s="225" t="s">
        <v>306</v>
      </c>
      <c r="S7" s="226">
        <v>6</v>
      </c>
      <c r="W7" s="142" t="s">
        <v>307</v>
      </c>
      <c r="X7" s="139" t="s">
        <v>308</v>
      </c>
      <c r="Y7" s="135"/>
      <c r="AC7" s="138" t="s">
        <v>193</v>
      </c>
      <c r="AE7" s="181"/>
      <c r="AH7" s="182"/>
      <c r="AK7" s="267" t="s">
        <v>309</v>
      </c>
      <c r="AM7" s="267" t="s">
        <v>309</v>
      </c>
      <c r="AN7" s="291">
        <v>45809</v>
      </c>
    </row>
    <row r="8" spans="1:40" ht="24.6" thickBot="1">
      <c r="B8" s="115">
        <v>7</v>
      </c>
      <c r="C8" s="116" t="s">
        <v>142</v>
      </c>
      <c r="D8" s="277"/>
      <c r="E8" s="217" t="s">
        <v>310</v>
      </c>
      <c r="J8" s="124" t="s">
        <v>84</v>
      </c>
      <c r="K8" s="26" t="s">
        <v>84</v>
      </c>
      <c r="L8" s="26" t="s">
        <v>83</v>
      </c>
      <c r="M8" s="26" t="str">
        <f t="shared" si="0"/>
        <v>FFP</v>
      </c>
      <c r="N8" s="125" t="s">
        <v>243</v>
      </c>
      <c r="P8" s="230" t="s">
        <v>311</v>
      </c>
      <c r="R8" s="225" t="s">
        <v>312</v>
      </c>
      <c r="S8" s="226" t="s">
        <v>272</v>
      </c>
      <c r="W8" s="143" t="s">
        <v>313</v>
      </c>
      <c r="X8" s="140" t="s">
        <v>314</v>
      </c>
      <c r="Y8" s="137" t="s">
        <v>315</v>
      </c>
      <c r="AC8" s="138" t="s">
        <v>194</v>
      </c>
      <c r="AE8" s="181"/>
      <c r="AH8" s="182"/>
      <c r="AK8" s="267" t="s">
        <v>316</v>
      </c>
      <c r="AM8" s="267" t="s">
        <v>316</v>
      </c>
      <c r="AN8" s="291">
        <v>45839</v>
      </c>
    </row>
    <row r="9" spans="1:40" ht="14.45">
      <c r="B9" s="115">
        <v>8</v>
      </c>
      <c r="C9" s="116"/>
      <c r="D9" s="277"/>
      <c r="E9" s="217" t="s">
        <v>317</v>
      </c>
      <c r="J9" s="126" t="s">
        <v>84</v>
      </c>
      <c r="K9" s="25" t="s">
        <v>84</v>
      </c>
      <c r="L9" s="25" t="s">
        <v>84</v>
      </c>
      <c r="M9" s="25" t="str">
        <f t="shared" si="0"/>
        <v>FFF</v>
      </c>
      <c r="N9" s="127" t="s">
        <v>284</v>
      </c>
      <c r="P9" s="230" t="s">
        <v>318</v>
      </c>
      <c r="R9" s="225" t="s">
        <v>319</v>
      </c>
      <c r="S9" s="226" t="s">
        <v>272</v>
      </c>
      <c r="AC9" s="138" t="s">
        <v>195</v>
      </c>
      <c r="AE9" s="181"/>
      <c r="AH9" s="182"/>
      <c r="AK9" s="267" t="s">
        <v>320</v>
      </c>
      <c r="AM9" s="267" t="s">
        <v>320</v>
      </c>
      <c r="AN9" s="291">
        <v>45870</v>
      </c>
    </row>
    <row r="10" spans="1:40" ht="14.45">
      <c r="B10" s="115">
        <v>9</v>
      </c>
      <c r="C10" s="116"/>
      <c r="D10" s="277"/>
      <c r="E10" s="216" t="s">
        <v>321</v>
      </c>
      <c r="J10" s="126"/>
      <c r="K10" s="25"/>
      <c r="L10" s="25"/>
      <c r="M10" s="25"/>
      <c r="N10" s="125"/>
      <c r="R10" s="225" t="s">
        <v>322</v>
      </c>
      <c r="S10" s="226" t="s">
        <v>272</v>
      </c>
      <c r="AC10" s="138" t="s">
        <v>323</v>
      </c>
      <c r="AE10" s="181"/>
      <c r="AH10" s="182"/>
      <c r="AK10" s="267" t="s">
        <v>324</v>
      </c>
      <c r="AM10" s="267" t="s">
        <v>324</v>
      </c>
      <c r="AN10" s="291">
        <v>45901</v>
      </c>
    </row>
    <row r="11" spans="1:40" ht="14.45">
      <c r="B11" s="115">
        <v>10</v>
      </c>
      <c r="C11" s="116"/>
      <c r="D11" s="277"/>
      <c r="E11" s="216" t="s">
        <v>102</v>
      </c>
      <c r="J11" s="126" t="s">
        <v>83</v>
      </c>
      <c r="K11" s="25" t="s">
        <v>83</v>
      </c>
      <c r="L11" s="25" t="s">
        <v>325</v>
      </c>
      <c r="M11" s="25" t="str">
        <f t="shared" si="0"/>
        <v>PPCG</v>
      </c>
      <c r="N11" s="127" t="s">
        <v>284</v>
      </c>
      <c r="R11" s="225" t="s">
        <v>326</v>
      </c>
      <c r="S11" s="226" t="s">
        <v>272</v>
      </c>
      <c r="AC11" s="138" t="s">
        <v>197</v>
      </c>
      <c r="AK11" s="267" t="s">
        <v>327</v>
      </c>
      <c r="AM11" s="267" t="s">
        <v>327</v>
      </c>
      <c r="AN11" s="291">
        <v>45931</v>
      </c>
    </row>
    <row r="12" spans="1:40" ht="14.45">
      <c r="B12" s="115">
        <v>11</v>
      </c>
      <c r="C12" s="116"/>
      <c r="D12" s="277"/>
      <c r="E12" s="217" t="s">
        <v>79</v>
      </c>
      <c r="J12" s="124" t="s">
        <v>83</v>
      </c>
      <c r="K12" s="26" t="s">
        <v>325</v>
      </c>
      <c r="L12" s="26" t="s">
        <v>83</v>
      </c>
      <c r="M12" s="26" t="str">
        <f t="shared" si="0"/>
        <v>PCGP</v>
      </c>
      <c r="N12" s="128" t="s">
        <v>243</v>
      </c>
      <c r="R12" s="225" t="s">
        <v>328</v>
      </c>
      <c r="S12" s="226" t="s">
        <v>272</v>
      </c>
      <c r="AC12" s="138" t="s">
        <v>198</v>
      </c>
      <c r="AK12" s="267" t="s">
        <v>329</v>
      </c>
      <c r="AM12" s="267" t="s">
        <v>329</v>
      </c>
      <c r="AN12" s="291">
        <v>45962</v>
      </c>
    </row>
    <row r="13" spans="1:40" ht="15" thickBot="1">
      <c r="B13" s="115">
        <v>12</v>
      </c>
      <c r="C13" s="116"/>
      <c r="D13" s="277"/>
      <c r="E13" s="218" t="s">
        <v>330</v>
      </c>
      <c r="J13" s="124" t="s">
        <v>325</v>
      </c>
      <c r="K13" s="26" t="s">
        <v>83</v>
      </c>
      <c r="L13" s="26" t="s">
        <v>83</v>
      </c>
      <c r="M13" s="26" t="str">
        <f t="shared" si="0"/>
        <v>CGPP</v>
      </c>
      <c r="N13" s="128" t="s">
        <v>243</v>
      </c>
      <c r="R13" s="225" t="s">
        <v>331</v>
      </c>
      <c r="S13" s="226" t="s">
        <v>287</v>
      </c>
      <c r="AC13" s="138" t="s">
        <v>190</v>
      </c>
      <c r="AK13" s="267" t="s">
        <v>332</v>
      </c>
      <c r="AM13" s="267" t="s">
        <v>332</v>
      </c>
      <c r="AN13" s="291">
        <v>45992</v>
      </c>
    </row>
    <row r="14" spans="1:40" ht="15" thickBot="1">
      <c r="B14" s="115">
        <v>13</v>
      </c>
      <c r="C14" s="116"/>
      <c r="D14" s="277"/>
      <c r="J14" s="129" t="s">
        <v>83</v>
      </c>
      <c r="K14" s="130" t="s">
        <v>325</v>
      </c>
      <c r="L14" s="130" t="s">
        <v>325</v>
      </c>
      <c r="M14" s="130" t="str">
        <f t="shared" si="0"/>
        <v>PCGCG</v>
      </c>
      <c r="N14" s="131" t="s">
        <v>284</v>
      </c>
      <c r="R14" s="225" t="s">
        <v>333</v>
      </c>
      <c r="S14" s="226">
        <v>6</v>
      </c>
      <c r="AK14" s="267" t="s">
        <v>334</v>
      </c>
      <c r="AM14" s="267" t="s">
        <v>334</v>
      </c>
      <c r="AN14" s="291">
        <v>46023</v>
      </c>
    </row>
    <row r="15" spans="1:40" ht="14.45">
      <c r="B15" s="115">
        <v>14</v>
      </c>
      <c r="C15" s="116"/>
      <c r="D15" s="277"/>
      <c r="J15" s="124" t="s">
        <v>83</v>
      </c>
      <c r="K15" s="26" t="s">
        <v>335</v>
      </c>
      <c r="L15" s="26" t="s">
        <v>83</v>
      </c>
      <c r="M15" s="26" t="str">
        <f t="shared" si="0"/>
        <v>PCLP</v>
      </c>
      <c r="N15" s="128" t="s">
        <v>243</v>
      </c>
      <c r="R15" s="225" t="s">
        <v>336</v>
      </c>
      <c r="S15" s="226" t="s">
        <v>287</v>
      </c>
      <c r="AK15" s="267" t="s">
        <v>337</v>
      </c>
      <c r="AM15" s="267" t="s">
        <v>337</v>
      </c>
      <c r="AN15" s="291">
        <v>46054</v>
      </c>
    </row>
    <row r="16" spans="1:40" ht="14.45">
      <c r="B16" s="115">
        <v>15</v>
      </c>
      <c r="C16" s="116"/>
      <c r="D16" s="277"/>
      <c r="J16" s="124" t="s">
        <v>335</v>
      </c>
      <c r="K16" s="26" t="s">
        <v>83</v>
      </c>
      <c r="L16" s="26" t="s">
        <v>83</v>
      </c>
      <c r="M16" s="26" t="str">
        <f t="shared" si="0"/>
        <v>CLPP</v>
      </c>
      <c r="N16" s="128" t="s">
        <v>243</v>
      </c>
      <c r="R16" s="225" t="s">
        <v>338</v>
      </c>
      <c r="S16" s="226" t="s">
        <v>272</v>
      </c>
      <c r="AK16" s="274" t="s">
        <v>339</v>
      </c>
      <c r="AM16" s="274" t="s">
        <v>339</v>
      </c>
      <c r="AN16" s="291">
        <v>46082</v>
      </c>
    </row>
    <row r="17" spans="2:19" ht="15" thickBot="1">
      <c r="B17" s="115">
        <v>16</v>
      </c>
      <c r="C17" s="116"/>
      <c r="D17" s="277"/>
      <c r="J17" s="129" t="s">
        <v>83</v>
      </c>
      <c r="K17" s="130" t="s">
        <v>335</v>
      </c>
      <c r="L17" s="130" t="s">
        <v>335</v>
      </c>
      <c r="M17" s="130" t="str">
        <f t="shared" si="0"/>
        <v>PCLCL</v>
      </c>
      <c r="N17" s="131" t="s">
        <v>284</v>
      </c>
      <c r="R17" s="225" t="s">
        <v>340</v>
      </c>
      <c r="S17" s="226" t="s">
        <v>272</v>
      </c>
    </row>
    <row r="18" spans="2:19" ht="12.75" customHeight="1">
      <c r="B18" s="115">
        <v>17</v>
      </c>
      <c r="C18" s="116"/>
      <c r="D18" s="277"/>
      <c r="R18" s="225" t="s">
        <v>341</v>
      </c>
      <c r="S18" s="226" t="s">
        <v>258</v>
      </c>
    </row>
    <row r="19" spans="2:19" ht="12.75" customHeight="1">
      <c r="B19" s="115">
        <v>18</v>
      </c>
      <c r="C19" s="116"/>
      <c r="D19" s="277"/>
      <c r="R19" s="225" t="s">
        <v>342</v>
      </c>
      <c r="S19" s="226" t="s">
        <v>258</v>
      </c>
    </row>
    <row r="20" spans="2:19" ht="12.75" customHeight="1">
      <c r="B20" s="115">
        <v>19</v>
      </c>
      <c r="C20" s="116"/>
      <c r="D20" s="277"/>
      <c r="R20" s="225" t="s">
        <v>343</v>
      </c>
      <c r="S20" s="226">
        <v>3</v>
      </c>
    </row>
    <row r="21" spans="2:19" ht="12.75" customHeight="1" thickBot="1">
      <c r="B21" s="115">
        <v>20</v>
      </c>
      <c r="C21" s="116"/>
      <c r="D21" s="278"/>
      <c r="R21" s="225" t="s">
        <v>344</v>
      </c>
      <c r="S21" s="226">
        <v>6</v>
      </c>
    </row>
    <row r="22" spans="2:19" ht="12.75" customHeight="1">
      <c r="B22" s="115">
        <v>21</v>
      </c>
      <c r="C22" s="116"/>
      <c r="R22" s="225" t="s">
        <v>345</v>
      </c>
      <c r="S22" s="226" t="s">
        <v>272</v>
      </c>
    </row>
    <row r="23" spans="2:19" ht="12.75" customHeight="1">
      <c r="B23" s="115">
        <v>22</v>
      </c>
      <c r="C23" s="116"/>
      <c r="R23" s="225" t="s">
        <v>346</v>
      </c>
      <c r="S23" s="226" t="s">
        <v>272</v>
      </c>
    </row>
    <row r="24" spans="2:19" ht="12.75" customHeight="1">
      <c r="B24" s="115">
        <v>23</v>
      </c>
      <c r="C24" s="116"/>
      <c r="R24" s="225" t="s">
        <v>347</v>
      </c>
      <c r="S24" s="226" t="s">
        <v>272</v>
      </c>
    </row>
    <row r="25" spans="2:19" ht="12.75" customHeight="1">
      <c r="B25" s="115">
        <v>24</v>
      </c>
      <c r="C25" s="116"/>
      <c r="R25" s="225" t="s">
        <v>348</v>
      </c>
      <c r="S25" s="226">
        <v>6</v>
      </c>
    </row>
    <row r="26" spans="2:19" ht="12.75" customHeight="1">
      <c r="B26" s="115">
        <v>25</v>
      </c>
      <c r="C26" s="116"/>
      <c r="R26" s="225" t="s">
        <v>349</v>
      </c>
      <c r="S26" s="226" t="s">
        <v>272</v>
      </c>
    </row>
    <row r="27" spans="2:19" ht="12.75" customHeight="1">
      <c r="B27" s="115">
        <v>26</v>
      </c>
      <c r="C27" s="116"/>
      <c r="R27" s="225" t="s">
        <v>350</v>
      </c>
      <c r="S27" s="226" t="s">
        <v>272</v>
      </c>
    </row>
    <row r="28" spans="2:19" ht="12.75" customHeight="1">
      <c r="B28" s="115">
        <v>27</v>
      </c>
      <c r="C28" s="116"/>
      <c r="R28" s="225" t="s">
        <v>351</v>
      </c>
      <c r="S28" s="226" t="s">
        <v>272</v>
      </c>
    </row>
    <row r="29" spans="2:19" ht="12.75" customHeight="1">
      <c r="B29" s="115">
        <v>28</v>
      </c>
      <c r="C29" s="116"/>
      <c r="R29" s="225" t="s">
        <v>352</v>
      </c>
      <c r="S29" s="226" t="s">
        <v>272</v>
      </c>
    </row>
    <row r="30" spans="2:19" ht="12.75" customHeight="1">
      <c r="B30" s="115">
        <v>29</v>
      </c>
      <c r="C30" s="116"/>
      <c r="R30" s="225" t="s">
        <v>353</v>
      </c>
      <c r="S30" s="226" t="s">
        <v>272</v>
      </c>
    </row>
    <row r="31" spans="2:19" ht="12.75" customHeight="1" thickBot="1">
      <c r="B31" s="117">
        <v>30</v>
      </c>
      <c r="C31" s="118"/>
      <c r="R31" s="225" t="s">
        <v>354</v>
      </c>
      <c r="S31" s="226" t="s">
        <v>272</v>
      </c>
    </row>
    <row r="32" spans="2:19" ht="12.75" customHeight="1">
      <c r="R32" s="225" t="s">
        <v>355</v>
      </c>
      <c r="S32" s="226" t="s">
        <v>287</v>
      </c>
    </row>
    <row r="33" spans="18:19" ht="12.75" customHeight="1">
      <c r="R33" s="225" t="s">
        <v>356</v>
      </c>
      <c r="S33" s="226" t="s">
        <v>258</v>
      </c>
    </row>
    <row r="34" spans="18:19" ht="12.75" customHeight="1">
      <c r="R34" s="225" t="s">
        <v>357</v>
      </c>
      <c r="S34" s="226">
        <v>5</v>
      </c>
    </row>
    <row r="35" spans="18:19" ht="12.75" customHeight="1">
      <c r="R35" s="225" t="s">
        <v>358</v>
      </c>
      <c r="S35" s="226" t="s">
        <v>272</v>
      </c>
    </row>
    <row r="36" spans="18:19" ht="12.75" customHeight="1">
      <c r="R36" s="225" t="s">
        <v>359</v>
      </c>
      <c r="S36" s="226" t="s">
        <v>272</v>
      </c>
    </row>
    <row r="37" spans="18:19" ht="12.75" customHeight="1">
      <c r="R37" s="225" t="s">
        <v>360</v>
      </c>
      <c r="S37" s="226">
        <v>4</v>
      </c>
    </row>
    <row r="38" spans="18:19" ht="12.75" customHeight="1">
      <c r="R38" s="225" t="s">
        <v>361</v>
      </c>
      <c r="S38" s="226">
        <v>2</v>
      </c>
    </row>
    <row r="39" spans="18:19" ht="12.75" customHeight="1">
      <c r="R39" s="225" t="s">
        <v>362</v>
      </c>
      <c r="S39" s="226">
        <v>3</v>
      </c>
    </row>
    <row r="40" spans="18:19" ht="12.75" customHeight="1">
      <c r="R40" s="225" t="s">
        <v>363</v>
      </c>
      <c r="S40" s="226" t="s">
        <v>272</v>
      </c>
    </row>
    <row r="41" spans="18:19" ht="12.75" customHeight="1">
      <c r="R41" s="225" t="s">
        <v>364</v>
      </c>
      <c r="S41" s="226">
        <v>4</v>
      </c>
    </row>
    <row r="42" spans="18:19" ht="12.75" customHeight="1">
      <c r="R42" s="225" t="s">
        <v>365</v>
      </c>
      <c r="S42" s="226" t="s">
        <v>272</v>
      </c>
    </row>
    <row r="43" spans="18:19" ht="12.75" customHeight="1">
      <c r="R43" s="225" t="s">
        <v>366</v>
      </c>
      <c r="S43" s="226">
        <v>3</v>
      </c>
    </row>
    <row r="44" spans="18:19" ht="12.75" customHeight="1">
      <c r="R44" s="225" t="s">
        <v>367</v>
      </c>
      <c r="S44" s="226">
        <v>6</v>
      </c>
    </row>
    <row r="45" spans="18:19" ht="12.75" customHeight="1">
      <c r="R45" s="225" t="s">
        <v>368</v>
      </c>
      <c r="S45" s="226" t="s">
        <v>272</v>
      </c>
    </row>
    <row r="46" spans="18:19" ht="12.75" customHeight="1">
      <c r="R46" s="225" t="s">
        <v>369</v>
      </c>
      <c r="S46" s="226" t="s">
        <v>272</v>
      </c>
    </row>
    <row r="47" spans="18:19" ht="12.75" customHeight="1">
      <c r="R47" s="225" t="s">
        <v>370</v>
      </c>
      <c r="S47" s="226" t="s">
        <v>287</v>
      </c>
    </row>
    <row r="48" spans="18:19" ht="12.75" customHeight="1">
      <c r="R48" s="225" t="s">
        <v>371</v>
      </c>
      <c r="S48" s="226">
        <v>2</v>
      </c>
    </row>
    <row r="49" spans="18:19" ht="12.75" customHeight="1">
      <c r="R49" s="225" t="s">
        <v>372</v>
      </c>
      <c r="S49" s="226">
        <v>3</v>
      </c>
    </row>
    <row r="50" spans="18:19" ht="12.75" customHeight="1">
      <c r="R50" s="225" t="s">
        <v>373</v>
      </c>
      <c r="S50" s="226" t="s">
        <v>287</v>
      </c>
    </row>
    <row r="51" spans="18:19" ht="12.75" customHeight="1">
      <c r="R51" s="225" t="s">
        <v>374</v>
      </c>
      <c r="S51" s="226">
        <v>7</v>
      </c>
    </row>
    <row r="52" spans="18:19" ht="12.75" customHeight="1">
      <c r="R52" s="225" t="s">
        <v>375</v>
      </c>
      <c r="S52" s="226">
        <v>3</v>
      </c>
    </row>
    <row r="53" spans="18:19" ht="12.75" customHeight="1">
      <c r="R53" s="225" t="s">
        <v>376</v>
      </c>
      <c r="S53" s="226" t="s">
        <v>272</v>
      </c>
    </row>
    <row r="54" spans="18:19" ht="12.75" customHeight="1">
      <c r="R54" s="225" t="s">
        <v>377</v>
      </c>
      <c r="S54" s="226">
        <v>4</v>
      </c>
    </row>
    <row r="55" spans="18:19" ht="12.75" customHeight="1">
      <c r="R55" s="225" t="s">
        <v>378</v>
      </c>
      <c r="S55" s="226" t="s">
        <v>272</v>
      </c>
    </row>
    <row r="56" spans="18:19" ht="12.75" customHeight="1">
      <c r="R56" s="225" t="s">
        <v>379</v>
      </c>
      <c r="S56" s="226">
        <v>2</v>
      </c>
    </row>
    <row r="57" spans="18:19" ht="12.75" customHeight="1">
      <c r="R57" s="225" t="s">
        <v>1</v>
      </c>
      <c r="S57" s="226">
        <v>4</v>
      </c>
    </row>
    <row r="58" spans="18:19" ht="12.75" customHeight="1">
      <c r="R58" s="225" t="s">
        <v>380</v>
      </c>
      <c r="S58" s="226">
        <v>2</v>
      </c>
    </row>
    <row r="59" spans="18:19" ht="12.75" customHeight="1">
      <c r="R59" s="225" t="s">
        <v>381</v>
      </c>
      <c r="S59" s="226" t="s">
        <v>272</v>
      </c>
    </row>
    <row r="60" spans="18:19" ht="12.75" customHeight="1">
      <c r="R60" s="225" t="s">
        <v>382</v>
      </c>
      <c r="S60" s="226" t="s">
        <v>258</v>
      </c>
    </row>
    <row r="61" spans="18:19" ht="12.75" customHeight="1">
      <c r="R61" s="225" t="s">
        <v>383</v>
      </c>
      <c r="S61" s="226">
        <v>2</v>
      </c>
    </row>
    <row r="62" spans="18:19" ht="12.75" customHeight="1">
      <c r="R62" s="225" t="s">
        <v>384</v>
      </c>
      <c r="S62" s="226">
        <v>5</v>
      </c>
    </row>
    <row r="63" spans="18:19" ht="12.75" customHeight="1">
      <c r="R63" s="225" t="s">
        <v>385</v>
      </c>
      <c r="S63" s="226" t="s">
        <v>272</v>
      </c>
    </row>
    <row r="64" spans="18:19" ht="12.75" customHeight="1">
      <c r="R64" s="225" t="s">
        <v>386</v>
      </c>
      <c r="S64" s="226" t="s">
        <v>272</v>
      </c>
    </row>
    <row r="65" spans="18:19" ht="12.75" customHeight="1">
      <c r="R65" s="225" t="s">
        <v>387</v>
      </c>
      <c r="S65" s="226" t="s">
        <v>272</v>
      </c>
    </row>
    <row r="66" spans="18:19" ht="12.75" customHeight="1">
      <c r="R66" s="225" t="s">
        <v>388</v>
      </c>
      <c r="S66" s="226" t="s">
        <v>287</v>
      </c>
    </row>
    <row r="67" spans="18:19" ht="12.75" customHeight="1">
      <c r="R67" s="225" t="s">
        <v>389</v>
      </c>
      <c r="S67" s="226" t="s">
        <v>258</v>
      </c>
    </row>
    <row r="68" spans="18:19" ht="12.75" customHeight="1">
      <c r="R68" s="225" t="s">
        <v>390</v>
      </c>
      <c r="S68" s="226" t="s">
        <v>272</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PaWDNbD9A38Y0quAuxCRXz7pfvp12RWlNxU3pW5wFg7QbLvnKwJYhPuqbFF8LSoutCOMf3i3du5f0KfnOyhzsQ==" saltValue="E/AClDQMyXnWEVWfa2ohW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01F29-EE3C-436D-8C4F-02FDE8515D13}">
  <sheetPr codeName="Hoja7"/>
  <dimension ref="B1:Y102"/>
  <sheetViews>
    <sheetView showGridLines="0" zoomScale="90" zoomScaleNormal="90" workbookViewId="0">
      <selection activeCell="H5" sqref="H5"/>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79"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67" t="s">
        <v>391</v>
      </c>
      <c r="C2" s="368"/>
      <c r="H2" s="371" t="s">
        <v>392</v>
      </c>
      <c r="I2" s="372"/>
      <c r="J2" s="372"/>
      <c r="K2" s="372"/>
      <c r="L2" s="372"/>
      <c r="M2" s="372"/>
      <c r="N2" s="372"/>
      <c r="O2" s="372"/>
      <c r="P2" s="372"/>
      <c r="Q2" s="372"/>
      <c r="R2" s="372"/>
      <c r="S2" s="372"/>
      <c r="T2" s="372"/>
      <c r="U2" s="372"/>
      <c r="V2" s="372"/>
      <c r="W2" s="372"/>
      <c r="X2" s="372"/>
      <c r="Y2" s="373"/>
    </row>
    <row r="3" spans="2:25" ht="15" thickBot="1">
      <c r="B3" s="369"/>
      <c r="C3" s="370"/>
    </row>
    <row r="4" spans="2:25">
      <c r="H4" s="280" t="s">
        <v>393</v>
      </c>
      <c r="I4" s="281"/>
      <c r="K4" s="374" t="s">
        <v>394</v>
      </c>
      <c r="L4" s="374"/>
      <c r="M4" s="374"/>
      <c r="N4" s="375"/>
      <c r="O4" s="375"/>
      <c r="P4" s="375"/>
      <c r="Q4" s="375"/>
      <c r="R4" s="375"/>
      <c r="S4" s="381"/>
      <c r="T4" s="381"/>
      <c r="U4" s="381"/>
    </row>
    <row r="5" spans="2:25" ht="15">
      <c r="B5" s="23" t="s">
        <v>395</v>
      </c>
      <c r="C5" s="23" t="s">
        <v>224</v>
      </c>
      <c r="H5" s="309" t="s">
        <v>33</v>
      </c>
      <c r="I5" s="304" t="s">
        <v>13</v>
      </c>
      <c r="J5" s="279" t="s">
        <v>396</v>
      </c>
      <c r="K5" s="282" t="s">
        <v>34</v>
      </c>
      <c r="L5" s="282" t="s">
        <v>35</v>
      </c>
      <c r="M5" s="282" t="s">
        <v>36</v>
      </c>
      <c r="N5" s="283" t="s">
        <v>37</v>
      </c>
      <c r="O5" s="283" t="s">
        <v>38</v>
      </c>
      <c r="P5" s="283" t="s">
        <v>39</v>
      </c>
      <c r="Q5" s="283" t="s">
        <v>40</v>
      </c>
      <c r="R5" s="283" t="s">
        <v>41</v>
      </c>
      <c r="S5" s="283" t="s">
        <v>42</v>
      </c>
      <c r="T5" s="283" t="s">
        <v>43</v>
      </c>
      <c r="U5" s="283" t="s">
        <v>44</v>
      </c>
      <c r="V5" s="283" t="s">
        <v>45</v>
      </c>
      <c r="W5" s="283" t="s">
        <v>46</v>
      </c>
      <c r="X5" s="283" t="s">
        <v>47</v>
      </c>
      <c r="Y5" s="283" t="s">
        <v>48</v>
      </c>
    </row>
    <row r="6" spans="2:25" ht="15">
      <c r="B6" s="284">
        <v>45658</v>
      </c>
      <c r="C6" s="285" t="s">
        <v>397</v>
      </c>
      <c r="H6" s="286">
        <v>45672</v>
      </c>
      <c r="I6" t="s">
        <v>75</v>
      </c>
      <c r="J6" s="287" t="str">
        <f>IF(H6="","",H6&amp;"-"&amp;I6)</f>
        <v>45672-7 a 9 p.m.</v>
      </c>
      <c r="K6" s="288">
        <f>IF($H6="(en blanco)","",IF($H6="","",IFERROR(IF(VLOOKUP(H6+7,'Fechas de clase'!$B$5:$B$102,1,0),H6+14),H6+7)))</f>
        <v>45679</v>
      </c>
      <c r="L6" s="288">
        <f>IF($H6="(en blanco)","",IF($H6="","",IFERROR(IF(VLOOKUP(K6+7,'Fechas de clase'!$B$5:$B$102,1,0),K6+14),K6+7)))</f>
        <v>45686</v>
      </c>
      <c r="M6" s="288">
        <f>IF($H6="(en blanco)","",IF($H6="","",IFERROR(IF(VLOOKUP(L6+7,'Fechas de clase'!$B$5:$B$102,1,0),L6+14),L6+7)))</f>
        <v>45693</v>
      </c>
      <c r="N6" s="288">
        <f>IF($H6="(en blanco)","",IF($H6="","",IFERROR(IF(VLOOKUP(M6+7,'Fechas de clase'!$B$5:$B$102,1,0),M6+14),M6+7)))</f>
        <v>45700</v>
      </c>
      <c r="O6" s="288">
        <f>IF($H6="(en blanco)","",IF($H6="","",IFERROR(IF(VLOOKUP(N6+7,'Fechas de clase'!$B$5:$B$102,1,0),N6+14),N6+7)))</f>
        <v>45707</v>
      </c>
      <c r="P6" s="288">
        <f>IF($H6="(en blanco)","",IF($H6="","",IFERROR(IF(VLOOKUP(O6+7,'Fechas de clase'!$B$5:$B$102,1,0),O6+14),O6+7)))</f>
        <v>45714</v>
      </c>
      <c r="Q6" s="288">
        <f>IF($H6="(en blanco)","",IF($H6="","",IFERROR(IF(VLOOKUP(P6+7,'Fechas de clase'!$B$5:$B$102,1,0),P6+14),P6+7)))</f>
        <v>45721</v>
      </c>
      <c r="R6" s="288">
        <f>IF($H6="(en blanco)","",IF($H6="","",IFERROR(IF(VLOOKUP(Q6+7,'Fechas de clase'!$B$5:$B$102,1,0),Q6+14),Q6+7)))</f>
        <v>45728</v>
      </c>
      <c r="S6" s="288">
        <f>IF($H6="(en blanco)","",IF($H6="","",IFERROR(IF(VLOOKUP(R6+7,'Fechas de clase'!$B$5:$B$102,1,0),R6+14),R6+7)))</f>
        <v>45735</v>
      </c>
      <c r="T6" s="288">
        <f>IF($H6="(en blanco)","",IF($H6="","",IFERROR(IF(VLOOKUP(S6+7,'Fechas de clase'!$B$5:$B$102,1,0),S6+14),S6+7)))</f>
        <v>45742</v>
      </c>
      <c r="U6" s="288">
        <f>IF($H6="(en blanco)","",IF($H6="","",IFERROR(IF(VLOOKUP(T6+7,'Fechas de clase'!$B$5:$B$102,1,0),T6+14),T6+7)))</f>
        <v>45749</v>
      </c>
      <c r="V6" s="288">
        <f>IF($H6="(en blanco)","",IF($H6="","",IFERROR(IF(VLOOKUP(U6+7,'Fechas de clase'!$B$5:$B$102,1,0),U6+14),U6+7)))</f>
        <v>45756</v>
      </c>
      <c r="W6" s="288">
        <f>IF($H6="(en blanco)","",IF($H6="","",IFERROR(IF(VLOOKUP(V6+7,'Fechas de clase'!$B$5:$B$102,1,0),V6+14),V6+7)))</f>
        <v>45763</v>
      </c>
      <c r="X6" s="288">
        <f>IF($H6="(en blanco)","",IF($H6="","",IFERROR(IF(VLOOKUP(W6+7,'Fechas de clase'!$B$5:$B$102,1,0),W6+14),W6+7)))</f>
        <v>45770</v>
      </c>
      <c r="Y6" s="288">
        <f>IF($H6="(en blanco)","",IF($H6="","",IFERROR(IF(VLOOKUP(X6+7,'Fechas de clase'!$B$5:$B$102,1,0),X6+14),X6+7)))</f>
        <v>45777</v>
      </c>
    </row>
    <row r="7" spans="2:25" ht="15">
      <c r="B7" s="284">
        <v>45764</v>
      </c>
      <c r="C7" s="285" t="s">
        <v>398</v>
      </c>
      <c r="H7" s="286">
        <v>45675</v>
      </c>
      <c r="I7" t="s">
        <v>98</v>
      </c>
      <c r="J7" s="287" t="str">
        <f t="shared" ref="J7:J70" si="0">IF(H7="","",H7&amp;"-"&amp;I7)</f>
        <v>45675-5 a 7 p.m.</v>
      </c>
      <c r="K7" s="288">
        <f>IF($H7="(en blanco)","",IF($H7="","",IFERROR(IF(VLOOKUP(H7+7,'Fechas de clase'!$B$5:$B$102,1,0),H7+14),H7+7)))</f>
        <v>45682</v>
      </c>
      <c r="L7" s="288">
        <f>IF($H7="(en blanco)","",IF($H7="","",IFERROR(IF(VLOOKUP(K7+7,'Fechas de clase'!$B$5:$B$102,1,0),K7+14),K7+7)))</f>
        <v>45689</v>
      </c>
      <c r="M7" s="288">
        <f>IF($H7="(en blanco)","",IF($H7="","",IFERROR(IF(VLOOKUP(L7+7,'Fechas de clase'!$B$5:$B$102,1,0),L7+14),L7+7)))</f>
        <v>45696</v>
      </c>
      <c r="N7" s="288">
        <f>IF($H7="(en blanco)","",IF($H7="","",IFERROR(IF(VLOOKUP(M7+7,'Fechas de clase'!$B$5:$B$102,1,0),M7+14),M7+7)))</f>
        <v>45703</v>
      </c>
      <c r="O7" s="288">
        <f>IF($H7="(en blanco)","",IF($H7="","",IFERROR(IF(VLOOKUP(N7+7,'Fechas de clase'!$B$5:$B$102,1,0),N7+14),N7+7)))</f>
        <v>45710</v>
      </c>
      <c r="P7" s="288">
        <f>IF($H7="(en blanco)","",IF($H7="","",IFERROR(IF(VLOOKUP(O7+7,'Fechas de clase'!$B$5:$B$102,1,0),O7+14),O7+7)))</f>
        <v>45717</v>
      </c>
      <c r="Q7" s="288">
        <f>IF($H7="(en blanco)","",IF($H7="","",IFERROR(IF(VLOOKUP(P7+7,'Fechas de clase'!$B$5:$B$102,1,0),P7+14),P7+7)))</f>
        <v>45724</v>
      </c>
      <c r="R7" s="288">
        <f>IF($H7="(en blanco)","",IF($H7="","",IFERROR(IF(VLOOKUP(Q7+7,'Fechas de clase'!$B$5:$B$102,1,0),Q7+14),Q7+7)))</f>
        <v>45731</v>
      </c>
      <c r="S7" s="288">
        <f>IF($H7="(en blanco)","",IF($H7="","",IFERROR(IF(VLOOKUP(R7+7,'Fechas de clase'!$B$5:$B$102,1,0),R7+14),R7+7)))</f>
        <v>45738</v>
      </c>
      <c r="T7" s="288">
        <f>IF($H7="(en blanco)","",IF($H7="","",IFERROR(IF(VLOOKUP(S7+7,'Fechas de clase'!$B$5:$B$102,1,0),S7+14),S7+7)))</f>
        <v>45745</v>
      </c>
      <c r="U7" s="288">
        <f>IF($H7="(en blanco)","",IF($H7="","",IFERROR(IF(VLOOKUP(T7+7,'Fechas de clase'!$B$5:$B$102,1,0),T7+14),T7+7)))</f>
        <v>45752</v>
      </c>
      <c r="V7" s="288">
        <f>IF($H7="(en blanco)","",IF($H7="","",IFERROR(IF(VLOOKUP(U7+7,'Fechas de clase'!$B$5:$B$102,1,0),U7+14),U7+7)))</f>
        <v>45759</v>
      </c>
      <c r="W7" s="288">
        <f>IF($H7="(en blanco)","",IF($H7="","",IFERROR(IF(VLOOKUP(V7+7,'Fechas de clase'!$B$5:$B$102,1,0),V7+14),V7+7)))</f>
        <v>45766</v>
      </c>
      <c r="X7" s="288">
        <f>IF($H7="(en blanco)","",IF($H7="","",IFERROR(IF(VLOOKUP(W7+7,'Fechas de clase'!$B$5:$B$102,1,0),W7+14),W7+7)))</f>
        <v>45773</v>
      </c>
      <c r="Y7" s="288">
        <f>IF($H7="(en blanco)","",IF($H7="","",IFERROR(IF(VLOOKUP(X7+7,'Fechas de clase'!$B$5:$B$102,1,0),X7+14),X7+7)))</f>
        <v>45780</v>
      </c>
    </row>
    <row r="8" spans="2:25" ht="15">
      <c r="B8" s="284">
        <v>45765</v>
      </c>
      <c r="C8" s="285" t="s">
        <v>399</v>
      </c>
      <c r="H8" s="286">
        <v>45700</v>
      </c>
      <c r="I8" t="s">
        <v>75</v>
      </c>
      <c r="J8" s="287" t="str">
        <f t="shared" si="0"/>
        <v>45700-7 a 9 p.m.</v>
      </c>
      <c r="K8" s="288">
        <f>IF($H8="(en blanco)","",IF($H8="","",IFERROR(IF(VLOOKUP(H8+7,'Fechas de clase'!$B$5:$B$102,1,0),H8+14),H8+7)))</f>
        <v>45707</v>
      </c>
      <c r="L8" s="288">
        <f>IF($H8="(en blanco)","",IF($H8="","",IFERROR(IF(VLOOKUP(K8+7,'Fechas de clase'!$B$5:$B$102,1,0),K8+14),K8+7)))</f>
        <v>45714</v>
      </c>
      <c r="M8" s="288">
        <f>IF($H8="(en blanco)","",IF($H8="","",IFERROR(IF(VLOOKUP(L8+7,'Fechas de clase'!$B$5:$B$102,1,0),L8+14),L8+7)))</f>
        <v>45721</v>
      </c>
      <c r="N8" s="288">
        <f>IF($H8="(en blanco)","",IF($H8="","",IFERROR(IF(VLOOKUP(M8+7,'Fechas de clase'!$B$5:$B$102,1,0),M8+14),M8+7)))</f>
        <v>45728</v>
      </c>
      <c r="O8" s="288">
        <f>IF($H8="(en blanco)","",IF($H8="","",IFERROR(IF(VLOOKUP(N8+7,'Fechas de clase'!$B$5:$B$102,1,0),N8+14),N8+7)))</f>
        <v>45735</v>
      </c>
      <c r="P8" s="288">
        <f>IF($H8="(en blanco)","",IF($H8="","",IFERROR(IF(VLOOKUP(O8+7,'Fechas de clase'!$B$5:$B$102,1,0),O8+14),O8+7)))</f>
        <v>45742</v>
      </c>
      <c r="Q8" s="288">
        <f>IF($H8="(en blanco)","",IF($H8="","",IFERROR(IF(VLOOKUP(P8+7,'Fechas de clase'!$B$5:$B$102,1,0),P8+14),P8+7)))</f>
        <v>45749</v>
      </c>
      <c r="R8" s="288">
        <f>IF($H8="(en blanco)","",IF($H8="","",IFERROR(IF(VLOOKUP(Q8+7,'Fechas de clase'!$B$5:$B$102,1,0),Q8+14),Q8+7)))</f>
        <v>45756</v>
      </c>
      <c r="S8" s="288">
        <f>IF($H8="(en blanco)","",IF($H8="","",IFERROR(IF(VLOOKUP(R8+7,'Fechas de clase'!$B$5:$B$102,1,0),R8+14),R8+7)))</f>
        <v>45763</v>
      </c>
      <c r="T8" s="288">
        <f>IF($H8="(en blanco)","",IF($H8="","",IFERROR(IF(VLOOKUP(S8+7,'Fechas de clase'!$B$5:$B$102,1,0),S8+14),S8+7)))</f>
        <v>45770</v>
      </c>
      <c r="U8" s="288">
        <f>IF($H8="(en blanco)","",IF($H8="","",IFERROR(IF(VLOOKUP(T8+7,'Fechas de clase'!$B$5:$B$102,1,0),T8+14),T8+7)))</f>
        <v>45777</v>
      </c>
      <c r="V8" s="288">
        <f>IF($H8="(en blanco)","",IF($H8="","",IFERROR(IF(VLOOKUP(U8+7,'Fechas de clase'!$B$5:$B$102,1,0),U8+14),U8+7)))</f>
        <v>45784</v>
      </c>
      <c r="W8" s="288">
        <f>IF($H8="(en blanco)","",IF($H8="","",IFERROR(IF(VLOOKUP(V8+7,'Fechas de clase'!$B$5:$B$102,1,0),V8+14),V8+7)))</f>
        <v>45791</v>
      </c>
      <c r="X8" s="288">
        <f>IF($H8="(en blanco)","",IF($H8="","",IFERROR(IF(VLOOKUP(W8+7,'Fechas de clase'!$B$5:$B$102,1,0),W8+14),W8+7)))</f>
        <v>45798</v>
      </c>
      <c r="Y8" s="288">
        <f>IF($H8="(en blanco)","",IF($H8="","",IFERROR(IF(VLOOKUP(X8+7,'Fechas de clase'!$B$5:$B$102,1,0),X8+14),X8+7)))</f>
        <v>45805</v>
      </c>
    </row>
    <row r="9" spans="2:25" ht="15">
      <c r="B9" s="284">
        <v>45778</v>
      </c>
      <c r="C9" s="285" t="s">
        <v>400</v>
      </c>
      <c r="H9" s="286">
        <v>45700</v>
      </c>
      <c r="I9" t="s">
        <v>98</v>
      </c>
      <c r="J9" s="287" t="str">
        <f t="shared" si="0"/>
        <v>45700-5 a 7 p.m.</v>
      </c>
      <c r="K9" s="288">
        <f>IF($H9="(en blanco)","",IF($H9="","",IFERROR(IF(VLOOKUP(H9+7,'Fechas de clase'!$B$5:$B$102,1,0),H9+14),H9+7)))</f>
        <v>45707</v>
      </c>
      <c r="L9" s="288">
        <f>IF($H9="(en blanco)","",IF($H9="","",IFERROR(IF(VLOOKUP(K9+7,'Fechas de clase'!$B$5:$B$102,1,0),K9+14),K9+7)))</f>
        <v>45714</v>
      </c>
      <c r="M9" s="288">
        <f>IF($H9="(en blanco)","",IF($H9="","",IFERROR(IF(VLOOKUP(L9+7,'Fechas de clase'!$B$5:$B$102,1,0),L9+14),L9+7)))</f>
        <v>45721</v>
      </c>
      <c r="N9" s="288">
        <f>IF($H9="(en blanco)","",IF($H9="","",IFERROR(IF(VLOOKUP(M9+7,'Fechas de clase'!$B$5:$B$102,1,0),M9+14),M9+7)))</f>
        <v>45728</v>
      </c>
      <c r="O9" s="288">
        <f>IF($H9="(en blanco)","",IF($H9="","",IFERROR(IF(VLOOKUP(N9+7,'Fechas de clase'!$B$5:$B$102,1,0),N9+14),N9+7)))</f>
        <v>45735</v>
      </c>
      <c r="P9" s="288">
        <f>IF($H9="(en blanco)","",IF($H9="","",IFERROR(IF(VLOOKUP(O9+7,'Fechas de clase'!$B$5:$B$102,1,0),O9+14),O9+7)))</f>
        <v>45742</v>
      </c>
      <c r="Q9" s="288">
        <f>IF($H9="(en blanco)","",IF($H9="","",IFERROR(IF(VLOOKUP(P9+7,'Fechas de clase'!$B$5:$B$102,1,0),P9+14),P9+7)))</f>
        <v>45749</v>
      </c>
      <c r="R9" s="288">
        <f>IF($H9="(en blanco)","",IF($H9="","",IFERROR(IF(VLOOKUP(Q9+7,'Fechas de clase'!$B$5:$B$102,1,0),Q9+14),Q9+7)))</f>
        <v>45756</v>
      </c>
      <c r="S9" s="288">
        <f>IF($H9="(en blanco)","",IF($H9="","",IFERROR(IF(VLOOKUP(R9+7,'Fechas de clase'!$B$5:$B$102,1,0),R9+14),R9+7)))</f>
        <v>45763</v>
      </c>
      <c r="T9" s="288">
        <f>IF($H9="(en blanco)","",IF($H9="","",IFERROR(IF(VLOOKUP(S9+7,'Fechas de clase'!$B$5:$B$102,1,0),S9+14),S9+7)))</f>
        <v>45770</v>
      </c>
      <c r="U9" s="288">
        <f>IF($H9="(en blanco)","",IF($H9="","",IFERROR(IF(VLOOKUP(T9+7,'Fechas de clase'!$B$5:$B$102,1,0),T9+14),T9+7)))</f>
        <v>45777</v>
      </c>
      <c r="V9" s="288">
        <f>IF($H9="(en blanco)","",IF($H9="","",IFERROR(IF(VLOOKUP(U9+7,'Fechas de clase'!$B$5:$B$102,1,0),U9+14),U9+7)))</f>
        <v>45784</v>
      </c>
      <c r="W9" s="288">
        <f>IF($H9="(en blanco)","",IF($H9="","",IFERROR(IF(VLOOKUP(V9+7,'Fechas de clase'!$B$5:$B$102,1,0),V9+14),V9+7)))</f>
        <v>45791</v>
      </c>
      <c r="X9" s="288">
        <f>IF($H9="(en blanco)","",IF($H9="","",IFERROR(IF(VLOOKUP(W9+7,'Fechas de clase'!$B$5:$B$102,1,0),W9+14),W9+7)))</f>
        <v>45798</v>
      </c>
      <c r="Y9" s="288">
        <f>IF($H9="(en blanco)","",IF($H9="","",IFERROR(IF(VLOOKUP(X9+7,'Fechas de clase'!$B$5:$B$102,1,0),X9+14),X9+7)))</f>
        <v>45805</v>
      </c>
    </row>
    <row r="10" spans="2:25" ht="15">
      <c r="B10" s="284">
        <v>45815</v>
      </c>
      <c r="C10" s="285" t="s">
        <v>401</v>
      </c>
      <c r="H10" s="286">
        <v>45700</v>
      </c>
      <c r="I10" t="s">
        <v>165</v>
      </c>
      <c r="J10" s="287" t="str">
        <f t="shared" si="0"/>
        <v>45700-7:15 - 9:10</v>
      </c>
      <c r="K10" s="288">
        <f>IF($H10="(en blanco)","",IF($H10="","",IFERROR(IF(VLOOKUP(H10+7,'Fechas de clase'!$B$5:$B$102,1,0),H10+14),H10+7)))</f>
        <v>45707</v>
      </c>
      <c r="L10" s="288">
        <f>IF($H10="(en blanco)","",IF($H10="","",IFERROR(IF(VLOOKUP(K10+7,'Fechas de clase'!$B$5:$B$102,1,0),K10+14),K10+7)))</f>
        <v>45714</v>
      </c>
      <c r="M10" s="288">
        <f>IF($H10="(en blanco)","",IF($H10="","",IFERROR(IF(VLOOKUP(L10+7,'Fechas de clase'!$B$5:$B$102,1,0),L10+14),L10+7)))</f>
        <v>45721</v>
      </c>
      <c r="N10" s="288">
        <f>IF($H10="(en blanco)","",IF($H10="","",IFERROR(IF(VLOOKUP(M10+7,'Fechas de clase'!$B$5:$B$102,1,0),M10+14),M10+7)))</f>
        <v>45728</v>
      </c>
      <c r="O10" s="288">
        <f>IF($H10="(en blanco)","",IF($H10="","",IFERROR(IF(VLOOKUP(N10+7,'Fechas de clase'!$B$5:$B$102,1,0),N10+14),N10+7)))</f>
        <v>45735</v>
      </c>
      <c r="P10" s="288">
        <f>IF($H10="(en blanco)","",IF($H10="","",IFERROR(IF(VLOOKUP(O10+7,'Fechas de clase'!$B$5:$B$102,1,0),O10+14),O10+7)))</f>
        <v>45742</v>
      </c>
      <c r="Q10" s="288">
        <f>IF($H10="(en blanco)","",IF($H10="","",IFERROR(IF(VLOOKUP(P10+7,'Fechas de clase'!$B$5:$B$102,1,0),P10+14),P10+7)))</f>
        <v>45749</v>
      </c>
      <c r="R10" s="288">
        <f>IF($H10="(en blanco)","",IF($H10="","",IFERROR(IF(VLOOKUP(Q10+7,'Fechas de clase'!$B$5:$B$102,1,0),Q10+14),Q10+7)))</f>
        <v>45756</v>
      </c>
      <c r="S10" s="288">
        <f>IF($H10="(en blanco)","",IF($H10="","",IFERROR(IF(VLOOKUP(R10+7,'Fechas de clase'!$B$5:$B$102,1,0),R10+14),R10+7)))</f>
        <v>45763</v>
      </c>
      <c r="T10" s="288">
        <f>IF($H10="(en blanco)","",IF($H10="","",IFERROR(IF(VLOOKUP(S10+7,'Fechas de clase'!$B$5:$B$102,1,0),S10+14),S10+7)))</f>
        <v>45770</v>
      </c>
      <c r="U10" s="288">
        <f>IF($H10="(en blanco)","",IF($H10="","",IFERROR(IF(VLOOKUP(T10+7,'Fechas de clase'!$B$5:$B$102,1,0),T10+14),T10+7)))</f>
        <v>45777</v>
      </c>
      <c r="V10" s="288">
        <f>IF($H10="(en blanco)","",IF($H10="","",IFERROR(IF(VLOOKUP(U10+7,'Fechas de clase'!$B$5:$B$102,1,0),U10+14),U10+7)))</f>
        <v>45784</v>
      </c>
      <c r="W10" s="288">
        <f>IF($H10="(en blanco)","",IF($H10="","",IFERROR(IF(VLOOKUP(V10+7,'Fechas de clase'!$B$5:$B$102,1,0),V10+14),V10+7)))</f>
        <v>45791</v>
      </c>
      <c r="X10" s="288">
        <f>IF($H10="(en blanco)","",IF($H10="","",IFERROR(IF(VLOOKUP(W10+7,'Fechas de clase'!$B$5:$B$102,1,0),W10+14),W10+7)))</f>
        <v>45798</v>
      </c>
      <c r="Y10" s="288">
        <f>IF($H10="(en blanco)","",IF($H10="","",IFERROR(IF(VLOOKUP(X10+7,'Fechas de clase'!$B$5:$B$102,1,0),X10+14),X10+7)))</f>
        <v>45805</v>
      </c>
    </row>
    <row r="11" spans="2:25" ht="15">
      <c r="B11" s="284">
        <v>45837</v>
      </c>
      <c r="C11" s="285" t="s">
        <v>402</v>
      </c>
      <c r="H11" s="286" t="s">
        <v>403</v>
      </c>
      <c r="I11" s="24" t="s">
        <v>403</v>
      </c>
      <c r="J11" s="287" t="str">
        <f t="shared" si="0"/>
        <v>(en blanco)-(en blanco)</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4">
        <v>45861</v>
      </c>
      <c r="C12" s="285" t="s">
        <v>404</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4">
        <v>45866</v>
      </c>
      <c r="C13" s="285" t="s">
        <v>405</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4">
        <v>45867</v>
      </c>
      <c r="C14" s="285" t="s">
        <v>406</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4">
        <v>45875</v>
      </c>
      <c r="C15" s="285" t="s">
        <v>407</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4">
        <v>45899</v>
      </c>
      <c r="C16" s="285" t="s">
        <v>408</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4">
        <v>45938</v>
      </c>
      <c r="C17" s="285" t="s">
        <v>409</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4">
        <v>45962</v>
      </c>
      <c r="C18" s="285" t="s">
        <v>410</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4">
        <v>45999</v>
      </c>
      <c r="C19" s="285" t="s">
        <v>411</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4">
        <v>46000</v>
      </c>
      <c r="C20" s="285" t="s">
        <v>412</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4">
        <v>46016</v>
      </c>
      <c r="C21" s="285" t="s">
        <v>413</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414</v>
      </c>
    </row>
    <row r="4" spans="2:59">
      <c r="B4" s="185" t="s">
        <v>68</v>
      </c>
      <c r="C4" t="s">
        <v>415</v>
      </c>
      <c r="D4" s="62"/>
      <c r="BB4" s="185" t="s">
        <v>11</v>
      </c>
      <c r="BC4" t="s">
        <v>414</v>
      </c>
    </row>
    <row r="5" spans="2:59">
      <c r="D5" s="62"/>
      <c r="BB5" s="185" t="s">
        <v>68</v>
      </c>
      <c r="BC5" t="s">
        <v>414</v>
      </c>
      <c r="BD5" s="62"/>
    </row>
    <row r="6" spans="2:59">
      <c r="B6" s="185" t="s">
        <v>14</v>
      </c>
      <c r="C6" s="185" t="s">
        <v>67</v>
      </c>
      <c r="D6" s="185" t="s">
        <v>10</v>
      </c>
      <c r="E6" s="185" t="s">
        <v>416</v>
      </c>
      <c r="F6" s="185" t="s">
        <v>31</v>
      </c>
      <c r="G6" s="185" t="s">
        <v>32</v>
      </c>
      <c r="H6" t="s">
        <v>417</v>
      </c>
      <c r="I6" s="204" t="s">
        <v>418</v>
      </c>
      <c r="J6" s="187" t="s">
        <v>419</v>
      </c>
      <c r="K6" s="188" t="s">
        <v>420</v>
      </c>
      <c r="L6" s="188" t="s">
        <v>421</v>
      </c>
      <c r="M6" s="188" t="s">
        <v>422</v>
      </c>
      <c r="N6" s="188" t="s">
        <v>423</v>
      </c>
      <c r="O6" s="188" t="s">
        <v>424</v>
      </c>
      <c r="P6" s="188" t="s">
        <v>425</v>
      </c>
      <c r="Q6" s="188" t="s">
        <v>426</v>
      </c>
      <c r="R6" s="188" t="s">
        <v>427</v>
      </c>
      <c r="S6" s="188" t="s">
        <v>428</v>
      </c>
      <c r="T6" s="188" t="s">
        <v>429</v>
      </c>
      <c r="U6" s="188" t="s">
        <v>430</v>
      </c>
      <c r="V6" s="188" t="s">
        <v>431</v>
      </c>
      <c r="W6" s="188" t="s">
        <v>432</v>
      </c>
      <c r="X6" s="188" t="s">
        <v>433</v>
      </c>
      <c r="Y6" s="189" t="s">
        <v>434</v>
      </c>
      <c r="AA6" s="187" t="s">
        <v>65</v>
      </c>
      <c r="AB6" s="188" t="s">
        <v>10</v>
      </c>
      <c r="AC6" s="188" t="s">
        <v>14</v>
      </c>
      <c r="AD6" s="188" t="s">
        <v>11</v>
      </c>
      <c r="AE6" s="188" t="s">
        <v>435</v>
      </c>
      <c r="AF6" s="188" t="s">
        <v>24</v>
      </c>
      <c r="AG6" s="188" t="s">
        <v>31</v>
      </c>
      <c r="AH6" s="188" t="s">
        <v>32</v>
      </c>
      <c r="AI6" s="188" t="s">
        <v>436</v>
      </c>
      <c r="AJ6" s="188" t="s">
        <v>437</v>
      </c>
      <c r="AK6" s="188" t="s">
        <v>419</v>
      </c>
      <c r="AL6" s="188" t="s">
        <v>420</v>
      </c>
      <c r="AM6" s="188" t="s">
        <v>421</v>
      </c>
      <c r="AN6" s="188" t="s">
        <v>422</v>
      </c>
      <c r="AO6" s="188" t="s">
        <v>423</v>
      </c>
      <c r="AP6" s="188" t="s">
        <v>424</v>
      </c>
      <c r="AQ6" s="188" t="s">
        <v>425</v>
      </c>
      <c r="AR6" s="188" t="s">
        <v>426</v>
      </c>
      <c r="AS6" s="188" t="s">
        <v>427</v>
      </c>
      <c r="AT6" s="188" t="s">
        <v>428</v>
      </c>
      <c r="AU6" s="188" t="s">
        <v>429</v>
      </c>
      <c r="AV6" s="188" t="s">
        <v>430</v>
      </c>
      <c r="AW6" s="188" t="s">
        <v>431</v>
      </c>
      <c r="AX6" s="188" t="s">
        <v>432</v>
      </c>
      <c r="AY6" s="188" t="s">
        <v>433</v>
      </c>
      <c r="AZ6" s="189" t="s">
        <v>434</v>
      </c>
      <c r="BA6" s="204" t="s">
        <v>418</v>
      </c>
      <c r="BD6" s="62"/>
    </row>
    <row r="7" spans="2:59">
      <c r="B7" s="62">
        <v>45672</v>
      </c>
      <c r="C7" t="s">
        <v>438</v>
      </c>
      <c r="D7" t="s">
        <v>72</v>
      </c>
      <c r="E7" t="s">
        <v>80</v>
      </c>
      <c r="F7" t="s">
        <v>81</v>
      </c>
      <c r="G7" t="s">
        <v>82</v>
      </c>
      <c r="H7" s="376">
        <v>2</v>
      </c>
      <c r="I7">
        <f>IF(C7="","",COUNTIFS(Tabla1[[#All],[¿Pasó a miembro?]],"Si",Tabla1[[#All],[Tipo Incrito]],"&lt;&gt;Pre-Inscrito",Tabla1[[#All],[llave2]],Gráficos_!C7))</f>
        <v>0</v>
      </c>
      <c r="J7" s="186">
        <f>IF(C7="","",COUNTIFS(Tabla1[[#All],[sem 01]],"=P",Tabla1[[#All],[llave2]],Gráficos_!C7))</f>
        <v>2</v>
      </c>
      <c r="K7">
        <f>IF(C7="","",COUNTIFS(Tabla1[[#All],[sem 02]],"=P",Tabla1[[#All],[llave2]],Gráficos_!C7))</f>
        <v>4</v>
      </c>
      <c r="L7">
        <f>IF(C7="","",COUNTIFS(Tabla1[[#All],[sem 03]],"=P",Tabla1[[#All],[llave2]],Gráficos_!C7))</f>
        <v>4</v>
      </c>
      <c r="M7">
        <f>IF(C7="","",COUNTIFS(Tabla1[[#All],[sem 04]],"=P",Tabla1[[#All],[llave2]],Gráficos_!C7))</f>
        <v>2</v>
      </c>
      <c r="N7">
        <f>IF(C7="","",COUNTIFS(Tabla1[[#All],[sem 05]],"=P",Tabla1[[#All],[llave2]],Gráficos_!C7))</f>
        <v>3</v>
      </c>
      <c r="O7">
        <f>IF(C7="","",COUNTIFS(Tabla1[[#All],[sem 06]],"=P",Tabla1[[#All],[llave2]],Gráficos_!C7))</f>
        <v>1</v>
      </c>
      <c r="P7">
        <f>IF(C7="","",COUNTIFS(Tabla1[[#All],[sem 07]],"=P",Tabla1[[#All],[llave2]],Gráficos_!C7))</f>
        <v>2</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Tacna-Enero-Miércoles-7 a 9 p.m.-45672-Inscrito Nuevo</v>
      </c>
      <c r="AB7" t="str">
        <f t="shared" ref="AB7:AB38" si="1">IF(OR(D7="",D7="(En blanco)"),"",D7)</f>
        <v>Conócete a ti mismo</v>
      </c>
      <c r="AC7" s="62">
        <f t="shared" ref="AC7:AC38" si="2">IF(OR(B7="",B7="(En blanco)"),"",B7)</f>
        <v>45672</v>
      </c>
      <c r="AD7" t="str">
        <f t="shared" ref="AD7:AD38" si="3">IF(OR(B7="",B7="(En blanco)"),"",TEXT(B7,"mmmm"))</f>
        <v>January</v>
      </c>
      <c r="AE7" t="str">
        <f>IF(OR(B7="",B7="(En blanco)"),"",TEXT(B7,"yyyy"))</f>
        <v>2025</v>
      </c>
      <c r="AF7" t="str">
        <f t="shared" ref="AF7:AF38" si="4">IF(OR(E7="",E7="(En blanco)"),"",E7)</f>
        <v>Inscrito Nuevo</v>
      </c>
      <c r="AG7" t="str">
        <f t="shared" ref="AG7:AG38" si="5">IF(OR(F7="",F7="(En blanco)"),"",F7)</f>
        <v>Karin Paredes</v>
      </c>
      <c r="AH7" t="str">
        <f t="shared" ref="AH7:AH38" si="6">IF(OR(G7="",G7="(En blanco)"),"",G7)</f>
        <v>Víctor Ramos</v>
      </c>
      <c r="AI7">
        <f t="shared" ref="AI7:AI38" si="7">IF(H7="","",H7)</f>
        <v>2</v>
      </c>
      <c r="AK7">
        <f>IF(J7="","",J7)</f>
        <v>2</v>
      </c>
      <c r="AL7">
        <f t="shared" ref="AL7:AV22" si="8">IF(K7="","",K7)</f>
        <v>4</v>
      </c>
      <c r="AM7">
        <f t="shared" si="8"/>
        <v>4</v>
      </c>
      <c r="AN7">
        <f t="shared" si="8"/>
        <v>2</v>
      </c>
      <c r="AO7">
        <f t="shared" si="8"/>
        <v>3</v>
      </c>
      <c r="AP7">
        <f t="shared" si="8"/>
        <v>1</v>
      </c>
      <c r="AQ7">
        <f t="shared" si="8"/>
        <v>2</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416</v>
      </c>
      <c r="BE7" s="185" t="s">
        <v>31</v>
      </c>
      <c r="BF7" s="185" t="s">
        <v>32</v>
      </c>
      <c r="BG7" t="s">
        <v>417</v>
      </c>
    </row>
    <row r="8" spans="2:59">
      <c r="B8" s="62">
        <v>45672</v>
      </c>
      <c r="C8" t="s">
        <v>438</v>
      </c>
      <c r="D8" t="s">
        <v>72</v>
      </c>
      <c r="E8" t="s">
        <v>80</v>
      </c>
      <c r="F8" t="s">
        <v>81</v>
      </c>
      <c r="G8" t="s">
        <v>92</v>
      </c>
      <c r="H8" s="376">
        <v>2</v>
      </c>
      <c r="I8">
        <f>IF(C8="","",COUNTIFS(Tabla1[[#All],[¿Pasó a miembro?]],"Si",Tabla1[[#All],[Tipo Incrito]],"&lt;&gt;Pre-Inscrito",Tabla1[[#All],[llave2]],Gráficos_!C8))</f>
        <v>0</v>
      </c>
      <c r="J8" s="186">
        <f>IF(C8="","",COUNTIFS(Tabla1[[#All],[sem 01]],"=P",Tabla1[[#All],[llave2]],Gráficos_!C8))</f>
        <v>2</v>
      </c>
      <c r="K8">
        <f>IF(C8="","",COUNTIFS(Tabla1[[#All],[sem 02]],"=P",Tabla1[[#All],[llave2]],Gráficos_!C8))</f>
        <v>4</v>
      </c>
      <c r="L8">
        <f>IF(C8="","",COUNTIFS(Tabla1[[#All],[sem 03]],"=P",Tabla1[[#All],[llave2]],Gráficos_!C8))</f>
        <v>4</v>
      </c>
      <c r="M8">
        <f>IF(C8="","",COUNTIFS(Tabla1[[#All],[sem 04]],"=P",Tabla1[[#All],[llave2]],Gráficos_!C8))</f>
        <v>2</v>
      </c>
      <c r="N8">
        <f>IF(C8="","",COUNTIFS(Tabla1[[#All],[sem 05]],"=P",Tabla1[[#All],[llave2]],Gráficos_!C8))</f>
        <v>3</v>
      </c>
      <c r="O8">
        <f>IF(C8="","",COUNTIFS(Tabla1[[#All],[sem 06]],"=P",Tabla1[[#All],[llave2]],Gráficos_!C8))</f>
        <v>1</v>
      </c>
      <c r="P8">
        <f>IF(C8="","",COUNTIFS(Tabla1[[#All],[sem 07]],"=P",Tabla1[[#All],[llave2]],Gráficos_!C8))</f>
        <v>2</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Tacna-Enero-Miércoles-7 a 9 p.m.-45672-Inscrito Nuevo</v>
      </c>
      <c r="AB8" t="str">
        <f t="shared" si="1"/>
        <v>Conócete a ti mismo</v>
      </c>
      <c r="AC8" s="62">
        <f t="shared" si="2"/>
        <v>45672</v>
      </c>
      <c r="AD8" t="str">
        <f t="shared" si="3"/>
        <v>January</v>
      </c>
      <c r="AE8" t="str">
        <f t="shared" ref="AE8:AE71" si="13">IF(OR(B8="",B8="(En blanco)"),"",TEXT(B8,"yyyy"))</f>
        <v>2025</v>
      </c>
      <c r="AF8" t="str">
        <f t="shared" si="4"/>
        <v>Inscrito Nuevo</v>
      </c>
      <c r="AG8" t="str">
        <f t="shared" si="5"/>
        <v>Karin Paredes</v>
      </c>
      <c r="AH8" t="str">
        <f t="shared" si="6"/>
        <v>Raúl Yufra</v>
      </c>
      <c r="AI8">
        <f t="shared" si="7"/>
        <v>2</v>
      </c>
      <c r="AK8">
        <f t="shared" ref="AK8:AV28" si="14">IF(J8="","",J8)</f>
        <v>2</v>
      </c>
      <c r="AL8">
        <f t="shared" si="8"/>
        <v>4</v>
      </c>
      <c r="AM8">
        <f t="shared" si="8"/>
        <v>4</v>
      </c>
      <c r="AN8">
        <f t="shared" si="8"/>
        <v>2</v>
      </c>
      <c r="AO8">
        <f t="shared" si="8"/>
        <v>3</v>
      </c>
      <c r="AP8">
        <f t="shared" si="8"/>
        <v>1</v>
      </c>
      <c r="AQ8">
        <f t="shared" si="8"/>
        <v>2</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45672</v>
      </c>
      <c r="BC8" t="s">
        <v>72</v>
      </c>
      <c r="BD8" t="s">
        <v>80</v>
      </c>
      <c r="BE8" t="s">
        <v>81</v>
      </c>
      <c r="BF8" t="s">
        <v>82</v>
      </c>
      <c r="BG8" s="376">
        <v>2</v>
      </c>
    </row>
    <row r="9" spans="2:59">
      <c r="B9" s="62">
        <v>45675</v>
      </c>
      <c r="C9" t="s">
        <v>439</v>
      </c>
      <c r="D9" t="s">
        <v>72</v>
      </c>
      <c r="E9" t="s">
        <v>80</v>
      </c>
      <c r="F9" t="s">
        <v>103</v>
      </c>
      <c r="G9" t="s">
        <v>92</v>
      </c>
      <c r="H9" s="376">
        <v>6</v>
      </c>
      <c r="I9">
        <f>IF(C9="","",COUNTIFS(Tabla1[[#All],[¿Pasó a miembro?]],"Si",Tabla1[[#All],[Tipo Incrito]],"&lt;&gt;Pre-Inscrito",Tabla1[[#All],[llave2]],Gráficos_!C9))</f>
        <v>0</v>
      </c>
      <c r="J9" s="186">
        <f>IF(C9="","",COUNTIFS(Tabla1[[#All],[sem 01]],"=P",Tabla1[[#All],[llave2]],Gráficos_!C9))</f>
        <v>4</v>
      </c>
      <c r="K9">
        <f>IF(C9="","",COUNTIFS(Tabla1[[#All],[sem 02]],"=P",Tabla1[[#All],[llave2]],Gráficos_!C9))</f>
        <v>5</v>
      </c>
      <c r="L9">
        <f>IF(C9="","",COUNTIFS(Tabla1[[#All],[sem 03]],"=P",Tabla1[[#All],[llave2]],Gráficos_!C9))</f>
        <v>5</v>
      </c>
      <c r="M9">
        <f>IF(C9="","",COUNTIFS(Tabla1[[#All],[sem 04]],"=P",Tabla1[[#All],[llave2]],Gráficos_!C9))</f>
        <v>4</v>
      </c>
      <c r="N9">
        <f>IF(C9="","",COUNTIFS(Tabla1[[#All],[sem 05]],"=P",Tabla1[[#All],[llave2]],Gráficos_!C9))</f>
        <v>3</v>
      </c>
      <c r="O9">
        <f>IF(C9="","",COUNTIFS(Tabla1[[#All],[sem 06]],"=P",Tabla1[[#All],[llave2]],Gráficos_!C9))</f>
        <v>1</v>
      </c>
      <c r="P9">
        <f>IF(C9="","",COUNTIFS(Tabla1[[#All],[sem 07]],"=P",Tabla1[[#All],[llave2]],Gráficos_!C9))</f>
        <v>5</v>
      </c>
      <c r="Q9">
        <f>IF(C9="","",COUNTIFS(Tabla1[[#All],[sem 08]],"=P",Tabla1[[#All],[llave2]],Gráficos_!C9))</f>
        <v>3</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Tacna-Enero-Sábado-5 a 7 p.m.-45675-Inscrito Nuevo</v>
      </c>
      <c r="AB9" t="str">
        <f t="shared" si="1"/>
        <v>Conócete a ti mismo</v>
      </c>
      <c r="AC9" s="62">
        <f t="shared" si="2"/>
        <v>45675</v>
      </c>
      <c r="AD9" t="str">
        <f t="shared" si="3"/>
        <v>January</v>
      </c>
      <c r="AE9" t="str">
        <f t="shared" si="13"/>
        <v>2025</v>
      </c>
      <c r="AF9" t="str">
        <f t="shared" si="4"/>
        <v>Inscrito Nuevo</v>
      </c>
      <c r="AG9" t="str">
        <f t="shared" si="5"/>
        <v>Cynthia Córdova</v>
      </c>
      <c r="AH9" t="str">
        <f t="shared" si="6"/>
        <v>Raúl Yufra</v>
      </c>
      <c r="AI9">
        <f t="shared" si="7"/>
        <v>6</v>
      </c>
      <c r="AK9">
        <f t="shared" si="14"/>
        <v>4</v>
      </c>
      <c r="AL9">
        <f t="shared" si="8"/>
        <v>5</v>
      </c>
      <c r="AM9">
        <f t="shared" si="8"/>
        <v>5</v>
      </c>
      <c r="AN9">
        <f t="shared" si="8"/>
        <v>4</v>
      </c>
      <c r="AO9">
        <f t="shared" si="8"/>
        <v>3</v>
      </c>
      <c r="AP9">
        <f t="shared" si="8"/>
        <v>1</v>
      </c>
      <c r="AQ9">
        <f t="shared" si="8"/>
        <v>5</v>
      </c>
      <c r="AR9">
        <f t="shared" si="8"/>
        <v>3</v>
      </c>
      <c r="AS9">
        <f t="shared" si="8"/>
        <v>0</v>
      </c>
      <c r="AT9">
        <f t="shared" si="8"/>
        <v>0</v>
      </c>
      <c r="AU9">
        <f t="shared" si="8"/>
        <v>0</v>
      </c>
      <c r="AV9">
        <f t="shared" si="8"/>
        <v>0</v>
      </c>
      <c r="AW9">
        <f t="shared" si="9"/>
        <v>0</v>
      </c>
      <c r="AX9">
        <f t="shared" si="10"/>
        <v>0</v>
      </c>
      <c r="AY9">
        <f t="shared" si="11"/>
        <v>0</v>
      </c>
      <c r="AZ9" s="190">
        <f t="shared" si="12"/>
        <v>0</v>
      </c>
      <c r="BA9">
        <f t="shared" si="15"/>
        <v>0</v>
      </c>
      <c r="BB9" s="62">
        <v>45672</v>
      </c>
      <c r="BC9" t="s">
        <v>72</v>
      </c>
      <c r="BD9" t="s">
        <v>80</v>
      </c>
      <c r="BE9" t="s">
        <v>81</v>
      </c>
      <c r="BF9" t="s">
        <v>92</v>
      </c>
      <c r="BG9" s="376">
        <v>2</v>
      </c>
    </row>
    <row r="10" spans="2:59">
      <c r="B10" s="62">
        <v>45675</v>
      </c>
      <c r="C10" t="s">
        <v>440</v>
      </c>
      <c r="D10" t="s">
        <v>72</v>
      </c>
      <c r="E10" t="s">
        <v>80</v>
      </c>
      <c r="F10" t="s">
        <v>103</v>
      </c>
      <c r="G10" t="s">
        <v>92</v>
      </c>
      <c r="H10" s="376">
        <v>2</v>
      </c>
      <c r="I10">
        <f>IF(C10="","",COUNTIFS(Tabla1[[#All],[¿Pasó a miembro?]],"Si",Tabla1[[#All],[Tipo Incrito]],"&lt;&gt;Pre-Inscrito",Tabla1[[#All],[llave2]],Gráficos_!C10))</f>
        <v>0</v>
      </c>
      <c r="J10" s="186">
        <f>IF(C10="","",COUNTIFS(Tabla1[[#All],[sem 01]],"=P",Tabla1[[#All],[llave2]],Gráficos_!C10))</f>
        <v>0</v>
      </c>
      <c r="K10">
        <f>IF(C10="","",COUNTIFS(Tabla1[[#All],[sem 02]],"=P",Tabla1[[#All],[llave2]],Gráficos_!C10))</f>
        <v>0</v>
      </c>
      <c r="L10">
        <f>IF(C10="","",COUNTIFS(Tabla1[[#All],[sem 03]],"=P",Tabla1[[#All],[llave2]],Gráficos_!C10))</f>
        <v>2</v>
      </c>
      <c r="M10">
        <f>IF(C10="","",COUNTIFS(Tabla1[[#All],[sem 04]],"=P",Tabla1[[#All],[llave2]],Gráficos_!C10))</f>
        <v>1</v>
      </c>
      <c r="N10">
        <f>IF(C10="","",COUNTIFS(Tabla1[[#All],[sem 05]],"=P",Tabla1[[#All],[llave2]],Gráficos_!C10))</f>
        <v>1</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Tacna-Febrero-Sábado-5 a 7 p.m.-45675-Inscrito Nuevo</v>
      </c>
      <c r="AB10" t="str">
        <f t="shared" si="1"/>
        <v>Conócete a ti mismo</v>
      </c>
      <c r="AC10" s="62">
        <f t="shared" si="2"/>
        <v>45675</v>
      </c>
      <c r="AD10" t="str">
        <f t="shared" si="3"/>
        <v>January</v>
      </c>
      <c r="AE10" t="str">
        <f t="shared" si="13"/>
        <v>2025</v>
      </c>
      <c r="AF10" t="str">
        <f t="shared" si="4"/>
        <v>Inscrito Nuevo</v>
      </c>
      <c r="AG10" t="str">
        <f t="shared" si="5"/>
        <v>Cynthia Córdova</v>
      </c>
      <c r="AH10" t="str">
        <f t="shared" si="6"/>
        <v>Raúl Yufra</v>
      </c>
      <c r="AI10">
        <f t="shared" si="7"/>
        <v>2</v>
      </c>
      <c r="AK10">
        <f t="shared" si="14"/>
        <v>0</v>
      </c>
      <c r="AL10">
        <f t="shared" si="8"/>
        <v>0</v>
      </c>
      <c r="AM10">
        <f t="shared" si="8"/>
        <v>2</v>
      </c>
      <c r="AN10">
        <f t="shared" si="8"/>
        <v>1</v>
      </c>
      <c r="AO10">
        <f t="shared" si="8"/>
        <v>1</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45675</v>
      </c>
      <c r="BC10" t="s">
        <v>72</v>
      </c>
      <c r="BD10" t="s">
        <v>80</v>
      </c>
      <c r="BE10" t="s">
        <v>103</v>
      </c>
      <c r="BF10" t="s">
        <v>92</v>
      </c>
      <c r="BG10" s="376">
        <v>8</v>
      </c>
    </row>
    <row r="11" spans="2:59">
      <c r="B11" s="62">
        <v>45700</v>
      </c>
      <c r="C11" t="s">
        <v>441</v>
      </c>
      <c r="D11" t="s">
        <v>72</v>
      </c>
      <c r="E11" t="s">
        <v>80</v>
      </c>
      <c r="F11" t="s">
        <v>131</v>
      </c>
      <c r="G11" t="s">
        <v>82</v>
      </c>
      <c r="H11" s="376">
        <v>3</v>
      </c>
      <c r="I11">
        <f>IF(C11="","",COUNTIFS(Tabla1[[#All],[¿Pasó a miembro?]],"Si",Tabla1[[#All],[Tipo Incrito]],"&lt;&gt;Pre-Inscrito",Tabla1[[#All],[llave2]],Gráficos_!C11))</f>
        <v>0</v>
      </c>
      <c r="J11" s="186">
        <f>IF(C11="","",COUNTIFS(Tabla1[[#All],[sem 01]],"=P",Tabla1[[#All],[llave2]],Gráficos_!C11))</f>
        <v>2</v>
      </c>
      <c r="K11">
        <f>IF(C11="","",COUNTIFS(Tabla1[[#All],[sem 02]],"=P",Tabla1[[#All],[llave2]],Gráficos_!C11))</f>
        <v>3</v>
      </c>
      <c r="L11">
        <f>IF(C11="","",COUNTIFS(Tabla1[[#All],[sem 03]],"=P",Tabla1[[#All],[llave2]],Gráficos_!C11))</f>
        <v>3</v>
      </c>
      <c r="M11">
        <f>IF(C11="","",COUNTIFS(Tabla1[[#All],[sem 04]],"=P",Tabla1[[#All],[llave2]],Gráficos_!C11))</f>
        <v>3</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Tacna-Febrero-Miércoles-7 a 9 p.m.-45700-Inscrito Nuevo</v>
      </c>
      <c r="AB11" t="str">
        <f t="shared" si="1"/>
        <v>Conócete a ti mismo</v>
      </c>
      <c r="AC11" s="62">
        <f t="shared" si="2"/>
        <v>45700</v>
      </c>
      <c r="AD11" t="str">
        <f t="shared" si="3"/>
        <v>February</v>
      </c>
      <c r="AE11" t="str">
        <f t="shared" si="13"/>
        <v>2025</v>
      </c>
      <c r="AF11" t="str">
        <f t="shared" si="4"/>
        <v>Inscrito Nuevo</v>
      </c>
      <c r="AG11" t="str">
        <f t="shared" si="5"/>
        <v>Gladys Uceda</v>
      </c>
      <c r="AH11" t="str">
        <f t="shared" si="6"/>
        <v>Víctor Ramos</v>
      </c>
      <c r="AI11">
        <f t="shared" si="7"/>
        <v>3</v>
      </c>
      <c r="AK11">
        <f t="shared" si="14"/>
        <v>2</v>
      </c>
      <c r="AL11">
        <f t="shared" si="8"/>
        <v>3</v>
      </c>
      <c r="AM11">
        <f t="shared" si="8"/>
        <v>3</v>
      </c>
      <c r="AN11">
        <f t="shared" si="8"/>
        <v>3</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2">
        <v>45700</v>
      </c>
      <c r="BC11" t="s">
        <v>72</v>
      </c>
      <c r="BD11" t="s">
        <v>80</v>
      </c>
      <c r="BE11" t="s">
        <v>131</v>
      </c>
      <c r="BF11" t="s">
        <v>82</v>
      </c>
      <c r="BG11" s="376">
        <v>3</v>
      </c>
    </row>
    <row r="12" spans="2:59">
      <c r="B12" s="62">
        <v>45700</v>
      </c>
      <c r="C12" t="s">
        <v>442</v>
      </c>
      <c r="D12" t="s">
        <v>72</v>
      </c>
      <c r="E12" t="s">
        <v>80</v>
      </c>
      <c r="F12" t="s">
        <v>142</v>
      </c>
      <c r="G12" t="s">
        <v>82</v>
      </c>
      <c r="H12" s="376">
        <v>8</v>
      </c>
      <c r="I12">
        <f>IF(C12="","",COUNTIFS(Tabla1[[#All],[¿Pasó a miembro?]],"Si",Tabla1[[#All],[Tipo Incrito]],"&lt;&gt;Pre-Inscrito",Tabla1[[#All],[llave2]],Gráficos_!C12))</f>
        <v>0</v>
      </c>
      <c r="J12" s="186">
        <f>IF(C12="","",COUNTIFS(Tabla1[[#All],[sem 01]],"=P",Tabla1[[#All],[llave2]],Gráficos_!C12))</f>
        <v>2</v>
      </c>
      <c r="K12">
        <f>IF(C12="","",COUNTIFS(Tabla1[[#All],[sem 02]],"=P",Tabla1[[#All],[llave2]],Gráficos_!C12))</f>
        <v>4</v>
      </c>
      <c r="L12">
        <f>IF(C12="","",COUNTIFS(Tabla1[[#All],[sem 03]],"=P",Tabla1[[#All],[llave2]],Gráficos_!C12))</f>
        <v>5</v>
      </c>
      <c r="M12">
        <f>IF(C12="","",COUNTIFS(Tabla1[[#All],[sem 04]],"=P",Tabla1[[#All],[llave2]],Gráficos_!C12))</f>
        <v>5</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Tacna-Febrero-Sábado-5 a 7 p.m.-45700-Inscrito Nuevo</v>
      </c>
      <c r="AB12" t="str">
        <f t="shared" si="1"/>
        <v>Conócete a ti mismo</v>
      </c>
      <c r="AC12" s="62">
        <f t="shared" si="2"/>
        <v>45700</v>
      </c>
      <c r="AD12" t="str">
        <f t="shared" si="3"/>
        <v>February</v>
      </c>
      <c r="AE12" t="str">
        <f t="shared" si="13"/>
        <v>2025</v>
      </c>
      <c r="AF12" t="str">
        <f t="shared" si="4"/>
        <v>Inscrito Nuevo</v>
      </c>
      <c r="AG12" t="str">
        <f t="shared" si="5"/>
        <v>Mónica Paredes</v>
      </c>
      <c r="AH12" t="str">
        <f t="shared" si="6"/>
        <v>Víctor Ramos</v>
      </c>
      <c r="AI12">
        <f t="shared" si="7"/>
        <v>8</v>
      </c>
      <c r="AK12">
        <f t="shared" si="14"/>
        <v>2</v>
      </c>
      <c r="AL12">
        <f t="shared" si="8"/>
        <v>4</v>
      </c>
      <c r="AM12">
        <f t="shared" si="8"/>
        <v>5</v>
      </c>
      <c r="AN12">
        <f t="shared" si="8"/>
        <v>5</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c r="BB12" s="62">
        <v>45700</v>
      </c>
      <c r="BC12" t="s">
        <v>72</v>
      </c>
      <c r="BD12" t="s">
        <v>80</v>
      </c>
      <c r="BE12" t="s">
        <v>142</v>
      </c>
      <c r="BF12" t="s">
        <v>82</v>
      </c>
      <c r="BG12" s="376">
        <v>8</v>
      </c>
    </row>
    <row r="13" spans="2:59">
      <c r="B13" s="62">
        <v>45700</v>
      </c>
      <c r="C13" t="s">
        <v>443</v>
      </c>
      <c r="D13" t="s">
        <v>72</v>
      </c>
      <c r="E13" t="s">
        <v>158</v>
      </c>
      <c r="F13" t="s">
        <v>142</v>
      </c>
      <c r="G13" t="s">
        <v>82</v>
      </c>
      <c r="H13" s="376">
        <v>3</v>
      </c>
      <c r="I13">
        <f>IF(C13="","",COUNTIFS(Tabla1[[#All],[¿Pasó a miembro?]],"Si",Tabla1[[#All],[Tipo Incrito]],"&lt;&gt;Pre-Inscrito",Tabla1[[#All],[llave2]],Gráficos_!C13))</f>
        <v>0</v>
      </c>
      <c r="J13" s="186">
        <f>IF(C13="","",COUNTIFS(Tabla1[[#All],[sem 01]],"=P",Tabla1[[#All],[llave2]],Gráficos_!C13))</f>
        <v>0</v>
      </c>
      <c r="K13">
        <f>IF(C13="","",COUNTIFS(Tabla1[[#All],[sem 02]],"=P",Tabla1[[#All],[llave2]],Gráficos_!C13))</f>
        <v>0</v>
      </c>
      <c r="L13">
        <f>IF(C13="","",COUNTIFS(Tabla1[[#All],[sem 03]],"=P",Tabla1[[#All],[llave2]],Gráficos_!C13))</f>
        <v>3</v>
      </c>
      <c r="M13">
        <f>IF(C13="","",COUNTIFS(Tabla1[[#All],[sem 04]],"=P",Tabla1[[#All],[llave2]],Gráficos_!C13))</f>
        <v>2</v>
      </c>
      <c r="N13">
        <f>IF(C13="","",COUNTIFS(Tabla1[[#All],[sem 05]],"=P",Tabla1[[#All],[llave2]],Gráficos_!C13))</f>
        <v>0</v>
      </c>
      <c r="O13">
        <f>IF(C13="","",COUNTIFS(Tabla1[[#All],[sem 06]],"=P",Tabla1[[#All],[llave2]],Gráficos_!C13))</f>
        <v>0</v>
      </c>
      <c r="P13">
        <f>IF(C13="","",COUNTIFS(Tabla1[[#All],[sem 07]],"=P",Tabla1[[#All],[llave2]],Gráficos_!C13))</f>
        <v>0</v>
      </c>
      <c r="Q13">
        <f>IF(C13="","",COUNTIFS(Tabla1[[#All],[sem 08]],"=P",Tabla1[[#All],[llave2]],Gráficos_!C13))</f>
        <v>0</v>
      </c>
      <c r="R13">
        <f>IF(C13="","",COUNTIFS(Tabla1[[#All],[sem 09]],"=P",Tabla1[[#All],[llave2]],Gráficos_!C13))</f>
        <v>0</v>
      </c>
      <c r="S13">
        <f>IF(C13="","",COUNTIFS(Tabla1[[#All],[sem 10]],"=P",Tabla1[[#All],[llave2]],Gráficos_!C13))</f>
        <v>0</v>
      </c>
      <c r="T13">
        <f>IF(C13="","",COUNTIFS(Tabla1[[#All],[sem 11]],"=P",Tabla1[[#All],[llave2]],Gráficos_!C13))</f>
        <v>0</v>
      </c>
      <c r="U13">
        <f>IF(C13="","",COUNTIFS(Tabla1[[#All],[sem 12]],"=P",Tabla1[[#All],[llave2]],Gráficos_!C13))</f>
        <v>0</v>
      </c>
      <c r="V13">
        <f>IF(C13="","",COUNTIFS(Tabla1[[#All],[sem 13]],"=P",Tabla1[[#All],[llave2]],Gráficos_!C13))</f>
        <v>0</v>
      </c>
      <c r="W13">
        <f>IF(C13="","",COUNTIFS(Tabla1[[#All],[sem 14]],"=P",Tabla1[[#All],[llave2]],Gráficos_!C13))</f>
        <v>0</v>
      </c>
      <c r="X13">
        <f>IF(C13="","",COUNTIFS(Tabla1[[#All],[sem 15]],"=P",Tabla1[[#All],[llave2]],Gráficos_!C13))</f>
        <v>0</v>
      </c>
      <c r="Y13" s="190">
        <f>IF(C13="","",COUNTIFS(Tabla1[[#All],[sem 16]],"=P",Tabla1[[#All],[llave2]],Gráficos_!C13))</f>
        <v>0</v>
      </c>
      <c r="AA13" s="186" t="str">
        <f t="shared" si="0"/>
        <v>Tacna-Febrero-Sábado-5 a 7 p.m.-45700-Cambio de horario</v>
      </c>
      <c r="AB13" t="str">
        <f t="shared" si="1"/>
        <v>Conócete a ti mismo</v>
      </c>
      <c r="AC13" s="62">
        <f t="shared" si="2"/>
        <v>45700</v>
      </c>
      <c r="AD13" t="str">
        <f t="shared" si="3"/>
        <v>February</v>
      </c>
      <c r="AE13" t="str">
        <f t="shared" si="13"/>
        <v>2025</v>
      </c>
      <c r="AF13" t="str">
        <f t="shared" si="4"/>
        <v>Cambio de horario</v>
      </c>
      <c r="AG13" t="str">
        <f t="shared" si="5"/>
        <v>Mónica Paredes</v>
      </c>
      <c r="AH13" t="str">
        <f t="shared" si="6"/>
        <v>Víctor Ramos</v>
      </c>
      <c r="AI13">
        <f t="shared" si="7"/>
        <v>3</v>
      </c>
      <c r="AK13">
        <f t="shared" si="14"/>
        <v>0</v>
      </c>
      <c r="AL13">
        <f t="shared" si="8"/>
        <v>0</v>
      </c>
      <c r="AM13">
        <f t="shared" si="8"/>
        <v>3</v>
      </c>
      <c r="AN13">
        <f t="shared" si="8"/>
        <v>2</v>
      </c>
      <c r="AO13">
        <f t="shared" si="8"/>
        <v>0</v>
      </c>
      <c r="AP13">
        <f t="shared" si="8"/>
        <v>0</v>
      </c>
      <c r="AQ13">
        <f t="shared" si="8"/>
        <v>0</v>
      </c>
      <c r="AR13">
        <f t="shared" si="8"/>
        <v>0</v>
      </c>
      <c r="AS13">
        <f t="shared" si="8"/>
        <v>0</v>
      </c>
      <c r="AT13">
        <f t="shared" si="8"/>
        <v>0</v>
      </c>
      <c r="AU13">
        <f t="shared" si="8"/>
        <v>0</v>
      </c>
      <c r="AV13">
        <f t="shared" si="8"/>
        <v>0</v>
      </c>
      <c r="AW13">
        <f t="shared" si="9"/>
        <v>0</v>
      </c>
      <c r="AX13">
        <f t="shared" si="10"/>
        <v>0</v>
      </c>
      <c r="AY13">
        <f t="shared" si="11"/>
        <v>0</v>
      </c>
      <c r="AZ13" s="190">
        <f t="shared" si="12"/>
        <v>0</v>
      </c>
      <c r="BA13">
        <f t="shared" si="15"/>
        <v>0</v>
      </c>
      <c r="BB13" s="62">
        <v>45700</v>
      </c>
      <c r="BC13" t="s">
        <v>72</v>
      </c>
      <c r="BD13" t="s">
        <v>158</v>
      </c>
      <c r="BE13" t="s">
        <v>131</v>
      </c>
      <c r="BF13" t="s">
        <v>82</v>
      </c>
      <c r="BG13" s="376">
        <v>2</v>
      </c>
    </row>
    <row r="14" spans="2:59">
      <c r="B14" s="62">
        <v>45700</v>
      </c>
      <c r="C14" t="s">
        <v>444</v>
      </c>
      <c r="D14" t="s">
        <v>72</v>
      </c>
      <c r="E14" t="s">
        <v>158</v>
      </c>
      <c r="F14" t="s">
        <v>131</v>
      </c>
      <c r="G14" t="s">
        <v>82</v>
      </c>
      <c r="H14" s="376">
        <v>2</v>
      </c>
      <c r="I14">
        <f>IF(C14="","",COUNTIFS(Tabla1[[#All],[¿Pasó a miembro?]],"Si",Tabla1[[#All],[Tipo Incrito]],"&lt;&gt;Pre-Inscrito",Tabla1[[#All],[llave2]],Gráficos_!C14))</f>
        <v>0</v>
      </c>
      <c r="J14" s="186">
        <f>IF(C14="","",COUNTIFS(Tabla1[[#All],[sem 01]],"=P",Tabla1[[#All],[llave2]],Gráficos_!C14))</f>
        <v>0</v>
      </c>
      <c r="K14">
        <f>IF(C14="","",COUNTIFS(Tabla1[[#All],[sem 02]],"=P",Tabla1[[#All],[llave2]],Gráficos_!C14))</f>
        <v>0</v>
      </c>
      <c r="L14">
        <f>IF(C14="","",COUNTIFS(Tabla1[[#All],[sem 03]],"=P",Tabla1[[#All],[llave2]],Gráficos_!C14))</f>
        <v>2</v>
      </c>
      <c r="M14">
        <f>IF(C14="","",COUNTIFS(Tabla1[[#All],[sem 04]],"=P",Tabla1[[#All],[llave2]],Gráficos_!C14))</f>
        <v>1</v>
      </c>
      <c r="N14">
        <f>IF(C14="","",COUNTIFS(Tabla1[[#All],[sem 05]],"=P",Tabla1[[#All],[llave2]],Gráficos_!C14))</f>
        <v>0</v>
      </c>
      <c r="O14">
        <f>IF(C14="","",COUNTIFS(Tabla1[[#All],[sem 06]],"=P",Tabla1[[#All],[llave2]],Gráficos_!C14))</f>
        <v>0</v>
      </c>
      <c r="P14">
        <f>IF(C14="","",COUNTIFS(Tabla1[[#All],[sem 07]],"=P",Tabla1[[#All],[llave2]],Gráficos_!C14))</f>
        <v>0</v>
      </c>
      <c r="Q14">
        <f>IF(C14="","",COUNTIFS(Tabla1[[#All],[sem 08]],"=P",Tabla1[[#All],[llave2]],Gráficos_!C14))</f>
        <v>0</v>
      </c>
      <c r="R14">
        <f>IF(C14="","",COUNTIFS(Tabla1[[#All],[sem 09]],"=P",Tabla1[[#All],[llave2]],Gráficos_!C14))</f>
        <v>0</v>
      </c>
      <c r="S14">
        <f>IF(C14="","",COUNTIFS(Tabla1[[#All],[sem 10]],"=P",Tabla1[[#All],[llave2]],Gráficos_!C14))</f>
        <v>0</v>
      </c>
      <c r="T14">
        <f>IF(C14="","",COUNTIFS(Tabla1[[#All],[sem 11]],"=P",Tabla1[[#All],[llave2]],Gráficos_!C14))</f>
        <v>0</v>
      </c>
      <c r="U14">
        <f>IF(C14="","",COUNTIFS(Tabla1[[#All],[sem 12]],"=P",Tabla1[[#All],[llave2]],Gráficos_!C14))</f>
        <v>0</v>
      </c>
      <c r="V14">
        <f>IF(C14="","",COUNTIFS(Tabla1[[#All],[sem 13]],"=P",Tabla1[[#All],[llave2]],Gráficos_!C14))</f>
        <v>0</v>
      </c>
      <c r="W14">
        <f>IF(C14="","",COUNTIFS(Tabla1[[#All],[sem 14]],"=P",Tabla1[[#All],[llave2]],Gráficos_!C14))</f>
        <v>0</v>
      </c>
      <c r="X14">
        <f>IF(C14="","",COUNTIFS(Tabla1[[#All],[sem 15]],"=P",Tabla1[[#All],[llave2]],Gráficos_!C14))</f>
        <v>0</v>
      </c>
      <c r="Y14" s="190">
        <f>IF(C14="","",COUNTIFS(Tabla1[[#All],[sem 16]],"=P",Tabla1[[#All],[llave2]],Gráficos_!C14))</f>
        <v>0</v>
      </c>
      <c r="AA14" s="186" t="str">
        <f t="shared" si="0"/>
        <v>Tacna-Febrero-Miércoles-7:15 - 9:10-45700-Cambio de horario</v>
      </c>
      <c r="AB14" t="str">
        <f t="shared" si="1"/>
        <v>Conócete a ti mismo</v>
      </c>
      <c r="AC14" s="62">
        <f t="shared" si="2"/>
        <v>45700</v>
      </c>
      <c r="AD14" t="str">
        <f t="shared" si="3"/>
        <v>February</v>
      </c>
      <c r="AE14" t="str">
        <f t="shared" si="13"/>
        <v>2025</v>
      </c>
      <c r="AF14" t="str">
        <f t="shared" si="4"/>
        <v>Cambio de horario</v>
      </c>
      <c r="AG14" t="str">
        <f t="shared" si="5"/>
        <v>Gladys Uceda</v>
      </c>
      <c r="AH14" t="str">
        <f t="shared" si="6"/>
        <v>Víctor Ramos</v>
      </c>
      <c r="AI14">
        <f t="shared" si="7"/>
        <v>2</v>
      </c>
      <c r="AK14">
        <f t="shared" si="14"/>
        <v>0</v>
      </c>
      <c r="AL14">
        <f t="shared" si="8"/>
        <v>0</v>
      </c>
      <c r="AM14">
        <f t="shared" si="8"/>
        <v>2</v>
      </c>
      <c r="AN14">
        <f t="shared" si="8"/>
        <v>1</v>
      </c>
      <c r="AO14">
        <f t="shared" si="8"/>
        <v>0</v>
      </c>
      <c r="AP14">
        <f t="shared" si="8"/>
        <v>0</v>
      </c>
      <c r="AQ14">
        <f t="shared" si="8"/>
        <v>0</v>
      </c>
      <c r="AR14">
        <f t="shared" si="8"/>
        <v>0</v>
      </c>
      <c r="AS14">
        <f t="shared" si="8"/>
        <v>0</v>
      </c>
      <c r="AT14">
        <f t="shared" si="8"/>
        <v>0</v>
      </c>
      <c r="AU14">
        <f t="shared" si="8"/>
        <v>0</v>
      </c>
      <c r="AV14">
        <f t="shared" si="8"/>
        <v>0</v>
      </c>
      <c r="AW14">
        <f t="shared" si="9"/>
        <v>0</v>
      </c>
      <c r="AX14">
        <f t="shared" si="10"/>
        <v>0</v>
      </c>
      <c r="AY14">
        <f t="shared" si="11"/>
        <v>0</v>
      </c>
      <c r="AZ14" s="190">
        <f t="shared" si="12"/>
        <v>0</v>
      </c>
      <c r="BA14">
        <f t="shared" si="15"/>
        <v>0</v>
      </c>
      <c r="BB14" s="62">
        <v>45700</v>
      </c>
      <c r="BC14" t="s">
        <v>72</v>
      </c>
      <c r="BD14" t="s">
        <v>158</v>
      </c>
      <c r="BE14" t="s">
        <v>142</v>
      </c>
      <c r="BF14" t="s">
        <v>82</v>
      </c>
      <c r="BG14" s="376">
        <v>3</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c r="BB15" t="s">
        <v>403</v>
      </c>
      <c r="BC15" t="s">
        <v>403</v>
      </c>
      <c r="BD15" t="s">
        <v>403</v>
      </c>
      <c r="BE15" t="s">
        <v>403</v>
      </c>
      <c r="BF15" t="s">
        <v>403</v>
      </c>
      <c r="BG15" s="376"/>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445</v>
      </c>
      <c r="CQ44" t="s">
        <v>446</v>
      </c>
      <c r="CR44" t="s">
        <v>447</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448</v>
      </c>
      <c r="CN45" t="s">
        <v>448</v>
      </c>
      <c r="CP45" s="376">
        <v>0</v>
      </c>
      <c r="CQ45" s="376">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45672</v>
      </c>
      <c r="CN46" t="s">
        <v>438</v>
      </c>
      <c r="CO46" t="s">
        <v>80</v>
      </c>
      <c r="CP46" s="376">
        <v>4</v>
      </c>
      <c r="CQ46" s="376">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45675</v>
      </c>
      <c r="CN47" t="s">
        <v>439</v>
      </c>
      <c r="CO47" t="s">
        <v>80</v>
      </c>
      <c r="CP47" s="376">
        <v>6</v>
      </c>
      <c r="CQ47" s="376">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45675</v>
      </c>
      <c r="CN48" t="s">
        <v>440</v>
      </c>
      <c r="CO48" t="s">
        <v>80</v>
      </c>
      <c r="CP48" s="376">
        <v>2</v>
      </c>
      <c r="CQ48" s="376">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45700</v>
      </c>
      <c r="CN49" t="s">
        <v>441</v>
      </c>
      <c r="CO49" t="s">
        <v>80</v>
      </c>
      <c r="CP49" s="376">
        <v>3</v>
      </c>
      <c r="CQ49" s="376">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45700</v>
      </c>
      <c r="CN50" t="s">
        <v>442</v>
      </c>
      <c r="CO50" t="s">
        <v>80</v>
      </c>
      <c r="CP50" s="376">
        <v>8</v>
      </c>
      <c r="CQ50" s="376">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45700</v>
      </c>
      <c r="CN51" t="s">
        <v>443</v>
      </c>
      <c r="CO51" t="s">
        <v>158</v>
      </c>
      <c r="CP51" s="376">
        <v>3</v>
      </c>
      <c r="CQ51" s="376">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s="62">
        <v>45700</v>
      </c>
      <c r="CN52" t="s">
        <v>444</v>
      </c>
      <c r="CO52" t="s">
        <v>158</v>
      </c>
      <c r="CP52" s="376">
        <v>2</v>
      </c>
      <c r="CQ52" s="376">
        <v>0</v>
      </c>
      <c r="CR52" s="205">
        <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t="s">
        <v>403</v>
      </c>
      <c r="CN53" t="s">
        <v>403</v>
      </c>
      <c r="CO53" t="s">
        <v>403</v>
      </c>
      <c r="CP53" s="376"/>
      <c r="CQ53" s="376"/>
      <c r="CR53" s="205" t="e">
        <v>#DIV/0!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c r="CM54" t="s">
        <v>449</v>
      </c>
      <c r="CP54" s="376">
        <v>28</v>
      </c>
      <c r="CQ54" s="376">
        <v>0</v>
      </c>
      <c r="CR54" s="205">
        <v>0</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450</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414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451</v>
      </c>
      <c r="BQ103" t="s">
        <v>452</v>
      </c>
      <c r="BR103" t="s">
        <v>453</v>
      </c>
      <c r="BS103" t="s">
        <v>454</v>
      </c>
      <c r="BT103" t="s">
        <v>455</v>
      </c>
      <c r="BU103" t="s">
        <v>456</v>
      </c>
      <c r="BV103" t="s">
        <v>457</v>
      </c>
      <c r="BW103" t="s">
        <v>458</v>
      </c>
      <c r="BX103" t="s">
        <v>459</v>
      </c>
      <c r="BY103" t="s">
        <v>460</v>
      </c>
      <c r="BZ103" t="s">
        <v>461</v>
      </c>
      <c r="CA103" t="s">
        <v>462</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448</v>
      </c>
      <c r="BL104" t="s">
        <v>448</v>
      </c>
      <c r="BM104" t="s">
        <v>448</v>
      </c>
      <c r="BN104" t="s">
        <v>448</v>
      </c>
      <c r="BP104" s="376">
        <v>0</v>
      </c>
      <c r="BQ104" s="376">
        <v>0</v>
      </c>
      <c r="BR104" s="376">
        <v>0</v>
      </c>
      <c r="BS104" s="376">
        <v>0</v>
      </c>
      <c r="BT104" s="376">
        <v>0</v>
      </c>
      <c r="BU104" s="376">
        <v>0</v>
      </c>
      <c r="BV104" s="376">
        <v>0</v>
      </c>
      <c r="BW104" s="376">
        <v>0</v>
      </c>
      <c r="BX104" s="376">
        <v>0</v>
      </c>
      <c r="BY104" s="376">
        <v>0</v>
      </c>
      <c r="BZ104" s="376">
        <v>0</v>
      </c>
      <c r="CA104" s="376">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45672</v>
      </c>
      <c r="BL105" t="s">
        <v>463</v>
      </c>
      <c r="BM105" t="s">
        <v>80</v>
      </c>
      <c r="BN105" t="s">
        <v>81</v>
      </c>
      <c r="BO105" t="s">
        <v>82</v>
      </c>
      <c r="BP105" s="376">
        <v>2</v>
      </c>
      <c r="BQ105" s="376">
        <v>4</v>
      </c>
      <c r="BR105" s="376">
        <v>4</v>
      </c>
      <c r="BS105" s="376">
        <v>2</v>
      </c>
      <c r="BT105" s="376">
        <v>3</v>
      </c>
      <c r="BU105" s="376">
        <v>1</v>
      </c>
      <c r="BV105" s="376">
        <v>2</v>
      </c>
      <c r="BW105" s="376">
        <v>0</v>
      </c>
      <c r="BX105" s="376">
        <v>0</v>
      </c>
      <c r="BY105" s="376">
        <v>0</v>
      </c>
      <c r="BZ105" s="376">
        <v>0</v>
      </c>
      <c r="CA105" s="376">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45672</v>
      </c>
      <c r="BL106" t="s">
        <v>463</v>
      </c>
      <c r="BM106" t="s">
        <v>80</v>
      </c>
      <c r="BN106" t="s">
        <v>81</v>
      </c>
      <c r="BO106" t="s">
        <v>92</v>
      </c>
      <c r="BP106" s="376">
        <v>2</v>
      </c>
      <c r="BQ106" s="376">
        <v>4</v>
      </c>
      <c r="BR106" s="376">
        <v>4</v>
      </c>
      <c r="BS106" s="376">
        <v>2</v>
      </c>
      <c r="BT106" s="376">
        <v>3</v>
      </c>
      <c r="BU106" s="376">
        <v>1</v>
      </c>
      <c r="BV106" s="376">
        <v>2</v>
      </c>
      <c r="BW106" s="376">
        <v>0</v>
      </c>
      <c r="BX106" s="376">
        <v>0</v>
      </c>
      <c r="BY106" s="376">
        <v>0</v>
      </c>
      <c r="BZ106" s="376">
        <v>0</v>
      </c>
      <c r="CA106" s="376">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45675</v>
      </c>
      <c r="BL107" t="s">
        <v>463</v>
      </c>
      <c r="BM107" t="s">
        <v>80</v>
      </c>
      <c r="BN107" t="s">
        <v>103</v>
      </c>
      <c r="BO107" t="s">
        <v>92</v>
      </c>
      <c r="BP107" s="376">
        <v>4</v>
      </c>
      <c r="BQ107" s="376">
        <v>5</v>
      </c>
      <c r="BR107" s="376">
        <v>7</v>
      </c>
      <c r="BS107" s="376">
        <v>5</v>
      </c>
      <c r="BT107" s="376">
        <v>4</v>
      </c>
      <c r="BU107" s="376">
        <v>1</v>
      </c>
      <c r="BV107" s="376">
        <v>5</v>
      </c>
      <c r="BW107" s="376">
        <v>3</v>
      </c>
      <c r="BX107" s="376">
        <v>0</v>
      </c>
      <c r="BY107" s="376">
        <v>0</v>
      </c>
      <c r="BZ107" s="376">
        <v>0</v>
      </c>
      <c r="CA107" s="376">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45700</v>
      </c>
      <c r="BL108" t="s">
        <v>464</v>
      </c>
      <c r="BM108" t="s">
        <v>80</v>
      </c>
      <c r="BN108" t="s">
        <v>142</v>
      </c>
      <c r="BO108" t="s">
        <v>82</v>
      </c>
      <c r="BP108" s="376">
        <v>2</v>
      </c>
      <c r="BQ108" s="376">
        <v>4</v>
      </c>
      <c r="BR108" s="376">
        <v>5</v>
      </c>
      <c r="BS108" s="376">
        <v>5</v>
      </c>
      <c r="BT108" s="376">
        <v>0</v>
      </c>
      <c r="BU108" s="376">
        <v>0</v>
      </c>
      <c r="BV108" s="376">
        <v>0</v>
      </c>
      <c r="BW108" s="376">
        <v>0</v>
      </c>
      <c r="BX108" s="376">
        <v>0</v>
      </c>
      <c r="BY108" s="376">
        <v>0</v>
      </c>
      <c r="BZ108" s="376">
        <v>0</v>
      </c>
      <c r="CA108" s="376">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45700</v>
      </c>
      <c r="BL109" t="s">
        <v>464</v>
      </c>
      <c r="BM109" t="s">
        <v>80</v>
      </c>
      <c r="BN109" t="s">
        <v>131</v>
      </c>
      <c r="BO109" t="s">
        <v>82</v>
      </c>
      <c r="BP109" s="376">
        <v>2</v>
      </c>
      <c r="BQ109" s="376">
        <v>3</v>
      </c>
      <c r="BR109" s="376">
        <v>3</v>
      </c>
      <c r="BS109" s="376">
        <v>3</v>
      </c>
      <c r="BT109" s="376">
        <v>0</v>
      </c>
      <c r="BU109" s="376">
        <v>0</v>
      </c>
      <c r="BV109" s="376">
        <v>0</v>
      </c>
      <c r="BW109" s="376">
        <v>0</v>
      </c>
      <c r="BX109" s="376">
        <v>0</v>
      </c>
      <c r="BY109" s="376">
        <v>0</v>
      </c>
      <c r="BZ109" s="376">
        <v>0</v>
      </c>
      <c r="CA109" s="376">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s="62">
        <v>45700</v>
      </c>
      <c r="BL110" t="s">
        <v>464</v>
      </c>
      <c r="BM110" t="s">
        <v>158</v>
      </c>
      <c r="BN110" t="s">
        <v>142</v>
      </c>
      <c r="BO110" t="s">
        <v>82</v>
      </c>
      <c r="BP110" s="376">
        <v>0</v>
      </c>
      <c r="BQ110" s="376">
        <v>0</v>
      </c>
      <c r="BR110" s="376">
        <v>3</v>
      </c>
      <c r="BS110" s="376">
        <v>2</v>
      </c>
      <c r="BT110" s="376">
        <v>0</v>
      </c>
      <c r="BU110" s="376">
        <v>0</v>
      </c>
      <c r="BV110" s="376">
        <v>0</v>
      </c>
      <c r="BW110" s="376">
        <v>0</v>
      </c>
      <c r="BX110" s="376">
        <v>0</v>
      </c>
      <c r="BY110" s="376">
        <v>0</v>
      </c>
      <c r="BZ110" s="376">
        <v>0</v>
      </c>
      <c r="CA110" s="376">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c r="BK111" s="62">
        <v>45700</v>
      </c>
      <c r="BL111" t="s">
        <v>464</v>
      </c>
      <c r="BM111" t="s">
        <v>158</v>
      </c>
      <c r="BN111" t="s">
        <v>131</v>
      </c>
      <c r="BO111" t="s">
        <v>82</v>
      </c>
      <c r="BP111" s="376">
        <v>0</v>
      </c>
      <c r="BQ111" s="376">
        <v>0</v>
      </c>
      <c r="BR111" s="376">
        <v>2</v>
      </c>
      <c r="BS111" s="376">
        <v>1</v>
      </c>
      <c r="BT111" s="376">
        <v>0</v>
      </c>
      <c r="BU111" s="376">
        <v>0</v>
      </c>
      <c r="BV111" s="376">
        <v>0</v>
      </c>
      <c r="BW111" s="376">
        <v>0</v>
      </c>
      <c r="BX111" s="376">
        <v>0</v>
      </c>
      <c r="BY111" s="376">
        <v>0</v>
      </c>
      <c r="BZ111" s="376">
        <v>0</v>
      </c>
      <c r="CA111" s="376">
        <v>0</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c r="BK112" t="s">
        <v>449</v>
      </c>
      <c r="BP112" s="376">
        <v>12</v>
      </c>
      <c r="BQ112" s="376">
        <v>20</v>
      </c>
      <c r="BR112" s="376">
        <v>28</v>
      </c>
      <c r="BS112" s="376">
        <v>20</v>
      </c>
      <c r="BT112" s="376">
        <v>10</v>
      </c>
      <c r="BU112" s="376">
        <v>3</v>
      </c>
      <c r="BV112" s="376">
        <v>9</v>
      </c>
      <c r="BW112" s="376">
        <v>3</v>
      </c>
      <c r="BX112" s="376">
        <v>0</v>
      </c>
      <c r="BY112" s="376">
        <v>0</v>
      </c>
      <c r="BZ112" s="376">
        <v>0</v>
      </c>
      <c r="CA112" s="376">
        <v>0</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141</v>
      </c>
      <c r="D3" t="s">
        <v>465</v>
      </c>
      <c r="E3" t="s">
        <v>31</v>
      </c>
      <c r="F3" t="s">
        <v>466</v>
      </c>
      <c r="G3" t="s">
        <v>467</v>
      </c>
      <c r="H3" t="s">
        <v>468</v>
      </c>
      <c r="J3" t="s">
        <v>225</v>
      </c>
      <c r="K3" t="s">
        <v>226</v>
      </c>
      <c r="L3" t="s">
        <v>227</v>
      </c>
      <c r="M3" t="s">
        <v>469</v>
      </c>
    </row>
    <row r="4" spans="2:16">
      <c r="D4" t="s">
        <v>470</v>
      </c>
      <c r="J4" s="19" t="s">
        <v>83</v>
      </c>
      <c r="K4" s="19" t="s">
        <v>83</v>
      </c>
      <c r="L4" s="19" t="s">
        <v>83</v>
      </c>
      <c r="M4" s="19" t="str">
        <f>+J4&amp;K4&amp;L4</f>
        <v>PPP</v>
      </c>
      <c r="N4" t="s">
        <v>243</v>
      </c>
      <c r="O4" t="str">
        <f>+SUBSTITUTE(J4&amp;K4&amp;L4,"P","T")</f>
        <v>TTT</v>
      </c>
      <c r="P4" t="str">
        <f>+SUBSTITUTE(J4&amp;K4&amp;L4,"T","P")</f>
        <v>PPP</v>
      </c>
    </row>
    <row r="5" spans="2:16">
      <c r="J5" s="19" t="s">
        <v>83</v>
      </c>
      <c r="K5" s="19" t="s">
        <v>83</v>
      </c>
      <c r="L5" s="19" t="s">
        <v>84</v>
      </c>
      <c r="M5" s="19" t="str">
        <f t="shared" ref="M5:M15" si="0">+J5&amp;K5&amp;L5</f>
        <v>PPF</v>
      </c>
      <c r="N5" t="s">
        <v>243</v>
      </c>
      <c r="O5" t="str">
        <f t="shared" ref="O5:O6" si="1">+SUBSTITUTE(J5&amp;K5&amp;L5,"P","T")</f>
        <v>TTF</v>
      </c>
    </row>
    <row r="6" spans="2:16">
      <c r="J6" s="19" t="s">
        <v>83</v>
      </c>
      <c r="K6" s="19" t="s">
        <v>84</v>
      </c>
      <c r="L6" s="19" t="s">
        <v>83</v>
      </c>
      <c r="M6" s="19" t="str">
        <f t="shared" si="0"/>
        <v>PFP</v>
      </c>
      <c r="N6" t="s">
        <v>243</v>
      </c>
      <c r="O6" t="str">
        <f t="shared" si="1"/>
        <v>TFT</v>
      </c>
    </row>
    <row r="7" spans="2:16">
      <c r="J7" t="s">
        <v>83</v>
      </c>
      <c r="K7" t="s">
        <v>84</v>
      </c>
      <c r="L7" t="s">
        <v>84</v>
      </c>
      <c r="M7" t="str">
        <f t="shared" si="0"/>
        <v>PFF</v>
      </c>
      <c r="N7" s="20" t="s">
        <v>284</v>
      </c>
    </row>
    <row r="8" spans="2:16">
      <c r="J8" s="19" t="s">
        <v>84</v>
      </c>
      <c r="K8" s="19" t="s">
        <v>83</v>
      </c>
      <c r="L8" s="19" t="s">
        <v>83</v>
      </c>
      <c r="M8" s="19" t="str">
        <f t="shared" si="0"/>
        <v>FPP</v>
      </c>
      <c r="N8" t="s">
        <v>243</v>
      </c>
    </row>
    <row r="9" spans="2:16">
      <c r="J9" t="s">
        <v>84</v>
      </c>
      <c r="K9" t="s">
        <v>83</v>
      </c>
      <c r="L9" t="s">
        <v>84</v>
      </c>
      <c r="M9" t="str">
        <f t="shared" si="0"/>
        <v>FPF</v>
      </c>
      <c r="N9" s="20" t="s">
        <v>284</v>
      </c>
    </row>
    <row r="10" spans="2:16">
      <c r="J10" s="19" t="s">
        <v>84</v>
      </c>
      <c r="K10" s="19" t="s">
        <v>84</v>
      </c>
      <c r="L10" s="19" t="s">
        <v>83</v>
      </c>
      <c r="M10" s="19" t="str">
        <f t="shared" si="0"/>
        <v>FFP</v>
      </c>
      <c r="N10" t="s">
        <v>243</v>
      </c>
    </row>
    <row r="11" spans="2:16">
      <c r="J11" t="s">
        <v>84</v>
      </c>
      <c r="K11" t="s">
        <v>84</v>
      </c>
      <c r="L11" t="s">
        <v>84</v>
      </c>
      <c r="M11" t="str">
        <f t="shared" si="0"/>
        <v>FFF</v>
      </c>
      <c r="N11" s="20" t="s">
        <v>284</v>
      </c>
    </row>
    <row r="12" spans="2:16">
      <c r="E12" t="s">
        <v>471</v>
      </c>
    </row>
    <row r="13" spans="2:16">
      <c r="J13" t="s">
        <v>83</v>
      </c>
      <c r="K13" t="s">
        <v>83</v>
      </c>
      <c r="L13" t="s">
        <v>325</v>
      </c>
      <c r="M13" t="str">
        <f t="shared" si="0"/>
        <v>PPCG</v>
      </c>
      <c r="N13" s="23" t="s">
        <v>243</v>
      </c>
    </row>
    <row r="14" spans="2:16">
      <c r="J14" s="23" t="s">
        <v>83</v>
      </c>
      <c r="K14" s="23" t="s">
        <v>325</v>
      </c>
      <c r="L14" s="23" t="s">
        <v>83</v>
      </c>
      <c r="M14" t="str">
        <f t="shared" si="0"/>
        <v>PCGP</v>
      </c>
      <c r="N14" s="23" t="s">
        <v>243</v>
      </c>
    </row>
    <row r="15" spans="2:16">
      <c r="J15" s="23" t="s">
        <v>325</v>
      </c>
      <c r="K15" s="23" t="s">
        <v>83</v>
      </c>
      <c r="L15" s="23" t="s">
        <v>83</v>
      </c>
      <c r="M15" t="str">
        <f t="shared" si="0"/>
        <v>CGPP</v>
      </c>
      <c r="N15" s="23" t="s">
        <v>243</v>
      </c>
    </row>
    <row r="18" spans="17:18" ht="15">
      <c r="Q18" s="21" t="s">
        <v>472</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2"/>
      <c r="B1" s="84"/>
      <c r="C1" s="84"/>
      <c r="D1" s="82"/>
      <c r="E1" s="82"/>
      <c r="F1" s="82"/>
      <c r="G1" s="82"/>
      <c r="H1" s="84"/>
      <c r="I1" s="82"/>
      <c r="J1" s="82"/>
      <c r="K1" s="82"/>
      <c r="L1" s="82"/>
      <c r="M1" s="82"/>
    </row>
    <row r="2" spans="1:13" ht="18">
      <c r="A2" s="82"/>
      <c r="B2" s="83" t="s">
        <v>473</v>
      </c>
      <c r="C2" s="97"/>
      <c r="D2" s="83"/>
      <c r="E2" s="83"/>
      <c r="F2" s="82"/>
      <c r="G2" s="82"/>
      <c r="H2" s="84"/>
      <c r="I2" s="82"/>
      <c r="J2" s="82"/>
      <c r="K2" s="84"/>
      <c r="L2" s="82"/>
      <c r="M2" s="82"/>
    </row>
    <row r="3" spans="1:13">
      <c r="A3" s="82"/>
      <c r="B3" s="84"/>
      <c r="C3" s="102"/>
      <c r="D3" s="103"/>
      <c r="E3" s="103"/>
      <c r="F3" s="82"/>
      <c r="G3" s="82"/>
      <c r="H3" s="84"/>
      <c r="I3" s="82"/>
      <c r="J3" s="82"/>
      <c r="K3" s="84"/>
      <c r="L3" s="82"/>
      <c r="M3" s="82"/>
    </row>
    <row r="4" spans="1:13" ht="28.9">
      <c r="A4" s="82"/>
      <c r="B4" s="84" t="s">
        <v>23</v>
      </c>
      <c r="C4" s="104" t="s">
        <v>474</v>
      </c>
      <c r="D4" s="105" t="s">
        <v>475</v>
      </c>
      <c r="E4" s="105" t="s">
        <v>476</v>
      </c>
      <c r="F4" s="86" t="s">
        <v>477</v>
      </c>
      <c r="G4" s="82"/>
      <c r="H4" s="100" t="s">
        <v>478</v>
      </c>
      <c r="I4" s="87"/>
      <c r="J4" s="87"/>
      <c r="K4" s="84"/>
      <c r="L4" s="82"/>
      <c r="M4" s="82"/>
    </row>
    <row r="5" spans="1:13">
      <c r="A5" s="82"/>
      <c r="B5" s="95" t="s">
        <v>479</v>
      </c>
      <c r="C5" s="106" t="s">
        <v>83</v>
      </c>
      <c r="D5" s="107" t="s">
        <v>83</v>
      </c>
      <c r="E5" s="107" t="s">
        <v>83</v>
      </c>
      <c r="F5" s="88" t="s">
        <v>246</v>
      </c>
      <c r="G5" s="82"/>
      <c r="H5" s="84" t="s">
        <v>480</v>
      </c>
      <c r="I5" s="82"/>
      <c r="J5" s="82"/>
      <c r="K5" s="84"/>
      <c r="L5" s="89"/>
      <c r="M5" s="89"/>
    </row>
    <row r="6" spans="1:13">
      <c r="A6" s="82"/>
      <c r="B6" s="96" t="s">
        <v>479</v>
      </c>
      <c r="C6" s="106" t="s">
        <v>83</v>
      </c>
      <c r="D6" s="107" t="s">
        <v>83</v>
      </c>
      <c r="E6" s="107" t="s">
        <v>84</v>
      </c>
      <c r="F6" s="88" t="s">
        <v>246</v>
      </c>
      <c r="G6" s="82"/>
      <c r="H6" s="84" t="s">
        <v>481</v>
      </c>
      <c r="I6" s="82"/>
      <c r="J6" s="82"/>
      <c r="K6" s="84"/>
      <c r="L6" s="89"/>
      <c r="M6" s="89"/>
    </row>
    <row r="7" spans="1:13" ht="15" customHeight="1">
      <c r="A7" s="82"/>
      <c r="B7" s="96" t="s">
        <v>479</v>
      </c>
      <c r="C7" s="106" t="s">
        <v>83</v>
      </c>
      <c r="D7" s="107" t="s">
        <v>84</v>
      </c>
      <c r="E7" s="107" t="s">
        <v>83</v>
      </c>
      <c r="F7" s="88" t="s">
        <v>246</v>
      </c>
      <c r="G7" s="82"/>
      <c r="H7" s="108"/>
      <c r="I7" s="82"/>
      <c r="J7" s="82"/>
      <c r="K7" s="82"/>
      <c r="L7" s="82"/>
      <c r="M7" s="89"/>
    </row>
    <row r="8" spans="1:13">
      <c r="A8" s="82"/>
      <c r="B8" s="96" t="s">
        <v>479</v>
      </c>
      <c r="C8" s="106" t="s">
        <v>84</v>
      </c>
      <c r="D8" s="107" t="s">
        <v>84</v>
      </c>
      <c r="E8" s="107" t="s">
        <v>83</v>
      </c>
      <c r="F8" s="88" t="s">
        <v>246</v>
      </c>
      <c r="G8" s="82"/>
      <c r="H8" s="108" t="s">
        <v>482</v>
      </c>
      <c r="I8" s="82"/>
      <c r="J8" s="82"/>
      <c r="K8" s="82"/>
      <c r="L8" s="89"/>
      <c r="M8" s="89"/>
    </row>
    <row r="9" spans="1:13">
      <c r="A9" s="82"/>
      <c r="B9" s="96" t="s">
        <v>479</v>
      </c>
      <c r="C9" s="106" t="s">
        <v>83</v>
      </c>
      <c r="D9" s="107" t="s">
        <v>84</v>
      </c>
      <c r="E9" s="107" t="s">
        <v>84</v>
      </c>
      <c r="F9" s="90" t="s">
        <v>259</v>
      </c>
      <c r="G9" s="82"/>
      <c r="H9" s="82" t="s">
        <v>483</v>
      </c>
      <c r="I9" s="82"/>
      <c r="J9" s="82"/>
      <c r="K9" s="82"/>
      <c r="L9" s="89"/>
      <c r="M9" s="89"/>
    </row>
    <row r="10" spans="1:13">
      <c r="A10" s="82"/>
      <c r="B10" s="96" t="s">
        <v>479</v>
      </c>
      <c r="C10" s="106" t="s">
        <v>84</v>
      </c>
      <c r="D10" s="107" t="s">
        <v>84</v>
      </c>
      <c r="E10" s="107" t="s">
        <v>84</v>
      </c>
      <c r="F10" s="90" t="s">
        <v>259</v>
      </c>
      <c r="G10" s="82"/>
      <c r="H10" s="84"/>
      <c r="I10" s="82"/>
      <c r="J10" s="82"/>
      <c r="K10" s="84"/>
      <c r="L10" s="89"/>
      <c r="M10" s="89"/>
    </row>
    <row r="11" spans="1:13">
      <c r="A11" s="82"/>
      <c r="B11" s="96" t="s">
        <v>479</v>
      </c>
      <c r="C11" s="106" t="s">
        <v>84</v>
      </c>
      <c r="D11" s="107" t="s">
        <v>83</v>
      </c>
      <c r="E11" s="107" t="s">
        <v>84</v>
      </c>
      <c r="F11" s="90" t="s">
        <v>259</v>
      </c>
      <c r="G11" s="82"/>
      <c r="H11" s="84"/>
      <c r="I11" s="82"/>
      <c r="J11" s="82"/>
      <c r="K11" s="84"/>
      <c r="L11" s="82"/>
      <c r="M11" s="82"/>
    </row>
    <row r="12" spans="1:13">
      <c r="A12" s="82"/>
      <c r="B12" s="84"/>
      <c r="C12" s="84"/>
      <c r="D12" s="82"/>
      <c r="E12" s="82"/>
      <c r="F12" s="91"/>
      <c r="G12" s="82"/>
      <c r="H12" s="84"/>
      <c r="I12" s="82"/>
      <c r="J12" s="82"/>
      <c r="K12" s="84"/>
      <c r="L12" s="82"/>
      <c r="M12" s="82"/>
    </row>
    <row r="13" spans="1:13">
      <c r="A13" s="82"/>
      <c r="B13" s="84"/>
      <c r="C13" s="92" t="s">
        <v>484</v>
      </c>
      <c r="D13" s="92"/>
      <c r="E13" s="92"/>
      <c r="F13" s="93">
        <v>4</v>
      </c>
      <c r="G13" s="82"/>
      <c r="H13" s="84"/>
      <c r="I13" s="82"/>
      <c r="J13" s="82"/>
      <c r="K13" s="84"/>
      <c r="L13" s="82"/>
      <c r="M13" s="82"/>
    </row>
    <row r="14" spans="1:13">
      <c r="A14" s="82"/>
      <c r="B14" s="84"/>
      <c r="C14" s="84"/>
      <c r="D14" s="82"/>
      <c r="E14" s="82"/>
      <c r="F14" s="82"/>
      <c r="G14" s="82"/>
      <c r="H14" s="84"/>
      <c r="I14" s="82"/>
      <c r="J14" s="82"/>
      <c r="K14" s="84"/>
      <c r="L14" s="82"/>
      <c r="M14" s="82"/>
    </row>
    <row r="15" spans="1:13">
      <c r="A15" s="82"/>
      <c r="B15" s="84"/>
      <c r="C15" s="84"/>
      <c r="D15" s="82"/>
      <c r="E15" s="82"/>
      <c r="F15" s="82"/>
      <c r="G15" s="82"/>
      <c r="H15" s="84"/>
      <c r="I15" s="82"/>
      <c r="J15" s="82"/>
      <c r="K15" s="84"/>
      <c r="L15" s="82"/>
      <c r="M15" s="82"/>
    </row>
    <row r="16" spans="1:13">
      <c r="A16" s="82"/>
      <c r="B16" s="84" t="s">
        <v>23</v>
      </c>
      <c r="C16" s="98" t="s">
        <v>485</v>
      </c>
      <c r="D16" s="85" t="s">
        <v>486</v>
      </c>
      <c r="E16" s="85" t="s">
        <v>487</v>
      </c>
      <c r="F16" s="86" t="s">
        <v>73</v>
      </c>
      <c r="G16" s="86" t="s">
        <v>120</v>
      </c>
      <c r="H16" s="101" t="s">
        <v>166</v>
      </c>
      <c r="I16" s="86" t="s">
        <v>191</v>
      </c>
      <c r="J16" s="86" t="s">
        <v>192</v>
      </c>
      <c r="K16" s="84"/>
      <c r="L16" s="82"/>
      <c r="M16" s="82"/>
    </row>
    <row r="17" spans="1:13">
      <c r="A17" s="82"/>
      <c r="B17" s="95" t="s">
        <v>479</v>
      </c>
      <c r="C17" s="99" t="s">
        <v>73</v>
      </c>
      <c r="D17" s="88">
        <v>5</v>
      </c>
      <c r="E17" s="94">
        <v>4</v>
      </c>
      <c r="F17" s="88">
        <v>4</v>
      </c>
      <c r="G17" s="88">
        <v>4</v>
      </c>
      <c r="H17" s="99">
        <v>4</v>
      </c>
      <c r="I17" s="88" t="s">
        <v>288</v>
      </c>
      <c r="J17" s="88" t="s">
        <v>288</v>
      </c>
      <c r="K17" s="84"/>
      <c r="L17" s="82"/>
      <c r="M17" s="82"/>
    </row>
    <row r="18" spans="1:13">
      <c r="A18" s="82"/>
      <c r="B18" s="96" t="s">
        <v>130</v>
      </c>
      <c r="C18" s="99" t="s">
        <v>120</v>
      </c>
      <c r="D18" s="88">
        <v>10</v>
      </c>
      <c r="E18" s="90">
        <v>8</v>
      </c>
      <c r="F18" s="88" t="s">
        <v>288</v>
      </c>
      <c r="G18" s="88">
        <v>8</v>
      </c>
      <c r="H18" s="99">
        <v>8</v>
      </c>
      <c r="I18" s="88">
        <v>8</v>
      </c>
      <c r="J18" s="88" t="s">
        <v>288</v>
      </c>
      <c r="K18" s="84"/>
      <c r="L18" s="82"/>
      <c r="M18" s="82"/>
    </row>
    <row r="19" spans="1:13">
      <c r="A19" s="82"/>
      <c r="B19" s="96" t="s">
        <v>282</v>
      </c>
      <c r="C19" s="99" t="s">
        <v>120</v>
      </c>
      <c r="D19" s="88">
        <v>7</v>
      </c>
      <c r="E19" s="90">
        <v>5</v>
      </c>
      <c r="F19" s="88" t="s">
        <v>288</v>
      </c>
      <c r="G19" s="88">
        <v>5</v>
      </c>
      <c r="H19" s="99">
        <v>5</v>
      </c>
      <c r="I19" s="88">
        <v>5</v>
      </c>
      <c r="J19" s="88" t="s">
        <v>288</v>
      </c>
      <c r="K19" s="84"/>
      <c r="L19" s="82"/>
      <c r="M19" s="82"/>
    </row>
    <row r="20" spans="1:13">
      <c r="A20" s="82"/>
      <c r="B20" s="96" t="s">
        <v>488</v>
      </c>
      <c r="C20" s="99" t="s">
        <v>166</v>
      </c>
      <c r="D20" s="88">
        <v>8</v>
      </c>
      <c r="E20" s="90">
        <v>6</v>
      </c>
      <c r="F20" s="88" t="s">
        <v>288</v>
      </c>
      <c r="G20" s="88" t="s">
        <v>288</v>
      </c>
      <c r="H20" s="99">
        <v>6</v>
      </c>
      <c r="I20" s="88">
        <v>6</v>
      </c>
      <c r="J20" s="88">
        <v>6</v>
      </c>
      <c r="K20" s="84"/>
      <c r="L20" s="82"/>
      <c r="M20" s="82"/>
    </row>
    <row r="21" spans="1:13">
      <c r="A21" s="82"/>
      <c r="B21" s="84"/>
      <c r="C21" s="84"/>
      <c r="D21" s="82"/>
      <c r="E21" s="82"/>
      <c r="F21" s="82"/>
      <c r="G21" s="82"/>
      <c r="H21" s="84"/>
      <c r="I21" s="82"/>
      <c r="J21" s="82"/>
      <c r="K21" s="84"/>
      <c r="L21" s="82"/>
      <c r="M21" s="82"/>
    </row>
    <row r="22" spans="1:13">
      <c r="A22" s="82"/>
      <c r="B22" s="84"/>
      <c r="C22" s="92" t="s">
        <v>489</v>
      </c>
      <c r="D22" s="92"/>
      <c r="E22" s="92"/>
      <c r="F22" s="61">
        <v>4</v>
      </c>
      <c r="G22" s="86">
        <v>17</v>
      </c>
      <c r="H22" s="101">
        <v>23</v>
      </c>
      <c r="I22" s="86">
        <v>19</v>
      </c>
      <c r="J22" s="86">
        <v>6</v>
      </c>
      <c r="K22" s="84"/>
      <c r="L22" s="82"/>
      <c r="M22" s="82"/>
    </row>
    <row r="23" spans="1:13">
      <c r="A23" s="82"/>
      <c r="B23" s="84"/>
      <c r="C23" s="84"/>
      <c r="D23" s="82"/>
      <c r="E23" s="82"/>
      <c r="F23" s="82"/>
      <c r="G23" s="82"/>
      <c r="H23" s="84"/>
      <c r="I23" s="82"/>
      <c r="J23" s="82"/>
      <c r="K23" s="84"/>
      <c r="L23" s="82"/>
      <c r="M23" s="82"/>
    </row>
    <row r="24" spans="1:13">
      <c r="A24" s="82"/>
      <c r="B24" s="84"/>
      <c r="C24" s="84"/>
      <c r="D24" s="82"/>
      <c r="E24" s="82"/>
      <c r="F24" s="82"/>
      <c r="G24" s="82"/>
      <c r="H24" s="84"/>
      <c r="I24" s="82"/>
      <c r="J24" s="82"/>
      <c r="K24" s="84"/>
      <c r="L24" s="82"/>
      <c r="M24" s="8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2025-03-12T04:36:16Z</dcterms:modified>
  <cp:category/>
  <cp:contentStatus/>
</cp:coreProperties>
</file>