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veloppement\RpiRoadbook\"/>
    </mc:Choice>
  </mc:AlternateContent>
  <bookViews>
    <workbookView xWindow="0" yWindow="0" windowWidth="15375" windowHeight="11520" activeTab="1"/>
  </bookViews>
  <sheets>
    <sheet name="Nomenclature" sheetId="3" r:id="rId1"/>
    <sheet name="Configurations" sheetId="4" r:id="rId2"/>
  </sheets>
  <definedNames>
    <definedName name="_xlnm.Print_Area" localSheetId="1">Configurations!$A$1:$I$17</definedName>
    <definedName name="_xlnm.Print_Area" localSheetId="0">Nomenclature!$A$1:$F$62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E3" i="4"/>
  <c r="F3" i="4"/>
  <c r="G3" i="4"/>
  <c r="H3" i="4"/>
  <c r="I3" i="4"/>
  <c r="C3" i="4"/>
  <c r="D60" i="3"/>
  <c r="D37" i="3"/>
  <c r="D14" i="3"/>
  <c r="C49" i="3"/>
  <c r="D49" i="3" s="1"/>
  <c r="D54" i="3"/>
  <c r="D55" i="3"/>
  <c r="D53" i="3"/>
  <c r="D47" i="3"/>
  <c r="D46" i="3" s="1"/>
  <c r="B13" i="4" s="1"/>
  <c r="D48" i="3"/>
  <c r="D43" i="3"/>
  <c r="D38" i="3"/>
  <c r="D36" i="3"/>
  <c r="D35" i="3" s="1"/>
  <c r="B9" i="4" s="1"/>
  <c r="D31" i="3"/>
  <c r="D22" i="3"/>
  <c r="D30" i="3"/>
  <c r="D29" i="3"/>
  <c r="D28" i="3"/>
  <c r="D19" i="3"/>
  <c r="D20" i="3"/>
  <c r="D21" i="3"/>
  <c r="D18" i="3"/>
  <c r="D13" i="3"/>
  <c r="D12" i="3"/>
  <c r="D42" i="3"/>
  <c r="D41" i="3" s="1"/>
  <c r="B12" i="4" s="1"/>
  <c r="D61" i="3"/>
  <c r="D59" i="3"/>
  <c r="D10" i="3"/>
  <c r="D27" i="3"/>
  <c r="D26" i="3" s="1"/>
  <c r="D9" i="3"/>
  <c r="D11" i="3"/>
  <c r="D8" i="3"/>
  <c r="D7" i="3"/>
  <c r="D15" i="3" s="1"/>
  <c r="D58" i="3" l="1"/>
  <c r="B16" i="4" s="1"/>
  <c r="D17" i="3"/>
  <c r="D52" i="3"/>
  <c r="B14" i="4" s="1"/>
  <c r="D6" i="3"/>
  <c r="B5" i="4" s="1"/>
  <c r="D62" i="3"/>
  <c r="D56" i="3"/>
  <c r="D44" i="3"/>
  <c r="D39" i="3"/>
  <c r="D50" i="3"/>
  <c r="D23" i="3"/>
  <c r="D32" i="3"/>
  <c r="B7" i="4" l="1"/>
  <c r="B6" i="4"/>
  <c r="J3" i="4" l="1"/>
</calcChain>
</file>

<file path=xl/sharedStrings.xml><?xml version="1.0" encoding="utf-8"?>
<sst xmlns="http://schemas.openxmlformats.org/spreadsheetml/2006/main" count="147" uniqueCount="97">
  <si>
    <t>Libellé</t>
  </si>
  <si>
    <t>Qté</t>
  </si>
  <si>
    <t>Total</t>
  </si>
  <si>
    <t>Frais de port</t>
  </si>
  <si>
    <t>Horloge RTC DS3231</t>
  </si>
  <si>
    <t>Mouser</t>
  </si>
  <si>
    <t>Prix unitaire</t>
  </si>
  <si>
    <t>Commentaires</t>
  </si>
  <si>
    <t>Carte mémoire 4Go</t>
  </si>
  <si>
    <t>Sur Kubii, pas de limite à 1 sur le WH, headers déjà soudé</t>
  </si>
  <si>
    <t>Ecran New Haven 7" Sunlight Capacitif</t>
  </si>
  <si>
    <t>Convertisseur 12V-5V DC-DC 3A</t>
  </si>
  <si>
    <t>tonnycat racing</t>
  </si>
  <si>
    <t>RaspberryPiZeroWH seul</t>
  </si>
  <si>
    <t>Sur Kubii</t>
  </si>
  <si>
    <t>https://www.ebay.fr/itm/Regulateur-de-convertisseur-DC-DC-12V-vers-5V-3-a-15W-voiture-Led-Display-Module/123553070688?hash=item1cc4563e60:g:7tIAAOSwNexbxpPn:rk:1:pf:0</t>
  </si>
  <si>
    <t>1 semaine</t>
  </si>
  <si>
    <t>1 mois</t>
  </si>
  <si>
    <t>Proto Bonnet</t>
  </si>
  <si>
    <t>https://www.amazon.fr/Adafruit-Perma-Proto-Bonnet-ADA3203/dp/B07115Z42P/ref=sr_1_2?ie=UTF8&amp;qid=1549277717&amp;sr=8-2&amp;keywords=proto+bonnet</t>
  </si>
  <si>
    <t>Résistances pullup 10kOhms Lot de 10</t>
  </si>
  <si>
    <t>https://www.ebay.fr/itm/10-to100pcs-carbon-resistor-1-4w-0-25w-1-to-100k-ohms-resistance-carbonne/142847130279?hash=item21425a3aa7:m:mTqM7-rVrroWzeqcNDZ864w:rk:1:pf:0</t>
  </si>
  <si>
    <t>https://www.ebay.fr/itm/3-3V-5V-RTC-I2C-DS3231-DS3231SN-Real-Time-Clock-Module-for-Arduino-Raspberry-Pi/263404834942?hash=item3d5426d07e:m:mCFP_TwcolymMeCe0Yk2Wzw:rk:10:pf:0</t>
  </si>
  <si>
    <t>https://www.ebay.fr/itm/WIRE-KIT-8X5M-2X10M-24AWG-MULTICORE-K-MOW/282895400562?hash=item41dde13e72:g:S3cAAOSw~P9as3Q4</t>
  </si>
  <si>
    <t>Fil 24AWG lot de 60m assortis 20€+5€fdp</t>
  </si>
  <si>
    <t>Total Base:</t>
  </si>
  <si>
    <t>RpiRoadbook Wifi Seul, sans écran</t>
  </si>
  <si>
    <t>Ecran lumineux 7 pouces</t>
  </si>
  <si>
    <t>Ecran Normal 7 pouces</t>
  </si>
  <si>
    <t>https://www.amazon.fr/Waveshare-Tactile-capacitif-Raspberry-Systèmes/dp/B01HPV6RUS/ref=pd_sbs_79_13?_encoding=UTF8&amp;pd_rd_i=B01HPV6RUS&amp;pd_rd_r=9fe5705e-2871-11e9-8d9f-1198ada0eba1&amp;pd_rd_w=CRJLL&amp;pd_rd_wg=fO2jg&amp;pf_rd_p=ce0bf35d-908d-4dcb-a083-3a6e21394b79&amp;pf_rd_r=XMMJ6DYRYDSZD1K92BW4&amp;psc=1&amp;refRID=XMMJ6DYRYDSZD1K92BW4</t>
  </si>
  <si>
    <t>https://fr.aliexpress.com/item/Mini-HDMI-Micro-HDMI-4Kx2K-60Hz-C-ble-5-10-15-20-30-50-80-100/32878369687.html?spm=a2g0s.9042311.0.0.40696c37EuMC2z</t>
  </si>
  <si>
    <t>Cable Hdmi coudé-MiniHdmi droit A2-C1 20 cm</t>
  </si>
  <si>
    <t>https://fr.aliexpress.com/item/Haute-Qualit-10-cm-USB-2-0-OTG-Femelle-90-Degr-s-D-angle-Micro-USB/32845501659.html?spm=a2g0s.9042311.0.0.40696c37EuMC2z</t>
  </si>
  <si>
    <t>Cable USB OTG micro coudé 15cm</t>
  </si>
  <si>
    <t>Cable MicroUSB 5 cm</t>
  </si>
  <si>
    <t>https://fr.aliexpress.com/item/Connecteurs-10-cm-USB-2-0-A-Micro-B-Data-Sync-C-ble-de-Charge-Cordon/32924274902.html?spm=a2g0s.9042311.0.0.40696c37EuMC2z</t>
  </si>
  <si>
    <t>Entretoises et visserie kit M2,5 120pices (15entretoises)</t>
  </si>
  <si>
    <t>https://fr.aliexpress.com/item/Raspberry-Pi-120-Pcs-Lot-M2-5-Series-Hex-Brass-Spacer-Standoff-Nuts-Screws-w-Storage/32829190390.html?spm=a2g0w.search0204.3.56.4d0011d3WvrgGV&amp;s=p&amp;ws_ab_test=searchweb0_0,searchweb201602_4_10065_10068_319_10892_317_10696_10084_453_454_10083_10618_10304_10307_10820_10821_537_10302_536_10902_10843_10059_10884_10887_321_322_10103,searchweb201603_70,ppcSwitch_0&amp;algo_expid=c8efa726-2ba8-4e9f-92c6-da4e7410b0ff-8&amp;algo_pvid=c8efa726-2ba8-4e9f-92c6-da4e7410b0ff&amp;transAbTest=ae803_4</t>
  </si>
  <si>
    <t>Capteur</t>
  </si>
  <si>
    <t>Capteur de vitesse Koso passif</t>
  </si>
  <si>
    <t>https://www.la-becanerie.com/scooter/electrique/compteurs/capteur-koso-155-cm.html</t>
  </si>
  <si>
    <t>Connecteurs étanches Superseal 1M+1F/2P</t>
  </si>
  <si>
    <t>https://fr.aliexpress.com/item/free-shipping-10-sets-Kit-2-Pin-Way-AMP-Super-seal-Waterproof-Electrical-Wire-Connector-Plug/32296850479.html?spm=a2g0w.search0104.3.17.56895ee3WnMbce&amp;ws_ab_test=searchweb0_0,searchweb201602_4_10065_10068_319_10892_317_10696_10084_453_454_10083_10618_10304_10307_10820_10821_537_10302_536_10902_10843_10059_10884_10887_321_322_10103,searchweb201603_70,ppcSwitch_0&amp;algo_expid=224a5d32-8cc0-42d9-b052-d8b1fd4bcda0-2&amp;algo_pvid=224a5d32-8cc0-42d9-b052-d8b1fd4bcda0&amp;transAbTest=ae803_4</t>
  </si>
  <si>
    <t>Télécommande</t>
  </si>
  <si>
    <t>Connecteurs étanches Superseal 1M+1F/4P</t>
  </si>
  <si>
    <t>Connecteurs étanches Superseal 1M+1F/3P</t>
  </si>
  <si>
    <t>Télécommande Trailtech (Trip)</t>
  </si>
  <si>
    <t>https://www.ebay.fr/itm/Interrupteur-a-bascule-APEM-637H-2-5-Protection-U2197-Toggle-switch-/122896000908</t>
  </si>
  <si>
    <t>Total capteur :</t>
  </si>
  <si>
    <t>Total Ecran++ :</t>
  </si>
  <si>
    <t>Télécommande Trip</t>
  </si>
  <si>
    <t>Total télécommande Trip :</t>
  </si>
  <si>
    <t>Total télécommande RB :</t>
  </si>
  <si>
    <t>Télécommande Roadbook</t>
  </si>
  <si>
    <t>Interrupteur (On)-Off-(On) diam12mm 1NO type APEM 637H/2 avec protection néoprène</t>
  </si>
  <si>
    <t>Télécommande 5 boutons chinois</t>
  </si>
  <si>
    <t>Commutateur guidon 5 boutons</t>
  </si>
  <si>
    <t>https://www.ebay.fr/itm/Motorcycle-Switch-7-8-Handlebar-Hazard-Brake-Fog-Light-Horn-ON-OFF-5-Button-Hot/143001867106?hash=item214b935362:g:LhcAAOSwvuhbh4oO:rk:15:pf:0</t>
  </si>
  <si>
    <t>https://www.ebay.fr/itm/6x-Boutons-Poussoirs-Momentanes-Etanches-12mm-6-couleurs/112975698354?hash=item1a4de059b2:g:TJUAAOSw-H1a7DGL:rk:1:pf:0</t>
  </si>
  <si>
    <t>Boutons momentanés, pour remplacer les 3 on-off</t>
  </si>
  <si>
    <t>Connecteurs étanches Superseal 1M+1F/6P</t>
  </si>
  <si>
    <t>Total télécommande éco :</t>
  </si>
  <si>
    <t>Boitier</t>
  </si>
  <si>
    <t>Interrupteur On-Off étanche, récup de la télécommande éco ou 4€</t>
  </si>
  <si>
    <t>Total Boitier :</t>
  </si>
  <si>
    <t>https://www.amazon.fr/Aerzetix-tressée-thermorétractable-manchon-électrique/dp/B01K736UYE/ref=pd_sbs_60_1/262-9361338-5927316?_encoding=UTF8&amp;pd_rd_i=B01K736UYE&amp;pd_rd_r=07ef9922-2878-11e9-9276-6799c164a91a&amp;pd_rd_w=6amK9&amp;pd_rd_wg=7TWLp&amp;pf_rd_p=ce0bf35d-908d-4dcb-a083-3a6e21394b79&amp;pf_rd_r=H38FCXTFDCMX50ZCY9M6&amp;psc=1&amp;refRID=H38FCXTFDCMX50ZCY9M6</t>
  </si>
  <si>
    <t xml:space="preserve">Gaine de fil tressée, bobine de 4,5m / 4mm / 7€ </t>
  </si>
  <si>
    <t>RpiRoadbook</t>
  </si>
  <si>
    <t>Ecran lumineux</t>
  </si>
  <si>
    <t>Télécommande RB</t>
  </si>
  <si>
    <t>Prix par élément</t>
  </si>
  <si>
    <t>Ecran standard</t>
  </si>
  <si>
    <t>Télécommande chinoise</t>
  </si>
  <si>
    <t>Configurations</t>
  </si>
  <si>
    <t>Complet luxe</t>
  </si>
  <si>
    <t>Complet standard</t>
  </si>
  <si>
    <t>Complet Eco</t>
  </si>
  <si>
    <t>Ecran lumineux,
capteur et télécommandes
dissociées</t>
  </si>
  <si>
    <t>Ecran standard,
capteur et télécommandes dissociées</t>
  </si>
  <si>
    <t>Ecran standard,
capteur et télécommande chinoise</t>
  </si>
  <si>
    <t>RpiRoadbookseul
Luxe</t>
  </si>
  <si>
    <t>RpiRoadbook seul
Standard</t>
  </si>
  <si>
    <t>Sans capteur ni télécommandes</t>
  </si>
  <si>
    <t>Version mini
Affichage déporté</t>
  </si>
  <si>
    <t>Sans écran,
affichage sur téléphone ou tablette en wifi</t>
  </si>
  <si>
    <t>Version mini
affichage déporté
sans capteur ni téléco</t>
  </si>
  <si>
    <t>Capteur de vitesse</t>
  </si>
  <si>
    <t>Détails</t>
  </si>
  <si>
    <t>Aimant néodyme</t>
  </si>
  <si>
    <t>Sans écran, sans boitier</t>
  </si>
  <si>
    <t>Total Ecran Standard :</t>
  </si>
  <si>
    <t>Délais d'appro</t>
  </si>
  <si>
    <t>Liste des composants pour chaque élément</t>
  </si>
  <si>
    <t>Waveshare 7 pouces 800x480 capacitif</t>
  </si>
  <si>
    <t>Base RAM boule B composite</t>
  </si>
  <si>
    <t>https://www.ram-mount.fr/pieces/bases/rap-b-347u.html?___SID=U</t>
  </si>
  <si>
    <t>Boite étanche Lunchbox Auchan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</si>
</sst>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rgb="FF0000FF"/>
      <name val="Arial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1"/>
    <xf numFmtId="0" fontId="3" fillId="0" borderId="0" xfId="0" applyFont="1"/>
    <xf numFmtId="43" fontId="0" fillId="0" borderId="0" xfId="2" applyFont="1"/>
    <xf numFmtId="43" fontId="3" fillId="0" borderId="0" xfId="2" applyFont="1"/>
    <xf numFmtId="0" fontId="0" fillId="0" borderId="0" xfId="0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8" xfId="0" applyBorder="1"/>
    <xf numFmtId="43" fontId="3" fillId="0" borderId="1" xfId="2" applyFont="1" applyBorder="1"/>
    <xf numFmtId="0" fontId="0" fillId="0" borderId="1" xfId="0" applyBorder="1"/>
    <xf numFmtId="0" fontId="3" fillId="0" borderId="4" xfId="2" applyNumberFormat="1" applyFont="1" applyBorder="1"/>
    <xf numFmtId="43" fontId="3" fillId="0" borderId="5" xfId="2" applyFont="1" applyBorder="1"/>
    <xf numFmtId="0" fontId="0" fillId="0" borderId="6" xfId="0" applyBorder="1" applyAlignment="1">
      <alignment horizontal="left" indent="2"/>
    </xf>
    <xf numFmtId="43" fontId="0" fillId="0" borderId="7" xfId="2" applyFont="1" applyBorder="1"/>
    <xf numFmtId="0" fontId="0" fillId="0" borderId="8" xfId="0" applyBorder="1" applyAlignment="1">
      <alignment horizontal="left" indent="2"/>
    </xf>
    <xf numFmtId="43" fontId="0" fillId="0" borderId="9" xfId="2" applyFont="1" applyBorder="1"/>
    <xf numFmtId="0" fontId="3" fillId="0" borderId="4" xfId="0" applyFont="1" applyBorder="1"/>
    <xf numFmtId="43" fontId="0" fillId="0" borderId="5" xfId="2" applyFont="1" applyBorder="1"/>
    <xf numFmtId="0" fontId="3" fillId="0" borderId="8" xfId="0" applyFont="1" applyBorder="1"/>
    <xf numFmtId="0" fontId="3" fillId="0" borderId="10" xfId="0" applyFont="1" applyBorder="1"/>
    <xf numFmtId="0" fontId="0" fillId="0" borderId="11" xfId="0" applyBorder="1"/>
    <xf numFmtId="43" fontId="3" fillId="0" borderId="11" xfId="2" applyFont="1" applyBorder="1" applyAlignment="1">
      <alignment horizontal="right"/>
    </xf>
    <xf numFmtId="43" fontId="3" fillId="0" borderId="11" xfId="2" applyFont="1" applyBorder="1"/>
    <xf numFmtId="43" fontId="0" fillId="0" borderId="11" xfId="2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43" fontId="0" fillId="0" borderId="14" xfId="2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43" fontId="3" fillId="0" borderId="17" xfId="2" applyFont="1" applyBorder="1" applyAlignment="1">
      <alignment horizontal="right"/>
    </xf>
    <xf numFmtId="43" fontId="3" fillId="0" borderId="17" xfId="2" applyFont="1" applyBorder="1"/>
    <xf numFmtId="43" fontId="0" fillId="0" borderId="17" xfId="2" applyFont="1" applyBorder="1"/>
    <xf numFmtId="0" fontId="0" fillId="0" borderId="18" xfId="0" applyBorder="1"/>
    <xf numFmtId="0" fontId="4" fillId="0" borderId="19" xfId="0" applyFont="1" applyBorder="1" applyAlignment="1">
      <alignment vertical="center"/>
    </xf>
    <xf numFmtId="0" fontId="3" fillId="0" borderId="11" xfId="0" applyFont="1" applyBorder="1"/>
    <xf numFmtId="0" fontId="3" fillId="0" borderId="12" xfId="0" applyFont="1" applyBorder="1"/>
    <xf numFmtId="0" fontId="5" fillId="0" borderId="0" xfId="0" applyFont="1"/>
    <xf numFmtId="0" fontId="3" fillId="0" borderId="0" xfId="0" applyFont="1" applyAlignment="1">
      <alignment horizontal="center"/>
    </xf>
    <xf numFmtId="43" fontId="3" fillId="0" borderId="0" xfId="2" applyFont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3">
    <cellStyle name="Lien hypertexte" xfId="1" builtinId="8"/>
    <cellStyle name="Milliers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aliexpress.com/item/Connecteurs-10-cm-USB-2-0-A-Micro-B-Data-Sync-C-ble-de-Charge-Cordon/32924274902.html?spm=a2g0s.9042311.0.0.40696c37EuMC2z" TargetMode="External"/><Relationship Id="rId13" Type="http://schemas.openxmlformats.org/officeDocument/2006/relationships/hyperlink" Target="https://www.ebay.fr/itm/Interrupteur-a-bascule-APEM-637H-2-5-Protection-U2197-Toggle-switch-/122896000908" TargetMode="External"/><Relationship Id="rId3" Type="http://schemas.openxmlformats.org/officeDocument/2006/relationships/hyperlink" Target="https://www.amazon.fr/Adafruit-Perma-Proto-Bonnet-ADA3203/dp/B07115Z42P/ref=sr_1_2?ie=UTF8&amp;qid=1549277717&amp;sr=8-2&amp;keywords=proto+bonnet" TargetMode="External"/><Relationship Id="rId7" Type="http://schemas.openxmlformats.org/officeDocument/2006/relationships/hyperlink" Target="https://fr.aliexpress.com/item/Haute-Qualit-10-cm-USB-2-0-OTG-Femelle-90-Degr-s-D-angle-Micro-USB/32845501659.html?spm=a2g0s.9042311.0.0.40696c37EuMC2z" TargetMode="External"/><Relationship Id="rId12" Type="http://schemas.openxmlformats.org/officeDocument/2006/relationships/hyperlink" Target="https://www.la-becanerie.com/scooter/electrique/compteurs/capteur-koso-155-cm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ebay.fr/itm/3-3V-5V-RTC-I2C-DS3231-DS3231SN-Real-Time-Clock-Module-for-Arduino-Raspberry-Pi/263404834942?hash=item3d5426d07e:m:mCFP_TwcolymMeCe0Yk2Wzw:rk:10:pf:0" TargetMode="External"/><Relationship Id="rId16" Type="http://schemas.openxmlformats.org/officeDocument/2006/relationships/hyperlink" Target="https://www.ram-mount.fr/pieces/bases/rap-b-347u.html?___SID=U" TargetMode="External"/><Relationship Id="rId1" Type="http://schemas.openxmlformats.org/officeDocument/2006/relationships/hyperlink" Target="https://www.ebay.fr/itm/Regulateur-de-convertisseur-DC-DC-12V-vers-5V-3-a-15W-voiture-Led-Display-Module/123553070688?hash=item1cc4563e60:g:7tIAAOSwNexbxpPn:rk:1:pf:0" TargetMode="External"/><Relationship Id="rId6" Type="http://schemas.openxmlformats.org/officeDocument/2006/relationships/hyperlink" Target="https://fr.aliexpress.com/item/Mini-HDMI-Micro-HDMI-4Kx2K-60Hz-C-ble-5-10-15-20-30-50-80-100/32878369687.html?spm=a2g0s.9042311.0.0.40696c37EuMC2z" TargetMode="External"/><Relationship Id="rId11" Type="http://schemas.openxmlformats.org/officeDocument/2006/relationships/hyperlink" Target="https://fr.aliexpress.com/item/Connecteurs-10-cm-USB-2-0-A-Micro-B-Data-Sync-C-ble-de-Charge-Cordon/32924274902.html?spm=a2g0s.9042311.0.0.40696c37EuMC2z" TargetMode="External"/><Relationship Id="rId5" Type="http://schemas.openxmlformats.org/officeDocument/2006/relationships/hyperlink" Target="https://www.ebay.fr/itm/WIRE-KIT-8X5M-2X10M-24AWG-MULTICORE-K-MOW/282895400562?hash=item41dde13e72:g:S3cAAOSw~P9as3Q4" TargetMode="External"/><Relationship Id="rId15" Type="http://schemas.openxmlformats.org/officeDocument/2006/relationships/hyperlink" Target="https://www.ebay.fr/itm/6x-Boutons-Poussoirs-Momentanes-Etanches-12mm-6-couleurs/112975698354?hash=item1a4de059b2:g:TJUAAOSw-H1a7DGL:rk:1:pf:0" TargetMode="External"/><Relationship Id="rId10" Type="http://schemas.openxmlformats.org/officeDocument/2006/relationships/hyperlink" Target="https://fr.aliexpress.com/item/Haute-Qualit-10-cm-USB-2-0-OTG-Femelle-90-Degr-s-D-angle-Micro-USB/32845501659.html?spm=a2g0s.9042311.0.0.40696c37EuMC2z" TargetMode="External"/><Relationship Id="rId4" Type="http://schemas.openxmlformats.org/officeDocument/2006/relationships/hyperlink" Target="https://www.ebay.fr/itm/10-to100pcs-carbon-resistor-1-4w-0-25w-1-to-100k-ohms-resistance-carbonne/142847130279?hash=item21425a3aa7:m:mTqM7-rVrroWzeqcNDZ864w:rk:1:pf:0" TargetMode="External"/><Relationship Id="rId9" Type="http://schemas.openxmlformats.org/officeDocument/2006/relationships/hyperlink" Target="https://fr.aliexpress.com/item/Mini-HDMI-Micro-HDMI-4Kx2K-60Hz-C-ble-5-10-15-20-30-50-80-100/32878369687.html?spm=a2g0s.9042311.0.0.40696c37EuMC2z" TargetMode="External"/><Relationship Id="rId14" Type="http://schemas.openxmlformats.org/officeDocument/2006/relationships/hyperlink" Target="https://www.ebay.fr/itm/Motorcycle-Switch-7-8-Handlebar-Hazard-Brake-Fog-Light-Horn-ON-OFF-5-Button-Hot/143001867106?hash=item214b935362:g:LhcAAOSwvuhbh4oO:rk:15:pf: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view="pageBreakPreview" topLeftCell="A4" zoomScale="60" zoomScaleNormal="100" workbookViewId="0">
      <selection sqref="A1:F62"/>
    </sheetView>
  </sheetViews>
  <sheetFormatPr baseColWidth="10" defaultRowHeight="15" x14ac:dyDescent="0.25"/>
  <cols>
    <col min="1" max="1" width="81" bestFit="1" customWidth="1"/>
    <col min="3" max="3" width="24.42578125" style="3" bestFit="1" customWidth="1"/>
    <col min="4" max="4" width="11.42578125" style="3"/>
    <col min="5" max="5" width="13.42578125" style="3" bestFit="1" customWidth="1"/>
    <col min="6" max="6" width="13.7109375" bestFit="1" customWidth="1"/>
    <col min="7" max="7" width="255.7109375" bestFit="1" customWidth="1"/>
  </cols>
  <sheetData>
    <row r="1" spans="1:7" ht="18.75" x14ac:dyDescent="0.3">
      <c r="A1" s="42" t="s">
        <v>92</v>
      </c>
    </row>
    <row r="4" spans="1:7" s="43" customFormat="1" x14ac:dyDescent="0.25">
      <c r="A4" s="43" t="s">
        <v>0</v>
      </c>
      <c r="B4" s="43" t="s">
        <v>1</v>
      </c>
      <c r="C4" s="44" t="s">
        <v>6</v>
      </c>
      <c r="D4" s="44" t="s">
        <v>2</v>
      </c>
      <c r="E4" s="44" t="s">
        <v>3</v>
      </c>
      <c r="F4" s="43" t="s">
        <v>91</v>
      </c>
      <c r="G4" s="43" t="s">
        <v>7</v>
      </c>
    </row>
    <row r="5" spans="1:7" ht="15.75" thickBot="1" x14ac:dyDescent="0.3"/>
    <row r="6" spans="1:7" ht="15.75" thickTop="1" x14ac:dyDescent="0.25">
      <c r="A6" s="23" t="s">
        <v>26</v>
      </c>
      <c r="B6" s="24"/>
      <c r="C6" s="25" t="s">
        <v>25</v>
      </c>
      <c r="D6" s="26">
        <f>SUM(D7:E14)</f>
        <v>45.38</v>
      </c>
      <c r="E6" s="27"/>
      <c r="F6" s="28"/>
    </row>
    <row r="7" spans="1:7" x14ac:dyDescent="0.25">
      <c r="A7" s="29" t="s">
        <v>13</v>
      </c>
      <c r="B7" s="30">
        <v>1</v>
      </c>
      <c r="C7" s="31">
        <v>14.6</v>
      </c>
      <c r="D7" s="31">
        <f>B7*C7</f>
        <v>14.6</v>
      </c>
      <c r="E7" s="31">
        <v>5</v>
      </c>
      <c r="F7" s="32" t="s">
        <v>16</v>
      </c>
      <c r="G7" t="s">
        <v>9</v>
      </c>
    </row>
    <row r="8" spans="1:7" x14ac:dyDescent="0.25">
      <c r="A8" s="29" t="s">
        <v>8</v>
      </c>
      <c r="B8" s="30">
        <v>1</v>
      </c>
      <c r="C8" s="31">
        <v>6.8</v>
      </c>
      <c r="D8" s="31">
        <f t="shared" ref="D8" si="0">B8*C8</f>
        <v>6.8</v>
      </c>
      <c r="E8" s="31"/>
      <c r="F8" s="32" t="s">
        <v>16</v>
      </c>
      <c r="G8" t="s">
        <v>14</v>
      </c>
    </row>
    <row r="9" spans="1:7" x14ac:dyDescent="0.25">
      <c r="A9" s="29" t="s">
        <v>4</v>
      </c>
      <c r="B9" s="30">
        <v>1</v>
      </c>
      <c r="C9" s="31">
        <v>1.36</v>
      </c>
      <c r="D9" s="31">
        <f>B9*C9</f>
        <v>1.36</v>
      </c>
      <c r="E9" s="31"/>
      <c r="F9" s="32" t="s">
        <v>17</v>
      </c>
      <c r="G9" s="1" t="s">
        <v>22</v>
      </c>
    </row>
    <row r="10" spans="1:7" x14ac:dyDescent="0.25">
      <c r="A10" s="29" t="s">
        <v>11</v>
      </c>
      <c r="B10" s="30">
        <v>1</v>
      </c>
      <c r="C10" s="31">
        <v>2</v>
      </c>
      <c r="D10" s="31">
        <f>B10*C10</f>
        <v>2</v>
      </c>
      <c r="E10" s="31"/>
      <c r="F10" s="32" t="s">
        <v>17</v>
      </c>
      <c r="G10" s="1" t="s">
        <v>15</v>
      </c>
    </row>
    <row r="11" spans="1:7" x14ac:dyDescent="0.25">
      <c r="A11" s="29" t="s">
        <v>18</v>
      </c>
      <c r="B11" s="30">
        <v>1</v>
      </c>
      <c r="C11" s="31">
        <v>7.4</v>
      </c>
      <c r="D11" s="31">
        <f>B11*C11</f>
        <v>7.4</v>
      </c>
      <c r="E11" s="31"/>
      <c r="F11" s="32" t="s">
        <v>16</v>
      </c>
      <c r="G11" s="1" t="s">
        <v>19</v>
      </c>
    </row>
    <row r="12" spans="1:7" x14ac:dyDescent="0.25">
      <c r="A12" s="29" t="s">
        <v>20</v>
      </c>
      <c r="B12" s="30">
        <v>1</v>
      </c>
      <c r="C12" s="31">
        <v>2.09</v>
      </c>
      <c r="D12" s="31">
        <f>B12*C12</f>
        <v>2.09</v>
      </c>
      <c r="E12" s="31"/>
      <c r="F12" s="32" t="s">
        <v>16</v>
      </c>
      <c r="G12" s="1" t="s">
        <v>21</v>
      </c>
    </row>
    <row r="13" spans="1:7" x14ac:dyDescent="0.25">
      <c r="A13" s="29" t="s">
        <v>24</v>
      </c>
      <c r="B13" s="30">
        <v>1</v>
      </c>
      <c r="C13" s="31">
        <v>2.5</v>
      </c>
      <c r="D13" s="31">
        <f>B13*C13</f>
        <v>2.5</v>
      </c>
      <c r="E13" s="31"/>
      <c r="F13" s="32" t="s">
        <v>16</v>
      </c>
      <c r="G13" s="1" t="s">
        <v>23</v>
      </c>
    </row>
    <row r="14" spans="1:7" x14ac:dyDescent="0.25">
      <c r="A14" s="29" t="s">
        <v>41</v>
      </c>
      <c r="B14" s="30">
        <v>1</v>
      </c>
      <c r="C14" s="31">
        <v>3.63</v>
      </c>
      <c r="D14" s="31">
        <f t="shared" ref="D14" si="1">B14*C14</f>
        <v>3.63</v>
      </c>
      <c r="E14" s="31"/>
      <c r="F14" s="32" t="s">
        <v>17</v>
      </c>
      <c r="G14" t="s">
        <v>42</v>
      </c>
    </row>
    <row r="15" spans="1:7" ht="15.75" thickBot="1" x14ac:dyDescent="0.3">
      <c r="A15" s="33"/>
      <c r="B15" s="34"/>
      <c r="C15" s="35" t="s">
        <v>25</v>
      </c>
      <c r="D15" s="36">
        <f>SUM(D7:E14)</f>
        <v>45.38</v>
      </c>
      <c r="E15" s="37"/>
      <c r="F15" s="38"/>
    </row>
    <row r="16" spans="1:7" ht="16.5" thickTop="1" thickBot="1" x14ac:dyDescent="0.3"/>
    <row r="17" spans="1:7" ht="15.75" thickTop="1" x14ac:dyDescent="0.25">
      <c r="A17" s="23" t="s">
        <v>28</v>
      </c>
      <c r="B17" s="24"/>
      <c r="C17" s="25" t="s">
        <v>90</v>
      </c>
      <c r="D17" s="26">
        <f>SUM(D18:E22)</f>
        <v>64.02</v>
      </c>
      <c r="E17" s="27"/>
      <c r="F17" s="28"/>
    </row>
    <row r="18" spans="1:7" x14ac:dyDescent="0.25">
      <c r="A18" s="29" t="s">
        <v>93</v>
      </c>
      <c r="B18" s="30">
        <v>1</v>
      </c>
      <c r="C18" s="31">
        <v>51</v>
      </c>
      <c r="D18" s="31">
        <f>B18*C18</f>
        <v>51</v>
      </c>
      <c r="E18" s="31"/>
      <c r="F18" s="32" t="s">
        <v>16</v>
      </c>
      <c r="G18" s="1" t="s">
        <v>29</v>
      </c>
    </row>
    <row r="19" spans="1:7" x14ac:dyDescent="0.25">
      <c r="A19" s="29" t="s">
        <v>31</v>
      </c>
      <c r="B19" s="30">
        <v>1</v>
      </c>
      <c r="C19" s="31">
        <v>8.52</v>
      </c>
      <c r="D19" s="31">
        <f t="shared" ref="D19:D22" si="2">B19*C19</f>
        <v>8.52</v>
      </c>
      <c r="E19" s="31"/>
      <c r="F19" s="32" t="s">
        <v>17</v>
      </c>
      <c r="G19" s="1" t="s">
        <v>30</v>
      </c>
    </row>
    <row r="20" spans="1:7" x14ac:dyDescent="0.25">
      <c r="A20" s="29" t="s">
        <v>33</v>
      </c>
      <c r="B20" s="30">
        <v>1</v>
      </c>
      <c r="C20" s="31">
        <v>1</v>
      </c>
      <c r="D20" s="31">
        <f t="shared" si="2"/>
        <v>1</v>
      </c>
      <c r="E20" s="31"/>
      <c r="F20" s="32" t="s">
        <v>17</v>
      </c>
      <c r="G20" s="1" t="s">
        <v>32</v>
      </c>
    </row>
    <row r="21" spans="1:7" x14ac:dyDescent="0.25">
      <c r="A21" s="29" t="s">
        <v>34</v>
      </c>
      <c r="B21" s="30">
        <v>1</v>
      </c>
      <c r="C21" s="31">
        <v>0.5</v>
      </c>
      <c r="D21" s="31">
        <f t="shared" si="2"/>
        <v>0.5</v>
      </c>
      <c r="E21" s="31"/>
      <c r="F21" s="32" t="s">
        <v>17</v>
      </c>
      <c r="G21" s="1" t="s">
        <v>35</v>
      </c>
    </row>
    <row r="22" spans="1:7" x14ac:dyDescent="0.25">
      <c r="A22" s="29" t="s">
        <v>36</v>
      </c>
      <c r="B22" s="30">
        <v>1</v>
      </c>
      <c r="C22" s="31">
        <v>3</v>
      </c>
      <c r="D22" s="31">
        <f t="shared" si="2"/>
        <v>3</v>
      </c>
      <c r="E22" s="31"/>
      <c r="F22" s="32" t="s">
        <v>17</v>
      </c>
      <c r="G22" s="1" t="s">
        <v>37</v>
      </c>
    </row>
    <row r="23" spans="1:7" ht="15.75" thickBot="1" x14ac:dyDescent="0.3">
      <c r="A23" s="33"/>
      <c r="B23" s="34"/>
      <c r="C23" s="35" t="s">
        <v>90</v>
      </c>
      <c r="D23" s="36">
        <f>SUM(D18:E22)</f>
        <v>64.02</v>
      </c>
      <c r="E23" s="37"/>
      <c r="F23" s="38"/>
      <c r="G23" s="1"/>
    </row>
    <row r="24" spans="1:7" ht="15.75" thickTop="1" x14ac:dyDescent="0.25">
      <c r="G24" s="1"/>
    </row>
    <row r="25" spans="1:7" ht="15.75" thickBot="1" x14ac:dyDescent="0.3"/>
    <row r="26" spans="1:7" ht="15.75" thickTop="1" x14ac:dyDescent="0.25">
      <c r="A26" s="23" t="s">
        <v>27</v>
      </c>
      <c r="B26" s="24"/>
      <c r="C26" s="25" t="s">
        <v>49</v>
      </c>
      <c r="D26" s="26">
        <f>SUM(D27:E31)</f>
        <v>138.02000000000001</v>
      </c>
      <c r="E26" s="27"/>
      <c r="F26" s="28"/>
    </row>
    <row r="27" spans="1:7" x14ac:dyDescent="0.25">
      <c r="A27" s="29" t="s">
        <v>10</v>
      </c>
      <c r="B27" s="30">
        <v>1</v>
      </c>
      <c r="C27" s="31">
        <v>125</v>
      </c>
      <c r="D27" s="31">
        <f>B27*C27</f>
        <v>125</v>
      </c>
      <c r="E27" s="31"/>
      <c r="F27" s="32" t="s">
        <v>16</v>
      </c>
      <c r="G27" t="s">
        <v>5</v>
      </c>
    </row>
    <row r="28" spans="1:7" x14ac:dyDescent="0.25">
      <c r="A28" s="29" t="s">
        <v>31</v>
      </c>
      <c r="B28" s="30">
        <v>1</v>
      </c>
      <c r="C28" s="31">
        <v>8.52</v>
      </c>
      <c r="D28" s="31">
        <f t="shared" ref="D28:D31" si="3">B28*C28</f>
        <v>8.52</v>
      </c>
      <c r="E28" s="31"/>
      <c r="F28" s="32" t="s">
        <v>17</v>
      </c>
      <c r="G28" s="1" t="s">
        <v>30</v>
      </c>
    </row>
    <row r="29" spans="1:7" x14ac:dyDescent="0.25">
      <c r="A29" s="29" t="s">
        <v>33</v>
      </c>
      <c r="B29" s="30">
        <v>1</v>
      </c>
      <c r="C29" s="31">
        <v>1</v>
      </c>
      <c r="D29" s="31">
        <f t="shared" si="3"/>
        <v>1</v>
      </c>
      <c r="E29" s="31"/>
      <c r="F29" s="32" t="s">
        <v>17</v>
      </c>
      <c r="G29" s="1" t="s">
        <v>32</v>
      </c>
    </row>
    <row r="30" spans="1:7" x14ac:dyDescent="0.25">
      <c r="A30" s="29" t="s">
        <v>34</v>
      </c>
      <c r="B30" s="30">
        <v>1</v>
      </c>
      <c r="C30" s="31">
        <v>0.5</v>
      </c>
      <c r="D30" s="31">
        <f t="shared" si="3"/>
        <v>0.5</v>
      </c>
      <c r="E30" s="31"/>
      <c r="F30" s="32" t="s">
        <v>17</v>
      </c>
      <c r="G30" s="1" t="s">
        <v>35</v>
      </c>
    </row>
    <row r="31" spans="1:7" x14ac:dyDescent="0.25">
      <c r="A31" s="29" t="s">
        <v>36</v>
      </c>
      <c r="B31" s="30">
        <v>1</v>
      </c>
      <c r="C31" s="31">
        <v>3</v>
      </c>
      <c r="D31" s="31">
        <f t="shared" si="3"/>
        <v>3</v>
      </c>
      <c r="E31" s="31"/>
      <c r="F31" s="32" t="s">
        <v>17</v>
      </c>
      <c r="G31" s="1" t="s">
        <v>37</v>
      </c>
    </row>
    <row r="32" spans="1:7" ht="15.75" thickBot="1" x14ac:dyDescent="0.3">
      <c r="A32" s="33"/>
      <c r="B32" s="34"/>
      <c r="C32" s="35" t="s">
        <v>49</v>
      </c>
      <c r="D32" s="36">
        <f>SUM(D27:E31)</f>
        <v>138.02000000000001</v>
      </c>
      <c r="E32" s="37"/>
      <c r="F32" s="38"/>
    </row>
    <row r="33" spans="1:7" ht="15.75" thickTop="1" x14ac:dyDescent="0.25"/>
    <row r="34" spans="1:7" ht="15.75" thickBot="1" x14ac:dyDescent="0.3"/>
    <row r="35" spans="1:7" ht="15.75" thickTop="1" x14ac:dyDescent="0.25">
      <c r="A35" s="23" t="s">
        <v>38</v>
      </c>
      <c r="B35" s="24"/>
      <c r="C35" s="25" t="s">
        <v>48</v>
      </c>
      <c r="D35" s="26">
        <f>SUM(D36:E38)</f>
        <v>29.479999999999997</v>
      </c>
      <c r="E35" s="27"/>
      <c r="F35" s="28"/>
    </row>
    <row r="36" spans="1:7" x14ac:dyDescent="0.25">
      <c r="A36" s="29" t="s">
        <v>39</v>
      </c>
      <c r="B36" s="30">
        <v>1</v>
      </c>
      <c r="C36" s="31">
        <v>19.899999999999999</v>
      </c>
      <c r="D36" s="31">
        <f t="shared" ref="D36:D38" si="4">B36*C36</f>
        <v>19.899999999999999</v>
      </c>
      <c r="E36" s="31"/>
      <c r="F36" s="32" t="s">
        <v>16</v>
      </c>
      <c r="G36" s="39" t="s">
        <v>40</v>
      </c>
    </row>
    <row r="37" spans="1:7" x14ac:dyDescent="0.25">
      <c r="A37" s="29" t="s">
        <v>88</v>
      </c>
      <c r="B37" s="30">
        <v>1</v>
      </c>
      <c r="C37" s="31">
        <v>5.95</v>
      </c>
      <c r="D37" s="31">
        <f t="shared" si="4"/>
        <v>5.95</v>
      </c>
      <c r="E37" s="31"/>
      <c r="F37" s="32" t="s">
        <v>16</v>
      </c>
      <c r="G37" s="7"/>
    </row>
    <row r="38" spans="1:7" x14ac:dyDescent="0.25">
      <c r="A38" s="29" t="s">
        <v>41</v>
      </c>
      <c r="B38" s="30">
        <v>1</v>
      </c>
      <c r="C38" s="31">
        <v>3.63</v>
      </c>
      <c r="D38" s="31">
        <f t="shared" si="4"/>
        <v>3.63</v>
      </c>
      <c r="E38" s="31"/>
      <c r="F38" s="32" t="s">
        <v>17</v>
      </c>
      <c r="G38" t="s">
        <v>42</v>
      </c>
    </row>
    <row r="39" spans="1:7" ht="15.75" thickBot="1" x14ac:dyDescent="0.3">
      <c r="A39" s="33"/>
      <c r="B39" s="34"/>
      <c r="C39" s="35" t="s">
        <v>48</v>
      </c>
      <c r="D39" s="36">
        <f>SUM(D36:E38)</f>
        <v>29.479999999999997</v>
      </c>
      <c r="E39" s="37"/>
      <c r="F39" s="38"/>
      <c r="G39" s="1"/>
    </row>
    <row r="40" spans="1:7" ht="16.5" thickTop="1" thickBot="1" x14ac:dyDescent="0.3"/>
    <row r="41" spans="1:7" ht="15.75" thickTop="1" x14ac:dyDescent="0.25">
      <c r="A41" s="23" t="s">
        <v>50</v>
      </c>
      <c r="B41" s="24"/>
      <c r="C41" s="25" t="s">
        <v>51</v>
      </c>
      <c r="D41" s="26">
        <f>SUM(D42:E43)</f>
        <v>42.46</v>
      </c>
      <c r="E41" s="27"/>
      <c r="F41" s="28"/>
    </row>
    <row r="42" spans="1:7" x14ac:dyDescent="0.25">
      <c r="A42" s="29" t="s">
        <v>46</v>
      </c>
      <c r="B42" s="30">
        <v>1</v>
      </c>
      <c r="C42" s="31">
        <v>30</v>
      </c>
      <c r="D42" s="31">
        <f>B42*C42</f>
        <v>30</v>
      </c>
      <c r="E42" s="31">
        <v>8</v>
      </c>
      <c r="F42" s="32" t="s">
        <v>16</v>
      </c>
      <c r="G42" t="s">
        <v>12</v>
      </c>
    </row>
    <row r="43" spans="1:7" x14ac:dyDescent="0.25">
      <c r="A43" s="29" t="s">
        <v>44</v>
      </c>
      <c r="B43" s="30">
        <v>1</v>
      </c>
      <c r="C43" s="31">
        <v>4.46</v>
      </c>
      <c r="D43" s="31">
        <f>B43*C43</f>
        <v>4.46</v>
      </c>
      <c r="E43" s="31"/>
      <c r="F43" s="32" t="s">
        <v>17</v>
      </c>
      <c r="G43" t="s">
        <v>42</v>
      </c>
    </row>
    <row r="44" spans="1:7" ht="15.75" thickBot="1" x14ac:dyDescent="0.3">
      <c r="A44" s="33"/>
      <c r="B44" s="34"/>
      <c r="C44" s="35" t="s">
        <v>51</v>
      </c>
      <c r="D44" s="36">
        <f>SUM(D42:E43)</f>
        <v>42.46</v>
      </c>
      <c r="E44" s="37"/>
      <c r="F44" s="38"/>
    </row>
    <row r="45" spans="1:7" ht="16.5" thickTop="1" thickBot="1" x14ac:dyDescent="0.3"/>
    <row r="46" spans="1:7" ht="15.75" thickTop="1" x14ac:dyDescent="0.25">
      <c r="A46" s="23" t="s">
        <v>53</v>
      </c>
      <c r="B46" s="24"/>
      <c r="C46" s="25" t="s">
        <v>52</v>
      </c>
      <c r="D46" s="26">
        <f>SUM(D47:E49)</f>
        <v>18.215555555555557</v>
      </c>
      <c r="E46" s="27"/>
      <c r="F46" s="28"/>
    </row>
    <row r="47" spans="1:7" x14ac:dyDescent="0.25">
      <c r="A47" s="29" t="s">
        <v>54</v>
      </c>
      <c r="B47" s="30">
        <v>1</v>
      </c>
      <c r="C47" s="31">
        <v>10</v>
      </c>
      <c r="D47" s="31">
        <f t="shared" ref="D47:D49" si="5">B47*C47</f>
        <v>10</v>
      </c>
      <c r="E47" s="31">
        <v>2.5</v>
      </c>
      <c r="F47" s="32" t="s">
        <v>16</v>
      </c>
      <c r="G47" s="1" t="s">
        <v>47</v>
      </c>
    </row>
    <row r="48" spans="1:7" x14ac:dyDescent="0.25">
      <c r="A48" s="29" t="s">
        <v>45</v>
      </c>
      <c r="B48" s="30">
        <v>1</v>
      </c>
      <c r="C48" s="31">
        <v>4.16</v>
      </c>
      <c r="D48" s="31">
        <f t="shared" si="5"/>
        <v>4.16</v>
      </c>
      <c r="E48" s="31"/>
      <c r="F48" s="32" t="s">
        <v>17</v>
      </c>
      <c r="G48" t="s">
        <v>42</v>
      </c>
    </row>
    <row r="49" spans="1:7" x14ac:dyDescent="0.25">
      <c r="A49" s="29" t="s">
        <v>66</v>
      </c>
      <c r="B49" s="30">
        <v>1</v>
      </c>
      <c r="C49" s="31">
        <f>7/4.5</f>
        <v>1.5555555555555556</v>
      </c>
      <c r="D49" s="31">
        <f t="shared" si="5"/>
        <v>1.5555555555555556</v>
      </c>
      <c r="E49" s="31"/>
      <c r="F49" s="32" t="s">
        <v>16</v>
      </c>
      <c r="G49" s="1" t="s">
        <v>65</v>
      </c>
    </row>
    <row r="50" spans="1:7" ht="15.75" thickBot="1" x14ac:dyDescent="0.3">
      <c r="A50" s="33"/>
      <c r="B50" s="34"/>
      <c r="C50" s="35" t="s">
        <v>52</v>
      </c>
      <c r="D50" s="36">
        <f>SUM(D47:E49)</f>
        <v>18.215555555555557</v>
      </c>
      <c r="E50" s="37"/>
      <c r="F50" s="38"/>
    </row>
    <row r="51" spans="1:7" ht="16.5" thickTop="1" thickBot="1" x14ac:dyDescent="0.3"/>
    <row r="52" spans="1:7" ht="15.75" thickTop="1" x14ac:dyDescent="0.25">
      <c r="A52" s="23" t="s">
        <v>55</v>
      </c>
      <c r="B52" s="24"/>
      <c r="C52" s="25" t="s">
        <v>61</v>
      </c>
      <c r="D52" s="26">
        <f>SUM(D53:E55)</f>
        <v>19.97</v>
      </c>
      <c r="E52" s="27"/>
      <c r="F52" s="28"/>
    </row>
    <row r="53" spans="1:7" x14ac:dyDescent="0.25">
      <c r="A53" s="29" t="s">
        <v>56</v>
      </c>
      <c r="B53" s="30">
        <v>1</v>
      </c>
      <c r="C53" s="31">
        <v>5.5</v>
      </c>
      <c r="D53" s="31">
        <f t="shared" ref="D53:D55" si="6">B53*C53</f>
        <v>5.5</v>
      </c>
      <c r="E53" s="31"/>
      <c r="F53" s="32" t="s">
        <v>17</v>
      </c>
      <c r="G53" s="1" t="s">
        <v>57</v>
      </c>
    </row>
    <row r="54" spans="1:7" x14ac:dyDescent="0.25">
      <c r="A54" s="29" t="s">
        <v>59</v>
      </c>
      <c r="B54" s="30">
        <v>1</v>
      </c>
      <c r="C54" s="31">
        <v>8</v>
      </c>
      <c r="D54" s="31">
        <f t="shared" si="6"/>
        <v>8</v>
      </c>
      <c r="E54" s="31"/>
      <c r="F54" s="32" t="s">
        <v>16</v>
      </c>
      <c r="G54" s="1" t="s">
        <v>58</v>
      </c>
    </row>
    <row r="55" spans="1:7" x14ac:dyDescent="0.25">
      <c r="A55" s="29" t="s">
        <v>60</v>
      </c>
      <c r="B55" s="30">
        <v>1</v>
      </c>
      <c r="C55" s="31">
        <v>6.47</v>
      </c>
      <c r="D55" s="31">
        <f t="shared" si="6"/>
        <v>6.47</v>
      </c>
      <c r="E55" s="31"/>
      <c r="F55" s="32" t="s">
        <v>17</v>
      </c>
      <c r="G55" s="1"/>
    </row>
    <row r="56" spans="1:7" ht="15.75" thickBot="1" x14ac:dyDescent="0.3">
      <c r="A56" s="33"/>
      <c r="B56" s="34"/>
      <c r="C56" s="35" t="s">
        <v>61</v>
      </c>
      <c r="D56" s="36">
        <f>SUM(D53:E55)</f>
        <v>19.97</v>
      </c>
      <c r="E56" s="37"/>
      <c r="F56" s="38"/>
      <c r="G56" s="1"/>
    </row>
    <row r="57" spans="1:7" ht="16.5" thickTop="1" thickBot="1" x14ac:dyDescent="0.3"/>
    <row r="58" spans="1:7" s="2" customFormat="1" ht="15.75" thickTop="1" x14ac:dyDescent="0.25">
      <c r="A58" s="23" t="s">
        <v>62</v>
      </c>
      <c r="B58" s="40"/>
      <c r="C58" s="25" t="s">
        <v>64</v>
      </c>
      <c r="D58" s="26">
        <f>SUM(D59:E61)</f>
        <v>24.490000000000002</v>
      </c>
      <c r="E58" s="26"/>
      <c r="F58" s="41"/>
    </row>
    <row r="59" spans="1:7" x14ac:dyDescent="0.25">
      <c r="A59" s="29" t="s">
        <v>96</v>
      </c>
      <c r="B59" s="30">
        <v>1</v>
      </c>
      <c r="C59" s="31">
        <v>6</v>
      </c>
      <c r="D59" s="31">
        <f>B59*C59</f>
        <v>6</v>
      </c>
      <c r="E59" s="31"/>
      <c r="F59" s="32"/>
    </row>
    <row r="60" spans="1:7" x14ac:dyDescent="0.25">
      <c r="A60" s="29" t="s">
        <v>94</v>
      </c>
      <c r="B60" s="30">
        <v>1</v>
      </c>
      <c r="C60" s="31">
        <v>7.49</v>
      </c>
      <c r="D60" s="31">
        <f>B60*C60</f>
        <v>7.49</v>
      </c>
      <c r="E60" s="31">
        <v>7</v>
      </c>
      <c r="F60" s="32"/>
      <c r="G60" s="1" t="s">
        <v>95</v>
      </c>
    </row>
    <row r="61" spans="1:7" x14ac:dyDescent="0.25">
      <c r="A61" s="29" t="s">
        <v>63</v>
      </c>
      <c r="B61" s="30">
        <v>1</v>
      </c>
      <c r="C61" s="31">
        <v>4</v>
      </c>
      <c r="D61" s="31">
        <f>B61*C61</f>
        <v>4</v>
      </c>
      <c r="E61" s="31"/>
      <c r="F61" s="32"/>
    </row>
    <row r="62" spans="1:7" ht="15.75" thickBot="1" x14ac:dyDescent="0.3">
      <c r="A62" s="33"/>
      <c r="B62" s="34"/>
      <c r="C62" s="35" t="s">
        <v>64</v>
      </c>
      <c r="D62" s="36">
        <f>SUM(D59:E61)</f>
        <v>24.490000000000002</v>
      </c>
      <c r="E62" s="37"/>
      <c r="F62" s="38"/>
    </row>
    <row r="63" spans="1:7" ht="15.75" thickTop="1" x14ac:dyDescent="0.25"/>
  </sheetData>
  <hyperlinks>
    <hyperlink ref="G10" r:id="rId1"/>
    <hyperlink ref="G9" r:id="rId2"/>
    <hyperlink ref="G11" r:id="rId3"/>
    <hyperlink ref="G12" r:id="rId4"/>
    <hyperlink ref="G13" r:id="rId5"/>
    <hyperlink ref="G18" display="https://www.amazon.fr/Waveshare-Tactile-capacitif-Raspberry-Systèmes/dp/B01HPV6RUS/ref=pd_sbs_79_13?_encoding=UTF8&amp;pd_rd_i=B01HPV6RUS&amp;pd_rd_r=9fe5705e-2871-11e9-8d9f-1198ada0eba1&amp;pd_rd_w=CRJLL&amp;pd_rd_wg=fO2jg&amp;pf_rd_p=ce0bf35d-908d-4dcb-a083-3a6e21394b79&amp;pf"/>
    <hyperlink ref="G19" r:id="rId6"/>
    <hyperlink ref="G20" r:id="rId7"/>
    <hyperlink ref="G21" r:id="rId8"/>
    <hyperlink ref="G28" r:id="rId9"/>
    <hyperlink ref="G29" r:id="rId10"/>
    <hyperlink ref="G30" r:id="rId11"/>
    <hyperlink ref="G36" r:id="rId12"/>
    <hyperlink ref="G47" r:id="rId13"/>
    <hyperlink ref="G53" r:id="rId14"/>
    <hyperlink ref="G54" r:id="rId15"/>
    <hyperlink ref="G49" display="https://www.amazon.fr/Aerzetix-tressée-thermorétractable-manchon-électrique/dp/B01K736UYE/ref=pd_sbs_60_1/262-9361338-5927316?_encoding=UTF8&amp;pd_rd_i=B01K736UYE&amp;pd_rd_r=07ef9922-2878-11e9-9276-6799c164a91a&amp;pd_rd_w=6amK9&amp;pd_rd_wg=7TWLp&amp;pf_rd_p=ce0bf35d-908d"/>
    <hyperlink ref="G60" r:id="rId16"/>
  </hyperlinks>
  <pageMargins left="0.70866141732283472" right="0.70866141732283472" top="0.74803149606299213" bottom="0.74803149606299213" header="0.31496062992125984" footer="0.31496062992125984"/>
  <pageSetup paperSize="9" scale="84" fitToHeight="2" orientation="landscape" r:id="rId17"/>
  <rowBreaks count="1" manualBreakCount="1">
    <brk id="33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"/>
  <sheetViews>
    <sheetView tabSelected="1" workbookViewId="0">
      <selection sqref="A1:I17"/>
    </sheetView>
  </sheetViews>
  <sheetFormatPr baseColWidth="10" defaultColWidth="18.140625" defaultRowHeight="15" x14ac:dyDescent="0.25"/>
  <cols>
    <col min="1" max="1" width="25.42578125" bestFit="1" customWidth="1"/>
    <col min="2" max="2" width="18.140625" style="3"/>
  </cols>
  <sheetData>
    <row r="1" spans="1:10" s="5" customFormat="1" ht="61.5" thickTop="1" thickBot="1" x14ac:dyDescent="0.3">
      <c r="A1" s="5" t="s">
        <v>70</v>
      </c>
      <c r="B1" s="6" t="s">
        <v>73</v>
      </c>
      <c r="C1" s="8" t="s">
        <v>74</v>
      </c>
      <c r="D1" s="8" t="s">
        <v>75</v>
      </c>
      <c r="E1" s="8" t="s">
        <v>76</v>
      </c>
      <c r="F1" s="8" t="s">
        <v>80</v>
      </c>
      <c r="G1" s="8" t="s">
        <v>81</v>
      </c>
      <c r="H1" s="8" t="s">
        <v>83</v>
      </c>
      <c r="I1" s="8" t="s">
        <v>85</v>
      </c>
    </row>
    <row r="2" spans="1:10" s="5" customFormat="1" ht="61.5" thickTop="1" thickBot="1" x14ac:dyDescent="0.3">
      <c r="B2" s="5" t="s">
        <v>87</v>
      </c>
      <c r="C2" s="8" t="s">
        <v>77</v>
      </c>
      <c r="D2" s="8" t="s">
        <v>78</v>
      </c>
      <c r="E2" s="8" t="s">
        <v>79</v>
      </c>
      <c r="F2" s="45" t="s">
        <v>82</v>
      </c>
      <c r="G2" s="45"/>
      <c r="H2" s="45" t="s">
        <v>84</v>
      </c>
      <c r="I2" s="45"/>
    </row>
    <row r="3" spans="1:10" s="4" customFormat="1" ht="16.5" thickTop="1" thickBot="1" x14ac:dyDescent="0.3">
      <c r="B3" s="6" t="s">
        <v>70</v>
      </c>
      <c r="C3" s="12">
        <f>$B$5*C5+$B$6*C6+$B$7*C7+$B$9*C9+$B$12*C12+$B$13*C13+$B$14*C14+$B$16*C16</f>
        <v>298.04555555555555</v>
      </c>
      <c r="D3" s="12">
        <f t="shared" ref="D3:I3" si="0">$B$5*D5+$B$6*D6+$B$7*D7+$B$9*D9+$B$12*D12+$B$13*D13+$B$14*D14+$B$16*D16</f>
        <v>224.04555555555558</v>
      </c>
      <c r="E3" s="12">
        <f t="shared" si="0"/>
        <v>183.34</v>
      </c>
      <c r="F3" s="12">
        <f t="shared" si="0"/>
        <v>207.89000000000001</v>
      </c>
      <c r="G3" s="12">
        <f t="shared" si="0"/>
        <v>133.89000000000001</v>
      </c>
      <c r="H3" s="12">
        <f t="shared" si="0"/>
        <v>119.32</v>
      </c>
      <c r="I3" s="12">
        <f t="shared" si="0"/>
        <v>69.87</v>
      </c>
      <c r="J3" s="4">
        <f>$B$5*J5+$B$6*J6+$B$7*J7+$B$9*J9+$B$12*J12+$B$13*J13+$B$14*J14+$B$16*J16</f>
        <v>0</v>
      </c>
    </row>
    <row r="4" spans="1:10" s="4" customFormat="1" ht="15.75" thickTop="1" x14ac:dyDescent="0.25">
      <c r="A4" s="14" t="s">
        <v>67</v>
      </c>
      <c r="B4" s="15"/>
      <c r="C4" s="12"/>
      <c r="D4" s="12"/>
      <c r="E4" s="12"/>
      <c r="F4" s="12"/>
      <c r="G4" s="12"/>
      <c r="H4" s="12"/>
      <c r="I4" s="12"/>
    </row>
    <row r="5" spans="1:10" x14ac:dyDescent="0.25">
      <c r="A5" s="16" t="s">
        <v>89</v>
      </c>
      <c r="B5" s="17">
        <f>Nomenclature!D6</f>
        <v>45.38</v>
      </c>
      <c r="C5" s="9"/>
      <c r="D5" s="9"/>
      <c r="E5" s="9"/>
      <c r="F5" s="9"/>
      <c r="G5" s="9"/>
      <c r="H5" s="9">
        <v>1</v>
      </c>
      <c r="I5" s="9">
        <v>1</v>
      </c>
    </row>
    <row r="6" spans="1:10" x14ac:dyDescent="0.25">
      <c r="A6" s="16" t="s">
        <v>71</v>
      </c>
      <c r="B6" s="17">
        <f>Nomenclature!D17+Nomenclature!D6</f>
        <v>109.4</v>
      </c>
      <c r="C6" s="9"/>
      <c r="D6" s="9">
        <v>1</v>
      </c>
      <c r="E6" s="9">
        <v>1</v>
      </c>
      <c r="F6" s="9"/>
      <c r="G6" s="9">
        <v>1</v>
      </c>
      <c r="H6" s="9"/>
      <c r="I6" s="9"/>
    </row>
    <row r="7" spans="1:10" x14ac:dyDescent="0.25">
      <c r="A7" s="16" t="s">
        <v>68</v>
      </c>
      <c r="B7" s="17">
        <f>Nomenclature!D26+Nomenclature!D6</f>
        <v>183.4</v>
      </c>
      <c r="C7" s="9">
        <v>1</v>
      </c>
      <c r="D7" s="9"/>
      <c r="E7" s="9"/>
      <c r="F7" s="9">
        <v>1</v>
      </c>
      <c r="G7" s="9"/>
      <c r="H7" s="9"/>
      <c r="I7" s="9"/>
    </row>
    <row r="8" spans="1:10" ht="15.75" thickBot="1" x14ac:dyDescent="0.3">
      <c r="A8" s="18"/>
      <c r="B8" s="19"/>
      <c r="C8" s="9"/>
      <c r="D8" s="9"/>
      <c r="E8" s="9"/>
      <c r="F8" s="9"/>
      <c r="G8" s="9"/>
      <c r="H8" s="9"/>
      <c r="I8" s="9"/>
    </row>
    <row r="9" spans="1:10" ht="15.75" thickTop="1" x14ac:dyDescent="0.25">
      <c r="A9" s="20" t="s">
        <v>86</v>
      </c>
      <c r="B9" s="21">
        <f>Nomenclature!D35</f>
        <v>29.479999999999997</v>
      </c>
      <c r="C9" s="13">
        <v>1</v>
      </c>
      <c r="D9" s="13">
        <v>1</v>
      </c>
      <c r="E9" s="13">
        <v>1</v>
      </c>
      <c r="F9" s="13"/>
      <c r="G9" s="13"/>
      <c r="H9" s="13">
        <v>1</v>
      </c>
      <c r="I9" s="13"/>
    </row>
    <row r="10" spans="1:10" ht="15.75" thickBot="1" x14ac:dyDescent="0.3">
      <c r="A10" s="22"/>
      <c r="B10" s="19"/>
      <c r="C10" s="9"/>
      <c r="D10" s="9"/>
      <c r="E10" s="9"/>
      <c r="F10" s="9"/>
      <c r="G10" s="9"/>
      <c r="H10" s="9"/>
      <c r="I10" s="9"/>
    </row>
    <row r="11" spans="1:10" ht="15.75" thickTop="1" x14ac:dyDescent="0.25">
      <c r="A11" s="20" t="s">
        <v>43</v>
      </c>
      <c r="B11" s="21"/>
      <c r="C11" s="13"/>
      <c r="D11" s="13"/>
      <c r="E11" s="13"/>
      <c r="F11" s="13"/>
      <c r="G11" s="13"/>
      <c r="H11" s="13"/>
      <c r="I11" s="13"/>
    </row>
    <row r="12" spans="1:10" x14ac:dyDescent="0.25">
      <c r="A12" s="16" t="s">
        <v>50</v>
      </c>
      <c r="B12" s="17">
        <f>Nomenclature!D41</f>
        <v>42.46</v>
      </c>
      <c r="C12" s="9">
        <v>1</v>
      </c>
      <c r="D12" s="9">
        <v>1</v>
      </c>
      <c r="E12" s="9"/>
      <c r="F12" s="9"/>
      <c r="G12" s="9"/>
      <c r="H12" s="9"/>
      <c r="I12" s="9"/>
    </row>
    <row r="13" spans="1:10" x14ac:dyDescent="0.25">
      <c r="A13" s="16" t="s">
        <v>69</v>
      </c>
      <c r="B13" s="17">
        <f>Nomenclature!D46</f>
        <v>18.215555555555557</v>
      </c>
      <c r="C13" s="9">
        <v>1</v>
      </c>
      <c r="D13" s="9">
        <v>1</v>
      </c>
      <c r="E13" s="9"/>
      <c r="F13" s="9"/>
      <c r="G13" s="9"/>
      <c r="H13" s="9"/>
      <c r="I13" s="9"/>
    </row>
    <row r="14" spans="1:10" x14ac:dyDescent="0.25">
      <c r="A14" s="16" t="s">
        <v>72</v>
      </c>
      <c r="B14" s="17">
        <f>Nomenclature!D52</f>
        <v>19.97</v>
      </c>
      <c r="C14" s="9"/>
      <c r="D14" s="9"/>
      <c r="E14" s="9">
        <v>1</v>
      </c>
      <c r="F14" s="9"/>
      <c r="G14" s="9"/>
      <c r="H14" s="9">
        <v>1</v>
      </c>
      <c r="I14" s="9"/>
    </row>
    <row r="15" spans="1:10" ht="15.75" thickBot="1" x14ac:dyDescent="0.3">
      <c r="A15" s="18"/>
      <c r="B15" s="19"/>
      <c r="C15" s="9"/>
      <c r="D15" s="9"/>
      <c r="E15" s="9"/>
      <c r="F15" s="9"/>
      <c r="G15" s="9"/>
      <c r="H15" s="9"/>
      <c r="I15" s="9"/>
    </row>
    <row r="16" spans="1:10" ht="15.75" thickTop="1" x14ac:dyDescent="0.25">
      <c r="A16" s="20" t="s">
        <v>62</v>
      </c>
      <c r="B16" s="21">
        <f>Nomenclature!D58</f>
        <v>24.490000000000002</v>
      </c>
      <c r="C16" s="13">
        <v>1</v>
      </c>
      <c r="D16" s="13">
        <v>1</v>
      </c>
      <c r="E16" s="13">
        <v>1</v>
      </c>
      <c r="F16" s="13">
        <v>1</v>
      </c>
      <c r="G16" s="13">
        <v>1</v>
      </c>
      <c r="H16" s="13">
        <v>1</v>
      </c>
      <c r="I16" s="13">
        <v>1</v>
      </c>
    </row>
    <row r="17" spans="1:9" ht="15.75" thickBot="1" x14ac:dyDescent="0.3">
      <c r="A17" s="11"/>
      <c r="B17" s="19"/>
      <c r="C17" s="10"/>
      <c r="D17" s="10"/>
      <c r="E17" s="10"/>
      <c r="F17" s="10"/>
      <c r="G17" s="10"/>
      <c r="H17" s="10"/>
      <c r="I17" s="10"/>
    </row>
    <row r="18" spans="1:9" ht="15.75" thickTop="1" x14ac:dyDescent="0.25"/>
  </sheetData>
  <mergeCells count="2">
    <mergeCell ref="F2:G2"/>
    <mergeCell ref="H2:I2"/>
  </mergeCells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Nomenclature</vt:lpstr>
      <vt:lpstr>Configurations</vt:lpstr>
      <vt:lpstr>Configurations!Zone_d_impression</vt:lpstr>
      <vt:lpstr>Nomenclature!Zone_d_impression</vt:lpstr>
    </vt:vector>
  </TitlesOfParts>
  <Company>Conseil Départemental du Val de Marne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Tran-Quang, Hien</dc:creator>
  <cp:lastModifiedBy>Tran-Quang, Hien</cp:lastModifiedBy>
  <cp:lastPrinted>2019-02-07T14:57:09Z</cp:lastPrinted>
  <dcterms:created xsi:type="dcterms:W3CDTF">2019-01-21T10:30:12Z</dcterms:created>
  <dcterms:modified xsi:type="dcterms:W3CDTF">2019-02-07T14:58:16Z</dcterms:modified>
</cp:coreProperties>
</file>