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a5475eabcbd71d2/Desktop/"/>
    </mc:Choice>
  </mc:AlternateContent>
  <xr:revisionPtr revIDLastSave="125" documentId="8_{F6207009-5510-4F56-8C05-0D83536486CB}" xr6:coauthVersionLast="47" xr6:coauthVersionMax="47" xr10:uidLastSave="{0F7527B9-8DCD-4C87-9AC8-50E928F7EAF8}"/>
  <bookViews>
    <workbookView xWindow="-9075" yWindow="4875" windowWidth="28800" windowHeight="11835" xr2:uid="{3D151312-FB84-4DBC-B823-D1E169A5A2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1" l="1"/>
  <c r="J4" i="1"/>
  <c r="B20" i="1"/>
  <c r="D6" i="1" s="1"/>
  <c r="G6" i="1" s="1"/>
  <c r="C20" i="1"/>
  <c r="E5" i="1"/>
  <c r="H5" i="1" s="1"/>
  <c r="M6" i="1"/>
  <c r="M5" i="1"/>
  <c r="J6" i="1"/>
  <c r="J5" i="1"/>
  <c r="E4" i="1" l="1"/>
  <c r="H4" i="1" s="1"/>
  <c r="D11" i="1"/>
  <c r="G11" i="1" s="1"/>
  <c r="E19" i="1"/>
  <c r="H19" i="1" s="1"/>
  <c r="D19" i="1"/>
  <c r="D12" i="1"/>
  <c r="G12" i="1" s="1"/>
  <c r="D9" i="1"/>
  <c r="G9" i="1" s="1"/>
  <c r="D5" i="1"/>
  <c r="E18" i="1"/>
  <c r="H18" i="1" s="1"/>
  <c r="D17" i="1"/>
  <c r="G17" i="1" s="1"/>
  <c r="D15" i="1"/>
  <c r="G15" i="1" s="1"/>
  <c r="D8" i="1"/>
  <c r="G8" i="1" s="1"/>
  <c r="D7" i="1"/>
  <c r="G7" i="1" s="1"/>
  <c r="E17" i="1"/>
  <c r="H17" i="1" s="1"/>
  <c r="D4" i="1"/>
  <c r="D14" i="1"/>
  <c r="G14" i="1" s="1"/>
  <c r="E16" i="1"/>
  <c r="H16" i="1" s="1"/>
  <c r="E15" i="1"/>
  <c r="H15" i="1" s="1"/>
  <c r="D18" i="1"/>
  <c r="D16" i="1"/>
  <c r="D13" i="1"/>
  <c r="G13" i="1" s="1"/>
  <c r="D10" i="1"/>
  <c r="G10" i="1" s="1"/>
  <c r="E14" i="1"/>
  <c r="H14" i="1" s="1"/>
  <c r="E13" i="1"/>
  <c r="H13" i="1" s="1"/>
  <c r="E12" i="1"/>
  <c r="H12" i="1" s="1"/>
  <c r="E11" i="1"/>
  <c r="H11" i="1" s="1"/>
  <c r="E10" i="1"/>
  <c r="H10" i="1" s="1"/>
  <c r="E9" i="1"/>
  <c r="H9" i="1" s="1"/>
  <c r="E8" i="1"/>
  <c r="H8" i="1" s="1"/>
  <c r="E7" i="1"/>
  <c r="H7" i="1" s="1"/>
  <c r="E6" i="1"/>
  <c r="F6" i="1" l="1"/>
  <c r="H6" i="1"/>
  <c r="H20" i="1"/>
  <c r="F4" i="1"/>
  <c r="G4" i="1"/>
  <c r="F5" i="1"/>
  <c r="G5" i="1"/>
  <c r="F19" i="1"/>
  <c r="G19" i="1"/>
  <c r="F16" i="1"/>
  <c r="G16" i="1"/>
  <c r="F18" i="1"/>
  <c r="G18" i="1"/>
  <c r="F7" i="1"/>
  <c r="F14" i="1"/>
  <c r="F17" i="1"/>
  <c r="F10" i="1"/>
  <c r="F13" i="1"/>
  <c r="F8" i="1"/>
  <c r="F15" i="1"/>
  <c r="F9" i="1"/>
  <c r="F12" i="1"/>
  <c r="F11" i="1"/>
  <c r="G20" i="1" l="1"/>
  <c r="F20" i="1"/>
</calcChain>
</file>

<file path=xl/sharedStrings.xml><?xml version="1.0" encoding="utf-8"?>
<sst xmlns="http://schemas.openxmlformats.org/spreadsheetml/2006/main" count="13" uniqueCount="13">
  <si>
    <t>Year</t>
  </si>
  <si>
    <t>Int Rate</t>
  </si>
  <si>
    <t>Median Price</t>
  </si>
  <si>
    <t>X</t>
  </si>
  <si>
    <t>Y</t>
  </si>
  <si>
    <t>Correlation ( r )</t>
  </si>
  <si>
    <t>Slope</t>
  </si>
  <si>
    <t>Intercept</t>
  </si>
  <si>
    <t>►</t>
  </si>
  <si>
    <t>( Each increase in Interest Rate, the price drop down )</t>
  </si>
  <si>
    <t>( If the interest rate is zero, the price of a house would be )</t>
  </si>
  <si>
    <t>Median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</si>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</sst>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#,##0.000"/>
    <numFmt numFmtId="171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44" fontId="0" fillId="2" borderId="0" xfId="1" applyFont="1" applyFill="1"/>
    <xf numFmtId="0" fontId="0" fillId="3" borderId="0" xfId="0" applyFill="1"/>
    <xf numFmtId="44" fontId="0" fillId="3" borderId="0" xfId="1" applyFont="1" applyFill="1"/>
    <xf numFmtId="164" fontId="0" fillId="0" borderId="0" xfId="2" applyNumberFormat="1" applyFont="1"/>
    <xf numFmtId="165" fontId="0" fillId="0" borderId="0" xfId="0" applyNumberFormat="1"/>
    <xf numFmtId="2" fontId="0" fillId="0" borderId="0" xfId="0" applyNumberFormat="1"/>
    <xf numFmtId="3" fontId="0" fillId="2" borderId="0" xfId="0" applyNumberFormat="1" applyFill="1"/>
    <xf numFmtId="165" fontId="0" fillId="4" borderId="0" xfId="0" applyNumberFormat="1" applyFill="1"/>
    <xf numFmtId="3" fontId="0" fillId="4" borderId="0" xfId="0" applyNumberFormat="1" applyFill="1"/>
    <xf numFmtId="171" fontId="0" fillId="0" borderId="0" xfId="0" applyNumberFormat="1"/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My Linear Regression</a:t>
            </a:r>
          </a:p>
        </c:rich>
      </c:tx>
      <c:layout>
        <c:manualLayout>
          <c:xMode val="edge"/>
          <c:yMode val="edge"/>
          <c:x val="1.7895669291338599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 cmpd="sng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62340832208912"/>
                  <c:y val="-0.5895596383785359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-23409x + 393349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0.3846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Sheet1!$B$4:$B$19</c:f>
              <c:numCache>
                <c:formatCode>0.00</c:formatCode>
                <c:ptCount val="16"/>
                <c:pt idx="0">
                  <c:v>10.3</c:v>
                </c:pt>
                <c:pt idx="1">
                  <c:v>10.3</c:v>
                </c:pt>
                <c:pt idx="2">
                  <c:v>10.1</c:v>
                </c:pt>
                <c:pt idx="3">
                  <c:v>9.3000000000000007</c:v>
                </c:pt>
                <c:pt idx="4">
                  <c:v>8.4</c:v>
                </c:pt>
                <c:pt idx="5">
                  <c:v>7.3</c:v>
                </c:pt>
                <c:pt idx="6">
                  <c:v>8.4</c:v>
                </c:pt>
                <c:pt idx="7">
                  <c:v>7.9</c:v>
                </c:pt>
                <c:pt idx="8">
                  <c:v>7.6</c:v>
                </c:pt>
                <c:pt idx="9">
                  <c:v>7.6</c:v>
                </c:pt>
                <c:pt idx="10">
                  <c:v>6.9</c:v>
                </c:pt>
                <c:pt idx="11">
                  <c:v>7.4</c:v>
                </c:pt>
                <c:pt idx="12">
                  <c:v>8.1</c:v>
                </c:pt>
                <c:pt idx="13">
                  <c:v>7</c:v>
                </c:pt>
                <c:pt idx="14">
                  <c:v>6.5</c:v>
                </c:pt>
                <c:pt idx="15">
                  <c:v>5.8</c:v>
                </c:pt>
              </c:numCache>
            </c:numRef>
          </c:xVal>
          <c:yVal>
            <c:numRef>
              <c:f>Sheet1!$C$4:$C$19</c:f>
              <c:numCache>
                <c:formatCode>#,##0</c:formatCode>
                <c:ptCount val="16"/>
                <c:pt idx="0">
                  <c:v>183800</c:v>
                </c:pt>
                <c:pt idx="1">
                  <c:v>183200</c:v>
                </c:pt>
                <c:pt idx="2">
                  <c:v>174900</c:v>
                </c:pt>
                <c:pt idx="3">
                  <c:v>173500</c:v>
                </c:pt>
                <c:pt idx="4">
                  <c:v>172900</c:v>
                </c:pt>
                <c:pt idx="5">
                  <c:v>173200</c:v>
                </c:pt>
                <c:pt idx="6">
                  <c:v>173200</c:v>
                </c:pt>
                <c:pt idx="7">
                  <c:v>169700</c:v>
                </c:pt>
                <c:pt idx="8">
                  <c:v>174500</c:v>
                </c:pt>
                <c:pt idx="9">
                  <c:v>177900</c:v>
                </c:pt>
                <c:pt idx="10">
                  <c:v>188100</c:v>
                </c:pt>
                <c:pt idx="11">
                  <c:v>203200</c:v>
                </c:pt>
                <c:pt idx="12">
                  <c:v>230200</c:v>
                </c:pt>
                <c:pt idx="13">
                  <c:v>258200</c:v>
                </c:pt>
                <c:pt idx="14">
                  <c:v>309800</c:v>
                </c:pt>
                <c:pt idx="15">
                  <c:v>329800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11-4595-AB31-B159712B6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735312"/>
        <c:axId val="1214558880"/>
      </c:scatterChart>
      <c:valAx>
        <c:axId val="1199735312"/>
        <c:scaling>
          <c:orientation val="minMax"/>
          <c:min val="5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558880"/>
        <c:crosses val="autoZero"/>
        <c:crossBetween val="midCat"/>
      </c:valAx>
      <c:valAx>
        <c:axId val="1214558880"/>
        <c:scaling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73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42862</xdr:colOff>
      <xdr:row>7</xdr:row>
      <xdr:rowOff>14287</xdr:rowOff>
    </xdr:from>
    <xdr:to>
      <xdr:col>12</xdr:col>
      <xdr:colOff>800100</xdr:colOff>
      <xdr:row>19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4D8687-B02A-61C2-D3DC-8D1835B17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38100</xdr:colOff>
      <xdr:row>21</xdr:row>
      <xdr:rowOff>28575</xdr:rowOff>
    </xdr:from>
    <xdr:to>
      <xdr:col>5</xdr:col>
      <xdr:colOff>76200</xdr:colOff>
      <xdr:row>29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30204B-ECE7-8CDF-54F5-D82A6DE1E1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" y="4029075"/>
          <a:ext cx="2962275" cy="1543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85BBD-0DFA-48C0-90F5-5B81D2CAF6F6}">
  <dimension ref="A2:M20"/>
  <sheetViews>
    <sheetView tabSelected="1" workbookViewId="0">
      <selection activeCell="Q6" sqref="Q6"/>
    </sheetView>
  </sheetViews>
  <sheetFormatPr defaultRowHeight="15" x14ac:dyDescent="0.25"/>
  <cols>
    <col min="1" max="1" width="7.7109375" bestFit="1" customWidth="1"/>
    <col min="2" max="2" width="8.42578125" bestFit="1" customWidth="1"/>
    <col min="3" max="3" width="13.7109375" bestFit="1" customWidth="1"/>
    <col min="4" max="4" width="12.5703125" customWidth="1"/>
    <col min="8" max="8" width="13.85546875" bestFit="1" customWidth="1"/>
    <col min="9" max="9" width="14.5703125" bestFit="1" customWidth="1"/>
    <col min="12" max="12" width="53.85546875" bestFit="1" customWidth="1"/>
    <col min="13" max="13" width="12.5703125" bestFit="1" customWidth="1"/>
  </cols>
  <sheetData>
    <row r="2" spans="1:13" x14ac:dyDescent="0.25">
      <c r="B2" s="2" t="s">
        <v>3</v>
      </c>
      <c r="C2" s="2" t="s">
        <v>4</v>
      </c>
      <c r="D2" s="2"/>
    </row>
    <row r="3" spans="1:13" x14ac:dyDescent="0.25">
      <c r="A3" s="2" t="s">
        <v>0</v>
      </c>
      <c r="B3" s="2" t="s">
        <v>1</v>
      </c>
      <c r="C3" s="2" t="s">
        <v>2</v>
      </c>
      <c r="D3" s="2"/>
    </row>
    <row r="4" spans="1:13" x14ac:dyDescent="0.25">
      <c r="A4">
        <v>1988</v>
      </c>
      <c r="B4" s="9">
        <v>10.3</v>
      </c>
      <c r="C4" s="1">
        <v>183800</v>
      </c>
      <c r="D4" s="8">
        <f>B4-$B$20</f>
        <v>2.2437500000000004</v>
      </c>
      <c r="E4" s="1">
        <f>C4-$C$20</f>
        <v>-20956.25</v>
      </c>
      <c r="F4" s="10">
        <f>D4*E4</f>
        <v>-47020.585937500007</v>
      </c>
      <c r="G4" s="11">
        <f>D4^2</f>
        <v>5.0344140625000016</v>
      </c>
      <c r="H4" s="12">
        <f>E4^2</f>
        <v>439164414.0625</v>
      </c>
      <c r="I4" t="s">
        <v>5</v>
      </c>
      <c r="J4">
        <f>CORREL(B4:B19,C4:C19)</f>
        <v>-0.62015736164718471</v>
      </c>
    </row>
    <row r="5" spans="1:13" x14ac:dyDescent="0.25">
      <c r="A5">
        <v>1989</v>
      </c>
      <c r="B5" s="9">
        <v>10.3</v>
      </c>
      <c r="C5" s="1">
        <v>183200</v>
      </c>
      <c r="D5" s="8">
        <f t="shared" ref="D5:D19" si="0">B5-$B$20</f>
        <v>2.2437500000000004</v>
      </c>
      <c r="E5" s="1">
        <f t="shared" ref="E5:E19" si="1">C5-$C$20</f>
        <v>-21556.25</v>
      </c>
      <c r="F5" s="10">
        <f t="shared" ref="F5:F19" si="2">D5*E5</f>
        <v>-48366.835937500007</v>
      </c>
      <c r="G5" s="11">
        <f t="shared" ref="G5:G19" si="3">D5^2</f>
        <v>5.0344140625000016</v>
      </c>
      <c r="H5" s="12">
        <f t="shared" ref="H5:H19" si="4">E5^2</f>
        <v>464671914.0625</v>
      </c>
      <c r="I5" t="s">
        <v>6</v>
      </c>
      <c r="J5">
        <f>SLOPE(C4:C19,B4:B19)</f>
        <v>-23409.448101496477</v>
      </c>
      <c r="K5" t="s">
        <v>8</v>
      </c>
      <c r="L5" s="5" t="s">
        <v>9</v>
      </c>
      <c r="M5" s="6">
        <f>SLOPE(C4:C19,B4:B19)</f>
        <v>-23409.448101496477</v>
      </c>
    </row>
    <row r="6" spans="1:13" x14ac:dyDescent="0.25">
      <c r="A6">
        <v>1990</v>
      </c>
      <c r="B6" s="9">
        <v>10.1</v>
      </c>
      <c r="C6" s="1">
        <v>174900</v>
      </c>
      <c r="D6" s="8">
        <f t="shared" si="0"/>
        <v>2.0437499999999993</v>
      </c>
      <c r="E6" s="1">
        <f t="shared" si="1"/>
        <v>-29856.25</v>
      </c>
      <c r="F6" s="10">
        <f t="shared" si="2"/>
        <v>-61018.710937499978</v>
      </c>
      <c r="G6" s="11">
        <f t="shared" si="3"/>
        <v>4.1769140624999972</v>
      </c>
      <c r="H6" s="12">
        <f t="shared" si="4"/>
        <v>891395664.0625</v>
      </c>
      <c r="I6" t="s">
        <v>7</v>
      </c>
      <c r="J6">
        <f>INTERCEPT(C4:C19,B4:B19)</f>
        <v>393348.61626768101</v>
      </c>
      <c r="L6" s="3" t="s">
        <v>10</v>
      </c>
      <c r="M6" s="4">
        <f>INTERCEPT(C4:C19,B4:B19)</f>
        <v>393348.61626768101</v>
      </c>
    </row>
    <row r="7" spans="1:13" x14ac:dyDescent="0.25">
      <c r="A7">
        <v>1991</v>
      </c>
      <c r="B7" s="9">
        <v>9.3000000000000007</v>
      </c>
      <c r="C7" s="1">
        <v>173500</v>
      </c>
      <c r="D7" s="8">
        <f t="shared" si="0"/>
        <v>1.2437500000000004</v>
      </c>
      <c r="E7" s="1">
        <f t="shared" si="1"/>
        <v>-31256.25</v>
      </c>
      <c r="F7" s="10">
        <f t="shared" si="2"/>
        <v>-38874.960937500015</v>
      </c>
      <c r="G7" s="11">
        <f t="shared" si="3"/>
        <v>1.5469140625000009</v>
      </c>
      <c r="H7" s="12">
        <f t="shared" si="4"/>
        <v>976953164.0625</v>
      </c>
    </row>
    <row r="8" spans="1:13" x14ac:dyDescent="0.25">
      <c r="A8">
        <v>1992</v>
      </c>
      <c r="B8" s="9">
        <v>8.4</v>
      </c>
      <c r="C8" s="1">
        <v>172900</v>
      </c>
      <c r="D8" s="8">
        <f t="shared" si="0"/>
        <v>0.34375</v>
      </c>
      <c r="E8" s="1">
        <f t="shared" si="1"/>
        <v>-31856.25</v>
      </c>
      <c r="F8" s="10">
        <f t="shared" si="2"/>
        <v>-10950.5859375</v>
      </c>
      <c r="G8" s="11">
        <f t="shared" si="3"/>
        <v>0.1181640625</v>
      </c>
      <c r="H8" s="12">
        <f t="shared" si="4"/>
        <v>1014820664.0625</v>
      </c>
    </row>
    <row r="9" spans="1:13" x14ac:dyDescent="0.25">
      <c r="A9">
        <v>1993</v>
      </c>
      <c r="B9" s="9">
        <v>7.3</v>
      </c>
      <c r="C9" s="1">
        <v>173200</v>
      </c>
      <c r="D9" s="8">
        <f t="shared" si="0"/>
        <v>-0.75625000000000053</v>
      </c>
      <c r="E9" s="1">
        <f t="shared" si="1"/>
        <v>-31556.25</v>
      </c>
      <c r="F9" s="10">
        <f t="shared" si="2"/>
        <v>23864.414062500018</v>
      </c>
      <c r="G9" s="11">
        <f t="shared" si="3"/>
        <v>0.57191406250000076</v>
      </c>
      <c r="H9" s="12">
        <f t="shared" si="4"/>
        <v>995796914.0625</v>
      </c>
    </row>
    <row r="10" spans="1:13" x14ac:dyDescent="0.25">
      <c r="A10">
        <v>1994</v>
      </c>
      <c r="B10" s="9">
        <v>8.4</v>
      </c>
      <c r="C10" s="1">
        <v>173200</v>
      </c>
      <c r="D10" s="8">
        <f t="shared" si="0"/>
        <v>0.34375</v>
      </c>
      <c r="E10" s="1">
        <f t="shared" si="1"/>
        <v>-31556.25</v>
      </c>
      <c r="F10" s="10">
        <f t="shared" si="2"/>
        <v>-10847.4609375</v>
      </c>
      <c r="G10" s="11">
        <f t="shared" si="3"/>
        <v>0.1181640625</v>
      </c>
      <c r="H10" s="12">
        <f t="shared" si="4"/>
        <v>995796914.0625</v>
      </c>
    </row>
    <row r="11" spans="1:13" x14ac:dyDescent="0.25">
      <c r="A11">
        <v>1995</v>
      </c>
      <c r="B11" s="9">
        <v>7.9</v>
      </c>
      <c r="C11" s="1">
        <v>169700</v>
      </c>
      <c r="D11" s="8">
        <f t="shared" si="0"/>
        <v>-0.15625</v>
      </c>
      <c r="E11" s="1">
        <f t="shared" si="1"/>
        <v>-35056.25</v>
      </c>
      <c r="F11" s="10">
        <f t="shared" si="2"/>
        <v>5477.5390625</v>
      </c>
      <c r="G11" s="11">
        <f t="shared" si="3"/>
        <v>2.44140625E-2</v>
      </c>
      <c r="H11" s="12">
        <f t="shared" si="4"/>
        <v>1228940664.0625</v>
      </c>
    </row>
    <row r="12" spans="1:13" x14ac:dyDescent="0.25">
      <c r="A12">
        <v>1996</v>
      </c>
      <c r="B12" s="9">
        <v>7.6</v>
      </c>
      <c r="C12" s="1">
        <v>174500</v>
      </c>
      <c r="D12" s="8">
        <f t="shared" si="0"/>
        <v>-0.45625000000000071</v>
      </c>
      <c r="E12" s="1">
        <f t="shared" si="1"/>
        <v>-30256.25</v>
      </c>
      <c r="F12" s="10">
        <f t="shared" si="2"/>
        <v>13804.414062500022</v>
      </c>
      <c r="G12" s="11">
        <f t="shared" si="3"/>
        <v>0.20816406250000064</v>
      </c>
      <c r="H12" s="12">
        <f t="shared" si="4"/>
        <v>915440664.0625</v>
      </c>
    </row>
    <row r="13" spans="1:13" x14ac:dyDescent="0.25">
      <c r="A13">
        <v>1997</v>
      </c>
      <c r="B13" s="9">
        <v>7.6</v>
      </c>
      <c r="C13" s="1">
        <v>177900</v>
      </c>
      <c r="D13" s="8">
        <f t="shared" si="0"/>
        <v>-0.45625000000000071</v>
      </c>
      <c r="E13" s="1">
        <f t="shared" si="1"/>
        <v>-26856.25</v>
      </c>
      <c r="F13" s="10">
        <f t="shared" si="2"/>
        <v>12253.164062500018</v>
      </c>
      <c r="G13" s="11">
        <f t="shared" si="3"/>
        <v>0.20816406250000064</v>
      </c>
      <c r="H13" s="12">
        <f t="shared" si="4"/>
        <v>721258164.0625</v>
      </c>
    </row>
    <row r="14" spans="1:13" x14ac:dyDescent="0.25">
      <c r="A14">
        <v>1998</v>
      </c>
      <c r="B14" s="9">
        <v>6.9</v>
      </c>
      <c r="C14" s="1">
        <v>188100</v>
      </c>
      <c r="D14" s="8">
        <f t="shared" si="0"/>
        <v>-1.15625</v>
      </c>
      <c r="E14" s="1">
        <f t="shared" si="1"/>
        <v>-16656.25</v>
      </c>
      <c r="F14" s="10">
        <f t="shared" si="2"/>
        <v>19258.7890625</v>
      </c>
      <c r="G14" s="11">
        <f t="shared" si="3"/>
        <v>1.3369140625</v>
      </c>
      <c r="H14" s="12">
        <f t="shared" si="4"/>
        <v>277430664.0625</v>
      </c>
    </row>
    <row r="15" spans="1:13" x14ac:dyDescent="0.25">
      <c r="A15">
        <v>1999</v>
      </c>
      <c r="B15" s="9">
        <v>7.4</v>
      </c>
      <c r="C15" s="1">
        <v>203200</v>
      </c>
      <c r="D15" s="8">
        <f t="shared" si="0"/>
        <v>-0.65625</v>
      </c>
      <c r="E15" s="1">
        <f t="shared" si="1"/>
        <v>-1556.25</v>
      </c>
      <c r="F15" s="10">
        <f t="shared" si="2"/>
        <v>1021.2890625</v>
      </c>
      <c r="G15" s="11">
        <f t="shared" si="3"/>
        <v>0.4306640625</v>
      </c>
      <c r="H15" s="12">
        <f t="shared" si="4"/>
        <v>2421914.0625</v>
      </c>
    </row>
    <row r="16" spans="1:13" x14ac:dyDescent="0.25">
      <c r="A16">
        <v>2000</v>
      </c>
      <c r="B16" s="9">
        <v>8.1</v>
      </c>
      <c r="C16" s="1">
        <v>230200</v>
      </c>
      <c r="D16" s="8">
        <f t="shared" si="0"/>
        <v>4.3749999999999289E-2</v>
      </c>
      <c r="E16" s="1">
        <f t="shared" si="1"/>
        <v>25443.75</v>
      </c>
      <c r="F16" s="10">
        <f t="shared" si="2"/>
        <v>1113.1640624999818</v>
      </c>
      <c r="G16" s="11">
        <f t="shared" si="3"/>
        <v>1.9140624999999377E-3</v>
      </c>
      <c r="H16" s="12">
        <f t="shared" si="4"/>
        <v>647384414.0625</v>
      </c>
    </row>
    <row r="17" spans="1:9" x14ac:dyDescent="0.25">
      <c r="A17">
        <v>2001</v>
      </c>
      <c r="B17" s="9">
        <v>7</v>
      </c>
      <c r="C17" s="1">
        <v>258200</v>
      </c>
      <c r="D17" s="8">
        <f t="shared" si="0"/>
        <v>-1.0562500000000004</v>
      </c>
      <c r="E17" s="1">
        <f t="shared" si="1"/>
        <v>53443.75</v>
      </c>
      <c r="F17" s="10">
        <f t="shared" si="2"/>
        <v>-56449.960937500022</v>
      </c>
      <c r="G17" s="11">
        <f t="shared" si="3"/>
        <v>1.1156640625000007</v>
      </c>
      <c r="H17" s="12">
        <f t="shared" si="4"/>
        <v>2856234414.0625</v>
      </c>
    </row>
    <row r="18" spans="1:9" x14ac:dyDescent="0.25">
      <c r="A18">
        <v>2002</v>
      </c>
      <c r="B18" s="9">
        <v>6.5</v>
      </c>
      <c r="C18" s="1">
        <v>309800</v>
      </c>
      <c r="D18" s="8">
        <f t="shared" si="0"/>
        <v>-1.5562500000000004</v>
      </c>
      <c r="E18" s="1">
        <f t="shared" si="1"/>
        <v>105043.75</v>
      </c>
      <c r="F18" s="10">
        <f t="shared" si="2"/>
        <v>-163474.33593750003</v>
      </c>
      <c r="G18" s="11">
        <f t="shared" si="3"/>
        <v>2.4219140625000013</v>
      </c>
      <c r="H18" s="12">
        <f t="shared" si="4"/>
        <v>11034189414.0625</v>
      </c>
    </row>
    <row r="19" spans="1:9" x14ac:dyDescent="0.25">
      <c r="A19">
        <v>2003</v>
      </c>
      <c r="B19" s="9">
        <v>5.8</v>
      </c>
      <c r="C19" s="1">
        <v>329800</v>
      </c>
      <c r="D19" s="8">
        <f t="shared" si="0"/>
        <v>-2.2562500000000005</v>
      </c>
      <c r="E19" s="1">
        <f t="shared" si="1"/>
        <v>125043.75</v>
      </c>
      <c r="F19" s="10">
        <f t="shared" si="2"/>
        <v>-282129.96093750006</v>
      </c>
      <c r="G19" s="11">
        <f t="shared" si="3"/>
        <v>5.0906640625000028</v>
      </c>
      <c r="H19" s="12">
        <f t="shared" si="4"/>
        <v>15635939414.0625</v>
      </c>
    </row>
    <row r="20" spans="1:9" x14ac:dyDescent="0.25">
      <c r="A20" t="s">
        <v>11</v>
      </c>
      <c r="B20" s="9">
        <f>AVERAGE(B4:B19)</f>
        <v>8.0562500000000004</v>
      </c>
      <c r="C20" s="7">
        <f>AVERAGE(C4:C19)</f>
        <v>204756.25</v>
      </c>
      <c r="D20" s="1"/>
      <c r="E20" s="1" t="s">
        <v>12</v>
      </c>
      <c r="F20" s="10">
        <f>SUM(F4:F19)</f>
        <v>-642340.625</v>
      </c>
      <c r="G20" s="11">
        <f t="shared" ref="G20:H20" si="5">SUM(G4:G19)</f>
        <v>27.439375000000005</v>
      </c>
      <c r="H20" s="12">
        <f t="shared" si="5"/>
        <v>39097839375</v>
      </c>
      <c r="I20" s="13">
        <f>F20/SQRT((G20*H20))</f>
        <v>-0.62015736164718471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🌈Ricardo Kazuo</dc:creator>
  <cp:lastModifiedBy>Ricardo Kazuo</cp:lastModifiedBy>
  <dcterms:created xsi:type="dcterms:W3CDTF">2023-11-03T03:39:10Z</dcterms:created>
  <dcterms:modified xsi:type="dcterms:W3CDTF">2023-11-05T02:30:01Z</dcterms:modified>
</cp:coreProperties>
</file>