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ml.chartshapes+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ml.chartshap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05" windowWidth="18915" windowHeight="11535" tabRatio="533" activeTab="3"/>
  </bookViews>
  <sheets>
    <sheet name="quarterly" sheetId="22" r:id="rId1"/>
    <sheet name="q_preprocess" sheetId="15" r:id="rId2"/>
    <sheet name="monthly" sheetId="6" r:id="rId3"/>
    <sheet name="m_preprocess" sheetId="14" r:id="rId4"/>
    <sheet name="optimal" sheetId="24" r:id="rId5"/>
    <sheet name="proyPIB" sheetId="28" r:id="rId6"/>
    <sheet name="crec_trim" sheetId="31" r:id="rId7"/>
    <sheet name="crec_mensuales" sheetId="30" r:id="rId8"/>
  </sheets>
  <externalReferences>
    <externalReference r:id="rId9"/>
  </externalReferences>
  <calcPr calcId="125725"/>
</workbook>
</file>

<file path=xl/calcChain.xml><?xml version="1.0" encoding="utf-8"?>
<calcChain xmlns="http://schemas.openxmlformats.org/spreadsheetml/2006/main">
  <c r="AH293" i="14"/>
  <c r="AI293"/>
  <c r="AH294"/>
  <c r="AI294"/>
  <c r="AH295"/>
  <c r="AI295"/>
  <c r="AH296"/>
  <c r="AI296"/>
  <c r="Y296" l="1"/>
  <c r="X296"/>
  <c r="W296"/>
  <c r="AE295"/>
  <c r="AD295"/>
  <c r="AC295"/>
  <c r="AB295"/>
  <c r="Z295"/>
  <c r="Y295"/>
  <c r="X295"/>
  <c r="W295"/>
  <c r="AE294"/>
  <c r="AD294"/>
  <c r="AC294"/>
  <c r="AB294"/>
  <c r="Z294"/>
  <c r="Y294"/>
  <c r="X294"/>
  <c r="W294"/>
  <c r="AE293"/>
  <c r="AD293"/>
  <c r="AC293"/>
  <c r="AB293"/>
  <c r="Z293"/>
  <c r="Y293"/>
  <c r="X293"/>
  <c r="W293"/>
  <c r="O295" l="1"/>
  <c r="AA295" s="1"/>
  <c r="O294"/>
  <c r="AA294" s="1"/>
  <c r="O293"/>
  <c r="AA293" s="1"/>
  <c r="O292"/>
  <c r="O291"/>
  <c r="O290"/>
  <c r="O289"/>
  <c r="O288"/>
  <c r="O287"/>
  <c r="O286"/>
  <c r="O285"/>
  <c r="O284"/>
  <c r="O283"/>
  <c r="O282"/>
  <c r="O281"/>
  <c r="O280"/>
  <c r="O279"/>
  <c r="O278"/>
  <c r="O277"/>
  <c r="O276"/>
  <c r="O275"/>
  <c r="O274"/>
  <c r="O273"/>
  <c r="O272"/>
  <c r="O271"/>
  <c r="O270"/>
  <c r="O269"/>
  <c r="O268"/>
  <c r="O267"/>
  <c r="O266"/>
  <c r="O265"/>
  <c r="O264"/>
  <c r="O263"/>
  <c r="O262"/>
  <c r="O261"/>
  <c r="O260"/>
  <c r="O259"/>
  <c r="O258"/>
  <c r="O257"/>
  <c r="O256"/>
  <c r="O255"/>
  <c r="O254"/>
  <c r="O253"/>
  <c r="O252"/>
  <c r="O251"/>
  <c r="O250"/>
  <c r="O249"/>
  <c r="O248"/>
  <c r="O247"/>
  <c r="O246"/>
  <c r="O245"/>
  <c r="O244"/>
  <c r="O243"/>
  <c r="O242"/>
  <c r="O241"/>
  <c r="O240"/>
  <c r="O239"/>
  <c r="O238"/>
  <c r="O237"/>
  <c r="O236"/>
  <c r="O235"/>
  <c r="O234"/>
  <c r="O233"/>
  <c r="O232"/>
  <c r="O231"/>
  <c r="O230"/>
  <c r="O229"/>
  <c r="O228"/>
  <c r="O227"/>
  <c r="O226"/>
  <c r="O225"/>
  <c r="O224"/>
  <c r="O223"/>
  <c r="O222"/>
  <c r="O221"/>
  <c r="O220"/>
  <c r="O219"/>
  <c r="O218"/>
  <c r="O217"/>
  <c r="O216"/>
  <c r="O215"/>
  <c r="O214"/>
  <c r="O213"/>
  <c r="O212"/>
  <c r="O211"/>
  <c r="O210"/>
  <c r="O209"/>
  <c r="O208"/>
  <c r="O207"/>
  <c r="O206"/>
  <c r="O205"/>
  <c r="O204"/>
  <c r="O203"/>
  <c r="O202"/>
  <c r="O201"/>
  <c r="O200"/>
  <c r="O199"/>
  <c r="O198"/>
  <c r="O197"/>
  <c r="O196"/>
  <c r="O195"/>
  <c r="O194"/>
  <c r="O193"/>
  <c r="O192"/>
  <c r="O191"/>
  <c r="O190"/>
  <c r="O189"/>
  <c r="O188"/>
  <c r="O187"/>
  <c r="O186"/>
  <c r="O185"/>
  <c r="O184"/>
  <c r="O183"/>
  <c r="O182"/>
  <c r="O181"/>
  <c r="O180"/>
  <c r="O179"/>
  <c r="O178"/>
  <c r="O177"/>
  <c r="O176"/>
  <c r="O175"/>
  <c r="O174"/>
  <c r="O173"/>
  <c r="O172"/>
  <c r="O171"/>
  <c r="O170"/>
  <c r="O169"/>
  <c r="O168"/>
  <c r="O167"/>
  <c r="O166"/>
  <c r="O165"/>
  <c r="O164"/>
  <c r="O163"/>
  <c r="O162"/>
  <c r="O161"/>
  <c r="O160"/>
  <c r="O159"/>
  <c r="O158"/>
  <c r="O157"/>
  <c r="O156"/>
  <c r="O155"/>
  <c r="O154"/>
  <c r="O153"/>
  <c r="O152"/>
  <c r="O151"/>
  <c r="O150"/>
  <c r="O149"/>
  <c r="O148"/>
  <c r="O147"/>
  <c r="O146"/>
  <c r="O145"/>
  <c r="O144"/>
  <c r="O143"/>
  <c r="O142"/>
  <c r="O141"/>
  <c r="O140"/>
  <c r="O139"/>
  <c r="O138"/>
  <c r="O137"/>
  <c r="O136"/>
  <c r="O135"/>
  <c r="O134"/>
  <c r="O133"/>
  <c r="O132"/>
  <c r="O131"/>
  <c r="O130"/>
  <c r="O129"/>
  <c r="O128"/>
  <c r="O127"/>
  <c r="O126"/>
  <c r="O125"/>
  <c r="O124"/>
  <c r="O123"/>
  <c r="O122"/>
  <c r="O121"/>
  <c r="O120"/>
  <c r="O119"/>
  <c r="O118"/>
  <c r="O117"/>
  <c r="O116"/>
  <c r="O115"/>
  <c r="O114"/>
  <c r="O113"/>
  <c r="O112"/>
  <c r="O111"/>
  <c r="O110"/>
  <c r="O109"/>
  <c r="O108"/>
  <c r="O107"/>
  <c r="O106"/>
  <c r="O105"/>
  <c r="O104"/>
  <c r="O103"/>
  <c r="O102"/>
  <c r="O101"/>
  <c r="O100"/>
  <c r="O99"/>
  <c r="O98"/>
  <c r="O97"/>
  <c r="O96"/>
  <c r="O95"/>
  <c r="O94"/>
  <c r="O93"/>
  <c r="O92"/>
  <c r="O91"/>
  <c r="O90"/>
  <c r="O89"/>
  <c r="O88"/>
  <c r="O87"/>
  <c r="O86"/>
  <c r="O85"/>
  <c r="O84"/>
  <c r="O83"/>
  <c r="O82"/>
  <c r="O81"/>
  <c r="O80"/>
  <c r="O79"/>
  <c r="O78"/>
  <c r="O77"/>
  <c r="O76"/>
  <c r="O75"/>
  <c r="O74"/>
  <c r="O73"/>
  <c r="O72"/>
  <c r="O71"/>
  <c r="O70"/>
  <c r="O69"/>
  <c r="O68"/>
  <c r="O67"/>
  <c r="O66"/>
  <c r="O65"/>
  <c r="O64"/>
  <c r="O63"/>
  <c r="O62"/>
  <c r="O61"/>
  <c r="O60"/>
  <c r="O59"/>
  <c r="O58"/>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O6"/>
  <c r="O5"/>
  <c r="O4"/>
  <c r="O3"/>
  <c r="O2"/>
  <c r="A55" i="28"/>
  <c r="K117" i="22"/>
  <c r="J117"/>
  <c r="K116"/>
  <c r="J116"/>
  <c r="K115"/>
  <c r="J115"/>
  <c r="K114"/>
  <c r="J114"/>
  <c r="K113"/>
  <c r="J113"/>
  <c r="K112"/>
  <c r="J112"/>
  <c r="K111"/>
  <c r="J111"/>
  <c r="K110"/>
  <c r="J110"/>
  <c r="K109"/>
  <c r="J109"/>
  <c r="K108"/>
  <c r="J108"/>
  <c r="K107"/>
  <c r="J107"/>
  <c r="K106"/>
  <c r="J106"/>
  <c r="K105"/>
  <c r="J105"/>
  <c r="K104"/>
  <c r="J104"/>
  <c r="K103"/>
  <c r="J103"/>
  <c r="K102"/>
  <c r="J102"/>
  <c r="K101"/>
  <c r="J101"/>
  <c r="K100"/>
  <c r="J100"/>
  <c r="K99"/>
  <c r="J99"/>
  <c r="K98"/>
  <c r="J98"/>
  <c r="K97"/>
  <c r="J97"/>
  <c r="K96"/>
  <c r="J96"/>
  <c r="K95"/>
  <c r="J95"/>
  <c r="K94"/>
  <c r="J94"/>
  <c r="K93"/>
  <c r="J93"/>
  <c r="K92"/>
  <c r="J92"/>
  <c r="K91"/>
  <c r="J91"/>
  <c r="K90"/>
  <c r="J90"/>
  <c r="K89"/>
  <c r="J89"/>
  <c r="K88"/>
  <c r="J88"/>
  <c r="K87"/>
  <c r="J87"/>
  <c r="K86"/>
  <c r="J86"/>
  <c r="K85"/>
  <c r="J85"/>
  <c r="K84"/>
  <c r="J84"/>
  <c r="K83"/>
  <c r="J83"/>
  <c r="K82"/>
  <c r="J82"/>
  <c r="K81"/>
  <c r="J81"/>
  <c r="K80"/>
  <c r="J80"/>
  <c r="K79"/>
  <c r="J79"/>
  <c r="K78"/>
  <c r="J78"/>
  <c r="K77"/>
  <c r="J77"/>
  <c r="K76"/>
  <c r="J76"/>
  <c r="K75"/>
  <c r="J75"/>
  <c r="K74"/>
  <c r="J74"/>
  <c r="K73"/>
  <c r="J73"/>
  <c r="K72"/>
  <c r="J72"/>
  <c r="K71"/>
  <c r="J71"/>
  <c r="K70"/>
  <c r="J70"/>
  <c r="K69"/>
  <c r="J69"/>
  <c r="K68"/>
  <c r="J68"/>
  <c r="K67"/>
  <c r="J67"/>
  <c r="K66"/>
  <c r="J66"/>
  <c r="K65"/>
  <c r="J65"/>
  <c r="K64"/>
  <c r="J64"/>
  <c r="K63"/>
  <c r="J63"/>
  <c r="K62"/>
  <c r="J62"/>
  <c r="K61"/>
  <c r="J61"/>
  <c r="K60"/>
  <c r="J60"/>
  <c r="K59"/>
  <c r="J59"/>
  <c r="K58"/>
  <c r="J58"/>
  <c r="K57"/>
  <c r="J57"/>
  <c r="K56"/>
  <c r="J56"/>
  <c r="K55"/>
  <c r="J55"/>
  <c r="K54"/>
  <c r="J54"/>
  <c r="K53"/>
  <c r="J53"/>
  <c r="K52"/>
  <c r="J52"/>
  <c r="K51"/>
  <c r="J51"/>
  <c r="K50"/>
  <c r="J50"/>
  <c r="K49"/>
  <c r="J49"/>
  <c r="K48"/>
  <c r="J48"/>
  <c r="K47"/>
  <c r="J47"/>
  <c r="K46"/>
  <c r="J46"/>
  <c r="K45"/>
  <c r="J45"/>
  <c r="K44"/>
  <c r="J44"/>
  <c r="K43"/>
  <c r="J43"/>
  <c r="K42"/>
  <c r="J42"/>
  <c r="K41"/>
  <c r="J41"/>
  <c r="K40"/>
  <c r="J40"/>
  <c r="K39"/>
  <c r="J39"/>
  <c r="K38"/>
  <c r="J38"/>
  <c r="K37"/>
  <c r="J37"/>
  <c r="K36"/>
  <c r="J36"/>
  <c r="K35"/>
  <c r="J35"/>
  <c r="K34"/>
  <c r="J34"/>
  <c r="K33"/>
  <c r="J33"/>
  <c r="K32"/>
  <c r="J32"/>
  <c r="K31"/>
  <c r="J31"/>
  <c r="K30"/>
  <c r="J30"/>
  <c r="K29"/>
  <c r="J29"/>
  <c r="K28"/>
  <c r="J28"/>
  <c r="K27"/>
  <c r="J27"/>
  <c r="K26"/>
  <c r="J26"/>
  <c r="K25"/>
  <c r="J25"/>
  <c r="K24"/>
  <c r="J24"/>
  <c r="K23"/>
  <c r="J23"/>
  <c r="K22"/>
  <c r="J22"/>
  <c r="K21"/>
  <c r="J21"/>
  <c r="K20"/>
  <c r="J20"/>
  <c r="K19"/>
  <c r="J19"/>
  <c r="K18"/>
  <c r="J18"/>
  <c r="K17"/>
  <c r="J17"/>
  <c r="K16"/>
  <c r="J16"/>
  <c r="K15"/>
  <c r="J15"/>
  <c r="K14"/>
  <c r="J14"/>
  <c r="K13"/>
  <c r="J13"/>
  <c r="K12"/>
  <c r="J12"/>
  <c r="K11"/>
  <c r="J11"/>
  <c r="K10"/>
  <c r="J10"/>
  <c r="K9"/>
  <c r="J9"/>
  <c r="K8"/>
  <c r="J8"/>
  <c r="K7"/>
  <c r="J7"/>
  <c r="K6"/>
  <c r="J6"/>
  <c r="K5"/>
  <c r="J5"/>
  <c r="K4"/>
  <c r="J4"/>
  <c r="K3"/>
  <c r="J3"/>
  <c r="K2"/>
  <c r="J2"/>
  <c r="E302" i="6"/>
  <c r="F302"/>
  <c r="G302"/>
  <c r="H302"/>
  <c r="I302"/>
  <c r="J302"/>
  <c r="K302"/>
  <c r="L302"/>
  <c r="M302"/>
  <c r="N302"/>
  <c r="O302"/>
  <c r="P302"/>
  <c r="Q302"/>
  <c r="R302"/>
  <c r="S302"/>
  <c r="T302"/>
  <c r="U302"/>
  <c r="V302"/>
  <c r="W302"/>
  <c r="X302"/>
  <c r="Y302"/>
  <c r="Z302"/>
  <c r="E303"/>
  <c r="F303"/>
  <c r="G303"/>
  <c r="H303"/>
  <c r="I303"/>
  <c r="J303"/>
  <c r="K303"/>
  <c r="L303"/>
  <c r="M303"/>
  <c r="N303"/>
  <c r="O303"/>
  <c r="P303"/>
  <c r="Q303"/>
  <c r="R303"/>
  <c r="S303"/>
  <c r="T303"/>
  <c r="U303"/>
  <c r="V303"/>
  <c r="W303"/>
  <c r="X303"/>
  <c r="Y303"/>
  <c r="Z303"/>
  <c r="E304"/>
  <c r="F304"/>
  <c r="G304"/>
  <c r="H304"/>
  <c r="I304"/>
  <c r="J304"/>
  <c r="K304"/>
  <c r="L304"/>
  <c r="M304"/>
  <c r="N304"/>
  <c r="O304"/>
  <c r="P304"/>
  <c r="Q304"/>
  <c r="R304"/>
  <c r="S304"/>
  <c r="T304"/>
  <c r="U304"/>
  <c r="V304"/>
  <c r="W304"/>
  <c r="X304"/>
  <c r="Y304"/>
  <c r="Z304"/>
  <c r="E305"/>
  <c r="F305"/>
  <c r="G305"/>
  <c r="H305"/>
  <c r="I305"/>
  <c r="J305"/>
  <c r="K305"/>
  <c r="L305"/>
  <c r="M305"/>
  <c r="N305"/>
  <c r="O305"/>
  <c r="P305"/>
  <c r="Q305"/>
  <c r="R305"/>
  <c r="S305"/>
  <c r="T305"/>
  <c r="U305"/>
  <c r="V305"/>
  <c r="W305"/>
  <c r="X305"/>
  <c r="Y305"/>
  <c r="Z305"/>
  <c r="E306"/>
  <c r="F306"/>
  <c r="G306"/>
  <c r="H306"/>
  <c r="I306"/>
  <c r="J306"/>
  <c r="K306"/>
  <c r="L306"/>
  <c r="M306"/>
  <c r="N306"/>
  <c r="O306"/>
  <c r="P306"/>
  <c r="Q306"/>
  <c r="R306"/>
  <c r="S306"/>
  <c r="T306"/>
  <c r="U306"/>
  <c r="V306"/>
  <c r="W306"/>
  <c r="X306"/>
  <c r="Y306"/>
  <c r="Z306"/>
  <c r="E307"/>
  <c r="F307"/>
  <c r="G307"/>
  <c r="H307"/>
  <c r="I307"/>
  <c r="J307"/>
  <c r="K307"/>
  <c r="L307"/>
  <c r="M307"/>
  <c r="N307"/>
  <c r="O307"/>
  <c r="P307"/>
  <c r="Q307"/>
  <c r="R307"/>
  <c r="S307"/>
  <c r="T307"/>
  <c r="U307"/>
  <c r="V307"/>
  <c r="W307"/>
  <c r="X307"/>
  <c r="Y307"/>
  <c r="Z307"/>
  <c r="E308"/>
  <c r="F308"/>
  <c r="G308"/>
  <c r="H308"/>
  <c r="I308"/>
  <c r="J308"/>
  <c r="K308"/>
  <c r="L308"/>
  <c r="M308"/>
  <c r="N308"/>
  <c r="O308"/>
  <c r="P308"/>
  <c r="Q308"/>
  <c r="R308"/>
  <c r="S308"/>
  <c r="T308"/>
  <c r="U308"/>
  <c r="V308"/>
  <c r="W308"/>
  <c r="X308"/>
  <c r="Y308"/>
  <c r="Z308"/>
  <c r="E309"/>
  <c r="F309"/>
  <c r="G309"/>
  <c r="H309"/>
  <c r="I309"/>
  <c r="J309"/>
  <c r="K309"/>
  <c r="L309"/>
  <c r="M309"/>
  <c r="N309"/>
  <c r="O309"/>
  <c r="P309"/>
  <c r="Q309"/>
  <c r="R309"/>
  <c r="S309"/>
  <c r="T309"/>
  <c r="U309"/>
  <c r="V309"/>
  <c r="W309"/>
  <c r="X309"/>
  <c r="Y309"/>
  <c r="Z309"/>
  <c r="E310"/>
  <c r="F310"/>
  <c r="G310"/>
  <c r="H310"/>
  <c r="I310"/>
  <c r="J310"/>
  <c r="K310"/>
  <c r="L310"/>
  <c r="M310"/>
  <c r="N310"/>
  <c r="O310"/>
  <c r="P310"/>
  <c r="Q310"/>
  <c r="R310"/>
  <c r="S310"/>
  <c r="T310"/>
  <c r="U310"/>
  <c r="V310"/>
  <c r="W310"/>
  <c r="X310"/>
  <c r="Y310"/>
  <c r="Z310"/>
  <c r="E311"/>
  <c r="F311"/>
  <c r="G311"/>
  <c r="H311"/>
  <c r="I311"/>
  <c r="J311"/>
  <c r="K311"/>
  <c r="L311"/>
  <c r="M311"/>
  <c r="N311"/>
  <c r="O311"/>
  <c r="P311"/>
  <c r="Q311"/>
  <c r="R311"/>
  <c r="S311"/>
  <c r="T311"/>
  <c r="U311"/>
  <c r="V311"/>
  <c r="W311"/>
  <c r="X311"/>
  <c r="Y311"/>
  <c r="Z311"/>
  <c r="E312"/>
  <c r="F312"/>
  <c r="G312"/>
  <c r="H312"/>
  <c r="I312"/>
  <c r="J312"/>
  <c r="K312"/>
  <c r="L312"/>
  <c r="M312"/>
  <c r="N312"/>
  <c r="O312"/>
  <c r="P312"/>
  <c r="Q312"/>
  <c r="R312"/>
  <c r="S312"/>
  <c r="T312"/>
  <c r="U312"/>
  <c r="V312"/>
  <c r="W312"/>
  <c r="X312"/>
  <c r="Y312"/>
  <c r="Z312"/>
  <c r="E313"/>
  <c r="F313"/>
  <c r="G313"/>
  <c r="H313"/>
  <c r="I313"/>
  <c r="J313"/>
  <c r="K313"/>
  <c r="L313"/>
  <c r="M313"/>
  <c r="N313"/>
  <c r="O313"/>
  <c r="P313"/>
  <c r="Q313"/>
  <c r="R313"/>
  <c r="S313"/>
  <c r="T313"/>
  <c r="U313"/>
  <c r="V313"/>
  <c r="W313"/>
  <c r="X313"/>
  <c r="Y313"/>
  <c r="Z313"/>
  <c r="C313"/>
  <c r="C312"/>
  <c r="C311"/>
  <c r="C310"/>
  <c r="C309"/>
  <c r="C308"/>
  <c r="C307"/>
  <c r="C306"/>
  <c r="C305"/>
  <c r="C304"/>
  <c r="C303"/>
  <c r="C302"/>
  <c r="A54" i="28" l="1"/>
  <c r="AM288" i="14"/>
  <c r="AM289"/>
  <c r="AM290"/>
  <c r="AM291"/>
  <c r="AM109"/>
  <c r="AM110"/>
  <c r="AM111"/>
  <c r="AM112"/>
  <c r="AM113"/>
  <c r="AH287" l="1"/>
  <c r="AI287"/>
  <c r="AH288"/>
  <c r="AI288"/>
  <c r="AH289"/>
  <c r="AI289"/>
  <c r="AH290"/>
  <c r="AI290"/>
  <c r="AH291"/>
  <c r="AI291"/>
  <c r="AH292"/>
  <c r="AI292"/>
  <c r="W290" l="1"/>
  <c r="X290"/>
  <c r="Y290"/>
  <c r="Z290"/>
  <c r="AA290"/>
  <c r="AB290"/>
  <c r="AC290"/>
  <c r="AD290"/>
  <c r="AE290"/>
  <c r="W291"/>
  <c r="X291"/>
  <c r="Y291"/>
  <c r="Z291"/>
  <c r="AA291"/>
  <c r="AB291"/>
  <c r="AC291"/>
  <c r="AD291"/>
  <c r="AE291"/>
  <c r="W292"/>
  <c r="X292"/>
  <c r="Y292"/>
  <c r="Z292"/>
  <c r="AA292"/>
  <c r="AB292"/>
  <c r="AC292"/>
  <c r="AD292"/>
  <c r="AE292"/>
  <c r="P117" i="22" l="1"/>
  <c r="O117"/>
  <c r="N117"/>
  <c r="M117"/>
  <c r="L117"/>
  <c r="I117"/>
  <c r="H117"/>
  <c r="G117"/>
  <c r="F117"/>
  <c r="E117"/>
  <c r="P116"/>
  <c r="O116"/>
  <c r="N116"/>
  <c r="M116"/>
  <c r="L116"/>
  <c r="I116"/>
  <c r="H116"/>
  <c r="G116"/>
  <c r="F116"/>
  <c r="E116"/>
  <c r="P115"/>
  <c r="O115"/>
  <c r="N115"/>
  <c r="M115"/>
  <c r="L115"/>
  <c r="I115"/>
  <c r="H115"/>
  <c r="G115"/>
  <c r="F115"/>
  <c r="E115"/>
  <c r="P114"/>
  <c r="O114"/>
  <c r="N114"/>
  <c r="M114"/>
  <c r="L114"/>
  <c r="I114"/>
  <c r="H114"/>
  <c r="G114"/>
  <c r="F114"/>
  <c r="E114"/>
  <c r="P113"/>
  <c r="O113"/>
  <c r="N113"/>
  <c r="M113"/>
  <c r="L113"/>
  <c r="I113"/>
  <c r="H113"/>
  <c r="G113"/>
  <c r="F113"/>
  <c r="E113"/>
  <c r="E109"/>
  <c r="B53" i="28" s="1"/>
  <c r="E105" i="22"/>
  <c r="B49" i="28" s="1"/>
  <c r="O290" i="6"/>
  <c r="L290"/>
  <c r="W278" i="14"/>
  <c r="L278" i="6" s="1"/>
  <c r="X290"/>
  <c r="H290"/>
  <c r="E290"/>
  <c r="Z289" i="14"/>
  <c r="O289" i="6" s="1"/>
  <c r="Z277" i="14"/>
  <c r="O277" i="6" s="1"/>
  <c r="W289" i="14"/>
  <c r="L289" i="6" s="1"/>
  <c r="W277" i="14"/>
  <c r="L277" i="6" s="1"/>
  <c r="X289"/>
  <c r="H289"/>
  <c r="H277"/>
  <c r="E289"/>
  <c r="E277"/>
  <c r="Z288" i="14"/>
  <c r="O288" i="6" s="1"/>
  <c r="Z276" i="14"/>
  <c r="O276" i="6" s="1"/>
  <c r="W288" i="14"/>
  <c r="L288" i="6" s="1"/>
  <c r="W276" i="14"/>
  <c r="L276" i="6" s="1"/>
  <c r="X288"/>
  <c r="H288"/>
  <c r="H276"/>
  <c r="E288"/>
  <c r="E276"/>
  <c r="Z287" i="14"/>
  <c r="O287" i="6" s="1"/>
  <c r="Z275" i="14"/>
  <c r="O275" i="6" s="1"/>
  <c r="W287" i="14"/>
  <c r="L287" i="6" s="1"/>
  <c r="W275" i="14"/>
  <c r="L275" i="6" s="1"/>
  <c r="AM287" i="14"/>
  <c r="X287" i="6" s="1"/>
  <c r="AM275" i="14"/>
  <c r="X275" i="6" s="1"/>
  <c r="H287"/>
  <c r="H275"/>
  <c r="E287"/>
  <c r="E275"/>
  <c r="Z286" i="14"/>
  <c r="O286" i="6" s="1"/>
  <c r="Z274" i="14"/>
  <c r="O274" i="6" s="1"/>
  <c r="W286" i="14"/>
  <c r="L286" i="6" s="1"/>
  <c r="W274" i="14"/>
  <c r="L274" i="6" s="1"/>
  <c r="AM286" i="14"/>
  <c r="X286" i="6" s="1"/>
  <c r="AM274" i="14"/>
  <c r="X274" i="6" s="1"/>
  <c r="H286"/>
  <c r="H274"/>
  <c r="E286"/>
  <c r="E274"/>
  <c r="Z285" i="14"/>
  <c r="O285" i="6" s="1"/>
  <c r="Z273" i="14"/>
  <c r="O273" i="6" s="1"/>
  <c r="W285" i="14"/>
  <c r="L285" i="6" s="1"/>
  <c r="W273" i="14"/>
  <c r="L273" i="6" s="1"/>
  <c r="AM285" i="14"/>
  <c r="X285" i="6" s="1"/>
  <c r="AM273" i="14"/>
  <c r="X273" i="6" s="1"/>
  <c r="H285"/>
  <c r="H273"/>
  <c r="E285"/>
  <c r="E273"/>
  <c r="F112" i="2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E110"/>
  <c r="B54" i="28" s="1"/>
  <c r="J290" i="6"/>
  <c r="N290"/>
  <c r="M290"/>
  <c r="AE289" i="14"/>
  <c r="T289" i="6" s="1"/>
  <c r="AD289" i="14"/>
  <c r="S289" i="6" s="1"/>
  <c r="AC289" i="14"/>
  <c r="AB289"/>
  <c r="Q289" i="6" s="1"/>
  <c r="AA289" i="14"/>
  <c r="P289" i="6" s="1"/>
  <c r="Y289" i="14"/>
  <c r="N289" i="6" s="1"/>
  <c r="X289" i="14"/>
  <c r="M289" i="6" s="1"/>
  <c r="AE288" i="14"/>
  <c r="T288" i="6" s="1"/>
  <c r="AD288" i="14"/>
  <c r="S288" i="6" s="1"/>
  <c r="AC288" i="14"/>
  <c r="R288" i="6" s="1"/>
  <c r="AB288" i="14"/>
  <c r="Q288" i="6" s="1"/>
  <c r="AA288" i="14"/>
  <c r="P288" i="6" s="1"/>
  <c r="Y288" i="14"/>
  <c r="N288" i="6" s="1"/>
  <c r="X288" i="14"/>
  <c r="M288" i="6" s="1"/>
  <c r="AE287" i="14"/>
  <c r="T287" i="6" s="1"/>
  <c r="AD287" i="14"/>
  <c r="AC287"/>
  <c r="R287" i="6" s="1"/>
  <c r="AB287" i="14"/>
  <c r="Q287" i="6" s="1"/>
  <c r="AA287" i="14"/>
  <c r="P287" i="6" s="1"/>
  <c r="Y287" i="14"/>
  <c r="N287" i="6" s="1"/>
  <c r="X287" i="14"/>
  <c r="M287" i="6" s="1"/>
  <c r="AE286" i="14"/>
  <c r="T286" i="6" s="1"/>
  <c r="AD286" i="14"/>
  <c r="S286" i="6" s="1"/>
  <c r="AC286" i="14"/>
  <c r="R286" i="6" s="1"/>
  <c r="AB286" i="14"/>
  <c r="Q286" i="6" s="1"/>
  <c r="AA286" i="14"/>
  <c r="P286" i="6" s="1"/>
  <c r="Y286" i="14"/>
  <c r="N286" i="6" s="1"/>
  <c r="X286" i="14"/>
  <c r="M286" i="6" s="1"/>
  <c r="M109" i="22"/>
  <c r="N18" i="31" s="1"/>
  <c r="F38" s="1"/>
  <c r="M108" i="22"/>
  <c r="L109"/>
  <c r="L108"/>
  <c r="M17" i="31" s="1"/>
  <c r="I109" i="22"/>
  <c r="N16" i="31" s="1"/>
  <c r="F35" s="1"/>
  <c r="I108" i="22"/>
  <c r="H109"/>
  <c r="N15" i="31" s="1"/>
  <c r="F34" s="1"/>
  <c r="H108" i="22"/>
  <c r="G109"/>
  <c r="N14" i="31" s="1"/>
  <c r="F33" s="1"/>
  <c r="G108" i="22"/>
  <c r="M14" i="31" s="1"/>
  <c r="E33" s="1"/>
  <c r="Z301" i="6"/>
  <c r="Y301"/>
  <c r="X301"/>
  <c r="W301"/>
  <c r="V301"/>
  <c r="U301"/>
  <c r="T301"/>
  <c r="S301"/>
  <c r="R301"/>
  <c r="Q301"/>
  <c r="P301"/>
  <c r="O301"/>
  <c r="Z300"/>
  <c r="Y300"/>
  <c r="X300"/>
  <c r="W300"/>
  <c r="V300"/>
  <c r="U300"/>
  <c r="T300"/>
  <c r="S300"/>
  <c r="R300"/>
  <c r="Q300"/>
  <c r="P300"/>
  <c r="O300"/>
  <c r="Z299"/>
  <c r="Y299"/>
  <c r="X299"/>
  <c r="E31" i="30" s="1"/>
  <c r="W299" i="6"/>
  <c r="V299"/>
  <c r="U299"/>
  <c r="T299"/>
  <c r="S299"/>
  <c r="R299"/>
  <c r="Q299"/>
  <c r="P299"/>
  <c r="O299"/>
  <c r="G31" i="30" s="1"/>
  <c r="Z298" i="6"/>
  <c r="Y298"/>
  <c r="X298"/>
  <c r="E30" i="30" s="1"/>
  <c r="W298" i="6"/>
  <c r="V298"/>
  <c r="U298"/>
  <c r="T298"/>
  <c r="S298"/>
  <c r="R298"/>
  <c r="Q298"/>
  <c r="P298"/>
  <c r="O298"/>
  <c r="G30" i="30" s="1"/>
  <c r="Z297" i="6"/>
  <c r="Y297"/>
  <c r="X297"/>
  <c r="E29" i="30" s="1"/>
  <c r="W297" i="6"/>
  <c r="V297"/>
  <c r="U297"/>
  <c r="T297"/>
  <c r="S297"/>
  <c r="R297"/>
  <c r="Q297"/>
  <c r="P297"/>
  <c r="O297"/>
  <c r="G29" i="30" s="1"/>
  <c r="Z296" i="6"/>
  <c r="Y296"/>
  <c r="X296"/>
  <c r="E28" i="30" s="1"/>
  <c r="W296" i="6"/>
  <c r="V296"/>
  <c r="U296"/>
  <c r="T296"/>
  <c r="S296"/>
  <c r="R296"/>
  <c r="Q296"/>
  <c r="P296"/>
  <c r="O296"/>
  <c r="G28" i="30" s="1"/>
  <c r="Z295" i="6"/>
  <c r="Y295"/>
  <c r="X295"/>
  <c r="E27" i="30" s="1"/>
  <c r="W295" i="6"/>
  <c r="V295"/>
  <c r="U295"/>
  <c r="T295"/>
  <c r="S295"/>
  <c r="R295"/>
  <c r="Q295"/>
  <c r="P295"/>
  <c r="O295"/>
  <c r="Z294"/>
  <c r="Y294"/>
  <c r="X294"/>
  <c r="E26" i="30" s="1"/>
  <c r="W294" i="6"/>
  <c r="V294"/>
  <c r="U294"/>
  <c r="T294"/>
  <c r="S294"/>
  <c r="R294"/>
  <c r="Q294"/>
  <c r="P294"/>
  <c r="O294"/>
  <c r="Z293"/>
  <c r="Y293"/>
  <c r="X293"/>
  <c r="E25" i="30" s="1"/>
  <c r="W293" i="6"/>
  <c r="V293"/>
  <c r="U293"/>
  <c r="T293"/>
  <c r="S293"/>
  <c r="R293"/>
  <c r="Q293"/>
  <c r="P293"/>
  <c r="O293"/>
  <c r="Z292"/>
  <c r="Y292"/>
  <c r="X292"/>
  <c r="E24" i="30" s="1"/>
  <c r="W292" i="6"/>
  <c r="V292"/>
  <c r="U292"/>
  <c r="T292"/>
  <c r="S292"/>
  <c r="R292"/>
  <c r="Q292"/>
  <c r="P292"/>
  <c r="O292"/>
  <c r="Z291"/>
  <c r="Y291"/>
  <c r="X291"/>
  <c r="W291"/>
  <c r="V291"/>
  <c r="U291"/>
  <c r="T291"/>
  <c r="S291"/>
  <c r="R291"/>
  <c r="Q291"/>
  <c r="P291"/>
  <c r="O291"/>
  <c r="Z290"/>
  <c r="Y290"/>
  <c r="W290"/>
  <c r="V290"/>
  <c r="U290"/>
  <c r="T290"/>
  <c r="S290"/>
  <c r="R290"/>
  <c r="Q290"/>
  <c r="P290"/>
  <c r="Z289"/>
  <c r="Y289"/>
  <c r="W289"/>
  <c r="V289"/>
  <c r="U289"/>
  <c r="R289"/>
  <c r="Z288"/>
  <c r="Y288"/>
  <c r="W288"/>
  <c r="V288"/>
  <c r="U288"/>
  <c r="Z287"/>
  <c r="AO287" i="14"/>
  <c r="Y287" i="6" s="1"/>
  <c r="W287"/>
  <c r="V287"/>
  <c r="U287"/>
  <c r="S287"/>
  <c r="Z286"/>
  <c r="W286"/>
  <c r="Z285"/>
  <c r="W285"/>
  <c r="Z284"/>
  <c r="W284"/>
  <c r="Z283"/>
  <c r="W283"/>
  <c r="Z282"/>
  <c r="W282"/>
  <c r="Z281"/>
  <c r="W281"/>
  <c r="Z280"/>
  <c r="W280"/>
  <c r="Z279"/>
  <c r="W279"/>
  <c r="Z278"/>
  <c r="W278"/>
  <c r="Z277"/>
  <c r="W277"/>
  <c r="Z276"/>
  <c r="W276"/>
  <c r="Z275"/>
  <c r="W275"/>
  <c r="Z274"/>
  <c r="W274"/>
  <c r="Z273"/>
  <c r="W273"/>
  <c r="Z272"/>
  <c r="W272"/>
  <c r="Z271"/>
  <c r="W271"/>
  <c r="Z270"/>
  <c r="W270"/>
  <c r="Z269"/>
  <c r="W269"/>
  <c r="Z268"/>
  <c r="W268"/>
  <c r="Z267"/>
  <c r="W267"/>
  <c r="Z266"/>
  <c r="W266"/>
  <c r="Z265"/>
  <c r="W265"/>
  <c r="Z264"/>
  <c r="W264"/>
  <c r="Z263"/>
  <c r="W263"/>
  <c r="Z262"/>
  <c r="W262"/>
  <c r="Z261"/>
  <c r="W261"/>
  <c r="Z260"/>
  <c r="W260"/>
  <c r="Z259"/>
  <c r="W259"/>
  <c r="Z258"/>
  <c r="W258"/>
  <c r="Z257"/>
  <c r="W257"/>
  <c r="Z256"/>
  <c r="W256"/>
  <c r="Z255"/>
  <c r="W255"/>
  <c r="Z254"/>
  <c r="W254"/>
  <c r="Z253"/>
  <c r="W253"/>
  <c r="Z252"/>
  <c r="W252"/>
  <c r="Z251"/>
  <c r="W251"/>
  <c r="Z250"/>
  <c r="W250"/>
  <c r="Z249"/>
  <c r="W249"/>
  <c r="Z248"/>
  <c r="W248"/>
  <c r="Z247"/>
  <c r="W247"/>
  <c r="Z246"/>
  <c r="W246"/>
  <c r="Z245"/>
  <c r="W245"/>
  <c r="Z244"/>
  <c r="W244"/>
  <c r="Z243"/>
  <c r="W243"/>
  <c r="Z242"/>
  <c r="W242"/>
  <c r="Z241"/>
  <c r="W241"/>
  <c r="Z240"/>
  <c r="W240"/>
  <c r="Z239"/>
  <c r="W239"/>
  <c r="Z238"/>
  <c r="W238"/>
  <c r="Z237"/>
  <c r="W237"/>
  <c r="Z236"/>
  <c r="W236"/>
  <c r="Z235"/>
  <c r="AO235" i="14"/>
  <c r="Y235" i="6" s="1"/>
  <c r="W235"/>
  <c r="Z234"/>
  <c r="W234"/>
  <c r="Z233"/>
  <c r="AO233" i="14"/>
  <c r="Y233" i="6" s="1"/>
  <c r="W233"/>
  <c r="Z232"/>
  <c r="W232"/>
  <c r="Z231"/>
  <c r="W231"/>
  <c r="Z230"/>
  <c r="W230"/>
  <c r="Z229"/>
  <c r="W229"/>
  <c r="Z228"/>
  <c r="W228"/>
  <c r="Z227"/>
  <c r="W227"/>
  <c r="Z226"/>
  <c r="W226"/>
  <c r="Z225"/>
  <c r="W225"/>
  <c r="Z224"/>
  <c r="W224"/>
  <c r="Z223"/>
  <c r="W223"/>
  <c r="Z222"/>
  <c r="W222"/>
  <c r="Z221"/>
  <c r="W221"/>
  <c r="Z220"/>
  <c r="W220"/>
  <c r="Z219"/>
  <c r="W219"/>
  <c r="Z218"/>
  <c r="W218"/>
  <c r="Z217"/>
  <c r="W217"/>
  <c r="Z216"/>
  <c r="W216"/>
  <c r="Z215"/>
  <c r="W215"/>
  <c r="Z214"/>
  <c r="W214"/>
  <c r="Z213"/>
  <c r="W213"/>
  <c r="Z212"/>
  <c r="W212"/>
  <c r="Z211"/>
  <c r="W211"/>
  <c r="Z210"/>
  <c r="W210"/>
  <c r="Z209"/>
  <c r="W209"/>
  <c r="Z208"/>
  <c r="W208"/>
  <c r="Z207"/>
  <c r="W207"/>
  <c r="Z206"/>
  <c r="W206"/>
  <c r="Z205"/>
  <c r="W205"/>
  <c r="Z204"/>
  <c r="W204"/>
  <c r="Z203"/>
  <c r="AO203" i="14"/>
  <c r="Y203" i="6" s="1"/>
  <c r="W203"/>
  <c r="Z202"/>
  <c r="W202"/>
  <c r="Z201"/>
  <c r="W201"/>
  <c r="Z200"/>
  <c r="W200"/>
  <c r="Z199"/>
  <c r="W199"/>
  <c r="Z198"/>
  <c r="W198"/>
  <c r="Z197"/>
  <c r="W197"/>
  <c r="Z196"/>
  <c r="W196"/>
  <c r="Z195"/>
  <c r="W195"/>
  <c r="Z194"/>
  <c r="W194"/>
  <c r="Z193"/>
  <c r="W193"/>
  <c r="Z192"/>
  <c r="W192"/>
  <c r="Z191"/>
  <c r="W191"/>
  <c r="Z190"/>
  <c r="W190"/>
  <c r="Z189"/>
  <c r="W189"/>
  <c r="Z188"/>
  <c r="W188"/>
  <c r="Z187"/>
  <c r="W187"/>
  <c r="Z186"/>
  <c r="W186"/>
  <c r="Z185"/>
  <c r="W185"/>
  <c r="Z184"/>
  <c r="W184"/>
  <c r="Z183"/>
  <c r="W183"/>
  <c r="Z182"/>
  <c r="W182"/>
  <c r="Z181"/>
  <c r="W181"/>
  <c r="Z180"/>
  <c r="W180"/>
  <c r="Z179"/>
  <c r="W179"/>
  <c r="Z178"/>
  <c r="W178"/>
  <c r="Z177"/>
  <c r="W177"/>
  <c r="Z176"/>
  <c r="W176"/>
  <c r="Z175"/>
  <c r="W175"/>
  <c r="Z174"/>
  <c r="W174"/>
  <c r="Z173"/>
  <c r="W173"/>
  <c r="Z172"/>
  <c r="W172"/>
  <c r="Z171"/>
  <c r="W171"/>
  <c r="Z170"/>
  <c r="W170"/>
  <c r="Z169"/>
  <c r="W169"/>
  <c r="Z168"/>
  <c r="W168"/>
  <c r="Z167"/>
  <c r="W167"/>
  <c r="Z166"/>
  <c r="W166"/>
  <c r="Z165"/>
  <c r="W165"/>
  <c r="Z164"/>
  <c r="W164"/>
  <c r="Z163"/>
  <c r="W163"/>
  <c r="Z162"/>
  <c r="W162"/>
  <c r="Z161"/>
  <c r="W161"/>
  <c r="Z160"/>
  <c r="W160"/>
  <c r="Z159"/>
  <c r="W159"/>
  <c r="Z158"/>
  <c r="W158"/>
  <c r="Z157"/>
  <c r="W157"/>
  <c r="Z156"/>
  <c r="W156"/>
  <c r="Z155"/>
  <c r="AO155" i="14"/>
  <c r="Y155" i="6" s="1"/>
  <c r="W155"/>
  <c r="Z154"/>
  <c r="W154"/>
  <c r="Z153"/>
  <c r="W153"/>
  <c r="Z152"/>
  <c r="W152"/>
  <c r="Z151"/>
  <c r="W151"/>
  <c r="Z150"/>
  <c r="W150"/>
  <c r="Z149"/>
  <c r="W149"/>
  <c r="Z148"/>
  <c r="W148"/>
  <c r="Z147"/>
  <c r="W147"/>
  <c r="Z146"/>
  <c r="W146"/>
  <c r="Z145"/>
  <c r="W145"/>
  <c r="Z144"/>
  <c r="W144"/>
  <c r="Z143"/>
  <c r="W143"/>
  <c r="Z142"/>
  <c r="W142"/>
  <c r="Z141"/>
  <c r="W141"/>
  <c r="Z140"/>
  <c r="W140"/>
  <c r="Z139"/>
  <c r="AO139" i="14"/>
  <c r="Y139" i="6" s="1"/>
  <c r="W139"/>
  <c r="Z138"/>
  <c r="W138"/>
  <c r="Z137"/>
  <c r="W137"/>
  <c r="Z136"/>
  <c r="W136"/>
  <c r="Z135"/>
  <c r="W135"/>
  <c r="Z134"/>
  <c r="W134"/>
  <c r="Z133"/>
  <c r="W133"/>
  <c r="Z132"/>
  <c r="W132"/>
  <c r="Z131"/>
  <c r="AO131" i="14"/>
  <c r="Y131" i="6" s="1"/>
  <c r="W131"/>
  <c r="Z130"/>
  <c r="W130"/>
  <c r="Z129"/>
  <c r="W129"/>
  <c r="Z128"/>
  <c r="W128"/>
  <c r="Z127"/>
  <c r="W127"/>
  <c r="Z126"/>
  <c r="W126"/>
  <c r="Z125"/>
  <c r="W125"/>
  <c r="Z124"/>
  <c r="W124"/>
  <c r="Z123"/>
  <c r="W123"/>
  <c r="Z122"/>
  <c r="W122"/>
  <c r="Z121"/>
  <c r="W121"/>
  <c r="Z120"/>
  <c r="W120"/>
  <c r="Z119"/>
  <c r="W119"/>
  <c r="Z118"/>
  <c r="W118"/>
  <c r="Z117"/>
  <c r="W117"/>
  <c r="Z116"/>
  <c r="W116"/>
  <c r="Z115"/>
  <c r="Y115"/>
  <c r="W115"/>
  <c r="Z114"/>
  <c r="Y114"/>
  <c r="W114"/>
  <c r="Z113"/>
  <c r="Y113"/>
  <c r="X113"/>
  <c r="W113"/>
  <c r="Z112"/>
  <c r="Y112"/>
  <c r="X112"/>
  <c r="W112"/>
  <c r="Z111"/>
  <c r="Y111"/>
  <c r="X111"/>
  <c r="W111"/>
  <c r="Z110"/>
  <c r="Y110"/>
  <c r="X110"/>
  <c r="W110"/>
  <c r="Z109"/>
  <c r="Y109"/>
  <c r="X109"/>
  <c r="W109"/>
  <c r="Z108"/>
  <c r="Y108"/>
  <c r="X108"/>
  <c r="W108"/>
  <c r="Z107"/>
  <c r="Y107"/>
  <c r="X107"/>
  <c r="W107"/>
  <c r="Z106"/>
  <c r="Y106"/>
  <c r="X106"/>
  <c r="W106"/>
  <c r="Z105"/>
  <c r="Y105"/>
  <c r="X105"/>
  <c r="W105"/>
  <c r="Z104"/>
  <c r="Y104"/>
  <c r="X104"/>
  <c r="W104"/>
  <c r="Z103"/>
  <c r="Y103"/>
  <c r="X103"/>
  <c r="W103"/>
  <c r="Z102"/>
  <c r="Y102"/>
  <c r="X102"/>
  <c r="W102"/>
  <c r="Z101"/>
  <c r="Y101"/>
  <c r="X101"/>
  <c r="W101"/>
  <c r="Z100"/>
  <c r="Y100"/>
  <c r="X100"/>
  <c r="W100"/>
  <c r="Z99"/>
  <c r="Y99"/>
  <c r="X99"/>
  <c r="W99"/>
  <c r="Z98"/>
  <c r="Y98"/>
  <c r="X98"/>
  <c r="W98"/>
  <c r="Z97"/>
  <c r="Y97"/>
  <c r="X97"/>
  <c r="W97"/>
  <c r="Z96"/>
  <c r="Y96"/>
  <c r="X96"/>
  <c r="W96"/>
  <c r="Z95"/>
  <c r="Y95"/>
  <c r="X95"/>
  <c r="W95"/>
  <c r="Z94"/>
  <c r="Y94"/>
  <c r="X94"/>
  <c r="W94"/>
  <c r="Z93"/>
  <c r="Y93"/>
  <c r="X93"/>
  <c r="W93"/>
  <c r="Z92"/>
  <c r="Y92"/>
  <c r="X92"/>
  <c r="W92"/>
  <c r="Z91"/>
  <c r="Y91"/>
  <c r="X91"/>
  <c r="W91"/>
  <c r="Z90"/>
  <c r="Y90"/>
  <c r="X90"/>
  <c r="W90"/>
  <c r="Z89"/>
  <c r="Y89"/>
  <c r="X89"/>
  <c r="W89"/>
  <c r="Z88"/>
  <c r="Y88"/>
  <c r="X88"/>
  <c r="W88"/>
  <c r="Z87"/>
  <c r="Y87"/>
  <c r="X87"/>
  <c r="W87"/>
  <c r="Z86"/>
  <c r="Y86"/>
  <c r="X86"/>
  <c r="W86"/>
  <c r="Z85"/>
  <c r="Y85"/>
  <c r="X85"/>
  <c r="W85"/>
  <c r="Z84"/>
  <c r="Y84"/>
  <c r="X84"/>
  <c r="W84"/>
  <c r="Z83"/>
  <c r="Y83"/>
  <c r="X83"/>
  <c r="W83"/>
  <c r="Z82"/>
  <c r="Y82"/>
  <c r="X82"/>
  <c r="W82"/>
  <c r="Z81"/>
  <c r="Y81"/>
  <c r="X81"/>
  <c r="W81"/>
  <c r="Z80"/>
  <c r="Y80"/>
  <c r="X80"/>
  <c r="W80"/>
  <c r="Z79"/>
  <c r="Y79"/>
  <c r="X79"/>
  <c r="W79"/>
  <c r="Z78"/>
  <c r="Y78"/>
  <c r="X78"/>
  <c r="W78"/>
  <c r="Z77"/>
  <c r="Y77"/>
  <c r="X77"/>
  <c r="W77"/>
  <c r="Z76"/>
  <c r="Y76"/>
  <c r="X76"/>
  <c r="W76"/>
  <c r="Z75"/>
  <c r="Y75"/>
  <c r="X75"/>
  <c r="W75"/>
  <c r="Z74"/>
  <c r="Y74"/>
  <c r="X74"/>
  <c r="W74"/>
  <c r="Z73"/>
  <c r="Y73"/>
  <c r="X73"/>
  <c r="W73"/>
  <c r="Z72"/>
  <c r="Y72"/>
  <c r="X72"/>
  <c r="W72"/>
  <c r="Z71"/>
  <c r="Y71"/>
  <c r="X71"/>
  <c r="W71"/>
  <c r="Z70"/>
  <c r="Y70"/>
  <c r="X70"/>
  <c r="W70"/>
  <c r="Z69"/>
  <c r="Y69"/>
  <c r="X69"/>
  <c r="W69"/>
  <c r="Z68"/>
  <c r="Y68"/>
  <c r="X68"/>
  <c r="W68"/>
  <c r="Z67"/>
  <c r="Y67"/>
  <c r="X67"/>
  <c r="W67"/>
  <c r="Z66"/>
  <c r="Y66"/>
  <c r="X66"/>
  <c r="W66"/>
  <c r="Z65"/>
  <c r="Y65"/>
  <c r="X65"/>
  <c r="W65"/>
  <c r="Z64"/>
  <c r="Y64"/>
  <c r="X64"/>
  <c r="W64"/>
  <c r="Z63"/>
  <c r="Y63"/>
  <c r="X63"/>
  <c r="W63"/>
  <c r="Z62"/>
  <c r="Y62"/>
  <c r="X62"/>
  <c r="W62"/>
  <c r="Z61"/>
  <c r="Y61"/>
  <c r="X61"/>
  <c r="W61"/>
  <c r="Z60"/>
  <c r="Y60"/>
  <c r="X60"/>
  <c r="W60"/>
  <c r="Z59"/>
  <c r="Y59"/>
  <c r="X59"/>
  <c r="W59"/>
  <c r="Z58"/>
  <c r="Y58"/>
  <c r="X58"/>
  <c r="W58"/>
  <c r="Z57"/>
  <c r="Y57"/>
  <c r="X57"/>
  <c r="W57"/>
  <c r="Z56"/>
  <c r="Y56"/>
  <c r="X56"/>
  <c r="W56"/>
  <c r="Z55"/>
  <c r="Y55"/>
  <c r="X55"/>
  <c r="W55"/>
  <c r="Z54"/>
  <c r="Y54"/>
  <c r="X54"/>
  <c r="W54"/>
  <c r="Z53"/>
  <c r="Y53"/>
  <c r="X53"/>
  <c r="W53"/>
  <c r="Z52"/>
  <c r="Y52"/>
  <c r="X52"/>
  <c r="W52"/>
  <c r="Z51"/>
  <c r="Y51"/>
  <c r="X51"/>
  <c r="W51"/>
  <c r="Z50"/>
  <c r="Y50"/>
  <c r="X50"/>
  <c r="W50"/>
  <c r="Z49"/>
  <c r="Y49"/>
  <c r="X49"/>
  <c r="W49"/>
  <c r="Z48"/>
  <c r="Y48"/>
  <c r="X48"/>
  <c r="W48"/>
  <c r="Z47"/>
  <c r="Y47"/>
  <c r="X47"/>
  <c r="W47"/>
  <c r="Z46"/>
  <c r="Y46"/>
  <c r="X46"/>
  <c r="W46"/>
  <c r="Z45"/>
  <c r="Y45"/>
  <c r="X45"/>
  <c r="W45"/>
  <c r="Z44"/>
  <c r="Y44"/>
  <c r="X44"/>
  <c r="W44"/>
  <c r="Z43"/>
  <c r="Y43"/>
  <c r="X43"/>
  <c r="W43"/>
  <c r="Z42"/>
  <c r="Y42"/>
  <c r="X42"/>
  <c r="W42"/>
  <c r="Z41"/>
  <c r="Y41"/>
  <c r="X41"/>
  <c r="W41"/>
  <c r="Z40"/>
  <c r="Y40"/>
  <c r="X40"/>
  <c r="W40"/>
  <c r="Z39"/>
  <c r="Y39"/>
  <c r="X39"/>
  <c r="W39"/>
  <c r="Z38"/>
  <c r="Y38"/>
  <c r="X38"/>
  <c r="W38"/>
  <c r="Z37"/>
  <c r="Y37"/>
  <c r="X37"/>
  <c r="W37"/>
  <c r="Z36"/>
  <c r="Y36"/>
  <c r="X36"/>
  <c r="W36"/>
  <c r="Z35"/>
  <c r="Y35"/>
  <c r="X35"/>
  <c r="W35"/>
  <c r="Z34"/>
  <c r="Y34"/>
  <c r="X34"/>
  <c r="W34"/>
  <c r="Z33"/>
  <c r="Y33"/>
  <c r="X33"/>
  <c r="W33"/>
  <c r="Z32"/>
  <c r="Y32"/>
  <c r="X32"/>
  <c r="W32"/>
  <c r="Z31"/>
  <c r="Y31"/>
  <c r="X31"/>
  <c r="W31"/>
  <c r="Z30"/>
  <c r="Y30"/>
  <c r="X30"/>
  <c r="W30"/>
  <c r="Z29"/>
  <c r="Y29"/>
  <c r="X29"/>
  <c r="W29"/>
  <c r="Z28"/>
  <c r="Y28"/>
  <c r="X28"/>
  <c r="W28"/>
  <c r="Z27"/>
  <c r="Y27"/>
  <c r="X27"/>
  <c r="W27"/>
  <c r="Z26"/>
  <c r="Y26"/>
  <c r="X26"/>
  <c r="W26"/>
  <c r="Z25"/>
  <c r="Y25"/>
  <c r="X25"/>
  <c r="W25"/>
  <c r="Z24"/>
  <c r="Y24"/>
  <c r="X24"/>
  <c r="W24"/>
  <c r="Z23"/>
  <c r="Y23"/>
  <c r="X23"/>
  <c r="W23"/>
  <c r="Z22"/>
  <c r="Y22"/>
  <c r="X22"/>
  <c r="W22"/>
  <c r="Z21"/>
  <c r="Y21"/>
  <c r="X21"/>
  <c r="W21"/>
  <c r="Z20"/>
  <c r="Y20"/>
  <c r="X20"/>
  <c r="W20"/>
  <c r="Z19"/>
  <c r="Y19"/>
  <c r="X19"/>
  <c r="W19"/>
  <c r="Z18"/>
  <c r="Y18"/>
  <c r="X18"/>
  <c r="W18"/>
  <c r="Z17"/>
  <c r="Y17"/>
  <c r="X17"/>
  <c r="W17"/>
  <c r="Z16"/>
  <c r="Y16"/>
  <c r="X16"/>
  <c r="W16"/>
  <c r="Z15"/>
  <c r="Y15"/>
  <c r="X15"/>
  <c r="W15"/>
  <c r="Z14"/>
  <c r="Y14"/>
  <c r="X14"/>
  <c r="W14"/>
  <c r="Z13"/>
  <c r="Y13"/>
  <c r="X13"/>
  <c r="W13"/>
  <c r="Z12"/>
  <c r="Y12"/>
  <c r="X12"/>
  <c r="W12"/>
  <c r="Z11"/>
  <c r="Y11"/>
  <c r="X11"/>
  <c r="W11"/>
  <c r="Z10"/>
  <c r="Y10"/>
  <c r="X10"/>
  <c r="W10"/>
  <c r="Z9"/>
  <c r="Y9"/>
  <c r="X9"/>
  <c r="W9"/>
  <c r="Z8"/>
  <c r="Y8"/>
  <c r="X8"/>
  <c r="W8"/>
  <c r="Z7"/>
  <c r="Y7"/>
  <c r="X7"/>
  <c r="W7"/>
  <c r="Z6"/>
  <c r="Y6"/>
  <c r="X6"/>
  <c r="W6"/>
  <c r="Z5"/>
  <c r="Y5"/>
  <c r="X5"/>
  <c r="W5"/>
  <c r="Z4"/>
  <c r="Y4"/>
  <c r="X4"/>
  <c r="W4"/>
  <c r="Z3"/>
  <c r="Y3"/>
  <c r="X3"/>
  <c r="W3"/>
  <c r="Z2"/>
  <c r="Y2"/>
  <c r="X2"/>
  <c r="W2"/>
  <c r="N301"/>
  <c r="N300"/>
  <c r="N299"/>
  <c r="N298"/>
  <c r="N297"/>
  <c r="N296"/>
  <c r="N295"/>
  <c r="N294"/>
  <c r="N293"/>
  <c r="N292"/>
  <c r="N291"/>
  <c r="M301"/>
  <c r="L301"/>
  <c r="K301"/>
  <c r="M300"/>
  <c r="L300"/>
  <c r="K300"/>
  <c r="M299"/>
  <c r="L299"/>
  <c r="F31" i="30" s="1"/>
  <c r="K299" i="6"/>
  <c r="M298"/>
  <c r="L298"/>
  <c r="F30" i="30" s="1"/>
  <c r="K298" i="6"/>
  <c r="M297"/>
  <c r="L297"/>
  <c r="F29" i="30" s="1"/>
  <c r="K297" i="6"/>
  <c r="M296"/>
  <c r="L296"/>
  <c r="K296"/>
  <c r="M295"/>
  <c r="L295"/>
  <c r="K295"/>
  <c r="M294"/>
  <c r="L294"/>
  <c r="K294"/>
  <c r="M293"/>
  <c r="L293"/>
  <c r="K293"/>
  <c r="M292"/>
  <c r="L292"/>
  <c r="K292"/>
  <c r="M291"/>
  <c r="L291"/>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AM281" i="14"/>
  <c r="X281" i="6" s="1"/>
  <c r="AM282" i="14"/>
  <c r="X282" i="6" s="1"/>
  <c r="AM283" i="14"/>
  <c r="X283" i="6" s="1"/>
  <c r="AM284" i="14"/>
  <c r="X284" i="6" s="1"/>
  <c r="AO117" i="14"/>
  <c r="Y117" i="6" s="1"/>
  <c r="AO118" i="14"/>
  <c r="Y118" i="6" s="1"/>
  <c r="AO119" i="14"/>
  <c r="Y119" i="6" s="1"/>
  <c r="AO120" i="14"/>
  <c r="Y120" i="6" s="1"/>
  <c r="AO121" i="14"/>
  <c r="Y121" i="6" s="1"/>
  <c r="AO122" i="14"/>
  <c r="Y122" i="6" s="1"/>
  <c r="AO123" i="14"/>
  <c r="Y123" i="6" s="1"/>
  <c r="AO124" i="14"/>
  <c r="Y124" i="6" s="1"/>
  <c r="AO125" i="14"/>
  <c r="Y125" i="6" s="1"/>
  <c r="AO126" i="14"/>
  <c r="Y126" i="6" s="1"/>
  <c r="AO127" i="14"/>
  <c r="Y127" i="6" s="1"/>
  <c r="AO128" i="14"/>
  <c r="Y128" i="6" s="1"/>
  <c r="AO129" i="14"/>
  <c r="Y129" i="6" s="1"/>
  <c r="AO130" i="14"/>
  <c r="Y130" i="6" s="1"/>
  <c r="AO132" i="14"/>
  <c r="Y132" i="6" s="1"/>
  <c r="AO133" i="14"/>
  <c r="Y133" i="6" s="1"/>
  <c r="AO134" i="14"/>
  <c r="Y134" i="6" s="1"/>
  <c r="AO135" i="14"/>
  <c r="Y135" i="6" s="1"/>
  <c r="AO136" i="14"/>
  <c r="Y136" i="6" s="1"/>
  <c r="AO137" i="14"/>
  <c r="Y137" i="6" s="1"/>
  <c r="AO138" i="14"/>
  <c r="Y138" i="6" s="1"/>
  <c r="AO140" i="14"/>
  <c r="Y140" i="6" s="1"/>
  <c r="AO141" i="14"/>
  <c r="Y141" i="6" s="1"/>
  <c r="AO142" i="14"/>
  <c r="Y142" i="6" s="1"/>
  <c r="AO143" i="14"/>
  <c r="Y143" i="6" s="1"/>
  <c r="AO144" i="14"/>
  <c r="Y144" i="6" s="1"/>
  <c r="AO145" i="14"/>
  <c r="Y145" i="6" s="1"/>
  <c r="AO146" i="14"/>
  <c r="Y146" i="6" s="1"/>
  <c r="AO147" i="14"/>
  <c r="Y147" i="6" s="1"/>
  <c r="AO148" i="14"/>
  <c r="Y148" i="6" s="1"/>
  <c r="AO149" i="14"/>
  <c r="Y149" i="6" s="1"/>
  <c r="AO150" i="14"/>
  <c r="Y150" i="6" s="1"/>
  <c r="AO151" i="14"/>
  <c r="Y151" i="6" s="1"/>
  <c r="AO152" i="14"/>
  <c r="Y152" i="6" s="1"/>
  <c r="AO153" i="14"/>
  <c r="Y153" i="6" s="1"/>
  <c r="AO154" i="14"/>
  <c r="Y154" i="6" s="1"/>
  <c r="AO156" i="14"/>
  <c r="Y156" i="6" s="1"/>
  <c r="AO157" i="14"/>
  <c r="Y157" i="6" s="1"/>
  <c r="AO158" i="14"/>
  <c r="Y158" i="6" s="1"/>
  <c r="AO159" i="14"/>
  <c r="Y159" i="6" s="1"/>
  <c r="AO160" i="14"/>
  <c r="Y160" i="6" s="1"/>
  <c r="AO161" i="14"/>
  <c r="Y161" i="6" s="1"/>
  <c r="AO162" i="14"/>
  <c r="Y162" i="6" s="1"/>
  <c r="AO163" i="14"/>
  <c r="Y163" i="6" s="1"/>
  <c r="AO164" i="14"/>
  <c r="Y164" i="6" s="1"/>
  <c r="AO165" i="14"/>
  <c r="Y165" i="6" s="1"/>
  <c r="AO166" i="14"/>
  <c r="Y166" i="6" s="1"/>
  <c r="AO167" i="14"/>
  <c r="Y167" i="6" s="1"/>
  <c r="AO168" i="14"/>
  <c r="Y168" i="6" s="1"/>
  <c r="AO169" i="14"/>
  <c r="Y169" i="6" s="1"/>
  <c r="AO170" i="14"/>
  <c r="Y170" i="6" s="1"/>
  <c r="AO171" i="14"/>
  <c r="Y171" i="6" s="1"/>
  <c r="AO172" i="14"/>
  <c r="Y172" i="6" s="1"/>
  <c r="AO173" i="14"/>
  <c r="Y173" i="6" s="1"/>
  <c r="AO174" i="14"/>
  <c r="Y174" i="6" s="1"/>
  <c r="AO175" i="14"/>
  <c r="Y175" i="6" s="1"/>
  <c r="AO176" i="14"/>
  <c r="Y176" i="6" s="1"/>
  <c r="AO177" i="14"/>
  <c r="Y177" i="6" s="1"/>
  <c r="AO178" i="14"/>
  <c r="Y178" i="6" s="1"/>
  <c r="AO179" i="14"/>
  <c r="Y179" i="6" s="1"/>
  <c r="AO180" i="14"/>
  <c r="Y180" i="6" s="1"/>
  <c r="AO181" i="14"/>
  <c r="Y181" i="6" s="1"/>
  <c r="AO182" i="14"/>
  <c r="Y182" i="6" s="1"/>
  <c r="AO183" i="14"/>
  <c r="Y183" i="6" s="1"/>
  <c r="AO184" i="14"/>
  <c r="Y184" i="6" s="1"/>
  <c r="AO185" i="14"/>
  <c r="Y185" i="6" s="1"/>
  <c r="AO186" i="14"/>
  <c r="Y186" i="6" s="1"/>
  <c r="AO187" i="14"/>
  <c r="Y187" i="6" s="1"/>
  <c r="AO188" i="14"/>
  <c r="Y188" i="6" s="1"/>
  <c r="AO189" i="14"/>
  <c r="Y189" i="6" s="1"/>
  <c r="AO190" i="14"/>
  <c r="Y190" i="6" s="1"/>
  <c r="AO191" i="14"/>
  <c r="Y191" i="6" s="1"/>
  <c r="AO192" i="14"/>
  <c r="Y192" i="6" s="1"/>
  <c r="AO193" i="14"/>
  <c r="Y193" i="6" s="1"/>
  <c r="AO194" i="14"/>
  <c r="Y194" i="6" s="1"/>
  <c r="AO195" i="14"/>
  <c r="Y195" i="6" s="1"/>
  <c r="AO196" i="14"/>
  <c r="Y196" i="6" s="1"/>
  <c r="AO197" i="14"/>
  <c r="Y197" i="6" s="1"/>
  <c r="AO198" i="14"/>
  <c r="Y198" i="6" s="1"/>
  <c r="AO199" i="14"/>
  <c r="Y199" i="6" s="1"/>
  <c r="AO200" i="14"/>
  <c r="Y200" i="6" s="1"/>
  <c r="AO201" i="14"/>
  <c r="Y201" i="6" s="1"/>
  <c r="AO202" i="14"/>
  <c r="Y202" i="6" s="1"/>
  <c r="AO204" i="14"/>
  <c r="Y204" i="6" s="1"/>
  <c r="AO205" i="14"/>
  <c r="Y205" i="6" s="1"/>
  <c r="AO206" i="14"/>
  <c r="Y206" i="6" s="1"/>
  <c r="AO207" i="14"/>
  <c r="Y207" i="6" s="1"/>
  <c r="AO208" i="14"/>
  <c r="Y208" i="6" s="1"/>
  <c r="AO209" i="14"/>
  <c r="Y209" i="6" s="1"/>
  <c r="AO210" i="14"/>
  <c r="Y210" i="6" s="1"/>
  <c r="AO211" i="14"/>
  <c r="Y211" i="6" s="1"/>
  <c r="AO212" i="14"/>
  <c r="Y212" i="6" s="1"/>
  <c r="AO213" i="14"/>
  <c r="Y213" i="6" s="1"/>
  <c r="AO214" i="14"/>
  <c r="Y214" i="6" s="1"/>
  <c r="AO215" i="14"/>
  <c r="Y215" i="6" s="1"/>
  <c r="AO216" i="14"/>
  <c r="Y216" i="6" s="1"/>
  <c r="AO217" i="14"/>
  <c r="Y217" i="6" s="1"/>
  <c r="AO218" i="14"/>
  <c r="Y218" i="6" s="1"/>
  <c r="AO219" i="14"/>
  <c r="Y219" i="6" s="1"/>
  <c r="AO220" i="14"/>
  <c r="Y220" i="6" s="1"/>
  <c r="AO221" i="14"/>
  <c r="Y221" i="6" s="1"/>
  <c r="AO222" i="14"/>
  <c r="Y222" i="6" s="1"/>
  <c r="AO223" i="14"/>
  <c r="Y223" i="6" s="1"/>
  <c r="AO224" i="14"/>
  <c r="Y224" i="6" s="1"/>
  <c r="AO225" i="14"/>
  <c r="Y225" i="6" s="1"/>
  <c r="AO226" i="14"/>
  <c r="Y226" i="6" s="1"/>
  <c r="AO227" i="14"/>
  <c r="Y227" i="6" s="1"/>
  <c r="AO228" i="14"/>
  <c r="Y228" i="6" s="1"/>
  <c r="AO229" i="14"/>
  <c r="Y229" i="6" s="1"/>
  <c r="AO230" i="14"/>
  <c r="Y230" i="6" s="1"/>
  <c r="AO231" i="14"/>
  <c r="Y231" i="6" s="1"/>
  <c r="AO232" i="14"/>
  <c r="Y232" i="6" s="1"/>
  <c r="AO234" i="14"/>
  <c r="Y234" i="6" s="1"/>
  <c r="AO236" i="14"/>
  <c r="Y236" i="6" s="1"/>
  <c r="AO237" i="14"/>
  <c r="Y237" i="6" s="1"/>
  <c r="AO238" i="14"/>
  <c r="Y238" i="6" s="1"/>
  <c r="AO239" i="14"/>
  <c r="Y239" i="6" s="1"/>
  <c r="AO240" i="14"/>
  <c r="Y240" i="6" s="1"/>
  <c r="AO241" i="14"/>
  <c r="Y241" i="6" s="1"/>
  <c r="AO242" i="14"/>
  <c r="Y242" i="6" s="1"/>
  <c r="AO243" i="14"/>
  <c r="Y243" i="6" s="1"/>
  <c r="AO244" i="14"/>
  <c r="Y244" i="6" s="1"/>
  <c r="AO245" i="14"/>
  <c r="Y245" i="6" s="1"/>
  <c r="AO246" i="14"/>
  <c r="Y246" i="6" s="1"/>
  <c r="AO247" i="14"/>
  <c r="Y247" i="6" s="1"/>
  <c r="AO248" i="14"/>
  <c r="Y248" i="6" s="1"/>
  <c r="AO249" i="14"/>
  <c r="Y249" i="6" s="1"/>
  <c r="AO250" i="14"/>
  <c r="Y250" i="6" s="1"/>
  <c r="AO251" i="14"/>
  <c r="Y251" i="6" s="1"/>
  <c r="AO252" i="14"/>
  <c r="Y252" i="6" s="1"/>
  <c r="AO253" i="14"/>
  <c r="Y253" i="6" s="1"/>
  <c r="AO254" i="14"/>
  <c r="Y254" i="6" s="1"/>
  <c r="AO255" i="14"/>
  <c r="Y255" i="6" s="1"/>
  <c r="AO256" i="14"/>
  <c r="Y256" i="6" s="1"/>
  <c r="AO257" i="14"/>
  <c r="Y257" i="6" s="1"/>
  <c r="AO258" i="14"/>
  <c r="Y258" i="6" s="1"/>
  <c r="AO259" i="14"/>
  <c r="Y259" i="6" s="1"/>
  <c r="AO260" i="14"/>
  <c r="Y260" i="6" s="1"/>
  <c r="AO261" i="14"/>
  <c r="Y261" i="6" s="1"/>
  <c r="AO262" i="14"/>
  <c r="Y262" i="6" s="1"/>
  <c r="AO263" i="14"/>
  <c r="Y263" i="6" s="1"/>
  <c r="AO264" i="14"/>
  <c r="Y264" i="6" s="1"/>
  <c r="AO265" i="14"/>
  <c r="Y265" i="6" s="1"/>
  <c r="AO266" i="14"/>
  <c r="Y266" i="6" s="1"/>
  <c r="AO267" i="14"/>
  <c r="Y267" i="6" s="1"/>
  <c r="AO268" i="14"/>
  <c r="Y268" i="6" s="1"/>
  <c r="AO269" i="14"/>
  <c r="Y269" i="6" s="1"/>
  <c r="AO270" i="14"/>
  <c r="Y270" i="6" s="1"/>
  <c r="AO271" i="14"/>
  <c r="Y271" i="6" s="1"/>
  <c r="AO272" i="14"/>
  <c r="Y272" i="6" s="1"/>
  <c r="AO273" i="14"/>
  <c r="Y273" i="6" s="1"/>
  <c r="AO274" i="14"/>
  <c r="Y274" i="6" s="1"/>
  <c r="AO275" i="14"/>
  <c r="Y275" i="6" s="1"/>
  <c r="AO276" i="14"/>
  <c r="Y276" i="6" s="1"/>
  <c r="AO277" i="14"/>
  <c r="Y277" i="6" s="1"/>
  <c r="AO278" i="14"/>
  <c r="Y278" i="6" s="1"/>
  <c r="AO279" i="14"/>
  <c r="Y279" i="6" s="1"/>
  <c r="AO280" i="14"/>
  <c r="Y280" i="6" s="1"/>
  <c r="AO281" i="14"/>
  <c r="Y281" i="6" s="1"/>
  <c r="AO282" i="14"/>
  <c r="Y282" i="6" s="1"/>
  <c r="AO283" i="14"/>
  <c r="Y283" i="6" s="1"/>
  <c r="AO284" i="14"/>
  <c r="Y284" i="6" s="1"/>
  <c r="AO285" i="14"/>
  <c r="Y285" i="6" s="1"/>
  <c r="AO286" i="14"/>
  <c r="Y286" i="6" s="1"/>
  <c r="AO116" i="14"/>
  <c r="Y116" i="6" s="1"/>
  <c r="AH285" i="14"/>
  <c r="U285" i="6" s="1"/>
  <c r="AI285" i="14"/>
  <c r="V285" i="6" s="1"/>
  <c r="AH286" i="14"/>
  <c r="U286" i="6" s="1"/>
  <c r="AI286" i="14"/>
  <c r="V286" i="6" s="1"/>
  <c r="W284" i="14"/>
  <c r="L284" i="6" s="1"/>
  <c r="X284" i="14"/>
  <c r="M284" i="6" s="1"/>
  <c r="Y284" i="14"/>
  <c r="N284" i="6" s="1"/>
  <c r="Z284" i="14"/>
  <c r="O284" i="6" s="1"/>
  <c r="AA284" i="14"/>
  <c r="P284" i="6" s="1"/>
  <c r="AB284" i="14"/>
  <c r="Q284" i="6" s="1"/>
  <c r="AC284" i="14"/>
  <c r="R284" i="6" s="1"/>
  <c r="AD284" i="14"/>
  <c r="S284" i="6" s="1"/>
  <c r="AE284" i="14"/>
  <c r="T284" i="6" s="1"/>
  <c r="X285" i="14"/>
  <c r="M285" i="6" s="1"/>
  <c r="Y285" i="14"/>
  <c r="N285" i="6" s="1"/>
  <c r="AA285" i="14"/>
  <c r="P285" i="6" s="1"/>
  <c r="AB285" i="14"/>
  <c r="Q285" i="6" s="1"/>
  <c r="AC285" i="14"/>
  <c r="R285" i="6" s="1"/>
  <c r="AD285" i="14"/>
  <c r="S285" i="6" s="1"/>
  <c r="AE285" i="14"/>
  <c r="T285" i="6" s="1"/>
  <c r="AM279" i="14"/>
  <c r="X279" i="6" s="1"/>
  <c r="AM278" i="14"/>
  <c r="X278" i="6" s="1"/>
  <c r="AM277" i="14"/>
  <c r="X277" i="6" s="1"/>
  <c r="AM276" i="14"/>
  <c r="X276" i="6" s="1"/>
  <c r="AM272" i="14"/>
  <c r="X272" i="6" s="1"/>
  <c r="AM271" i="14"/>
  <c r="X271" i="6" s="1"/>
  <c r="AM270" i="14"/>
  <c r="X270" i="6" s="1"/>
  <c r="AM269" i="14"/>
  <c r="X269" i="6" s="1"/>
  <c r="AM268" i="14"/>
  <c r="X268" i="6" s="1"/>
  <c r="AM267" i="14"/>
  <c r="X267" i="6" s="1"/>
  <c r="AM266" i="14"/>
  <c r="X266" i="6" s="1"/>
  <c r="AM265" i="14"/>
  <c r="X265" i="6" s="1"/>
  <c r="AM264" i="14"/>
  <c r="X264" i="6" s="1"/>
  <c r="AM263" i="14"/>
  <c r="X263" i="6" s="1"/>
  <c r="AM262" i="14"/>
  <c r="X262" i="6" s="1"/>
  <c r="AM261" i="14"/>
  <c r="X261" i="6" s="1"/>
  <c r="AM260" i="14"/>
  <c r="X260" i="6" s="1"/>
  <c r="AM259" i="14"/>
  <c r="X259" i="6" s="1"/>
  <c r="AM258" i="14"/>
  <c r="X258" i="6" s="1"/>
  <c r="AM257" i="14"/>
  <c r="X257" i="6" s="1"/>
  <c r="AM256" i="14"/>
  <c r="X256" i="6" s="1"/>
  <c r="AM255" i="14"/>
  <c r="X255" i="6" s="1"/>
  <c r="AM254" i="14"/>
  <c r="X254" i="6" s="1"/>
  <c r="AM253" i="14"/>
  <c r="X253" i="6" s="1"/>
  <c r="AM252" i="14"/>
  <c r="X252" i="6" s="1"/>
  <c r="AM251" i="14"/>
  <c r="X251" i="6" s="1"/>
  <c r="AM250" i="14"/>
  <c r="X250" i="6" s="1"/>
  <c r="AM249" i="14"/>
  <c r="X249" i="6" s="1"/>
  <c r="AM248" i="14"/>
  <c r="X248" i="6" s="1"/>
  <c r="AM247" i="14"/>
  <c r="X247" i="6" s="1"/>
  <c r="AM246" i="14"/>
  <c r="X246" i="6" s="1"/>
  <c r="AM245" i="14"/>
  <c r="X245" i="6" s="1"/>
  <c r="AM244" i="14"/>
  <c r="X244" i="6" s="1"/>
  <c r="AM243" i="14"/>
  <c r="X243" i="6" s="1"/>
  <c r="AM242" i="14"/>
  <c r="X242" i="6" s="1"/>
  <c r="AM241" i="14"/>
  <c r="X241" i="6" s="1"/>
  <c r="AM240" i="14"/>
  <c r="X240" i="6" s="1"/>
  <c r="AM239" i="14"/>
  <c r="X239" i="6" s="1"/>
  <c r="AM238" i="14"/>
  <c r="X238" i="6" s="1"/>
  <c r="AM237" i="14"/>
  <c r="X237" i="6" s="1"/>
  <c r="AM236" i="14"/>
  <c r="X236" i="6" s="1"/>
  <c r="AM235" i="14"/>
  <c r="X235" i="6" s="1"/>
  <c r="AM234" i="14"/>
  <c r="X234" i="6" s="1"/>
  <c r="AM233" i="14"/>
  <c r="X233" i="6" s="1"/>
  <c r="AM232" i="14"/>
  <c r="X232" i="6" s="1"/>
  <c r="AM231" i="14"/>
  <c r="X231" i="6" s="1"/>
  <c r="AM230" i="14"/>
  <c r="X230" i="6" s="1"/>
  <c r="AM229" i="14"/>
  <c r="X229" i="6" s="1"/>
  <c r="AM228" i="14"/>
  <c r="X228" i="6" s="1"/>
  <c r="AM227" i="14"/>
  <c r="X227" i="6" s="1"/>
  <c r="AM226" i="14"/>
  <c r="X226" i="6" s="1"/>
  <c r="AM225" i="14"/>
  <c r="X225" i="6" s="1"/>
  <c r="AM224" i="14"/>
  <c r="X224" i="6" s="1"/>
  <c r="AM223" i="14"/>
  <c r="X223" i="6" s="1"/>
  <c r="AM222" i="14"/>
  <c r="X222" i="6" s="1"/>
  <c r="AM221" i="14"/>
  <c r="X221" i="6" s="1"/>
  <c r="AM220" i="14"/>
  <c r="X220" i="6" s="1"/>
  <c r="AM219" i="14"/>
  <c r="X219" i="6" s="1"/>
  <c r="AM218" i="14"/>
  <c r="X218" i="6" s="1"/>
  <c r="AM217" i="14"/>
  <c r="X217" i="6" s="1"/>
  <c r="AM216" i="14"/>
  <c r="X216" i="6" s="1"/>
  <c r="AM215" i="14"/>
  <c r="X215" i="6" s="1"/>
  <c r="AM214" i="14"/>
  <c r="X214" i="6" s="1"/>
  <c r="AM213" i="14"/>
  <c r="X213" i="6" s="1"/>
  <c r="AM212" i="14"/>
  <c r="X212" i="6" s="1"/>
  <c r="AM211" i="14"/>
  <c r="X211" i="6" s="1"/>
  <c r="AM210" i="14"/>
  <c r="X210" i="6" s="1"/>
  <c r="AM209" i="14"/>
  <c r="X209" i="6" s="1"/>
  <c r="AM208" i="14"/>
  <c r="X208" i="6" s="1"/>
  <c r="AM207" i="14"/>
  <c r="X207" i="6" s="1"/>
  <c r="AM206" i="14"/>
  <c r="X206" i="6" s="1"/>
  <c r="AM205" i="14"/>
  <c r="X205" i="6" s="1"/>
  <c r="AM204" i="14"/>
  <c r="X204" i="6" s="1"/>
  <c r="AM203" i="14"/>
  <c r="X203" i="6" s="1"/>
  <c r="AM202" i="14"/>
  <c r="X202" i="6" s="1"/>
  <c r="AM201" i="14"/>
  <c r="X201" i="6" s="1"/>
  <c r="AM200" i="14"/>
  <c r="X200" i="6" s="1"/>
  <c r="AM199" i="14"/>
  <c r="X199" i="6" s="1"/>
  <c r="AM198" i="14"/>
  <c r="X198" i="6" s="1"/>
  <c r="AM197" i="14"/>
  <c r="X197" i="6" s="1"/>
  <c r="AM196" i="14"/>
  <c r="X196" i="6" s="1"/>
  <c r="AM195" i="14"/>
  <c r="X195" i="6" s="1"/>
  <c r="AM194" i="14"/>
  <c r="X194" i="6" s="1"/>
  <c r="AM193" i="14"/>
  <c r="X193" i="6" s="1"/>
  <c r="AM192" i="14"/>
  <c r="X192" i="6" s="1"/>
  <c r="AM191" i="14"/>
  <c r="X191" i="6" s="1"/>
  <c r="AM190" i="14"/>
  <c r="X190" i="6" s="1"/>
  <c r="AM189" i="14"/>
  <c r="X189" i="6" s="1"/>
  <c r="AM188" i="14"/>
  <c r="X188" i="6" s="1"/>
  <c r="AM187" i="14"/>
  <c r="X187" i="6" s="1"/>
  <c r="AM186" i="14"/>
  <c r="X186" i="6" s="1"/>
  <c r="AM185" i="14"/>
  <c r="X185" i="6" s="1"/>
  <c r="AM184" i="14"/>
  <c r="X184" i="6" s="1"/>
  <c r="AM183" i="14"/>
  <c r="X183" i="6" s="1"/>
  <c r="AM182" i="14"/>
  <c r="X182" i="6" s="1"/>
  <c r="AM181" i="14"/>
  <c r="X181" i="6" s="1"/>
  <c r="AM180" i="14"/>
  <c r="X180" i="6" s="1"/>
  <c r="AM179" i="14"/>
  <c r="X179" i="6" s="1"/>
  <c r="AM178" i="14"/>
  <c r="X178" i="6" s="1"/>
  <c r="AM177" i="14"/>
  <c r="X177" i="6" s="1"/>
  <c r="AM176" i="14"/>
  <c r="X176" i="6" s="1"/>
  <c r="AM175" i="14"/>
  <c r="X175" i="6" s="1"/>
  <c r="AM174" i="14"/>
  <c r="X174" i="6" s="1"/>
  <c r="AM173" i="14"/>
  <c r="X173" i="6" s="1"/>
  <c r="AM172" i="14"/>
  <c r="X172" i="6" s="1"/>
  <c r="AM171" i="14"/>
  <c r="X171" i="6" s="1"/>
  <c r="AM170" i="14"/>
  <c r="X170" i="6" s="1"/>
  <c r="AM169" i="14"/>
  <c r="X169" i="6" s="1"/>
  <c r="AM168" i="14"/>
  <c r="X168" i="6" s="1"/>
  <c r="AM167" i="14"/>
  <c r="X167" i="6" s="1"/>
  <c r="AM166" i="14"/>
  <c r="X166" i="6" s="1"/>
  <c r="AM165" i="14"/>
  <c r="X165" i="6" s="1"/>
  <c r="AM164" i="14"/>
  <c r="X164" i="6" s="1"/>
  <c r="AM163" i="14"/>
  <c r="X163" i="6" s="1"/>
  <c r="AM162" i="14"/>
  <c r="X162" i="6" s="1"/>
  <c r="AM161" i="14"/>
  <c r="X161" i="6" s="1"/>
  <c r="AM160" i="14"/>
  <c r="X160" i="6" s="1"/>
  <c r="AM159" i="14"/>
  <c r="X159" i="6" s="1"/>
  <c r="AM158" i="14"/>
  <c r="X158" i="6" s="1"/>
  <c r="AM157" i="14"/>
  <c r="X157" i="6" s="1"/>
  <c r="AM156" i="14"/>
  <c r="X156" i="6" s="1"/>
  <c r="AM155" i="14"/>
  <c r="X155" i="6" s="1"/>
  <c r="AM154" i="14"/>
  <c r="X154" i="6" s="1"/>
  <c r="AM153" i="14"/>
  <c r="X153" i="6" s="1"/>
  <c r="AM152" i="14"/>
  <c r="X152" i="6" s="1"/>
  <c r="AM151" i="14"/>
  <c r="X151" i="6" s="1"/>
  <c r="AM150" i="14"/>
  <c r="X150" i="6" s="1"/>
  <c r="AM149" i="14"/>
  <c r="X149" i="6" s="1"/>
  <c r="AM148" i="14"/>
  <c r="X148" i="6" s="1"/>
  <c r="AM147" i="14"/>
  <c r="X147" i="6" s="1"/>
  <c r="AM146" i="14"/>
  <c r="X146" i="6" s="1"/>
  <c r="AM145" i="14"/>
  <c r="X145" i="6" s="1"/>
  <c r="AM144" i="14"/>
  <c r="X144" i="6" s="1"/>
  <c r="AM143" i="14"/>
  <c r="X143" i="6" s="1"/>
  <c r="AM142" i="14"/>
  <c r="X142" i="6" s="1"/>
  <c r="AM141" i="14"/>
  <c r="X141" i="6" s="1"/>
  <c r="AM140" i="14"/>
  <c r="X140" i="6" s="1"/>
  <c r="AM139" i="14"/>
  <c r="X139" i="6" s="1"/>
  <c r="AM138" i="14"/>
  <c r="X138" i="6" s="1"/>
  <c r="AM137" i="14"/>
  <c r="X137" i="6" s="1"/>
  <c r="AM136" i="14"/>
  <c r="X136" i="6" s="1"/>
  <c r="AM135" i="14"/>
  <c r="X135" i="6" s="1"/>
  <c r="AM134" i="14"/>
  <c r="X134" i="6" s="1"/>
  <c r="AM133" i="14"/>
  <c r="X133" i="6" s="1"/>
  <c r="AM132" i="14"/>
  <c r="X132" i="6" s="1"/>
  <c r="AM131" i="14"/>
  <c r="X131" i="6" s="1"/>
  <c r="AM130" i="14"/>
  <c r="X130" i="6" s="1"/>
  <c r="AM129" i="14"/>
  <c r="X129" i="6" s="1"/>
  <c r="AM128" i="14"/>
  <c r="X128" i="6" s="1"/>
  <c r="AM127" i="14"/>
  <c r="X127" i="6" s="1"/>
  <c r="AM126" i="14"/>
  <c r="X126" i="6" s="1"/>
  <c r="AM125" i="14"/>
  <c r="X125" i="6" s="1"/>
  <c r="AM124" i="14"/>
  <c r="X124" i="6" s="1"/>
  <c r="AM123" i="14"/>
  <c r="X123" i="6" s="1"/>
  <c r="AM122" i="14"/>
  <c r="X122" i="6" s="1"/>
  <c r="AM121" i="14"/>
  <c r="X121" i="6" s="1"/>
  <c r="AM120" i="14"/>
  <c r="X120" i="6" s="1"/>
  <c r="AM119" i="14"/>
  <c r="X119" i="6" s="1"/>
  <c r="AM118" i="14"/>
  <c r="X118" i="6" s="1"/>
  <c r="AM117" i="14"/>
  <c r="X117" i="6" s="1"/>
  <c r="AM116" i="14"/>
  <c r="X116" i="6" s="1"/>
  <c r="AM115" i="14"/>
  <c r="X115" i="6" s="1"/>
  <c r="AM114" i="14"/>
  <c r="X114" i="6" s="1"/>
  <c r="AM280" i="14"/>
  <c r="X280" i="6" s="1"/>
  <c r="AI284" i="14"/>
  <c r="V284" i="6" s="1"/>
  <c r="AH284" i="14"/>
  <c r="U284" i="6" s="1"/>
  <c r="AI283" i="14"/>
  <c r="V283" i="6" s="1"/>
  <c r="AH283" i="14"/>
  <c r="U283" i="6" s="1"/>
  <c r="AI282" i="14"/>
  <c r="V282" i="6" s="1"/>
  <c r="AH282" i="14"/>
  <c r="U282" i="6" s="1"/>
  <c r="AE283" i="14"/>
  <c r="T283" i="6" s="1"/>
  <c r="AD283" i="14"/>
  <c r="S283" i="6" s="1"/>
  <c r="AC283" i="14"/>
  <c r="R283" i="6" s="1"/>
  <c r="AB283" i="14"/>
  <c r="Q283" i="6" s="1"/>
  <c r="AA283" i="14"/>
  <c r="P283" i="6" s="1"/>
  <c r="Z283" i="14"/>
  <c r="O283" i="6" s="1"/>
  <c r="Y283" i="14"/>
  <c r="N283" i="6" s="1"/>
  <c r="X283" i="14"/>
  <c r="M283" i="6" s="1"/>
  <c r="W283" i="14"/>
  <c r="L283" i="6" s="1"/>
  <c r="AE282" i="14"/>
  <c r="T282" i="6" s="1"/>
  <c r="AD282" i="14"/>
  <c r="S282" i="6" s="1"/>
  <c r="AC282" i="14"/>
  <c r="R282" i="6" s="1"/>
  <c r="AB282" i="14"/>
  <c r="Q282" i="6" s="1"/>
  <c r="AA282" i="14"/>
  <c r="P282" i="6" s="1"/>
  <c r="Z282" i="14"/>
  <c r="O282" i="6" s="1"/>
  <c r="Y282" i="14"/>
  <c r="N282" i="6" s="1"/>
  <c r="X282" i="14"/>
  <c r="M282" i="6" s="1"/>
  <c r="W282" i="14"/>
  <c r="L282" i="6" s="1"/>
  <c r="AE281" i="14"/>
  <c r="T281" i="6" s="1"/>
  <c r="AD281" i="14"/>
  <c r="S281" i="6" s="1"/>
  <c r="AC281" i="14"/>
  <c r="R281" i="6" s="1"/>
  <c r="AB281" i="14"/>
  <c r="Q281" i="6" s="1"/>
  <c r="AA281" i="14"/>
  <c r="P281" i="6" s="1"/>
  <c r="Z281" i="14"/>
  <c r="O281" i="6" s="1"/>
  <c r="Y281" i="14"/>
  <c r="N281" i="6" s="1"/>
  <c r="X281" i="14"/>
  <c r="M281" i="6" s="1"/>
  <c r="W281" i="14"/>
  <c r="L281" i="6" s="1"/>
  <c r="J23" i="31"/>
  <c r="I23"/>
  <c r="H23"/>
  <c r="G23"/>
  <c r="F23"/>
  <c r="E23"/>
  <c r="D23"/>
  <c r="C23"/>
  <c r="A53" i="28"/>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P112" i="22"/>
  <c r="O112"/>
  <c r="N112"/>
  <c r="P111"/>
  <c r="O111"/>
  <c r="N111"/>
  <c r="P110"/>
  <c r="O110"/>
  <c r="N110"/>
  <c r="P109"/>
  <c r="O109"/>
  <c r="O105"/>
  <c r="N109"/>
  <c r="P108"/>
  <c r="O108"/>
  <c r="N108"/>
  <c r="P107"/>
  <c r="O107"/>
  <c r="N107"/>
  <c r="P106"/>
  <c r="O106"/>
  <c r="N106"/>
  <c r="P105"/>
  <c r="N105"/>
  <c r="P104"/>
  <c r="O104"/>
  <c r="N104"/>
  <c r="P103"/>
  <c r="O103"/>
  <c r="N103"/>
  <c r="P102"/>
  <c r="O102"/>
  <c r="N102"/>
  <c r="P101"/>
  <c r="O101"/>
  <c r="N101"/>
  <c r="P100"/>
  <c r="O100"/>
  <c r="N100"/>
  <c r="P99"/>
  <c r="O99"/>
  <c r="N99"/>
  <c r="P98"/>
  <c r="O98"/>
  <c r="N98"/>
  <c r="P97"/>
  <c r="O97"/>
  <c r="N97"/>
  <c r="P96"/>
  <c r="O96"/>
  <c r="N96"/>
  <c r="P95"/>
  <c r="O95"/>
  <c r="N95"/>
  <c r="P94"/>
  <c r="O94"/>
  <c r="N94"/>
  <c r="P93"/>
  <c r="O93"/>
  <c r="N93"/>
  <c r="P92"/>
  <c r="O92"/>
  <c r="N92"/>
  <c r="P91"/>
  <c r="O91"/>
  <c r="N91"/>
  <c r="P90"/>
  <c r="O90"/>
  <c r="N90"/>
  <c r="P89"/>
  <c r="O89"/>
  <c r="N89"/>
  <c r="P88"/>
  <c r="O88"/>
  <c r="N88"/>
  <c r="P87"/>
  <c r="O87"/>
  <c r="N87"/>
  <c r="P86"/>
  <c r="O86"/>
  <c r="N86"/>
  <c r="P85"/>
  <c r="O85"/>
  <c r="N85"/>
  <c r="P84"/>
  <c r="O84"/>
  <c r="N84"/>
  <c r="P83"/>
  <c r="O83"/>
  <c r="N83"/>
  <c r="P82"/>
  <c r="O82"/>
  <c r="N82"/>
  <c r="P81"/>
  <c r="O81"/>
  <c r="N81"/>
  <c r="P80"/>
  <c r="O80"/>
  <c r="N80"/>
  <c r="P79"/>
  <c r="O79"/>
  <c r="N79"/>
  <c r="P78"/>
  <c r="O78"/>
  <c r="N78"/>
  <c r="P77"/>
  <c r="O77"/>
  <c r="N77"/>
  <c r="P76"/>
  <c r="O76"/>
  <c r="N76"/>
  <c r="P75"/>
  <c r="O75"/>
  <c r="N75"/>
  <c r="P74"/>
  <c r="O74"/>
  <c r="N74"/>
  <c r="P73"/>
  <c r="O73"/>
  <c r="N73"/>
  <c r="P72"/>
  <c r="O72"/>
  <c r="N72"/>
  <c r="P71"/>
  <c r="O71"/>
  <c r="N71"/>
  <c r="P70"/>
  <c r="O70"/>
  <c r="N70"/>
  <c r="P69"/>
  <c r="O69"/>
  <c r="N69"/>
  <c r="P68"/>
  <c r="O68"/>
  <c r="N68"/>
  <c r="P67"/>
  <c r="O67"/>
  <c r="N67"/>
  <c r="P66"/>
  <c r="O66"/>
  <c r="N66"/>
  <c r="P65"/>
  <c r="O65"/>
  <c r="N65"/>
  <c r="P64"/>
  <c r="O64"/>
  <c r="N64"/>
  <c r="P63"/>
  <c r="O63"/>
  <c r="N63"/>
  <c r="P62"/>
  <c r="O62"/>
  <c r="N62"/>
  <c r="P61"/>
  <c r="O61"/>
  <c r="N61"/>
  <c r="P60"/>
  <c r="O60"/>
  <c r="N60"/>
  <c r="P59"/>
  <c r="O59"/>
  <c r="N59"/>
  <c r="P58"/>
  <c r="O58"/>
  <c r="N58"/>
  <c r="P57"/>
  <c r="O57"/>
  <c r="N57"/>
  <c r="P56"/>
  <c r="O56"/>
  <c r="N56"/>
  <c r="P55"/>
  <c r="O55"/>
  <c r="N55"/>
  <c r="P54"/>
  <c r="O54"/>
  <c r="N54"/>
  <c r="P53"/>
  <c r="O53"/>
  <c r="N53"/>
  <c r="P52"/>
  <c r="O52"/>
  <c r="N52"/>
  <c r="P51"/>
  <c r="O51"/>
  <c r="N51"/>
  <c r="P50"/>
  <c r="O50"/>
  <c r="N50"/>
  <c r="P49"/>
  <c r="O49"/>
  <c r="N49"/>
  <c r="P48"/>
  <c r="O48"/>
  <c r="N48"/>
  <c r="P47"/>
  <c r="O47"/>
  <c r="N47"/>
  <c r="P46"/>
  <c r="O46"/>
  <c r="N46"/>
  <c r="P45"/>
  <c r="O45"/>
  <c r="N45"/>
  <c r="P44"/>
  <c r="O44"/>
  <c r="N44"/>
  <c r="P43"/>
  <c r="O43"/>
  <c r="N43"/>
  <c r="P42"/>
  <c r="O42"/>
  <c r="N42"/>
  <c r="P41"/>
  <c r="O41"/>
  <c r="N41"/>
  <c r="P40"/>
  <c r="O40"/>
  <c r="N40"/>
  <c r="P39"/>
  <c r="O39"/>
  <c r="N39"/>
  <c r="P38"/>
  <c r="O38"/>
  <c r="N38"/>
  <c r="P37"/>
  <c r="O37"/>
  <c r="N37"/>
  <c r="P36"/>
  <c r="O36"/>
  <c r="N36"/>
  <c r="P35"/>
  <c r="O35"/>
  <c r="N35"/>
  <c r="P34"/>
  <c r="O34"/>
  <c r="N34"/>
  <c r="P33"/>
  <c r="O33"/>
  <c r="N33"/>
  <c r="P32"/>
  <c r="O32"/>
  <c r="N32"/>
  <c r="P31"/>
  <c r="O31"/>
  <c r="N31"/>
  <c r="P30"/>
  <c r="O30"/>
  <c r="N30"/>
  <c r="P29"/>
  <c r="O29"/>
  <c r="N29"/>
  <c r="P28"/>
  <c r="O28"/>
  <c r="N28"/>
  <c r="P27"/>
  <c r="O27"/>
  <c r="N27"/>
  <c r="P26"/>
  <c r="O26"/>
  <c r="N26"/>
  <c r="P25"/>
  <c r="O25"/>
  <c r="N25"/>
  <c r="P24"/>
  <c r="O24"/>
  <c r="N24"/>
  <c r="P23"/>
  <c r="O23"/>
  <c r="N23"/>
  <c r="P22"/>
  <c r="O22"/>
  <c r="N22"/>
  <c r="P21"/>
  <c r="O21"/>
  <c r="N21"/>
  <c r="P20"/>
  <c r="O20"/>
  <c r="N20"/>
  <c r="P19"/>
  <c r="O19"/>
  <c r="N19"/>
  <c r="P18"/>
  <c r="O18"/>
  <c r="N18"/>
  <c r="P17"/>
  <c r="O17"/>
  <c r="N17"/>
  <c r="P16"/>
  <c r="O16"/>
  <c r="N16"/>
  <c r="P15"/>
  <c r="O15"/>
  <c r="N15"/>
  <c r="P14"/>
  <c r="O14"/>
  <c r="N14"/>
  <c r="P13"/>
  <c r="O13"/>
  <c r="N13"/>
  <c r="P12"/>
  <c r="O12"/>
  <c r="N12"/>
  <c r="P11"/>
  <c r="O11"/>
  <c r="N11"/>
  <c r="P10"/>
  <c r="O10"/>
  <c r="N10"/>
  <c r="P9"/>
  <c r="O9"/>
  <c r="N9"/>
  <c r="P8"/>
  <c r="O8"/>
  <c r="N8"/>
  <c r="P7"/>
  <c r="O7"/>
  <c r="N7"/>
  <c r="P6"/>
  <c r="O6"/>
  <c r="N6"/>
  <c r="P5"/>
  <c r="O5"/>
  <c r="N5"/>
  <c r="P4"/>
  <c r="O4"/>
  <c r="N4"/>
  <c r="P3"/>
  <c r="O3"/>
  <c r="N3"/>
  <c r="P2"/>
  <c r="O2"/>
  <c r="N2"/>
  <c r="M2"/>
  <c r="L2"/>
  <c r="I2"/>
  <c r="H2"/>
  <c r="G2"/>
  <c r="E2"/>
  <c r="AE280" i="14"/>
  <c r="T280" i="6" s="1"/>
  <c r="AD280" i="14"/>
  <c r="S280" i="6" s="1"/>
  <c r="AC280" i="14"/>
  <c r="R280" i="6" s="1"/>
  <c r="AB280" i="14"/>
  <c r="Q280" i="6" s="1"/>
  <c r="AA280" i="14"/>
  <c r="P280" i="6" s="1"/>
  <c r="AE279" i="14"/>
  <c r="T279" i="6" s="1"/>
  <c r="AD279" i="14"/>
  <c r="S279" i="6" s="1"/>
  <c r="AC279" i="14"/>
  <c r="R279" i="6" s="1"/>
  <c r="AB279" i="14"/>
  <c r="Q279" i="6" s="1"/>
  <c r="AA279" i="14"/>
  <c r="P279" i="6" s="1"/>
  <c r="AE278" i="14"/>
  <c r="T278" i="6" s="1"/>
  <c r="AD278" i="14"/>
  <c r="S278" i="6" s="1"/>
  <c r="AC278" i="14"/>
  <c r="R278" i="6" s="1"/>
  <c r="AB278" i="14"/>
  <c r="Q278" i="6" s="1"/>
  <c r="AA278" i="14"/>
  <c r="P278" i="6" s="1"/>
  <c r="AE277" i="14"/>
  <c r="T277" i="6" s="1"/>
  <c r="AD277" i="14"/>
  <c r="S277" i="6" s="1"/>
  <c r="AC277" i="14"/>
  <c r="R277" i="6" s="1"/>
  <c r="AB277" i="14"/>
  <c r="Q277" i="6" s="1"/>
  <c r="AA277" i="14"/>
  <c r="P277" i="6" s="1"/>
  <c r="AE276" i="14"/>
  <c r="T276" i="6" s="1"/>
  <c r="AD276" i="14"/>
  <c r="S276" i="6" s="1"/>
  <c r="AC276" i="14"/>
  <c r="R276" i="6" s="1"/>
  <c r="AB276" i="14"/>
  <c r="Q276" i="6" s="1"/>
  <c r="AA276" i="14"/>
  <c r="P276" i="6" s="1"/>
  <c r="AE275" i="14"/>
  <c r="T275" i="6" s="1"/>
  <c r="AD275" i="14"/>
  <c r="S275" i="6" s="1"/>
  <c r="AC275" i="14"/>
  <c r="R275" i="6" s="1"/>
  <c r="AB275" i="14"/>
  <c r="Q275" i="6" s="1"/>
  <c r="AA275" i="14"/>
  <c r="P275" i="6" s="1"/>
  <c r="AE274" i="14"/>
  <c r="T274" i="6" s="1"/>
  <c r="AD274" i="14"/>
  <c r="S274" i="6" s="1"/>
  <c r="AC274" i="14"/>
  <c r="R274" i="6" s="1"/>
  <c r="AB274" i="14"/>
  <c r="Q274" i="6" s="1"/>
  <c r="AA274" i="14"/>
  <c r="P274" i="6" s="1"/>
  <c r="AE273" i="14"/>
  <c r="T273" i="6" s="1"/>
  <c r="AD273" i="14"/>
  <c r="S273" i="6" s="1"/>
  <c r="AC273" i="14"/>
  <c r="R273" i="6" s="1"/>
  <c r="AB273" i="14"/>
  <c r="Q273" i="6" s="1"/>
  <c r="AA273" i="14"/>
  <c r="P273" i="6" s="1"/>
  <c r="AE272" i="14"/>
  <c r="T272" i="6" s="1"/>
  <c r="AD272" i="14"/>
  <c r="S272" i="6" s="1"/>
  <c r="AC272" i="14"/>
  <c r="R272" i="6" s="1"/>
  <c r="AB272" i="14"/>
  <c r="Q272" i="6" s="1"/>
  <c r="AA272" i="14"/>
  <c r="P272" i="6" s="1"/>
  <c r="AE271" i="14"/>
  <c r="T271" i="6" s="1"/>
  <c r="AD271" i="14"/>
  <c r="S271" i="6" s="1"/>
  <c r="AC271" i="14"/>
  <c r="R271" i="6" s="1"/>
  <c r="AB271" i="14"/>
  <c r="Q271" i="6" s="1"/>
  <c r="AA271" i="14"/>
  <c r="P271" i="6" s="1"/>
  <c r="AE270" i="14"/>
  <c r="T270" i="6" s="1"/>
  <c r="AD270" i="14"/>
  <c r="S270" i="6" s="1"/>
  <c r="AC270" i="14"/>
  <c r="R270" i="6" s="1"/>
  <c r="AB270" i="14"/>
  <c r="Q270" i="6" s="1"/>
  <c r="AA270" i="14"/>
  <c r="P270" i="6" s="1"/>
  <c r="AE269" i="14"/>
  <c r="T269" i="6" s="1"/>
  <c r="AD269" i="14"/>
  <c r="S269" i="6" s="1"/>
  <c r="AC269" i="14"/>
  <c r="R269" i="6" s="1"/>
  <c r="AB269" i="14"/>
  <c r="Q269" i="6" s="1"/>
  <c r="AA269" i="14"/>
  <c r="P269" i="6" s="1"/>
  <c r="AE268" i="14"/>
  <c r="T268" i="6" s="1"/>
  <c r="AD268" i="14"/>
  <c r="S268" i="6" s="1"/>
  <c r="AC268" i="14"/>
  <c r="R268" i="6" s="1"/>
  <c r="AB268" i="14"/>
  <c r="Q268" i="6" s="1"/>
  <c r="AA268" i="14"/>
  <c r="P268" i="6" s="1"/>
  <c r="AE267" i="14"/>
  <c r="T267" i="6" s="1"/>
  <c r="AD267" i="14"/>
  <c r="S267" i="6" s="1"/>
  <c r="AC267" i="14"/>
  <c r="R267" i="6" s="1"/>
  <c r="AB267" i="14"/>
  <c r="Q267" i="6" s="1"/>
  <c r="AA267" i="14"/>
  <c r="P267" i="6" s="1"/>
  <c r="AE266" i="14"/>
  <c r="T266" i="6" s="1"/>
  <c r="AD266" i="14"/>
  <c r="S266" i="6" s="1"/>
  <c r="AC266" i="14"/>
  <c r="R266" i="6" s="1"/>
  <c r="AB266" i="14"/>
  <c r="Q266" i="6" s="1"/>
  <c r="AA266" i="14"/>
  <c r="P266" i="6" s="1"/>
  <c r="AE265" i="14"/>
  <c r="T265" i="6" s="1"/>
  <c r="AD265" i="14"/>
  <c r="S265" i="6" s="1"/>
  <c r="AC265" i="14"/>
  <c r="R265" i="6" s="1"/>
  <c r="AB265" i="14"/>
  <c r="Q265" i="6" s="1"/>
  <c r="AA265" i="14"/>
  <c r="P265" i="6" s="1"/>
  <c r="AE264" i="14"/>
  <c r="T264" i="6" s="1"/>
  <c r="AD264" i="14"/>
  <c r="S264" i="6" s="1"/>
  <c r="AC264" i="14"/>
  <c r="R264" i="6" s="1"/>
  <c r="AB264" i="14"/>
  <c r="Q264" i="6" s="1"/>
  <c r="AA264" i="14"/>
  <c r="P264" i="6" s="1"/>
  <c r="AE263" i="14"/>
  <c r="T263" i="6" s="1"/>
  <c r="AD263" i="14"/>
  <c r="S263" i="6" s="1"/>
  <c r="AC263" i="14"/>
  <c r="R263" i="6" s="1"/>
  <c r="AB263" i="14"/>
  <c r="Q263" i="6" s="1"/>
  <c r="AA263" i="14"/>
  <c r="P263" i="6" s="1"/>
  <c r="AE262" i="14"/>
  <c r="T262" i="6" s="1"/>
  <c r="AD262" i="14"/>
  <c r="S262" i="6" s="1"/>
  <c r="AC262" i="14"/>
  <c r="R262" i="6" s="1"/>
  <c r="AB262" i="14"/>
  <c r="Q262" i="6" s="1"/>
  <c r="AA262" i="14"/>
  <c r="P262" i="6" s="1"/>
  <c r="AE261" i="14"/>
  <c r="T261" i="6" s="1"/>
  <c r="AD261" i="14"/>
  <c r="S261" i="6" s="1"/>
  <c r="AC261" i="14"/>
  <c r="R261" i="6" s="1"/>
  <c r="AB261" i="14"/>
  <c r="Q261" i="6" s="1"/>
  <c r="AA261" i="14"/>
  <c r="P261" i="6" s="1"/>
  <c r="AE260" i="14"/>
  <c r="T260" i="6" s="1"/>
  <c r="AD260" i="14"/>
  <c r="S260" i="6" s="1"/>
  <c r="AC260" i="14"/>
  <c r="R260" i="6" s="1"/>
  <c r="AB260" i="14"/>
  <c r="Q260" i="6" s="1"/>
  <c r="AA260" i="14"/>
  <c r="P260" i="6" s="1"/>
  <c r="AE259" i="14"/>
  <c r="T259" i="6" s="1"/>
  <c r="AD259" i="14"/>
  <c r="S259" i="6" s="1"/>
  <c r="AC259" i="14"/>
  <c r="R259" i="6" s="1"/>
  <c r="AB259" i="14"/>
  <c r="Q259" i="6" s="1"/>
  <c r="AA259" i="14"/>
  <c r="P259" i="6" s="1"/>
  <c r="AE258" i="14"/>
  <c r="T258" i="6" s="1"/>
  <c r="AD258" i="14"/>
  <c r="S258" i="6" s="1"/>
  <c r="AC258" i="14"/>
  <c r="R258" i="6" s="1"/>
  <c r="AB258" i="14"/>
  <c r="Q258" i="6" s="1"/>
  <c r="AA258" i="14"/>
  <c r="P258" i="6" s="1"/>
  <c r="AE257" i="14"/>
  <c r="T257" i="6" s="1"/>
  <c r="AD257" i="14"/>
  <c r="S257" i="6" s="1"/>
  <c r="AC257" i="14"/>
  <c r="R257" i="6" s="1"/>
  <c r="AB257" i="14"/>
  <c r="Q257" i="6" s="1"/>
  <c r="AA257" i="14"/>
  <c r="P257" i="6" s="1"/>
  <c r="AE256" i="14"/>
  <c r="T256" i="6" s="1"/>
  <c r="AD256" i="14"/>
  <c r="S256" i="6" s="1"/>
  <c r="AC256" i="14"/>
  <c r="R256" i="6" s="1"/>
  <c r="AB256" i="14"/>
  <c r="Q256" i="6" s="1"/>
  <c r="AA256" i="14"/>
  <c r="P256" i="6" s="1"/>
  <c r="AE255" i="14"/>
  <c r="T255" i="6" s="1"/>
  <c r="AD255" i="14"/>
  <c r="S255" i="6" s="1"/>
  <c r="AC255" i="14"/>
  <c r="R255" i="6" s="1"/>
  <c r="AB255" i="14"/>
  <c r="Q255" i="6" s="1"/>
  <c r="AA255" i="14"/>
  <c r="P255" i="6" s="1"/>
  <c r="AE254" i="14"/>
  <c r="T254" i="6" s="1"/>
  <c r="AD254" i="14"/>
  <c r="S254" i="6" s="1"/>
  <c r="AC254" i="14"/>
  <c r="R254" i="6" s="1"/>
  <c r="AB254" i="14"/>
  <c r="Q254" i="6" s="1"/>
  <c r="AA254" i="14"/>
  <c r="P254" i="6" s="1"/>
  <c r="AE253" i="14"/>
  <c r="T253" i="6" s="1"/>
  <c r="AD253" i="14"/>
  <c r="S253" i="6" s="1"/>
  <c r="AC253" i="14"/>
  <c r="R253" i="6" s="1"/>
  <c r="AB253" i="14"/>
  <c r="Q253" i="6" s="1"/>
  <c r="AA253" i="14"/>
  <c r="P253" i="6" s="1"/>
  <c r="AE252" i="14"/>
  <c r="T252" i="6" s="1"/>
  <c r="AD252" i="14"/>
  <c r="S252" i="6" s="1"/>
  <c r="AC252" i="14"/>
  <c r="R252" i="6" s="1"/>
  <c r="AB252" i="14"/>
  <c r="Q252" i="6" s="1"/>
  <c r="AA252" i="14"/>
  <c r="P252" i="6" s="1"/>
  <c r="AE251" i="14"/>
  <c r="T251" i="6" s="1"/>
  <c r="AD251" i="14"/>
  <c r="S251" i="6" s="1"/>
  <c r="AC251" i="14"/>
  <c r="R251" i="6" s="1"/>
  <c r="AB251" i="14"/>
  <c r="Q251" i="6" s="1"/>
  <c r="AA251" i="14"/>
  <c r="P251" i="6" s="1"/>
  <c r="AE250" i="14"/>
  <c r="T250" i="6" s="1"/>
  <c r="AD250" i="14"/>
  <c r="S250" i="6" s="1"/>
  <c r="AC250" i="14"/>
  <c r="R250" i="6" s="1"/>
  <c r="AB250" i="14"/>
  <c r="Q250" i="6" s="1"/>
  <c r="AA250" i="14"/>
  <c r="P250" i="6" s="1"/>
  <c r="AE249" i="14"/>
  <c r="T249" i="6" s="1"/>
  <c r="AD249" i="14"/>
  <c r="S249" i="6" s="1"/>
  <c r="AC249" i="14"/>
  <c r="R249" i="6" s="1"/>
  <c r="AB249" i="14"/>
  <c r="Q249" i="6" s="1"/>
  <c r="AA249" i="14"/>
  <c r="P249" i="6" s="1"/>
  <c r="AE248" i="14"/>
  <c r="T248" i="6" s="1"/>
  <c r="AD248" i="14"/>
  <c r="S248" i="6" s="1"/>
  <c r="AC248" i="14"/>
  <c r="R248" i="6" s="1"/>
  <c r="AB248" i="14"/>
  <c r="Q248" i="6" s="1"/>
  <c r="AA248" i="14"/>
  <c r="P248" i="6" s="1"/>
  <c r="AE247" i="14"/>
  <c r="T247" i="6" s="1"/>
  <c r="AD247" i="14"/>
  <c r="S247" i="6" s="1"/>
  <c r="AC247" i="14"/>
  <c r="R247" i="6" s="1"/>
  <c r="AB247" i="14"/>
  <c r="Q247" i="6" s="1"/>
  <c r="AA247" i="14"/>
  <c r="P247" i="6" s="1"/>
  <c r="AE246" i="14"/>
  <c r="T246" i="6" s="1"/>
  <c r="AD246" i="14"/>
  <c r="S246" i="6" s="1"/>
  <c r="AC246" i="14"/>
  <c r="R246" i="6" s="1"/>
  <c r="AB246" i="14"/>
  <c r="Q246" i="6" s="1"/>
  <c r="AA246" i="14"/>
  <c r="P246" i="6" s="1"/>
  <c r="AE245" i="14"/>
  <c r="T245" i="6" s="1"/>
  <c r="AD245" i="14"/>
  <c r="S245" i="6" s="1"/>
  <c r="AC245" i="14"/>
  <c r="R245" i="6" s="1"/>
  <c r="AB245" i="14"/>
  <c r="Q245" i="6" s="1"/>
  <c r="AA245" i="14"/>
  <c r="P245" i="6" s="1"/>
  <c r="AE244" i="14"/>
  <c r="T244" i="6" s="1"/>
  <c r="AD244" i="14"/>
  <c r="S244" i="6" s="1"/>
  <c r="AC244" i="14"/>
  <c r="R244" i="6" s="1"/>
  <c r="AB244" i="14"/>
  <c r="Q244" i="6" s="1"/>
  <c r="AA244" i="14"/>
  <c r="P244" i="6" s="1"/>
  <c r="AE243" i="14"/>
  <c r="T243" i="6" s="1"/>
  <c r="AD243" i="14"/>
  <c r="S243" i="6" s="1"/>
  <c r="AC243" i="14"/>
  <c r="R243" i="6" s="1"/>
  <c r="AB243" i="14"/>
  <c r="Q243" i="6" s="1"/>
  <c r="AA243" i="14"/>
  <c r="P243" i="6" s="1"/>
  <c r="AE242" i="14"/>
  <c r="T242" i="6" s="1"/>
  <c r="AD242" i="14"/>
  <c r="S242" i="6" s="1"/>
  <c r="AC242" i="14"/>
  <c r="R242" i="6" s="1"/>
  <c r="AB242" i="14"/>
  <c r="Q242" i="6" s="1"/>
  <c r="AA242" i="14"/>
  <c r="P242" i="6" s="1"/>
  <c r="AE241" i="14"/>
  <c r="T241" i="6" s="1"/>
  <c r="AD241" i="14"/>
  <c r="S241" i="6" s="1"/>
  <c r="AC241" i="14"/>
  <c r="R241" i="6" s="1"/>
  <c r="AB241" i="14"/>
  <c r="Q241" i="6" s="1"/>
  <c r="AA241" i="14"/>
  <c r="P241" i="6" s="1"/>
  <c r="AE240" i="14"/>
  <c r="T240" i="6" s="1"/>
  <c r="AD240" i="14"/>
  <c r="S240" i="6" s="1"/>
  <c r="AC240" i="14"/>
  <c r="R240" i="6" s="1"/>
  <c r="AB240" i="14"/>
  <c r="Q240" i="6" s="1"/>
  <c r="AA240" i="14"/>
  <c r="P240" i="6" s="1"/>
  <c r="AE239" i="14"/>
  <c r="T239" i="6" s="1"/>
  <c r="AD239" i="14"/>
  <c r="S239" i="6" s="1"/>
  <c r="AC239" i="14"/>
  <c r="R239" i="6" s="1"/>
  <c r="AB239" i="14"/>
  <c r="Q239" i="6" s="1"/>
  <c r="AA239" i="14"/>
  <c r="P239" i="6" s="1"/>
  <c r="AE238" i="14"/>
  <c r="T238" i="6" s="1"/>
  <c r="AD238" i="14"/>
  <c r="S238" i="6" s="1"/>
  <c r="AC238" i="14"/>
  <c r="R238" i="6" s="1"/>
  <c r="AB238" i="14"/>
  <c r="Q238" i="6" s="1"/>
  <c r="AA238" i="14"/>
  <c r="P238" i="6" s="1"/>
  <c r="AE237" i="14"/>
  <c r="T237" i="6" s="1"/>
  <c r="AD237" i="14"/>
  <c r="S237" i="6" s="1"/>
  <c r="AC237" i="14"/>
  <c r="R237" i="6" s="1"/>
  <c r="AB237" i="14"/>
  <c r="Q237" i="6" s="1"/>
  <c r="AA237" i="14"/>
  <c r="P237" i="6" s="1"/>
  <c r="AE236" i="14"/>
  <c r="T236" i="6" s="1"/>
  <c r="AD236" i="14"/>
  <c r="S236" i="6" s="1"/>
  <c r="AC236" i="14"/>
  <c r="R236" i="6" s="1"/>
  <c r="AB236" i="14"/>
  <c r="Q236" i="6" s="1"/>
  <c r="AA236" i="14"/>
  <c r="P236" i="6" s="1"/>
  <c r="AE235" i="14"/>
  <c r="T235" i="6" s="1"/>
  <c r="AD235" i="14"/>
  <c r="S235" i="6" s="1"/>
  <c r="AC235" i="14"/>
  <c r="R235" i="6" s="1"/>
  <c r="AB235" i="14"/>
  <c r="Q235" i="6" s="1"/>
  <c r="AA235" i="14"/>
  <c r="P235" i="6" s="1"/>
  <c r="AE234" i="14"/>
  <c r="T234" i="6" s="1"/>
  <c r="AD234" i="14"/>
  <c r="S234" i="6" s="1"/>
  <c r="AC234" i="14"/>
  <c r="R234" i="6" s="1"/>
  <c r="AB234" i="14"/>
  <c r="Q234" i="6" s="1"/>
  <c r="AA234" i="14"/>
  <c r="P234" i="6" s="1"/>
  <c r="AE233" i="14"/>
  <c r="T233" i="6" s="1"/>
  <c r="AD233" i="14"/>
  <c r="S233" i="6" s="1"/>
  <c r="AC233" i="14"/>
  <c r="R233" i="6" s="1"/>
  <c r="AB233" i="14"/>
  <c r="Q233" i="6" s="1"/>
  <c r="AA233" i="14"/>
  <c r="P233" i="6" s="1"/>
  <c r="AE232" i="14"/>
  <c r="T232" i="6" s="1"/>
  <c r="AD232" i="14"/>
  <c r="S232" i="6" s="1"/>
  <c r="AC232" i="14"/>
  <c r="R232" i="6" s="1"/>
  <c r="AB232" i="14"/>
  <c r="Q232" i="6" s="1"/>
  <c r="AA232" i="14"/>
  <c r="P232" i="6" s="1"/>
  <c r="AE231" i="14"/>
  <c r="T231" i="6" s="1"/>
  <c r="AD231" i="14"/>
  <c r="S231" i="6" s="1"/>
  <c r="AC231" i="14"/>
  <c r="R231" i="6" s="1"/>
  <c r="AB231" i="14"/>
  <c r="Q231" i="6" s="1"/>
  <c r="AA231" i="14"/>
  <c r="P231" i="6" s="1"/>
  <c r="AE230" i="14"/>
  <c r="T230" i="6" s="1"/>
  <c r="AD230" i="14"/>
  <c r="S230" i="6" s="1"/>
  <c r="AC230" i="14"/>
  <c r="R230" i="6" s="1"/>
  <c r="AB230" i="14"/>
  <c r="Q230" i="6" s="1"/>
  <c r="AA230" i="14"/>
  <c r="P230" i="6" s="1"/>
  <c r="AE229" i="14"/>
  <c r="T229" i="6" s="1"/>
  <c r="AD229" i="14"/>
  <c r="S229" i="6" s="1"/>
  <c r="AC229" i="14"/>
  <c r="R229" i="6" s="1"/>
  <c r="AB229" i="14"/>
  <c r="Q229" i="6" s="1"/>
  <c r="AA229" i="14"/>
  <c r="P229" i="6" s="1"/>
  <c r="AE228" i="14"/>
  <c r="T228" i="6" s="1"/>
  <c r="AD228" i="14"/>
  <c r="S228" i="6" s="1"/>
  <c r="AC228" i="14"/>
  <c r="R228" i="6" s="1"/>
  <c r="AB228" i="14"/>
  <c r="Q228" i="6" s="1"/>
  <c r="AA228" i="14"/>
  <c r="P228" i="6" s="1"/>
  <c r="AE227" i="14"/>
  <c r="T227" i="6" s="1"/>
  <c r="AD227" i="14"/>
  <c r="S227" i="6" s="1"/>
  <c r="AC227" i="14"/>
  <c r="R227" i="6" s="1"/>
  <c r="AB227" i="14"/>
  <c r="Q227" i="6" s="1"/>
  <c r="AA227" i="14"/>
  <c r="P227" i="6" s="1"/>
  <c r="AE226" i="14"/>
  <c r="T226" i="6" s="1"/>
  <c r="AD226" i="14"/>
  <c r="S226" i="6" s="1"/>
  <c r="AC226" i="14"/>
  <c r="R226" i="6" s="1"/>
  <c r="AB226" i="14"/>
  <c r="Q226" i="6" s="1"/>
  <c r="AA226" i="14"/>
  <c r="P226" i="6" s="1"/>
  <c r="AE225" i="14"/>
  <c r="T225" i="6" s="1"/>
  <c r="AD225" i="14"/>
  <c r="S225" i="6" s="1"/>
  <c r="AC225" i="14"/>
  <c r="R225" i="6" s="1"/>
  <c r="AB225" i="14"/>
  <c r="Q225" i="6" s="1"/>
  <c r="AA225" i="14"/>
  <c r="P225" i="6" s="1"/>
  <c r="AE224" i="14"/>
  <c r="T224" i="6" s="1"/>
  <c r="AD224" i="14"/>
  <c r="S224" i="6" s="1"/>
  <c r="AC224" i="14"/>
  <c r="R224" i="6" s="1"/>
  <c r="AB224" i="14"/>
  <c r="Q224" i="6" s="1"/>
  <c r="AA224" i="14"/>
  <c r="P224" i="6" s="1"/>
  <c r="AE223" i="14"/>
  <c r="T223" i="6" s="1"/>
  <c r="AD223" i="14"/>
  <c r="S223" i="6" s="1"/>
  <c r="AC223" i="14"/>
  <c r="R223" i="6" s="1"/>
  <c r="AB223" i="14"/>
  <c r="Q223" i="6" s="1"/>
  <c r="AA223" i="14"/>
  <c r="P223" i="6" s="1"/>
  <c r="AE222" i="14"/>
  <c r="T222" i="6" s="1"/>
  <c r="AD222" i="14"/>
  <c r="S222" i="6" s="1"/>
  <c r="AC222" i="14"/>
  <c r="R222" i="6" s="1"/>
  <c r="AB222" i="14"/>
  <c r="Q222" i="6" s="1"/>
  <c r="AA222" i="14"/>
  <c r="P222" i="6" s="1"/>
  <c r="AE221" i="14"/>
  <c r="T221" i="6" s="1"/>
  <c r="AD221" i="14"/>
  <c r="S221" i="6" s="1"/>
  <c r="AC221" i="14"/>
  <c r="R221" i="6" s="1"/>
  <c r="AB221" i="14"/>
  <c r="Q221" i="6" s="1"/>
  <c r="AA221" i="14"/>
  <c r="P221" i="6" s="1"/>
  <c r="AE220" i="14"/>
  <c r="T220" i="6" s="1"/>
  <c r="AD220" i="14"/>
  <c r="S220" i="6" s="1"/>
  <c r="AC220" i="14"/>
  <c r="R220" i="6" s="1"/>
  <c r="AB220" i="14"/>
  <c r="Q220" i="6" s="1"/>
  <c r="AA220" i="14"/>
  <c r="P220" i="6" s="1"/>
  <c r="AE219" i="14"/>
  <c r="T219" i="6" s="1"/>
  <c r="AD219" i="14"/>
  <c r="S219" i="6" s="1"/>
  <c r="AC219" i="14"/>
  <c r="R219" i="6" s="1"/>
  <c r="AB219" i="14"/>
  <c r="Q219" i="6" s="1"/>
  <c r="AA219" i="14"/>
  <c r="P219" i="6" s="1"/>
  <c r="AE218" i="14"/>
  <c r="T218" i="6" s="1"/>
  <c r="AD218" i="14"/>
  <c r="S218" i="6" s="1"/>
  <c r="AC218" i="14"/>
  <c r="R218" i="6" s="1"/>
  <c r="AB218" i="14"/>
  <c r="Q218" i="6" s="1"/>
  <c r="AA218" i="14"/>
  <c r="P218" i="6" s="1"/>
  <c r="AE217" i="14"/>
  <c r="T217" i="6" s="1"/>
  <c r="AD217" i="14"/>
  <c r="S217" i="6" s="1"/>
  <c r="AC217" i="14"/>
  <c r="R217" i="6" s="1"/>
  <c r="AB217" i="14"/>
  <c r="Q217" i="6" s="1"/>
  <c r="AA217" i="14"/>
  <c r="P217" i="6" s="1"/>
  <c r="AE216" i="14"/>
  <c r="T216" i="6" s="1"/>
  <c r="AD216" i="14"/>
  <c r="S216" i="6" s="1"/>
  <c r="AC216" i="14"/>
  <c r="R216" i="6" s="1"/>
  <c r="AB216" i="14"/>
  <c r="Q216" i="6" s="1"/>
  <c r="AA216" i="14"/>
  <c r="P216" i="6" s="1"/>
  <c r="AE215" i="14"/>
  <c r="T215" i="6" s="1"/>
  <c r="AD215" i="14"/>
  <c r="S215" i="6" s="1"/>
  <c r="AC215" i="14"/>
  <c r="R215" i="6" s="1"/>
  <c r="AB215" i="14"/>
  <c r="Q215" i="6" s="1"/>
  <c r="AA215" i="14"/>
  <c r="P215" i="6" s="1"/>
  <c r="AE214" i="14"/>
  <c r="T214" i="6" s="1"/>
  <c r="AD214" i="14"/>
  <c r="S214" i="6" s="1"/>
  <c r="AC214" i="14"/>
  <c r="R214" i="6" s="1"/>
  <c r="AB214" i="14"/>
  <c r="Q214" i="6" s="1"/>
  <c r="AA214" i="14"/>
  <c r="P214" i="6" s="1"/>
  <c r="AE213" i="14"/>
  <c r="T213" i="6" s="1"/>
  <c r="AD213" i="14"/>
  <c r="S213" i="6" s="1"/>
  <c r="AC213" i="14"/>
  <c r="R213" i="6" s="1"/>
  <c r="AB213" i="14"/>
  <c r="Q213" i="6" s="1"/>
  <c r="AA213" i="14"/>
  <c r="P213" i="6" s="1"/>
  <c r="AE212" i="14"/>
  <c r="T212" i="6" s="1"/>
  <c r="AD212" i="14"/>
  <c r="S212" i="6" s="1"/>
  <c r="AC212" i="14"/>
  <c r="R212" i="6" s="1"/>
  <c r="AB212" i="14"/>
  <c r="Q212" i="6" s="1"/>
  <c r="AA212" i="14"/>
  <c r="P212" i="6" s="1"/>
  <c r="AE211" i="14"/>
  <c r="T211" i="6" s="1"/>
  <c r="AD211" i="14"/>
  <c r="S211" i="6" s="1"/>
  <c r="AC211" i="14"/>
  <c r="R211" i="6" s="1"/>
  <c r="AB211" i="14"/>
  <c r="Q211" i="6" s="1"/>
  <c r="AA211" i="14"/>
  <c r="P211" i="6" s="1"/>
  <c r="AE210" i="14"/>
  <c r="T210" i="6" s="1"/>
  <c r="AD210" i="14"/>
  <c r="S210" i="6" s="1"/>
  <c r="AC210" i="14"/>
  <c r="R210" i="6" s="1"/>
  <c r="AB210" i="14"/>
  <c r="Q210" i="6" s="1"/>
  <c r="AA210" i="14"/>
  <c r="P210" i="6" s="1"/>
  <c r="AE209" i="14"/>
  <c r="T209" i="6" s="1"/>
  <c r="AD209" i="14"/>
  <c r="S209" i="6" s="1"/>
  <c r="AC209" i="14"/>
  <c r="R209" i="6" s="1"/>
  <c r="AB209" i="14"/>
  <c r="Q209" i="6" s="1"/>
  <c r="AA209" i="14"/>
  <c r="P209" i="6" s="1"/>
  <c r="AE208" i="14"/>
  <c r="T208" i="6" s="1"/>
  <c r="AD208" i="14"/>
  <c r="S208" i="6" s="1"/>
  <c r="AC208" i="14"/>
  <c r="R208" i="6" s="1"/>
  <c r="AB208" i="14"/>
  <c r="Q208" i="6" s="1"/>
  <c r="AA208" i="14"/>
  <c r="P208" i="6" s="1"/>
  <c r="AE207" i="14"/>
  <c r="T207" i="6" s="1"/>
  <c r="AD207" i="14"/>
  <c r="S207" i="6" s="1"/>
  <c r="AC207" i="14"/>
  <c r="R207" i="6" s="1"/>
  <c r="AB207" i="14"/>
  <c r="Q207" i="6" s="1"/>
  <c r="AA207" i="14"/>
  <c r="P207" i="6" s="1"/>
  <c r="AE206" i="14"/>
  <c r="T206" i="6" s="1"/>
  <c r="AD206" i="14"/>
  <c r="S206" i="6" s="1"/>
  <c r="AC206" i="14"/>
  <c r="R206" i="6" s="1"/>
  <c r="AB206" i="14"/>
  <c r="Q206" i="6" s="1"/>
  <c r="AA206" i="14"/>
  <c r="P206" i="6" s="1"/>
  <c r="AE205" i="14"/>
  <c r="T205" i="6" s="1"/>
  <c r="AD205" i="14"/>
  <c r="S205" i="6" s="1"/>
  <c r="AC205" i="14"/>
  <c r="R205" i="6" s="1"/>
  <c r="AB205" i="14"/>
  <c r="Q205" i="6" s="1"/>
  <c r="AA205" i="14"/>
  <c r="P205" i="6" s="1"/>
  <c r="AE204" i="14"/>
  <c r="T204" i="6" s="1"/>
  <c r="AD204" i="14"/>
  <c r="S204" i="6" s="1"/>
  <c r="AC204" i="14"/>
  <c r="R204" i="6" s="1"/>
  <c r="AB204" i="14"/>
  <c r="Q204" i="6" s="1"/>
  <c r="AA204" i="14"/>
  <c r="P204" i="6" s="1"/>
  <c r="AE203" i="14"/>
  <c r="T203" i="6" s="1"/>
  <c r="AD203" i="14"/>
  <c r="S203" i="6" s="1"/>
  <c r="AC203" i="14"/>
  <c r="R203" i="6" s="1"/>
  <c r="AB203" i="14"/>
  <c r="Q203" i="6" s="1"/>
  <c r="AA203" i="14"/>
  <c r="P203" i="6" s="1"/>
  <c r="AE202" i="14"/>
  <c r="T202" i="6" s="1"/>
  <c r="AD202" i="14"/>
  <c r="S202" i="6" s="1"/>
  <c r="AC202" i="14"/>
  <c r="R202" i="6" s="1"/>
  <c r="AB202" i="14"/>
  <c r="Q202" i="6" s="1"/>
  <c r="AA202" i="14"/>
  <c r="P202" i="6" s="1"/>
  <c r="AE201" i="14"/>
  <c r="T201" i="6" s="1"/>
  <c r="AD201" i="14"/>
  <c r="S201" i="6" s="1"/>
  <c r="AC201" i="14"/>
  <c r="R201" i="6" s="1"/>
  <c r="AB201" i="14"/>
  <c r="Q201" i="6" s="1"/>
  <c r="AA201" i="14"/>
  <c r="P201" i="6" s="1"/>
  <c r="AE200" i="14"/>
  <c r="T200" i="6" s="1"/>
  <c r="AD200" i="14"/>
  <c r="S200" i="6" s="1"/>
  <c r="AC200" i="14"/>
  <c r="R200" i="6" s="1"/>
  <c r="AB200" i="14"/>
  <c r="Q200" i="6" s="1"/>
  <c r="AA200" i="14"/>
  <c r="P200" i="6" s="1"/>
  <c r="AE199" i="14"/>
  <c r="T199" i="6" s="1"/>
  <c r="AD199" i="14"/>
  <c r="S199" i="6" s="1"/>
  <c r="AC199" i="14"/>
  <c r="R199" i="6" s="1"/>
  <c r="AB199" i="14"/>
  <c r="Q199" i="6" s="1"/>
  <c r="AA199" i="14"/>
  <c r="P199" i="6" s="1"/>
  <c r="AE198" i="14"/>
  <c r="T198" i="6" s="1"/>
  <c r="AD198" i="14"/>
  <c r="S198" i="6" s="1"/>
  <c r="AC198" i="14"/>
  <c r="R198" i="6" s="1"/>
  <c r="AB198" i="14"/>
  <c r="Q198" i="6" s="1"/>
  <c r="AA198" i="14"/>
  <c r="P198" i="6" s="1"/>
  <c r="AE197" i="14"/>
  <c r="T197" i="6" s="1"/>
  <c r="AD197" i="14"/>
  <c r="S197" i="6" s="1"/>
  <c r="AC197" i="14"/>
  <c r="R197" i="6" s="1"/>
  <c r="AB197" i="14"/>
  <c r="Q197" i="6" s="1"/>
  <c r="AA197" i="14"/>
  <c r="P197" i="6" s="1"/>
  <c r="AE196" i="14"/>
  <c r="T196" i="6" s="1"/>
  <c r="AD196" i="14"/>
  <c r="S196" i="6" s="1"/>
  <c r="AC196" i="14"/>
  <c r="R196" i="6" s="1"/>
  <c r="AB196" i="14"/>
  <c r="Q196" i="6" s="1"/>
  <c r="AA196" i="14"/>
  <c r="P196" i="6" s="1"/>
  <c r="AE195" i="14"/>
  <c r="T195" i="6" s="1"/>
  <c r="AD195" i="14"/>
  <c r="S195" i="6" s="1"/>
  <c r="AC195" i="14"/>
  <c r="R195" i="6" s="1"/>
  <c r="AB195" i="14"/>
  <c r="Q195" i="6" s="1"/>
  <c r="AA195" i="14"/>
  <c r="P195" i="6" s="1"/>
  <c r="AE194" i="14"/>
  <c r="T194" i="6" s="1"/>
  <c r="AD194" i="14"/>
  <c r="S194" i="6" s="1"/>
  <c r="AC194" i="14"/>
  <c r="R194" i="6" s="1"/>
  <c r="AB194" i="14"/>
  <c r="Q194" i="6" s="1"/>
  <c r="AA194" i="14"/>
  <c r="P194" i="6" s="1"/>
  <c r="AE193" i="14"/>
  <c r="T193" i="6" s="1"/>
  <c r="AD193" i="14"/>
  <c r="S193" i="6" s="1"/>
  <c r="AC193" i="14"/>
  <c r="R193" i="6" s="1"/>
  <c r="AB193" i="14"/>
  <c r="Q193" i="6" s="1"/>
  <c r="AA193" i="14"/>
  <c r="P193" i="6" s="1"/>
  <c r="AE192" i="14"/>
  <c r="T192" i="6" s="1"/>
  <c r="AD192" i="14"/>
  <c r="S192" i="6" s="1"/>
  <c r="AC192" i="14"/>
  <c r="R192" i="6" s="1"/>
  <c r="AB192" i="14"/>
  <c r="Q192" i="6" s="1"/>
  <c r="AA192" i="14"/>
  <c r="P192" i="6" s="1"/>
  <c r="AE191" i="14"/>
  <c r="T191" i="6" s="1"/>
  <c r="AD191" i="14"/>
  <c r="S191" i="6" s="1"/>
  <c r="AC191" i="14"/>
  <c r="R191" i="6" s="1"/>
  <c r="AB191" i="14"/>
  <c r="Q191" i="6" s="1"/>
  <c r="AA191" i="14"/>
  <c r="P191" i="6" s="1"/>
  <c r="AE190" i="14"/>
  <c r="T190" i="6" s="1"/>
  <c r="AD190" i="14"/>
  <c r="S190" i="6" s="1"/>
  <c r="AC190" i="14"/>
  <c r="R190" i="6" s="1"/>
  <c r="AB190" i="14"/>
  <c r="Q190" i="6" s="1"/>
  <c r="AA190" i="14"/>
  <c r="P190" i="6" s="1"/>
  <c r="AE189" i="14"/>
  <c r="T189" i="6" s="1"/>
  <c r="AD189" i="14"/>
  <c r="S189" i="6" s="1"/>
  <c r="AC189" i="14"/>
  <c r="R189" i="6" s="1"/>
  <c r="AB189" i="14"/>
  <c r="Q189" i="6" s="1"/>
  <c r="AA189" i="14"/>
  <c r="P189" i="6" s="1"/>
  <c r="AE188" i="14"/>
  <c r="T188" i="6" s="1"/>
  <c r="AD188" i="14"/>
  <c r="S188" i="6" s="1"/>
  <c r="AC188" i="14"/>
  <c r="R188" i="6" s="1"/>
  <c r="AB188" i="14"/>
  <c r="Q188" i="6" s="1"/>
  <c r="AA188" i="14"/>
  <c r="P188" i="6" s="1"/>
  <c r="AE187" i="14"/>
  <c r="T187" i="6" s="1"/>
  <c r="AD187" i="14"/>
  <c r="S187" i="6" s="1"/>
  <c r="AC187" i="14"/>
  <c r="R187" i="6" s="1"/>
  <c r="AB187" i="14"/>
  <c r="Q187" i="6" s="1"/>
  <c r="AA187" i="14"/>
  <c r="P187" i="6" s="1"/>
  <c r="AE186" i="14"/>
  <c r="T186" i="6" s="1"/>
  <c r="AD186" i="14"/>
  <c r="S186" i="6" s="1"/>
  <c r="AC186" i="14"/>
  <c r="R186" i="6" s="1"/>
  <c r="AB186" i="14"/>
  <c r="Q186" i="6" s="1"/>
  <c r="AA186" i="14"/>
  <c r="P186" i="6" s="1"/>
  <c r="AE185" i="14"/>
  <c r="T185" i="6" s="1"/>
  <c r="AD185" i="14"/>
  <c r="S185" i="6" s="1"/>
  <c r="AC185" i="14"/>
  <c r="R185" i="6" s="1"/>
  <c r="AB185" i="14"/>
  <c r="Q185" i="6" s="1"/>
  <c r="AA185" i="14"/>
  <c r="P185" i="6" s="1"/>
  <c r="AE184" i="14"/>
  <c r="T184" i="6" s="1"/>
  <c r="AD184" i="14"/>
  <c r="S184" i="6" s="1"/>
  <c r="AC184" i="14"/>
  <c r="R184" i="6" s="1"/>
  <c r="AB184" i="14"/>
  <c r="Q184" i="6" s="1"/>
  <c r="AA184" i="14"/>
  <c r="P184" i="6" s="1"/>
  <c r="AE183" i="14"/>
  <c r="T183" i="6" s="1"/>
  <c r="AD183" i="14"/>
  <c r="S183" i="6" s="1"/>
  <c r="AC183" i="14"/>
  <c r="R183" i="6" s="1"/>
  <c r="AB183" i="14"/>
  <c r="Q183" i="6" s="1"/>
  <c r="AA183" i="14"/>
  <c r="P183" i="6" s="1"/>
  <c r="AE182" i="14"/>
  <c r="T182" i="6" s="1"/>
  <c r="AD182" i="14"/>
  <c r="S182" i="6" s="1"/>
  <c r="AC182" i="14"/>
  <c r="R182" i="6" s="1"/>
  <c r="AB182" i="14"/>
  <c r="Q182" i="6" s="1"/>
  <c r="AA182" i="14"/>
  <c r="P182" i="6" s="1"/>
  <c r="AE181" i="14"/>
  <c r="T181" i="6" s="1"/>
  <c r="AD181" i="14"/>
  <c r="S181" i="6" s="1"/>
  <c r="AC181" i="14"/>
  <c r="R181" i="6" s="1"/>
  <c r="AB181" i="14"/>
  <c r="Q181" i="6" s="1"/>
  <c r="AA181" i="14"/>
  <c r="P181" i="6" s="1"/>
  <c r="AE180" i="14"/>
  <c r="T180" i="6" s="1"/>
  <c r="AD180" i="14"/>
  <c r="S180" i="6" s="1"/>
  <c r="AC180" i="14"/>
  <c r="R180" i="6" s="1"/>
  <c r="AB180" i="14"/>
  <c r="Q180" i="6" s="1"/>
  <c r="AA180" i="14"/>
  <c r="P180" i="6" s="1"/>
  <c r="AE179" i="14"/>
  <c r="T179" i="6" s="1"/>
  <c r="AD179" i="14"/>
  <c r="S179" i="6" s="1"/>
  <c r="AC179" i="14"/>
  <c r="R179" i="6" s="1"/>
  <c r="AB179" i="14"/>
  <c r="Q179" i="6" s="1"/>
  <c r="AA179" i="14"/>
  <c r="P179" i="6" s="1"/>
  <c r="AE178" i="14"/>
  <c r="T178" i="6" s="1"/>
  <c r="AD178" i="14"/>
  <c r="S178" i="6" s="1"/>
  <c r="AC178" i="14"/>
  <c r="R178" i="6" s="1"/>
  <c r="AB178" i="14"/>
  <c r="Q178" i="6" s="1"/>
  <c r="AA178" i="14"/>
  <c r="P178" i="6" s="1"/>
  <c r="AE177" i="14"/>
  <c r="T177" i="6" s="1"/>
  <c r="AD177" i="14"/>
  <c r="S177" i="6" s="1"/>
  <c r="AC177" i="14"/>
  <c r="R177" i="6" s="1"/>
  <c r="AB177" i="14"/>
  <c r="Q177" i="6" s="1"/>
  <c r="AA177" i="14"/>
  <c r="P177" i="6" s="1"/>
  <c r="AE176" i="14"/>
  <c r="T176" i="6" s="1"/>
  <c r="AD176" i="14"/>
  <c r="S176" i="6" s="1"/>
  <c r="AC176" i="14"/>
  <c r="R176" i="6" s="1"/>
  <c r="AB176" i="14"/>
  <c r="Q176" i="6" s="1"/>
  <c r="AA176" i="14"/>
  <c r="P176" i="6" s="1"/>
  <c r="AE175" i="14"/>
  <c r="T175" i="6" s="1"/>
  <c r="AD175" i="14"/>
  <c r="S175" i="6" s="1"/>
  <c r="AC175" i="14"/>
  <c r="R175" i="6" s="1"/>
  <c r="AB175" i="14"/>
  <c r="Q175" i="6" s="1"/>
  <c r="AA175" i="14"/>
  <c r="P175" i="6" s="1"/>
  <c r="AE174" i="14"/>
  <c r="T174" i="6" s="1"/>
  <c r="AD174" i="14"/>
  <c r="S174" i="6" s="1"/>
  <c r="AC174" i="14"/>
  <c r="R174" i="6" s="1"/>
  <c r="AB174" i="14"/>
  <c r="Q174" i="6" s="1"/>
  <c r="AA174" i="14"/>
  <c r="P174" i="6" s="1"/>
  <c r="AE173" i="14"/>
  <c r="T173" i="6" s="1"/>
  <c r="AD173" i="14"/>
  <c r="S173" i="6" s="1"/>
  <c r="AC173" i="14"/>
  <c r="R173" i="6" s="1"/>
  <c r="AB173" i="14"/>
  <c r="Q173" i="6" s="1"/>
  <c r="AA173" i="14"/>
  <c r="P173" i="6" s="1"/>
  <c r="AE172" i="14"/>
  <c r="T172" i="6" s="1"/>
  <c r="AD172" i="14"/>
  <c r="S172" i="6" s="1"/>
  <c r="AC172" i="14"/>
  <c r="R172" i="6" s="1"/>
  <c r="AB172" i="14"/>
  <c r="Q172" i="6" s="1"/>
  <c r="AA172" i="14"/>
  <c r="P172" i="6" s="1"/>
  <c r="AE171" i="14"/>
  <c r="T171" i="6" s="1"/>
  <c r="AD171" i="14"/>
  <c r="S171" i="6" s="1"/>
  <c r="AC171" i="14"/>
  <c r="R171" i="6" s="1"/>
  <c r="AB171" i="14"/>
  <c r="Q171" i="6" s="1"/>
  <c r="AA171" i="14"/>
  <c r="P171" i="6" s="1"/>
  <c r="AE170" i="14"/>
  <c r="T170" i="6" s="1"/>
  <c r="AD170" i="14"/>
  <c r="S170" i="6" s="1"/>
  <c r="AC170" i="14"/>
  <c r="R170" i="6" s="1"/>
  <c r="AB170" i="14"/>
  <c r="Q170" i="6" s="1"/>
  <c r="AA170" i="14"/>
  <c r="P170" i="6" s="1"/>
  <c r="AE169" i="14"/>
  <c r="T169" i="6" s="1"/>
  <c r="AD169" i="14"/>
  <c r="S169" i="6" s="1"/>
  <c r="AC169" i="14"/>
  <c r="R169" i="6" s="1"/>
  <c r="AB169" i="14"/>
  <c r="Q169" i="6" s="1"/>
  <c r="AA169" i="14"/>
  <c r="P169" i="6" s="1"/>
  <c r="AE168" i="14"/>
  <c r="T168" i="6" s="1"/>
  <c r="AD168" i="14"/>
  <c r="S168" i="6" s="1"/>
  <c r="AC168" i="14"/>
  <c r="R168" i="6" s="1"/>
  <c r="AB168" i="14"/>
  <c r="Q168" i="6" s="1"/>
  <c r="AA168" i="14"/>
  <c r="P168" i="6" s="1"/>
  <c r="AE167" i="14"/>
  <c r="T167" i="6" s="1"/>
  <c r="AD167" i="14"/>
  <c r="S167" i="6" s="1"/>
  <c r="AC167" i="14"/>
  <c r="R167" i="6" s="1"/>
  <c r="AB167" i="14"/>
  <c r="Q167" i="6" s="1"/>
  <c r="AA167" i="14"/>
  <c r="P167" i="6" s="1"/>
  <c r="AE166" i="14"/>
  <c r="T166" i="6" s="1"/>
  <c r="AD166" i="14"/>
  <c r="S166" i="6" s="1"/>
  <c r="AC166" i="14"/>
  <c r="R166" i="6" s="1"/>
  <c r="AB166" i="14"/>
  <c r="Q166" i="6" s="1"/>
  <c r="AA166" i="14"/>
  <c r="P166" i="6" s="1"/>
  <c r="AE165" i="14"/>
  <c r="T165" i="6" s="1"/>
  <c r="AD165" i="14"/>
  <c r="S165" i="6" s="1"/>
  <c r="AC165" i="14"/>
  <c r="R165" i="6" s="1"/>
  <c r="AB165" i="14"/>
  <c r="Q165" i="6" s="1"/>
  <c r="AA165" i="14"/>
  <c r="P165" i="6" s="1"/>
  <c r="AE164" i="14"/>
  <c r="T164" i="6" s="1"/>
  <c r="AD164" i="14"/>
  <c r="S164" i="6" s="1"/>
  <c r="AC164" i="14"/>
  <c r="R164" i="6" s="1"/>
  <c r="AB164" i="14"/>
  <c r="Q164" i="6" s="1"/>
  <c r="AA164" i="14"/>
  <c r="P164" i="6" s="1"/>
  <c r="AE163" i="14"/>
  <c r="T163" i="6" s="1"/>
  <c r="AD163" i="14"/>
  <c r="S163" i="6" s="1"/>
  <c r="AC163" i="14"/>
  <c r="R163" i="6" s="1"/>
  <c r="AB163" i="14"/>
  <c r="Q163" i="6" s="1"/>
  <c r="AA163" i="14"/>
  <c r="P163" i="6" s="1"/>
  <c r="AE162" i="14"/>
  <c r="T162" i="6" s="1"/>
  <c r="AD162" i="14"/>
  <c r="S162" i="6" s="1"/>
  <c r="AC162" i="14"/>
  <c r="R162" i="6" s="1"/>
  <c r="AB162" i="14"/>
  <c r="Q162" i="6" s="1"/>
  <c r="AA162" i="14"/>
  <c r="P162" i="6" s="1"/>
  <c r="AE161" i="14"/>
  <c r="T161" i="6" s="1"/>
  <c r="AD161" i="14"/>
  <c r="S161" i="6" s="1"/>
  <c r="AC161" i="14"/>
  <c r="R161" i="6" s="1"/>
  <c r="AB161" i="14"/>
  <c r="Q161" i="6" s="1"/>
  <c r="AA161" i="14"/>
  <c r="P161" i="6" s="1"/>
  <c r="AE160" i="14"/>
  <c r="T160" i="6" s="1"/>
  <c r="AD160" i="14"/>
  <c r="S160" i="6" s="1"/>
  <c r="AC160" i="14"/>
  <c r="R160" i="6" s="1"/>
  <c r="AB160" i="14"/>
  <c r="Q160" i="6" s="1"/>
  <c r="AA160" i="14"/>
  <c r="P160" i="6" s="1"/>
  <c r="AE159" i="14"/>
  <c r="T159" i="6" s="1"/>
  <c r="AD159" i="14"/>
  <c r="S159" i="6" s="1"/>
  <c r="AC159" i="14"/>
  <c r="R159" i="6" s="1"/>
  <c r="AB159" i="14"/>
  <c r="Q159" i="6" s="1"/>
  <c r="AA159" i="14"/>
  <c r="P159" i="6" s="1"/>
  <c r="AE158" i="14"/>
  <c r="T158" i="6" s="1"/>
  <c r="AD158" i="14"/>
  <c r="S158" i="6" s="1"/>
  <c r="AC158" i="14"/>
  <c r="R158" i="6" s="1"/>
  <c r="AB158" i="14"/>
  <c r="Q158" i="6" s="1"/>
  <c r="AA158" i="14"/>
  <c r="P158" i="6" s="1"/>
  <c r="AE157" i="14"/>
  <c r="T157" i="6" s="1"/>
  <c r="AD157" i="14"/>
  <c r="S157" i="6" s="1"/>
  <c r="AC157" i="14"/>
  <c r="R157" i="6" s="1"/>
  <c r="AB157" i="14"/>
  <c r="Q157" i="6" s="1"/>
  <c r="AA157" i="14"/>
  <c r="P157" i="6" s="1"/>
  <c r="AE156" i="14"/>
  <c r="T156" i="6" s="1"/>
  <c r="AD156" i="14"/>
  <c r="S156" i="6" s="1"/>
  <c r="AC156" i="14"/>
  <c r="R156" i="6" s="1"/>
  <c r="AB156" i="14"/>
  <c r="Q156" i="6" s="1"/>
  <c r="AA156" i="14"/>
  <c r="P156" i="6" s="1"/>
  <c r="AE155" i="14"/>
  <c r="T155" i="6" s="1"/>
  <c r="AD155" i="14"/>
  <c r="S155" i="6" s="1"/>
  <c r="AC155" i="14"/>
  <c r="R155" i="6" s="1"/>
  <c r="AB155" i="14"/>
  <c r="Q155" i="6" s="1"/>
  <c r="AA155" i="14"/>
  <c r="P155" i="6" s="1"/>
  <c r="AE154" i="14"/>
  <c r="T154" i="6" s="1"/>
  <c r="AD154" i="14"/>
  <c r="S154" i="6" s="1"/>
  <c r="AC154" i="14"/>
  <c r="R154" i="6" s="1"/>
  <c r="AB154" i="14"/>
  <c r="Q154" i="6" s="1"/>
  <c r="AA154" i="14"/>
  <c r="P154" i="6" s="1"/>
  <c r="AE153" i="14"/>
  <c r="T153" i="6" s="1"/>
  <c r="AD153" i="14"/>
  <c r="S153" i="6" s="1"/>
  <c r="AC153" i="14"/>
  <c r="R153" i="6" s="1"/>
  <c r="AB153" i="14"/>
  <c r="Q153" i="6" s="1"/>
  <c r="AA153" i="14"/>
  <c r="P153" i="6" s="1"/>
  <c r="AE152" i="14"/>
  <c r="T152" i="6" s="1"/>
  <c r="AD152" i="14"/>
  <c r="S152" i="6" s="1"/>
  <c r="AC152" i="14"/>
  <c r="R152" i="6" s="1"/>
  <c r="AB152" i="14"/>
  <c r="Q152" i="6" s="1"/>
  <c r="AA152" i="14"/>
  <c r="P152" i="6" s="1"/>
  <c r="AE151" i="14"/>
  <c r="T151" i="6" s="1"/>
  <c r="AD151" i="14"/>
  <c r="S151" i="6" s="1"/>
  <c r="AC151" i="14"/>
  <c r="R151" i="6" s="1"/>
  <c r="AB151" i="14"/>
  <c r="Q151" i="6" s="1"/>
  <c r="AA151" i="14"/>
  <c r="P151" i="6" s="1"/>
  <c r="AE150" i="14"/>
  <c r="T150" i="6" s="1"/>
  <c r="AD150" i="14"/>
  <c r="S150" i="6" s="1"/>
  <c r="AC150" i="14"/>
  <c r="R150" i="6" s="1"/>
  <c r="AB150" i="14"/>
  <c r="Q150" i="6" s="1"/>
  <c r="AA150" i="14"/>
  <c r="P150" i="6" s="1"/>
  <c r="AE149" i="14"/>
  <c r="T149" i="6" s="1"/>
  <c r="AD149" i="14"/>
  <c r="S149" i="6" s="1"/>
  <c r="AC149" i="14"/>
  <c r="R149" i="6" s="1"/>
  <c r="AB149" i="14"/>
  <c r="Q149" i="6" s="1"/>
  <c r="AA149" i="14"/>
  <c r="P149" i="6" s="1"/>
  <c r="AE148" i="14"/>
  <c r="T148" i="6" s="1"/>
  <c r="AD148" i="14"/>
  <c r="S148" i="6" s="1"/>
  <c r="AC148" i="14"/>
  <c r="R148" i="6" s="1"/>
  <c r="AB148" i="14"/>
  <c r="Q148" i="6" s="1"/>
  <c r="AA148" i="14"/>
  <c r="P148" i="6" s="1"/>
  <c r="AE147" i="14"/>
  <c r="T147" i="6" s="1"/>
  <c r="AD147" i="14"/>
  <c r="S147" i="6" s="1"/>
  <c r="AC147" i="14"/>
  <c r="R147" i="6" s="1"/>
  <c r="AB147" i="14"/>
  <c r="Q147" i="6" s="1"/>
  <c r="AA147" i="14"/>
  <c r="P147" i="6" s="1"/>
  <c r="AE146" i="14"/>
  <c r="T146" i="6" s="1"/>
  <c r="AD146" i="14"/>
  <c r="S146" i="6" s="1"/>
  <c r="AC146" i="14"/>
  <c r="R146" i="6" s="1"/>
  <c r="AB146" i="14"/>
  <c r="Q146" i="6" s="1"/>
  <c r="AA146" i="14"/>
  <c r="P146" i="6" s="1"/>
  <c r="AE145" i="14"/>
  <c r="T145" i="6" s="1"/>
  <c r="AD145" i="14"/>
  <c r="S145" i="6" s="1"/>
  <c r="AC145" i="14"/>
  <c r="R145" i="6" s="1"/>
  <c r="AB145" i="14"/>
  <c r="Q145" i="6" s="1"/>
  <c r="AA145" i="14"/>
  <c r="P145" i="6" s="1"/>
  <c r="AE144" i="14"/>
  <c r="T144" i="6" s="1"/>
  <c r="AD144" i="14"/>
  <c r="S144" i="6" s="1"/>
  <c r="AC144" i="14"/>
  <c r="R144" i="6" s="1"/>
  <c r="AB144" i="14"/>
  <c r="Q144" i="6" s="1"/>
  <c r="AA144" i="14"/>
  <c r="P144" i="6" s="1"/>
  <c r="AE143" i="14"/>
  <c r="T143" i="6" s="1"/>
  <c r="AD143" i="14"/>
  <c r="S143" i="6" s="1"/>
  <c r="AC143" i="14"/>
  <c r="R143" i="6" s="1"/>
  <c r="AB143" i="14"/>
  <c r="Q143" i="6" s="1"/>
  <c r="AA143" i="14"/>
  <c r="P143" i="6" s="1"/>
  <c r="AE142" i="14"/>
  <c r="T142" i="6" s="1"/>
  <c r="AD142" i="14"/>
  <c r="S142" i="6" s="1"/>
  <c r="AC142" i="14"/>
  <c r="R142" i="6" s="1"/>
  <c r="AB142" i="14"/>
  <c r="Q142" i="6" s="1"/>
  <c r="AA142" i="14"/>
  <c r="P142" i="6" s="1"/>
  <c r="AE141" i="14"/>
  <c r="T141" i="6" s="1"/>
  <c r="AD141" i="14"/>
  <c r="S141" i="6" s="1"/>
  <c r="AC141" i="14"/>
  <c r="R141" i="6" s="1"/>
  <c r="AB141" i="14"/>
  <c r="Q141" i="6" s="1"/>
  <c r="AA141" i="14"/>
  <c r="P141" i="6" s="1"/>
  <c r="AE140" i="14"/>
  <c r="T140" i="6" s="1"/>
  <c r="AD140" i="14"/>
  <c r="S140" i="6" s="1"/>
  <c r="AC140" i="14"/>
  <c r="R140" i="6" s="1"/>
  <c r="AB140" i="14"/>
  <c r="Q140" i="6" s="1"/>
  <c r="AA140" i="14"/>
  <c r="P140" i="6" s="1"/>
  <c r="AE139" i="14"/>
  <c r="T139" i="6" s="1"/>
  <c r="AD139" i="14"/>
  <c r="S139" i="6" s="1"/>
  <c r="AC139" i="14"/>
  <c r="R139" i="6" s="1"/>
  <c r="AB139" i="14"/>
  <c r="Q139" i="6" s="1"/>
  <c r="AA139" i="14"/>
  <c r="P139" i="6" s="1"/>
  <c r="AE138" i="14"/>
  <c r="T138" i="6" s="1"/>
  <c r="AD138" i="14"/>
  <c r="S138" i="6" s="1"/>
  <c r="AC138" i="14"/>
  <c r="R138" i="6" s="1"/>
  <c r="AB138" i="14"/>
  <c r="Q138" i="6" s="1"/>
  <c r="AA138" i="14"/>
  <c r="P138" i="6" s="1"/>
  <c r="AE137" i="14"/>
  <c r="T137" i="6" s="1"/>
  <c r="AD137" i="14"/>
  <c r="S137" i="6" s="1"/>
  <c r="AC137" i="14"/>
  <c r="R137" i="6" s="1"/>
  <c r="AB137" i="14"/>
  <c r="Q137" i="6" s="1"/>
  <c r="AA137" i="14"/>
  <c r="P137" i="6" s="1"/>
  <c r="AE136" i="14"/>
  <c r="T136" i="6" s="1"/>
  <c r="AD136" i="14"/>
  <c r="S136" i="6" s="1"/>
  <c r="AC136" i="14"/>
  <c r="R136" i="6" s="1"/>
  <c r="AB136" i="14"/>
  <c r="Q136" i="6" s="1"/>
  <c r="AA136" i="14"/>
  <c r="P136" i="6" s="1"/>
  <c r="AE135" i="14"/>
  <c r="T135" i="6" s="1"/>
  <c r="AD135" i="14"/>
  <c r="S135" i="6" s="1"/>
  <c r="AC135" i="14"/>
  <c r="R135" i="6" s="1"/>
  <c r="AB135" i="14"/>
  <c r="Q135" i="6" s="1"/>
  <c r="AA135" i="14"/>
  <c r="P135" i="6" s="1"/>
  <c r="AE134" i="14"/>
  <c r="T134" i="6" s="1"/>
  <c r="AD134" i="14"/>
  <c r="S134" i="6" s="1"/>
  <c r="AC134" i="14"/>
  <c r="R134" i="6" s="1"/>
  <c r="AB134" i="14"/>
  <c r="Q134" i="6" s="1"/>
  <c r="AA134" i="14"/>
  <c r="P134" i="6" s="1"/>
  <c r="AE133" i="14"/>
  <c r="T133" i="6" s="1"/>
  <c r="AD133" i="14"/>
  <c r="S133" i="6" s="1"/>
  <c r="AC133" i="14"/>
  <c r="R133" i="6" s="1"/>
  <c r="AB133" i="14"/>
  <c r="Q133" i="6" s="1"/>
  <c r="AA133" i="14"/>
  <c r="P133" i="6" s="1"/>
  <c r="AE132" i="14"/>
  <c r="T132" i="6" s="1"/>
  <c r="AD132" i="14"/>
  <c r="S132" i="6" s="1"/>
  <c r="AC132" i="14"/>
  <c r="R132" i="6" s="1"/>
  <c r="AB132" i="14"/>
  <c r="Q132" i="6" s="1"/>
  <c r="AA132" i="14"/>
  <c r="P132" i="6" s="1"/>
  <c r="AE131" i="14"/>
  <c r="T131" i="6" s="1"/>
  <c r="AD131" i="14"/>
  <c r="S131" i="6" s="1"/>
  <c r="AC131" i="14"/>
  <c r="R131" i="6" s="1"/>
  <c r="AB131" i="14"/>
  <c r="Q131" i="6" s="1"/>
  <c r="AA131" i="14"/>
  <c r="P131" i="6" s="1"/>
  <c r="AE130" i="14"/>
  <c r="T130" i="6" s="1"/>
  <c r="AD130" i="14"/>
  <c r="S130" i="6" s="1"/>
  <c r="AC130" i="14"/>
  <c r="R130" i="6" s="1"/>
  <c r="AB130" i="14"/>
  <c r="Q130" i="6" s="1"/>
  <c r="AA130" i="14"/>
  <c r="P130" i="6" s="1"/>
  <c r="AE129" i="14"/>
  <c r="T129" i="6" s="1"/>
  <c r="AD129" i="14"/>
  <c r="S129" i="6" s="1"/>
  <c r="AC129" i="14"/>
  <c r="R129" i="6" s="1"/>
  <c r="AB129" i="14"/>
  <c r="Q129" i="6" s="1"/>
  <c r="AA129" i="14"/>
  <c r="P129" i="6" s="1"/>
  <c r="AE128" i="14"/>
  <c r="T128" i="6" s="1"/>
  <c r="AD128" i="14"/>
  <c r="S128" i="6" s="1"/>
  <c r="AC128" i="14"/>
  <c r="R128" i="6" s="1"/>
  <c r="AB128" i="14"/>
  <c r="Q128" i="6" s="1"/>
  <c r="AA128" i="14"/>
  <c r="P128" i="6" s="1"/>
  <c r="AE127" i="14"/>
  <c r="T127" i="6" s="1"/>
  <c r="AD127" i="14"/>
  <c r="S127" i="6" s="1"/>
  <c r="AC127" i="14"/>
  <c r="R127" i="6" s="1"/>
  <c r="AB127" i="14"/>
  <c r="Q127" i="6" s="1"/>
  <c r="AA127" i="14"/>
  <c r="P127" i="6" s="1"/>
  <c r="AE126" i="14"/>
  <c r="T126" i="6" s="1"/>
  <c r="AD126" i="14"/>
  <c r="S126" i="6" s="1"/>
  <c r="AC126" i="14"/>
  <c r="R126" i="6" s="1"/>
  <c r="AB126" i="14"/>
  <c r="Q126" i="6" s="1"/>
  <c r="AA126" i="14"/>
  <c r="P126" i="6" s="1"/>
  <c r="AE125" i="14"/>
  <c r="T125" i="6" s="1"/>
  <c r="AD125" i="14"/>
  <c r="S125" i="6" s="1"/>
  <c r="AC125" i="14"/>
  <c r="R125" i="6" s="1"/>
  <c r="AB125" i="14"/>
  <c r="Q125" i="6" s="1"/>
  <c r="AA125" i="14"/>
  <c r="P125" i="6" s="1"/>
  <c r="AE124" i="14"/>
  <c r="T124" i="6" s="1"/>
  <c r="AD124" i="14"/>
  <c r="S124" i="6" s="1"/>
  <c r="AC124" i="14"/>
  <c r="R124" i="6" s="1"/>
  <c r="AB124" i="14"/>
  <c r="Q124" i="6" s="1"/>
  <c r="AA124" i="14"/>
  <c r="P124" i="6" s="1"/>
  <c r="AE123" i="14"/>
  <c r="T123" i="6" s="1"/>
  <c r="AD123" i="14"/>
  <c r="S123" i="6" s="1"/>
  <c r="AC123" i="14"/>
  <c r="R123" i="6" s="1"/>
  <c r="AB123" i="14"/>
  <c r="Q123" i="6" s="1"/>
  <c r="AA123" i="14"/>
  <c r="P123" i="6" s="1"/>
  <c r="AE122" i="14"/>
  <c r="T122" i="6" s="1"/>
  <c r="AD122" i="14"/>
  <c r="S122" i="6" s="1"/>
  <c r="AC122" i="14"/>
  <c r="R122" i="6" s="1"/>
  <c r="AB122" i="14"/>
  <c r="Q122" i="6" s="1"/>
  <c r="AA122" i="14"/>
  <c r="P122" i="6" s="1"/>
  <c r="AE121" i="14"/>
  <c r="T121" i="6" s="1"/>
  <c r="AD121" i="14"/>
  <c r="S121" i="6" s="1"/>
  <c r="AC121" i="14"/>
  <c r="R121" i="6" s="1"/>
  <c r="AB121" i="14"/>
  <c r="Q121" i="6" s="1"/>
  <c r="AA121" i="14"/>
  <c r="P121" i="6" s="1"/>
  <c r="AE120" i="14"/>
  <c r="T120" i="6" s="1"/>
  <c r="AD120" i="14"/>
  <c r="S120" i="6" s="1"/>
  <c r="AC120" i="14"/>
  <c r="R120" i="6" s="1"/>
  <c r="AB120" i="14"/>
  <c r="Q120" i="6" s="1"/>
  <c r="AA120" i="14"/>
  <c r="P120" i="6" s="1"/>
  <c r="AE119" i="14"/>
  <c r="T119" i="6" s="1"/>
  <c r="AD119" i="14"/>
  <c r="S119" i="6" s="1"/>
  <c r="AC119" i="14"/>
  <c r="R119" i="6" s="1"/>
  <c r="AB119" i="14"/>
  <c r="Q119" i="6" s="1"/>
  <c r="AA119" i="14"/>
  <c r="P119" i="6" s="1"/>
  <c r="AE118" i="14"/>
  <c r="T118" i="6" s="1"/>
  <c r="AD118" i="14"/>
  <c r="S118" i="6" s="1"/>
  <c r="AC118" i="14"/>
  <c r="R118" i="6" s="1"/>
  <c r="AB118" i="14"/>
  <c r="Q118" i="6" s="1"/>
  <c r="AA118" i="14"/>
  <c r="P118" i="6" s="1"/>
  <c r="AE117" i="14"/>
  <c r="T117" i="6" s="1"/>
  <c r="AD117" i="14"/>
  <c r="S117" i="6" s="1"/>
  <c r="AC117" i="14"/>
  <c r="R117" i="6" s="1"/>
  <c r="AB117" i="14"/>
  <c r="Q117" i="6" s="1"/>
  <c r="AA117" i="14"/>
  <c r="P117" i="6" s="1"/>
  <c r="AE116" i="14"/>
  <c r="T116" i="6" s="1"/>
  <c r="AD116" i="14"/>
  <c r="S116" i="6" s="1"/>
  <c r="AC116" i="14"/>
  <c r="R116" i="6" s="1"/>
  <c r="AB116" i="14"/>
  <c r="Q116" i="6" s="1"/>
  <c r="AA116" i="14"/>
  <c r="P116" i="6" s="1"/>
  <c r="AE115" i="14"/>
  <c r="T115" i="6" s="1"/>
  <c r="AD115" i="14"/>
  <c r="S115" i="6" s="1"/>
  <c r="AC115" i="14"/>
  <c r="R115" i="6" s="1"/>
  <c r="AB115" i="14"/>
  <c r="Q115" i="6" s="1"/>
  <c r="AA115" i="14"/>
  <c r="P115" i="6" s="1"/>
  <c r="AE114" i="14"/>
  <c r="T114" i="6" s="1"/>
  <c r="AD114" i="14"/>
  <c r="S114" i="6" s="1"/>
  <c r="AC114" i="14"/>
  <c r="R114" i="6" s="1"/>
  <c r="AB114" i="14"/>
  <c r="Q114" i="6" s="1"/>
  <c r="AA114" i="14"/>
  <c r="P114" i="6" s="1"/>
  <c r="AE113" i="14"/>
  <c r="T113" i="6" s="1"/>
  <c r="AD113" i="14"/>
  <c r="S113" i="6" s="1"/>
  <c r="AC113" i="14"/>
  <c r="R113" i="6" s="1"/>
  <c r="AB113" i="14"/>
  <c r="Q113" i="6" s="1"/>
  <c r="AA113" i="14"/>
  <c r="P113" i="6" s="1"/>
  <c r="AE112" i="14"/>
  <c r="T112" i="6" s="1"/>
  <c r="AD112" i="14"/>
  <c r="S112" i="6" s="1"/>
  <c r="AC112" i="14"/>
  <c r="R112" i="6" s="1"/>
  <c r="AB112" i="14"/>
  <c r="Q112" i="6" s="1"/>
  <c r="AA112" i="14"/>
  <c r="P112" i="6" s="1"/>
  <c r="AE111" i="14"/>
  <c r="T111" i="6" s="1"/>
  <c r="AD111" i="14"/>
  <c r="S111" i="6" s="1"/>
  <c r="AC111" i="14"/>
  <c r="R111" i="6" s="1"/>
  <c r="AB111" i="14"/>
  <c r="Q111" i="6" s="1"/>
  <c r="AA111" i="14"/>
  <c r="P111" i="6" s="1"/>
  <c r="AE110" i="14"/>
  <c r="T110" i="6" s="1"/>
  <c r="AD110" i="14"/>
  <c r="S110" i="6" s="1"/>
  <c r="AC110" i="14"/>
  <c r="R110" i="6" s="1"/>
  <c r="AB110" i="14"/>
  <c r="Q110" i="6" s="1"/>
  <c r="AA110" i="14"/>
  <c r="P110" i="6" s="1"/>
  <c r="AE109" i="14"/>
  <c r="T109" i="6" s="1"/>
  <c r="AD109" i="14"/>
  <c r="S109" i="6" s="1"/>
  <c r="AC109" i="14"/>
  <c r="R109" i="6" s="1"/>
  <c r="AB109" i="14"/>
  <c r="Q109" i="6" s="1"/>
  <c r="AA109" i="14"/>
  <c r="P109" i="6" s="1"/>
  <c r="AE108" i="14"/>
  <c r="T108" i="6" s="1"/>
  <c r="AD108" i="14"/>
  <c r="S108" i="6" s="1"/>
  <c r="AC108" i="14"/>
  <c r="R108" i="6" s="1"/>
  <c r="AB108" i="14"/>
  <c r="Q108" i="6" s="1"/>
  <c r="AA108" i="14"/>
  <c r="P108" i="6" s="1"/>
  <c r="AE107" i="14"/>
  <c r="T107" i="6" s="1"/>
  <c r="AD107" i="14"/>
  <c r="S107" i="6" s="1"/>
  <c r="AC107" i="14"/>
  <c r="R107" i="6" s="1"/>
  <c r="AB107" i="14"/>
  <c r="Q107" i="6" s="1"/>
  <c r="AA107" i="14"/>
  <c r="P107" i="6" s="1"/>
  <c r="AE106" i="14"/>
  <c r="T106" i="6" s="1"/>
  <c r="AD106" i="14"/>
  <c r="S106" i="6" s="1"/>
  <c r="AC106" i="14"/>
  <c r="R106" i="6" s="1"/>
  <c r="AB106" i="14"/>
  <c r="Q106" i="6" s="1"/>
  <c r="AA106" i="14"/>
  <c r="P106" i="6" s="1"/>
  <c r="AE105" i="14"/>
  <c r="T105" i="6" s="1"/>
  <c r="AD105" i="14"/>
  <c r="S105" i="6" s="1"/>
  <c r="AC105" i="14"/>
  <c r="R105" i="6" s="1"/>
  <c r="AB105" i="14"/>
  <c r="Q105" i="6" s="1"/>
  <c r="AA105" i="14"/>
  <c r="P105" i="6" s="1"/>
  <c r="AE104" i="14"/>
  <c r="T104" i="6" s="1"/>
  <c r="AD104" i="14"/>
  <c r="S104" i="6" s="1"/>
  <c r="AC104" i="14"/>
  <c r="R104" i="6" s="1"/>
  <c r="AB104" i="14"/>
  <c r="Q104" i="6" s="1"/>
  <c r="AA104" i="14"/>
  <c r="P104" i="6" s="1"/>
  <c r="AE103" i="14"/>
  <c r="T103" i="6" s="1"/>
  <c r="AD103" i="14"/>
  <c r="S103" i="6" s="1"/>
  <c r="AC103" i="14"/>
  <c r="R103" i="6" s="1"/>
  <c r="AB103" i="14"/>
  <c r="Q103" i="6" s="1"/>
  <c r="AA103" i="14"/>
  <c r="P103" i="6" s="1"/>
  <c r="AE102" i="14"/>
  <c r="T102" i="6" s="1"/>
  <c r="AD102" i="14"/>
  <c r="S102" i="6" s="1"/>
  <c r="AC102" i="14"/>
  <c r="R102" i="6" s="1"/>
  <c r="AB102" i="14"/>
  <c r="Q102" i="6" s="1"/>
  <c r="AA102" i="14"/>
  <c r="P102" i="6" s="1"/>
  <c r="AE101" i="14"/>
  <c r="T101" i="6" s="1"/>
  <c r="AD101" i="14"/>
  <c r="S101" i="6" s="1"/>
  <c r="AC101" i="14"/>
  <c r="R101" i="6" s="1"/>
  <c r="AB101" i="14"/>
  <c r="Q101" i="6" s="1"/>
  <c r="AA101" i="14"/>
  <c r="P101" i="6" s="1"/>
  <c r="AE100" i="14"/>
  <c r="T100" i="6" s="1"/>
  <c r="AD100" i="14"/>
  <c r="S100" i="6" s="1"/>
  <c r="AC100" i="14"/>
  <c r="R100" i="6" s="1"/>
  <c r="AB100" i="14"/>
  <c r="Q100" i="6" s="1"/>
  <c r="AA100" i="14"/>
  <c r="P100" i="6" s="1"/>
  <c r="AE99" i="14"/>
  <c r="T99" i="6" s="1"/>
  <c r="AD99" i="14"/>
  <c r="S99" i="6" s="1"/>
  <c r="AC99" i="14"/>
  <c r="R99" i="6" s="1"/>
  <c r="AB99" i="14"/>
  <c r="Q99" i="6" s="1"/>
  <c r="AA99" i="14"/>
  <c r="P99" i="6" s="1"/>
  <c r="AE98" i="14"/>
  <c r="T98" i="6" s="1"/>
  <c r="AD98" i="14"/>
  <c r="S98" i="6" s="1"/>
  <c r="AC98" i="14"/>
  <c r="R98" i="6" s="1"/>
  <c r="AB98" i="14"/>
  <c r="Q98" i="6" s="1"/>
  <c r="AA98" i="14"/>
  <c r="P98" i="6" s="1"/>
  <c r="AE97" i="14"/>
  <c r="T97" i="6" s="1"/>
  <c r="AD97" i="14"/>
  <c r="S97" i="6" s="1"/>
  <c r="AC97" i="14"/>
  <c r="R97" i="6" s="1"/>
  <c r="AB97" i="14"/>
  <c r="Q97" i="6" s="1"/>
  <c r="AA97" i="14"/>
  <c r="P97" i="6" s="1"/>
  <c r="AE96" i="14"/>
  <c r="T96" i="6" s="1"/>
  <c r="AD96" i="14"/>
  <c r="S96" i="6" s="1"/>
  <c r="AC96" i="14"/>
  <c r="R96" i="6" s="1"/>
  <c r="AB96" i="14"/>
  <c r="Q96" i="6" s="1"/>
  <c r="AA96" i="14"/>
  <c r="P96" i="6" s="1"/>
  <c r="AE95" i="14"/>
  <c r="T95" i="6" s="1"/>
  <c r="AD95" i="14"/>
  <c r="S95" i="6" s="1"/>
  <c r="AC95" i="14"/>
  <c r="R95" i="6" s="1"/>
  <c r="AB95" i="14"/>
  <c r="Q95" i="6" s="1"/>
  <c r="AA95" i="14"/>
  <c r="P95" i="6" s="1"/>
  <c r="AE94" i="14"/>
  <c r="T94" i="6" s="1"/>
  <c r="AD94" i="14"/>
  <c r="S94" i="6" s="1"/>
  <c r="AC94" i="14"/>
  <c r="R94" i="6" s="1"/>
  <c r="AB94" i="14"/>
  <c r="Q94" i="6" s="1"/>
  <c r="AA94" i="14"/>
  <c r="P94" i="6" s="1"/>
  <c r="AE93" i="14"/>
  <c r="T93" i="6" s="1"/>
  <c r="AD93" i="14"/>
  <c r="S93" i="6" s="1"/>
  <c r="AC93" i="14"/>
  <c r="R93" i="6" s="1"/>
  <c r="AB93" i="14"/>
  <c r="Q93" i="6" s="1"/>
  <c r="AA93" i="14"/>
  <c r="P93" i="6" s="1"/>
  <c r="AE92" i="14"/>
  <c r="T92" i="6" s="1"/>
  <c r="AD92" i="14"/>
  <c r="S92" i="6" s="1"/>
  <c r="AC92" i="14"/>
  <c r="R92" i="6" s="1"/>
  <c r="AB92" i="14"/>
  <c r="Q92" i="6" s="1"/>
  <c r="AA92" i="14"/>
  <c r="P92" i="6" s="1"/>
  <c r="AE91" i="14"/>
  <c r="T91" i="6" s="1"/>
  <c r="AD91" i="14"/>
  <c r="S91" i="6" s="1"/>
  <c r="AC91" i="14"/>
  <c r="R91" i="6" s="1"/>
  <c r="AB91" i="14"/>
  <c r="Q91" i="6" s="1"/>
  <c r="AA91" i="14"/>
  <c r="P91" i="6" s="1"/>
  <c r="AE90" i="14"/>
  <c r="T90" i="6" s="1"/>
  <c r="AD90" i="14"/>
  <c r="S90" i="6" s="1"/>
  <c r="AC90" i="14"/>
  <c r="R90" i="6" s="1"/>
  <c r="AB90" i="14"/>
  <c r="Q90" i="6" s="1"/>
  <c r="AA90" i="14"/>
  <c r="P90" i="6" s="1"/>
  <c r="AE89" i="14"/>
  <c r="T89" i="6" s="1"/>
  <c r="AD89" i="14"/>
  <c r="S89" i="6" s="1"/>
  <c r="AC89" i="14"/>
  <c r="R89" i="6" s="1"/>
  <c r="AB89" i="14"/>
  <c r="Q89" i="6" s="1"/>
  <c r="AA89" i="14"/>
  <c r="P89" i="6" s="1"/>
  <c r="AE88" i="14"/>
  <c r="T88" i="6" s="1"/>
  <c r="AD88" i="14"/>
  <c r="S88" i="6" s="1"/>
  <c r="AC88" i="14"/>
  <c r="R88" i="6" s="1"/>
  <c r="AB88" i="14"/>
  <c r="Q88" i="6" s="1"/>
  <c r="AA88" i="14"/>
  <c r="P88" i="6" s="1"/>
  <c r="AE87" i="14"/>
  <c r="T87" i="6" s="1"/>
  <c r="AD87" i="14"/>
  <c r="S87" i="6" s="1"/>
  <c r="AC87" i="14"/>
  <c r="R87" i="6" s="1"/>
  <c r="AB87" i="14"/>
  <c r="Q87" i="6" s="1"/>
  <c r="AA87" i="14"/>
  <c r="P87" i="6" s="1"/>
  <c r="AE86" i="14"/>
  <c r="T86" i="6" s="1"/>
  <c r="AD86" i="14"/>
  <c r="S86" i="6" s="1"/>
  <c r="AC86" i="14"/>
  <c r="R86" i="6" s="1"/>
  <c r="AB86" i="14"/>
  <c r="Q86" i="6" s="1"/>
  <c r="AA86" i="14"/>
  <c r="P86" i="6" s="1"/>
  <c r="AE85" i="14"/>
  <c r="T85" i="6" s="1"/>
  <c r="AD85" i="14"/>
  <c r="S85" i="6" s="1"/>
  <c r="AC85" i="14"/>
  <c r="R85" i="6" s="1"/>
  <c r="AB85" i="14"/>
  <c r="Q85" i="6" s="1"/>
  <c r="AA85" i="14"/>
  <c r="P85" i="6" s="1"/>
  <c r="AE84" i="14"/>
  <c r="T84" i="6" s="1"/>
  <c r="AD84" i="14"/>
  <c r="S84" i="6" s="1"/>
  <c r="AC84" i="14"/>
  <c r="R84" i="6" s="1"/>
  <c r="AB84" i="14"/>
  <c r="Q84" i="6" s="1"/>
  <c r="AA84" i="14"/>
  <c r="P84" i="6" s="1"/>
  <c r="AE83" i="14"/>
  <c r="T83" i="6" s="1"/>
  <c r="AD83" i="14"/>
  <c r="S83" i="6" s="1"/>
  <c r="AC83" i="14"/>
  <c r="R83" i="6" s="1"/>
  <c r="AB83" i="14"/>
  <c r="Q83" i="6" s="1"/>
  <c r="AA83" i="14"/>
  <c r="P83" i="6" s="1"/>
  <c r="AE82" i="14"/>
  <c r="T82" i="6" s="1"/>
  <c r="AD82" i="14"/>
  <c r="S82" i="6" s="1"/>
  <c r="AC82" i="14"/>
  <c r="R82" i="6" s="1"/>
  <c r="AB82" i="14"/>
  <c r="Q82" i="6" s="1"/>
  <c r="AA82" i="14"/>
  <c r="P82" i="6" s="1"/>
  <c r="AE81" i="14"/>
  <c r="T81" i="6" s="1"/>
  <c r="AD81" i="14"/>
  <c r="S81" i="6" s="1"/>
  <c r="AC81" i="14"/>
  <c r="R81" i="6" s="1"/>
  <c r="AB81" i="14"/>
  <c r="Q81" i="6" s="1"/>
  <c r="AA81" i="14"/>
  <c r="P81" i="6" s="1"/>
  <c r="AE80" i="14"/>
  <c r="T80" i="6" s="1"/>
  <c r="AD80" i="14"/>
  <c r="S80" i="6" s="1"/>
  <c r="AC80" i="14"/>
  <c r="R80" i="6" s="1"/>
  <c r="AB80" i="14"/>
  <c r="Q80" i="6" s="1"/>
  <c r="AA80" i="14"/>
  <c r="P80" i="6" s="1"/>
  <c r="AE79" i="14"/>
  <c r="T79" i="6" s="1"/>
  <c r="AD79" i="14"/>
  <c r="S79" i="6" s="1"/>
  <c r="AC79" i="14"/>
  <c r="R79" i="6" s="1"/>
  <c r="AB79" i="14"/>
  <c r="Q79" i="6" s="1"/>
  <c r="AA79" i="14"/>
  <c r="P79" i="6" s="1"/>
  <c r="AE78" i="14"/>
  <c r="T78" i="6" s="1"/>
  <c r="AD78" i="14"/>
  <c r="S78" i="6" s="1"/>
  <c r="AC78" i="14"/>
  <c r="R78" i="6" s="1"/>
  <c r="AB78" i="14"/>
  <c r="Q78" i="6" s="1"/>
  <c r="AA78" i="14"/>
  <c r="P78" i="6" s="1"/>
  <c r="AE77" i="14"/>
  <c r="T77" i="6" s="1"/>
  <c r="AD77" i="14"/>
  <c r="S77" i="6" s="1"/>
  <c r="AC77" i="14"/>
  <c r="R77" i="6" s="1"/>
  <c r="AB77" i="14"/>
  <c r="Q77" i="6" s="1"/>
  <c r="AA77" i="14"/>
  <c r="P77" i="6" s="1"/>
  <c r="AE76" i="14"/>
  <c r="T76" i="6" s="1"/>
  <c r="AD76" i="14"/>
  <c r="S76" i="6" s="1"/>
  <c r="AC76" i="14"/>
  <c r="R76" i="6" s="1"/>
  <c r="AB76" i="14"/>
  <c r="Q76" i="6" s="1"/>
  <c r="AA76" i="14"/>
  <c r="P76" i="6" s="1"/>
  <c r="AE75" i="14"/>
  <c r="T75" i="6" s="1"/>
  <c r="AD75" i="14"/>
  <c r="S75" i="6" s="1"/>
  <c r="AC75" i="14"/>
  <c r="R75" i="6" s="1"/>
  <c r="AB75" i="14"/>
  <c r="Q75" i="6" s="1"/>
  <c r="AA75" i="14"/>
  <c r="P75" i="6" s="1"/>
  <c r="AE74" i="14"/>
  <c r="T74" i="6" s="1"/>
  <c r="AD74" i="14"/>
  <c r="S74" i="6" s="1"/>
  <c r="AC74" i="14"/>
  <c r="R74" i="6" s="1"/>
  <c r="AB74" i="14"/>
  <c r="Q74" i="6" s="1"/>
  <c r="AA74" i="14"/>
  <c r="P74" i="6" s="1"/>
  <c r="AE73" i="14"/>
  <c r="T73" i="6" s="1"/>
  <c r="AD73" i="14"/>
  <c r="S73" i="6" s="1"/>
  <c r="AC73" i="14"/>
  <c r="R73" i="6" s="1"/>
  <c r="AB73" i="14"/>
  <c r="Q73" i="6" s="1"/>
  <c r="AA73" i="14"/>
  <c r="P73" i="6" s="1"/>
  <c r="AE72" i="14"/>
  <c r="T72" i="6" s="1"/>
  <c r="AD72" i="14"/>
  <c r="S72" i="6" s="1"/>
  <c r="AC72" i="14"/>
  <c r="R72" i="6" s="1"/>
  <c r="AB72" i="14"/>
  <c r="Q72" i="6" s="1"/>
  <c r="AA72" i="14"/>
  <c r="P72" i="6" s="1"/>
  <c r="AE71" i="14"/>
  <c r="T71" i="6" s="1"/>
  <c r="AD71" i="14"/>
  <c r="S71" i="6" s="1"/>
  <c r="AC71" i="14"/>
  <c r="R71" i="6" s="1"/>
  <c r="AB71" i="14"/>
  <c r="Q71" i="6" s="1"/>
  <c r="AA71" i="14"/>
  <c r="P71" i="6" s="1"/>
  <c r="AE70" i="14"/>
  <c r="T70" i="6" s="1"/>
  <c r="AD70" i="14"/>
  <c r="S70" i="6" s="1"/>
  <c r="AC70" i="14"/>
  <c r="R70" i="6" s="1"/>
  <c r="AB70" i="14"/>
  <c r="Q70" i="6" s="1"/>
  <c r="AA70" i="14"/>
  <c r="P70" i="6" s="1"/>
  <c r="AE69" i="14"/>
  <c r="T69" i="6" s="1"/>
  <c r="AD69" i="14"/>
  <c r="S69" i="6" s="1"/>
  <c r="AC69" i="14"/>
  <c r="R69" i="6" s="1"/>
  <c r="AB69" i="14"/>
  <c r="Q69" i="6" s="1"/>
  <c r="AA69" i="14"/>
  <c r="P69" i="6" s="1"/>
  <c r="AE68" i="14"/>
  <c r="T68" i="6" s="1"/>
  <c r="AD68" i="14"/>
  <c r="S68" i="6" s="1"/>
  <c r="AC68" i="14"/>
  <c r="R68" i="6" s="1"/>
  <c r="AB68" i="14"/>
  <c r="Q68" i="6" s="1"/>
  <c r="AA68" i="14"/>
  <c r="P68" i="6" s="1"/>
  <c r="AE67" i="14"/>
  <c r="T67" i="6" s="1"/>
  <c r="AD67" i="14"/>
  <c r="S67" i="6" s="1"/>
  <c r="AC67" i="14"/>
  <c r="R67" i="6" s="1"/>
  <c r="AB67" i="14"/>
  <c r="Q67" i="6" s="1"/>
  <c r="AA67" i="14"/>
  <c r="P67" i="6" s="1"/>
  <c r="AE66" i="14"/>
  <c r="T66" i="6" s="1"/>
  <c r="AD66" i="14"/>
  <c r="S66" i="6" s="1"/>
  <c r="AC66" i="14"/>
  <c r="R66" i="6" s="1"/>
  <c r="AB66" i="14"/>
  <c r="Q66" i="6" s="1"/>
  <c r="AA66" i="14"/>
  <c r="P66" i="6" s="1"/>
  <c r="AE65" i="14"/>
  <c r="T65" i="6" s="1"/>
  <c r="AD65" i="14"/>
  <c r="S65" i="6" s="1"/>
  <c r="AC65" i="14"/>
  <c r="R65" i="6" s="1"/>
  <c r="AB65" i="14"/>
  <c r="Q65" i="6" s="1"/>
  <c r="AA65" i="14"/>
  <c r="P65" i="6" s="1"/>
  <c r="AE64" i="14"/>
  <c r="T64" i="6" s="1"/>
  <c r="AD64" i="14"/>
  <c r="S64" i="6" s="1"/>
  <c r="AC64" i="14"/>
  <c r="R64" i="6" s="1"/>
  <c r="AB64" i="14"/>
  <c r="Q64" i="6" s="1"/>
  <c r="AA64" i="14"/>
  <c r="P64" i="6" s="1"/>
  <c r="AE63" i="14"/>
  <c r="T63" i="6" s="1"/>
  <c r="AD63" i="14"/>
  <c r="S63" i="6" s="1"/>
  <c r="AC63" i="14"/>
  <c r="R63" i="6" s="1"/>
  <c r="AB63" i="14"/>
  <c r="Q63" i="6" s="1"/>
  <c r="AA63" i="14"/>
  <c r="P63" i="6" s="1"/>
  <c r="AE62" i="14"/>
  <c r="T62" i="6" s="1"/>
  <c r="AD62" i="14"/>
  <c r="S62" i="6" s="1"/>
  <c r="AC62" i="14"/>
  <c r="R62" i="6" s="1"/>
  <c r="AB62" i="14"/>
  <c r="Q62" i="6" s="1"/>
  <c r="AA62" i="14"/>
  <c r="P62" i="6" s="1"/>
  <c r="AE61" i="14"/>
  <c r="T61" i="6" s="1"/>
  <c r="AD61" i="14"/>
  <c r="S61" i="6" s="1"/>
  <c r="AC61" i="14"/>
  <c r="R61" i="6" s="1"/>
  <c r="AB61" i="14"/>
  <c r="Q61" i="6" s="1"/>
  <c r="AA61" i="14"/>
  <c r="P61" i="6" s="1"/>
  <c r="AE60" i="14"/>
  <c r="T60" i="6" s="1"/>
  <c r="AD60" i="14"/>
  <c r="S60" i="6" s="1"/>
  <c r="AC60" i="14"/>
  <c r="R60" i="6" s="1"/>
  <c r="AB60" i="14"/>
  <c r="Q60" i="6" s="1"/>
  <c r="AA60" i="14"/>
  <c r="P60" i="6" s="1"/>
  <c r="AE59" i="14"/>
  <c r="T59" i="6" s="1"/>
  <c r="AD59" i="14"/>
  <c r="S59" i="6" s="1"/>
  <c r="AC59" i="14"/>
  <c r="R59" i="6" s="1"/>
  <c r="AB59" i="14"/>
  <c r="Q59" i="6" s="1"/>
  <c r="AA59" i="14"/>
  <c r="P59" i="6" s="1"/>
  <c r="AE58" i="14"/>
  <c r="T58" i="6" s="1"/>
  <c r="AD58" i="14"/>
  <c r="S58" i="6" s="1"/>
  <c r="AC58" i="14"/>
  <c r="R58" i="6" s="1"/>
  <c r="AB58" i="14"/>
  <c r="Q58" i="6" s="1"/>
  <c r="AA58" i="14"/>
  <c r="P58" i="6" s="1"/>
  <c r="AE57" i="14"/>
  <c r="T57" i="6" s="1"/>
  <c r="AD57" i="14"/>
  <c r="S57" i="6" s="1"/>
  <c r="AC57" i="14"/>
  <c r="R57" i="6" s="1"/>
  <c r="AB57" i="14"/>
  <c r="Q57" i="6" s="1"/>
  <c r="AA57" i="14"/>
  <c r="P57" i="6" s="1"/>
  <c r="AE56" i="14"/>
  <c r="T56" i="6" s="1"/>
  <c r="AD56" i="14"/>
  <c r="S56" i="6" s="1"/>
  <c r="AC56" i="14"/>
  <c r="R56" i="6" s="1"/>
  <c r="AB56" i="14"/>
  <c r="Q56" i="6" s="1"/>
  <c r="AA56" i="14"/>
  <c r="P56" i="6" s="1"/>
  <c r="AE55" i="14"/>
  <c r="T55" i="6" s="1"/>
  <c r="AD55" i="14"/>
  <c r="S55" i="6" s="1"/>
  <c r="AC55" i="14"/>
  <c r="R55" i="6" s="1"/>
  <c r="AB55" i="14"/>
  <c r="Q55" i="6" s="1"/>
  <c r="AA55" i="14"/>
  <c r="P55" i="6" s="1"/>
  <c r="AE54" i="14"/>
  <c r="T54" i="6" s="1"/>
  <c r="AD54" i="14"/>
  <c r="S54" i="6" s="1"/>
  <c r="AC54" i="14"/>
  <c r="R54" i="6" s="1"/>
  <c r="AB54" i="14"/>
  <c r="Q54" i="6" s="1"/>
  <c r="AA54" i="14"/>
  <c r="P54" i="6" s="1"/>
  <c r="AE53" i="14"/>
  <c r="T53" i="6" s="1"/>
  <c r="AD53" i="14"/>
  <c r="S53" i="6" s="1"/>
  <c r="AC53" i="14"/>
  <c r="R53" i="6" s="1"/>
  <c r="AB53" i="14"/>
  <c r="Q53" i="6" s="1"/>
  <c r="AA53" i="14"/>
  <c r="P53" i="6" s="1"/>
  <c r="AE52" i="14"/>
  <c r="T52" i="6" s="1"/>
  <c r="AD52" i="14"/>
  <c r="S52" i="6" s="1"/>
  <c r="AC52" i="14"/>
  <c r="R52" i="6" s="1"/>
  <c r="AB52" i="14"/>
  <c r="Q52" i="6" s="1"/>
  <c r="AA52" i="14"/>
  <c r="P52" i="6" s="1"/>
  <c r="AE51" i="14"/>
  <c r="T51" i="6" s="1"/>
  <c r="AD51" i="14"/>
  <c r="S51" i="6" s="1"/>
  <c r="AC51" i="14"/>
  <c r="R51" i="6" s="1"/>
  <c r="AB51" i="14"/>
  <c r="Q51" i="6" s="1"/>
  <c r="AA51" i="14"/>
  <c r="P51" i="6" s="1"/>
  <c r="AE50" i="14"/>
  <c r="T50" i="6" s="1"/>
  <c r="AD50" i="14"/>
  <c r="S50" i="6" s="1"/>
  <c r="AC50" i="14"/>
  <c r="R50" i="6" s="1"/>
  <c r="AB50" i="14"/>
  <c r="Q50" i="6" s="1"/>
  <c r="AA50" i="14"/>
  <c r="P50" i="6" s="1"/>
  <c r="AE49" i="14"/>
  <c r="T49" i="6" s="1"/>
  <c r="AD49" i="14"/>
  <c r="S49" i="6" s="1"/>
  <c r="AC49" i="14"/>
  <c r="R49" i="6" s="1"/>
  <c r="AB49" i="14"/>
  <c r="Q49" i="6" s="1"/>
  <c r="AA49" i="14"/>
  <c r="P49" i="6" s="1"/>
  <c r="AE48" i="14"/>
  <c r="T48" i="6" s="1"/>
  <c r="AD48" i="14"/>
  <c r="S48" i="6" s="1"/>
  <c r="AC48" i="14"/>
  <c r="R48" i="6" s="1"/>
  <c r="AB48" i="14"/>
  <c r="Q48" i="6" s="1"/>
  <c r="AA48" i="14"/>
  <c r="P48" i="6" s="1"/>
  <c r="AE47" i="14"/>
  <c r="T47" i="6" s="1"/>
  <c r="AD47" i="14"/>
  <c r="S47" i="6" s="1"/>
  <c r="AC47" i="14"/>
  <c r="R47" i="6" s="1"/>
  <c r="AB47" i="14"/>
  <c r="Q47" i="6" s="1"/>
  <c r="AA47" i="14"/>
  <c r="P47" i="6" s="1"/>
  <c r="AE46" i="14"/>
  <c r="T46" i="6" s="1"/>
  <c r="AD46" i="14"/>
  <c r="S46" i="6" s="1"/>
  <c r="AC46" i="14"/>
  <c r="R46" i="6" s="1"/>
  <c r="AB46" i="14"/>
  <c r="Q46" i="6" s="1"/>
  <c r="AA46" i="14"/>
  <c r="P46" i="6" s="1"/>
  <c r="AE45" i="14"/>
  <c r="T45" i="6" s="1"/>
  <c r="AD45" i="14"/>
  <c r="S45" i="6" s="1"/>
  <c r="AC45" i="14"/>
  <c r="R45" i="6" s="1"/>
  <c r="AB45" i="14"/>
  <c r="Q45" i="6" s="1"/>
  <c r="AA45" i="14"/>
  <c r="P45" i="6" s="1"/>
  <c r="AE44" i="14"/>
  <c r="T44" i="6" s="1"/>
  <c r="AD44" i="14"/>
  <c r="S44" i="6" s="1"/>
  <c r="AC44" i="14"/>
  <c r="R44" i="6" s="1"/>
  <c r="AB44" i="14"/>
  <c r="Q44" i="6" s="1"/>
  <c r="AA44" i="14"/>
  <c r="P44" i="6" s="1"/>
  <c r="AE43" i="14"/>
  <c r="T43" i="6" s="1"/>
  <c r="AD43" i="14"/>
  <c r="S43" i="6" s="1"/>
  <c r="AC43" i="14"/>
  <c r="R43" i="6" s="1"/>
  <c r="AB43" i="14"/>
  <c r="Q43" i="6" s="1"/>
  <c r="AA43" i="14"/>
  <c r="P43" i="6" s="1"/>
  <c r="AE42" i="14"/>
  <c r="T42" i="6" s="1"/>
  <c r="AD42" i="14"/>
  <c r="S42" i="6" s="1"/>
  <c r="AC42" i="14"/>
  <c r="R42" i="6" s="1"/>
  <c r="AB42" i="14"/>
  <c r="Q42" i="6" s="1"/>
  <c r="AA42" i="14"/>
  <c r="P42" i="6" s="1"/>
  <c r="AE41" i="14"/>
  <c r="T41" i="6" s="1"/>
  <c r="AD41" i="14"/>
  <c r="S41" i="6" s="1"/>
  <c r="AC41" i="14"/>
  <c r="R41" i="6" s="1"/>
  <c r="AB41" i="14"/>
  <c r="Q41" i="6" s="1"/>
  <c r="AA41" i="14"/>
  <c r="P41" i="6" s="1"/>
  <c r="AE40" i="14"/>
  <c r="T40" i="6" s="1"/>
  <c r="AD40" i="14"/>
  <c r="S40" i="6" s="1"/>
  <c r="AC40" i="14"/>
  <c r="R40" i="6" s="1"/>
  <c r="AB40" i="14"/>
  <c r="Q40" i="6" s="1"/>
  <c r="AA40" i="14"/>
  <c r="P40" i="6" s="1"/>
  <c r="AE39" i="14"/>
  <c r="T39" i="6" s="1"/>
  <c r="AD39" i="14"/>
  <c r="S39" i="6" s="1"/>
  <c r="AC39" i="14"/>
  <c r="R39" i="6" s="1"/>
  <c r="AB39" i="14"/>
  <c r="Q39" i="6" s="1"/>
  <c r="AA39" i="14"/>
  <c r="P39" i="6" s="1"/>
  <c r="AE38" i="14"/>
  <c r="T38" i="6" s="1"/>
  <c r="AD38" i="14"/>
  <c r="S38" i="6" s="1"/>
  <c r="AC38" i="14"/>
  <c r="R38" i="6" s="1"/>
  <c r="AB38" i="14"/>
  <c r="Q38" i="6" s="1"/>
  <c r="AA38" i="14"/>
  <c r="P38" i="6" s="1"/>
  <c r="AE37" i="14"/>
  <c r="T37" i="6" s="1"/>
  <c r="AD37" i="14"/>
  <c r="S37" i="6" s="1"/>
  <c r="AC37" i="14"/>
  <c r="R37" i="6" s="1"/>
  <c r="AB37" i="14"/>
  <c r="Q37" i="6" s="1"/>
  <c r="AA37" i="14"/>
  <c r="P37" i="6" s="1"/>
  <c r="AE36" i="14"/>
  <c r="T36" i="6" s="1"/>
  <c r="AD36" i="14"/>
  <c r="S36" i="6" s="1"/>
  <c r="AC36" i="14"/>
  <c r="R36" i="6" s="1"/>
  <c r="AB36" i="14"/>
  <c r="Q36" i="6" s="1"/>
  <c r="AA36" i="14"/>
  <c r="P36" i="6" s="1"/>
  <c r="AE35" i="14"/>
  <c r="T35" i="6" s="1"/>
  <c r="AD35" i="14"/>
  <c r="S35" i="6" s="1"/>
  <c r="AC35" i="14"/>
  <c r="R35" i="6" s="1"/>
  <c r="AB35" i="14"/>
  <c r="Q35" i="6" s="1"/>
  <c r="AA35" i="14"/>
  <c r="P35" i="6" s="1"/>
  <c r="AE34" i="14"/>
  <c r="T34" i="6" s="1"/>
  <c r="AD34" i="14"/>
  <c r="S34" i="6" s="1"/>
  <c r="AC34" i="14"/>
  <c r="R34" i="6" s="1"/>
  <c r="AB34" i="14"/>
  <c r="Q34" i="6" s="1"/>
  <c r="AA34" i="14"/>
  <c r="P34" i="6" s="1"/>
  <c r="AE33" i="14"/>
  <c r="T33" i="6" s="1"/>
  <c r="AD33" i="14"/>
  <c r="S33" i="6" s="1"/>
  <c r="AC33" i="14"/>
  <c r="R33" i="6" s="1"/>
  <c r="AB33" i="14"/>
  <c r="Q33" i="6" s="1"/>
  <c r="AA33" i="14"/>
  <c r="P33" i="6" s="1"/>
  <c r="AE32" i="14"/>
  <c r="T32" i="6" s="1"/>
  <c r="AD32" i="14"/>
  <c r="S32" i="6" s="1"/>
  <c r="AC32" i="14"/>
  <c r="R32" i="6" s="1"/>
  <c r="AB32" i="14"/>
  <c r="Q32" i="6" s="1"/>
  <c r="AA32" i="14"/>
  <c r="P32" i="6" s="1"/>
  <c r="AE31" i="14"/>
  <c r="T31" i="6" s="1"/>
  <c r="AD31" i="14"/>
  <c r="S31" i="6" s="1"/>
  <c r="AC31" i="14"/>
  <c r="R31" i="6" s="1"/>
  <c r="AB31" i="14"/>
  <c r="Q31" i="6" s="1"/>
  <c r="AA31" i="14"/>
  <c r="P31" i="6" s="1"/>
  <c r="AE30" i="14"/>
  <c r="T30" i="6" s="1"/>
  <c r="AD30" i="14"/>
  <c r="S30" i="6" s="1"/>
  <c r="AC30" i="14"/>
  <c r="R30" i="6" s="1"/>
  <c r="AB30" i="14"/>
  <c r="Q30" i="6" s="1"/>
  <c r="AA30" i="14"/>
  <c r="P30" i="6" s="1"/>
  <c r="AE29" i="14"/>
  <c r="T29" i="6" s="1"/>
  <c r="AD29" i="14"/>
  <c r="S29" i="6" s="1"/>
  <c r="AC29" i="14"/>
  <c r="R29" i="6" s="1"/>
  <c r="AB29" i="14"/>
  <c r="Q29" i="6" s="1"/>
  <c r="AA29" i="14"/>
  <c r="P29" i="6" s="1"/>
  <c r="AE28" i="14"/>
  <c r="T28" i="6" s="1"/>
  <c r="AD28" i="14"/>
  <c r="S28" i="6" s="1"/>
  <c r="AC28" i="14"/>
  <c r="R28" i="6" s="1"/>
  <c r="AB28" i="14"/>
  <c r="Q28" i="6" s="1"/>
  <c r="AA28" i="14"/>
  <c r="P28" i="6" s="1"/>
  <c r="AE27" i="14"/>
  <c r="T27" i="6" s="1"/>
  <c r="AD27" i="14"/>
  <c r="S27" i="6" s="1"/>
  <c r="AC27" i="14"/>
  <c r="R27" i="6" s="1"/>
  <c r="AB27" i="14"/>
  <c r="Q27" i="6" s="1"/>
  <c r="AA27" i="14"/>
  <c r="P27" i="6" s="1"/>
  <c r="AE26" i="14"/>
  <c r="T26" i="6" s="1"/>
  <c r="AD26" i="14"/>
  <c r="S26" i="6" s="1"/>
  <c r="AC26" i="14"/>
  <c r="R26" i="6" s="1"/>
  <c r="AB26" i="14"/>
  <c r="Q26" i="6" s="1"/>
  <c r="AA26" i="14"/>
  <c r="P26" i="6" s="1"/>
  <c r="AE25" i="14"/>
  <c r="T25" i="6" s="1"/>
  <c r="AD25" i="14"/>
  <c r="S25" i="6" s="1"/>
  <c r="AC25" i="14"/>
  <c r="R25" i="6" s="1"/>
  <c r="AB25" i="14"/>
  <c r="Q25" i="6" s="1"/>
  <c r="AA25" i="14"/>
  <c r="P25" i="6" s="1"/>
  <c r="AE24" i="14"/>
  <c r="T24" i="6" s="1"/>
  <c r="AD24" i="14"/>
  <c r="S24" i="6" s="1"/>
  <c r="AC24" i="14"/>
  <c r="R24" i="6" s="1"/>
  <c r="AB24" i="14"/>
  <c r="Q24" i="6" s="1"/>
  <c r="AA24" i="14"/>
  <c r="P24" i="6" s="1"/>
  <c r="AE23" i="14"/>
  <c r="T23" i="6" s="1"/>
  <c r="AD23" i="14"/>
  <c r="S23" i="6" s="1"/>
  <c r="AC23" i="14"/>
  <c r="R23" i="6" s="1"/>
  <c r="AB23" i="14"/>
  <c r="Q23" i="6" s="1"/>
  <c r="AA23" i="14"/>
  <c r="P23" i="6" s="1"/>
  <c r="AE22" i="14"/>
  <c r="T22" i="6" s="1"/>
  <c r="AD22" i="14"/>
  <c r="S22" i="6" s="1"/>
  <c r="AC22" i="14"/>
  <c r="R22" i="6" s="1"/>
  <c r="AB22" i="14"/>
  <c r="Q22" i="6" s="1"/>
  <c r="AA22" i="14"/>
  <c r="P22" i="6" s="1"/>
  <c r="AE21" i="14"/>
  <c r="T21" i="6" s="1"/>
  <c r="AD21" i="14"/>
  <c r="S21" i="6" s="1"/>
  <c r="AC21" i="14"/>
  <c r="R21" i="6" s="1"/>
  <c r="AB21" i="14"/>
  <c r="Q21" i="6" s="1"/>
  <c r="AA21" i="14"/>
  <c r="P21" i="6" s="1"/>
  <c r="AE20" i="14"/>
  <c r="T20" i="6" s="1"/>
  <c r="AD20" i="14"/>
  <c r="S20" i="6" s="1"/>
  <c r="AC20" i="14"/>
  <c r="R20" i="6" s="1"/>
  <c r="AB20" i="14"/>
  <c r="Q20" i="6" s="1"/>
  <c r="AA20" i="14"/>
  <c r="P20" i="6" s="1"/>
  <c r="AE19" i="14"/>
  <c r="T19" i="6" s="1"/>
  <c r="AD19" i="14"/>
  <c r="S19" i="6" s="1"/>
  <c r="AC19" i="14"/>
  <c r="R19" i="6" s="1"/>
  <c r="AB19" i="14"/>
  <c r="Q19" i="6" s="1"/>
  <c r="AA19" i="14"/>
  <c r="P19" i="6" s="1"/>
  <c r="AE18" i="14"/>
  <c r="T18" i="6" s="1"/>
  <c r="AD18" i="14"/>
  <c r="S18" i="6" s="1"/>
  <c r="AC18" i="14"/>
  <c r="R18" i="6" s="1"/>
  <c r="AB18" i="14"/>
  <c r="Q18" i="6" s="1"/>
  <c r="AA18" i="14"/>
  <c r="P18" i="6" s="1"/>
  <c r="AE17" i="14"/>
  <c r="T17" i="6" s="1"/>
  <c r="AD17" i="14"/>
  <c r="S17" i="6" s="1"/>
  <c r="AC17" i="14"/>
  <c r="R17" i="6" s="1"/>
  <c r="AB17" i="14"/>
  <c r="Q17" i="6" s="1"/>
  <c r="AA17" i="14"/>
  <c r="P17" i="6" s="1"/>
  <c r="AE16" i="14"/>
  <c r="T16" i="6" s="1"/>
  <c r="AD16" i="14"/>
  <c r="S16" i="6" s="1"/>
  <c r="AC16" i="14"/>
  <c r="R16" i="6" s="1"/>
  <c r="AB16" i="14"/>
  <c r="Q16" i="6" s="1"/>
  <c r="AA16" i="14"/>
  <c r="P16" i="6" s="1"/>
  <c r="AE15" i="14"/>
  <c r="T15" i="6" s="1"/>
  <c r="AD15" i="14"/>
  <c r="S15" i="6" s="1"/>
  <c r="AC15" i="14"/>
  <c r="R15" i="6" s="1"/>
  <c r="AB15" i="14"/>
  <c r="Q15" i="6" s="1"/>
  <c r="AA15" i="14"/>
  <c r="P15" i="6" s="1"/>
  <c r="AE14" i="14"/>
  <c r="T14" i="6" s="1"/>
  <c r="AD14" i="14"/>
  <c r="S14" i="6" s="1"/>
  <c r="AC14" i="14"/>
  <c r="R14" i="6" s="1"/>
  <c r="AB14" i="14"/>
  <c r="Q14" i="6" s="1"/>
  <c r="AA14" i="14"/>
  <c r="P14" i="6" s="1"/>
  <c r="AE13" i="14"/>
  <c r="T13" i="6" s="1"/>
  <c r="AD13" i="14"/>
  <c r="S13" i="6" s="1"/>
  <c r="AC13" i="14"/>
  <c r="R13" i="6" s="1"/>
  <c r="AB13" i="14"/>
  <c r="Q13" i="6" s="1"/>
  <c r="AA13" i="14"/>
  <c r="P13" i="6" s="1"/>
  <c r="AE12" i="14"/>
  <c r="T12" i="6" s="1"/>
  <c r="AD12" i="14"/>
  <c r="S12" i="6" s="1"/>
  <c r="AC12" i="14"/>
  <c r="R12" i="6" s="1"/>
  <c r="AB12" i="14"/>
  <c r="Q12" i="6" s="1"/>
  <c r="AA12" i="14"/>
  <c r="P12" i="6" s="1"/>
  <c r="AE11" i="14"/>
  <c r="T11" i="6" s="1"/>
  <c r="AD11" i="14"/>
  <c r="S11" i="6" s="1"/>
  <c r="AC11" i="14"/>
  <c r="R11" i="6" s="1"/>
  <c r="AB11" i="14"/>
  <c r="Q11" i="6" s="1"/>
  <c r="AA11" i="14"/>
  <c r="P11" i="6" s="1"/>
  <c r="AE10" i="14"/>
  <c r="T10" i="6" s="1"/>
  <c r="AD10" i="14"/>
  <c r="S10" i="6" s="1"/>
  <c r="AC10" i="14"/>
  <c r="R10" i="6" s="1"/>
  <c r="AB10" i="14"/>
  <c r="Q10" i="6" s="1"/>
  <c r="AA10" i="14"/>
  <c r="P10" i="6" s="1"/>
  <c r="AE9" i="14"/>
  <c r="T9" i="6" s="1"/>
  <c r="AD9" i="14"/>
  <c r="S9" i="6" s="1"/>
  <c r="AC9" i="14"/>
  <c r="R9" i="6" s="1"/>
  <c r="AB9" i="14"/>
  <c r="Q9" i="6" s="1"/>
  <c r="AA9" i="14"/>
  <c r="P9" i="6" s="1"/>
  <c r="AE8" i="14"/>
  <c r="T8" i="6" s="1"/>
  <c r="AD8" i="14"/>
  <c r="S8" i="6" s="1"/>
  <c r="AC8" i="14"/>
  <c r="R8" i="6" s="1"/>
  <c r="AB8" i="14"/>
  <c r="Q8" i="6" s="1"/>
  <c r="AA8" i="14"/>
  <c r="P8" i="6" s="1"/>
  <c r="AE7" i="14"/>
  <c r="T7" i="6" s="1"/>
  <c r="AD7" i="14"/>
  <c r="S7" i="6" s="1"/>
  <c r="AC7" i="14"/>
  <c r="R7" i="6" s="1"/>
  <c r="AB7" i="14"/>
  <c r="Q7" i="6" s="1"/>
  <c r="AA7" i="14"/>
  <c r="P7" i="6" s="1"/>
  <c r="AE6" i="14"/>
  <c r="T6" i="6" s="1"/>
  <c r="AD6" i="14"/>
  <c r="S6" i="6" s="1"/>
  <c r="AC6" i="14"/>
  <c r="R6" i="6" s="1"/>
  <c r="AB6" i="14"/>
  <c r="Q6" i="6" s="1"/>
  <c r="AA6" i="14"/>
  <c r="P6" i="6" s="1"/>
  <c r="AE5" i="14"/>
  <c r="T5" i="6" s="1"/>
  <c r="AD5" i="14"/>
  <c r="S5" i="6" s="1"/>
  <c r="AC5" i="14"/>
  <c r="R5" i="6" s="1"/>
  <c r="AB5" i="14"/>
  <c r="Q5" i="6" s="1"/>
  <c r="AA5" i="14"/>
  <c r="P5" i="6" s="1"/>
  <c r="AE4" i="14"/>
  <c r="T4" i="6" s="1"/>
  <c r="AD4" i="14"/>
  <c r="S4" i="6" s="1"/>
  <c r="AC4" i="14"/>
  <c r="R4" i="6" s="1"/>
  <c r="AB4" i="14"/>
  <c r="Q4" i="6" s="1"/>
  <c r="AA4" i="14"/>
  <c r="P4" i="6" s="1"/>
  <c r="AE3" i="14"/>
  <c r="T3" i="6" s="1"/>
  <c r="AD3" i="14"/>
  <c r="S3" i="6" s="1"/>
  <c r="AC3" i="14"/>
  <c r="R3" i="6" s="1"/>
  <c r="AB3" i="14"/>
  <c r="Q3" i="6" s="1"/>
  <c r="AA3" i="14"/>
  <c r="P3" i="6" s="1"/>
  <c r="AE2" i="14"/>
  <c r="T2" i="6" s="1"/>
  <c r="AD2" i="14"/>
  <c r="S2" i="6" s="1"/>
  <c r="AC2" i="14"/>
  <c r="R2" i="6" s="1"/>
  <c r="AB2" i="14"/>
  <c r="Q2" i="6" s="1"/>
  <c r="AA2" i="14"/>
  <c r="P2" i="6" s="1"/>
  <c r="Z3" i="14"/>
  <c r="O3" i="6" s="1"/>
  <c r="Z4" i="14"/>
  <c r="O4" i="6" s="1"/>
  <c r="Z5" i="14"/>
  <c r="O5" i="6" s="1"/>
  <c r="Z6" i="14"/>
  <c r="O6" i="6" s="1"/>
  <c r="Z7" i="14"/>
  <c r="O7" i="6" s="1"/>
  <c r="Z8" i="14"/>
  <c r="O8" i="6" s="1"/>
  <c r="Z9" i="14"/>
  <c r="O9" i="6" s="1"/>
  <c r="Z10" i="14"/>
  <c r="O10" i="6" s="1"/>
  <c r="Z11" i="14"/>
  <c r="O11" i="6" s="1"/>
  <c r="Z12" i="14"/>
  <c r="O12" i="6" s="1"/>
  <c r="Z13" i="14"/>
  <c r="O13" i="6" s="1"/>
  <c r="Z14" i="14"/>
  <c r="O14" i="6" s="1"/>
  <c r="Z15" i="14"/>
  <c r="O15" i="6" s="1"/>
  <c r="Z16" i="14"/>
  <c r="O16" i="6" s="1"/>
  <c r="Z17" i="14"/>
  <c r="O17" i="6" s="1"/>
  <c r="Z18" i="14"/>
  <c r="O18" i="6" s="1"/>
  <c r="Z19" i="14"/>
  <c r="O19" i="6" s="1"/>
  <c r="Z20" i="14"/>
  <c r="O20" i="6" s="1"/>
  <c r="Z21" i="14"/>
  <c r="O21" i="6" s="1"/>
  <c r="Z22" i="14"/>
  <c r="O22" i="6" s="1"/>
  <c r="Z23" i="14"/>
  <c r="O23" i="6" s="1"/>
  <c r="Z24" i="14"/>
  <c r="O24" i="6" s="1"/>
  <c r="Z25" i="14"/>
  <c r="O25" i="6" s="1"/>
  <c r="Z26" i="14"/>
  <c r="O26" i="6" s="1"/>
  <c r="Z27" i="14"/>
  <c r="O27" i="6" s="1"/>
  <c r="Z28" i="14"/>
  <c r="O28" i="6" s="1"/>
  <c r="Z29" i="14"/>
  <c r="O29" i="6" s="1"/>
  <c r="Z30" i="14"/>
  <c r="O30" i="6" s="1"/>
  <c r="Z31" i="14"/>
  <c r="O31" i="6" s="1"/>
  <c r="Z32" i="14"/>
  <c r="O32" i="6" s="1"/>
  <c r="Z33" i="14"/>
  <c r="O33" i="6" s="1"/>
  <c r="Z34" i="14"/>
  <c r="O34" i="6" s="1"/>
  <c r="Z35" i="14"/>
  <c r="O35" i="6" s="1"/>
  <c r="Z36" i="14"/>
  <c r="O36" i="6" s="1"/>
  <c r="Z37" i="14"/>
  <c r="O37" i="6" s="1"/>
  <c r="Z38" i="14"/>
  <c r="O38" i="6" s="1"/>
  <c r="Z39" i="14"/>
  <c r="O39" i="6" s="1"/>
  <c r="Z40" i="14"/>
  <c r="O40" i="6" s="1"/>
  <c r="Z41" i="14"/>
  <c r="O41" i="6" s="1"/>
  <c r="Z42" i="14"/>
  <c r="O42" i="6" s="1"/>
  <c r="Z43" i="14"/>
  <c r="O43" i="6" s="1"/>
  <c r="Z44" i="14"/>
  <c r="O44" i="6" s="1"/>
  <c r="Z45" i="14"/>
  <c r="O45" i="6" s="1"/>
  <c r="Z46" i="14"/>
  <c r="O46" i="6" s="1"/>
  <c r="Z47" i="14"/>
  <c r="O47" i="6" s="1"/>
  <c r="Z48" i="14"/>
  <c r="O48" i="6" s="1"/>
  <c r="Z49" i="14"/>
  <c r="O49" i="6" s="1"/>
  <c r="Z50" i="14"/>
  <c r="O50" i="6" s="1"/>
  <c r="Z51" i="14"/>
  <c r="O51" i="6" s="1"/>
  <c r="Z52" i="14"/>
  <c r="O52" i="6" s="1"/>
  <c r="Z53" i="14"/>
  <c r="O53" i="6" s="1"/>
  <c r="Z54" i="14"/>
  <c r="O54" i="6" s="1"/>
  <c r="Z55" i="14"/>
  <c r="O55" i="6" s="1"/>
  <c r="Z56" i="14"/>
  <c r="O56" i="6" s="1"/>
  <c r="Z57" i="14"/>
  <c r="O57" i="6" s="1"/>
  <c r="Z58" i="14"/>
  <c r="O58" i="6" s="1"/>
  <c r="Z59" i="14"/>
  <c r="O59" i="6" s="1"/>
  <c r="Z60" i="14"/>
  <c r="O60" i="6" s="1"/>
  <c r="Z61" i="14"/>
  <c r="O61" i="6" s="1"/>
  <c r="Z62" i="14"/>
  <c r="O62" i="6" s="1"/>
  <c r="Z63" i="14"/>
  <c r="O63" i="6" s="1"/>
  <c r="Z64" i="14"/>
  <c r="O64" i="6" s="1"/>
  <c r="Z65" i="14"/>
  <c r="O65" i="6" s="1"/>
  <c r="Z66" i="14"/>
  <c r="O66" i="6" s="1"/>
  <c r="Z67" i="14"/>
  <c r="O67" i="6" s="1"/>
  <c r="Z68" i="14"/>
  <c r="O68" i="6" s="1"/>
  <c r="Z69" i="14"/>
  <c r="O69" i="6" s="1"/>
  <c r="Z70" i="14"/>
  <c r="O70" i="6" s="1"/>
  <c r="Z71" i="14"/>
  <c r="O71" i="6" s="1"/>
  <c r="Z72" i="14"/>
  <c r="O72" i="6" s="1"/>
  <c r="Z73" i="14"/>
  <c r="O73" i="6" s="1"/>
  <c r="Z74" i="14"/>
  <c r="O74" i="6" s="1"/>
  <c r="Z75" i="14"/>
  <c r="O75" i="6" s="1"/>
  <c r="Z76" i="14"/>
  <c r="O76" i="6" s="1"/>
  <c r="Z77" i="14"/>
  <c r="O77" i="6" s="1"/>
  <c r="Z78" i="14"/>
  <c r="O78" i="6" s="1"/>
  <c r="Z79" i="14"/>
  <c r="O79" i="6" s="1"/>
  <c r="Z80" i="14"/>
  <c r="O80" i="6" s="1"/>
  <c r="Z81" i="14"/>
  <c r="O81" i="6" s="1"/>
  <c r="Z82" i="14"/>
  <c r="O82" i="6" s="1"/>
  <c r="Z83" i="14"/>
  <c r="O83" i="6" s="1"/>
  <c r="Z84" i="14"/>
  <c r="O84" i="6" s="1"/>
  <c r="Z85" i="14"/>
  <c r="O85" i="6" s="1"/>
  <c r="Z86" i="14"/>
  <c r="O86" i="6" s="1"/>
  <c r="Z87" i="14"/>
  <c r="O87" i="6" s="1"/>
  <c r="Z88" i="14"/>
  <c r="O88" i="6" s="1"/>
  <c r="Z89" i="14"/>
  <c r="O89" i="6" s="1"/>
  <c r="Z90" i="14"/>
  <c r="O90" i="6" s="1"/>
  <c r="Z91" i="14"/>
  <c r="O91" i="6" s="1"/>
  <c r="Z92" i="14"/>
  <c r="O92" i="6" s="1"/>
  <c r="Z93" i="14"/>
  <c r="O93" i="6" s="1"/>
  <c r="Z94" i="14"/>
  <c r="O94" i="6" s="1"/>
  <c r="Z95" i="14"/>
  <c r="O95" i="6" s="1"/>
  <c r="Z96" i="14"/>
  <c r="O96" i="6" s="1"/>
  <c r="Z97" i="14"/>
  <c r="O97" i="6" s="1"/>
  <c r="Z98" i="14"/>
  <c r="O98" i="6" s="1"/>
  <c r="Z99" i="14"/>
  <c r="O99" i="6" s="1"/>
  <c r="Z100" i="14"/>
  <c r="O100" i="6" s="1"/>
  <c r="Z101" i="14"/>
  <c r="O101" i="6" s="1"/>
  <c r="Z102" i="14"/>
  <c r="O102" i="6" s="1"/>
  <c r="Z103" i="14"/>
  <c r="O103" i="6" s="1"/>
  <c r="Z104" i="14"/>
  <c r="O104" i="6" s="1"/>
  <c r="Z105" i="14"/>
  <c r="O105" i="6" s="1"/>
  <c r="Z106" i="14"/>
  <c r="O106" i="6" s="1"/>
  <c r="Z107" i="14"/>
  <c r="O107" i="6" s="1"/>
  <c r="Z108" i="14"/>
  <c r="O108" i="6" s="1"/>
  <c r="Z109" i="14"/>
  <c r="O109" i="6" s="1"/>
  <c r="Z110" i="14"/>
  <c r="O110" i="6" s="1"/>
  <c r="Z111" i="14"/>
  <c r="O111" i="6" s="1"/>
  <c r="Z112" i="14"/>
  <c r="O112" i="6" s="1"/>
  <c r="Z113" i="14"/>
  <c r="O113" i="6" s="1"/>
  <c r="Z114" i="14"/>
  <c r="O114" i="6" s="1"/>
  <c r="Z115" i="14"/>
  <c r="O115" i="6" s="1"/>
  <c r="Z116" i="14"/>
  <c r="O116" i="6" s="1"/>
  <c r="Z117" i="14"/>
  <c r="O117" i="6" s="1"/>
  <c r="Z118" i="14"/>
  <c r="O118" i="6" s="1"/>
  <c r="Z119" i="14"/>
  <c r="O119" i="6" s="1"/>
  <c r="Z120" i="14"/>
  <c r="O120" i="6" s="1"/>
  <c r="Z121" i="14"/>
  <c r="O121" i="6" s="1"/>
  <c r="Z122" i="14"/>
  <c r="O122" i="6" s="1"/>
  <c r="Z123" i="14"/>
  <c r="O123" i="6" s="1"/>
  <c r="Z124" i="14"/>
  <c r="O124" i="6" s="1"/>
  <c r="Z125" i="14"/>
  <c r="O125" i="6" s="1"/>
  <c r="Z126" i="14"/>
  <c r="O126" i="6" s="1"/>
  <c r="Z127" i="14"/>
  <c r="O127" i="6" s="1"/>
  <c r="Z128" i="14"/>
  <c r="O128" i="6" s="1"/>
  <c r="Z129" i="14"/>
  <c r="O129" i="6" s="1"/>
  <c r="Z130" i="14"/>
  <c r="O130" i="6" s="1"/>
  <c r="Z131" i="14"/>
  <c r="O131" i="6" s="1"/>
  <c r="Z132" i="14"/>
  <c r="O132" i="6" s="1"/>
  <c r="Z133" i="14"/>
  <c r="O133" i="6" s="1"/>
  <c r="Z134" i="14"/>
  <c r="O134" i="6" s="1"/>
  <c r="Z135" i="14"/>
  <c r="O135" i="6" s="1"/>
  <c r="Z136" i="14"/>
  <c r="O136" i="6" s="1"/>
  <c r="Z137" i="14"/>
  <c r="O137" i="6" s="1"/>
  <c r="Z138" i="14"/>
  <c r="O138" i="6" s="1"/>
  <c r="Z139" i="14"/>
  <c r="O139" i="6" s="1"/>
  <c r="Z140" i="14"/>
  <c r="O140" i="6" s="1"/>
  <c r="Z141" i="14"/>
  <c r="O141" i="6" s="1"/>
  <c r="Z142" i="14"/>
  <c r="O142" i="6" s="1"/>
  <c r="Z143" i="14"/>
  <c r="O143" i="6" s="1"/>
  <c r="Z144" i="14"/>
  <c r="O144" i="6" s="1"/>
  <c r="Z145" i="14"/>
  <c r="O145" i="6" s="1"/>
  <c r="Z146" i="14"/>
  <c r="O146" i="6" s="1"/>
  <c r="Z147" i="14"/>
  <c r="O147" i="6" s="1"/>
  <c r="Z148" i="14"/>
  <c r="O148" i="6" s="1"/>
  <c r="Z149" i="14"/>
  <c r="O149" i="6" s="1"/>
  <c r="Z150" i="14"/>
  <c r="O150" i="6" s="1"/>
  <c r="Z151" i="14"/>
  <c r="O151" i="6" s="1"/>
  <c r="Z152" i="14"/>
  <c r="O152" i="6" s="1"/>
  <c r="Z153" i="14"/>
  <c r="O153" i="6" s="1"/>
  <c r="Z154" i="14"/>
  <c r="O154" i="6" s="1"/>
  <c r="Z155" i="14"/>
  <c r="O155" i="6" s="1"/>
  <c r="Z156" i="14"/>
  <c r="O156" i="6" s="1"/>
  <c r="Z157" i="14"/>
  <c r="O157" i="6" s="1"/>
  <c r="Z158" i="14"/>
  <c r="O158" i="6" s="1"/>
  <c r="Z159" i="14"/>
  <c r="O159" i="6" s="1"/>
  <c r="Z160" i="14"/>
  <c r="O160" i="6" s="1"/>
  <c r="Z161" i="14"/>
  <c r="O161" i="6" s="1"/>
  <c r="Z162" i="14"/>
  <c r="O162" i="6" s="1"/>
  <c r="Z163" i="14"/>
  <c r="O163" i="6" s="1"/>
  <c r="Z164" i="14"/>
  <c r="O164" i="6" s="1"/>
  <c r="Z165" i="14"/>
  <c r="O165" i="6" s="1"/>
  <c r="Z166" i="14"/>
  <c r="O166" i="6" s="1"/>
  <c r="Z167" i="14"/>
  <c r="O167" i="6" s="1"/>
  <c r="Z168" i="14"/>
  <c r="O168" i="6" s="1"/>
  <c r="Z169" i="14"/>
  <c r="O169" i="6" s="1"/>
  <c r="Z170" i="14"/>
  <c r="O170" i="6" s="1"/>
  <c r="Z171" i="14"/>
  <c r="O171" i="6" s="1"/>
  <c r="Z172" i="14"/>
  <c r="O172" i="6" s="1"/>
  <c r="Z173" i="14"/>
  <c r="O173" i="6" s="1"/>
  <c r="Z174" i="14"/>
  <c r="O174" i="6" s="1"/>
  <c r="Z175" i="14"/>
  <c r="O175" i="6" s="1"/>
  <c r="Z176" i="14"/>
  <c r="O176" i="6" s="1"/>
  <c r="Z177" i="14"/>
  <c r="O177" i="6" s="1"/>
  <c r="Z178" i="14"/>
  <c r="O178" i="6" s="1"/>
  <c r="Z179" i="14"/>
  <c r="O179" i="6" s="1"/>
  <c r="Z180" i="14"/>
  <c r="O180" i="6" s="1"/>
  <c r="Z181" i="14"/>
  <c r="O181" i="6" s="1"/>
  <c r="Z182" i="14"/>
  <c r="O182" i="6" s="1"/>
  <c r="Z183" i="14"/>
  <c r="O183" i="6" s="1"/>
  <c r="Z184" i="14"/>
  <c r="O184" i="6" s="1"/>
  <c r="Z185" i="14"/>
  <c r="O185" i="6" s="1"/>
  <c r="Z186" i="14"/>
  <c r="O186" i="6" s="1"/>
  <c r="Z187" i="14"/>
  <c r="O187" i="6" s="1"/>
  <c r="Z188" i="14"/>
  <c r="O188" i="6" s="1"/>
  <c r="Z189" i="14"/>
  <c r="O189" i="6" s="1"/>
  <c r="Z190" i="14"/>
  <c r="O190" i="6" s="1"/>
  <c r="Z191" i="14"/>
  <c r="O191" i="6" s="1"/>
  <c r="Z192" i="14"/>
  <c r="O192" i="6" s="1"/>
  <c r="Z193" i="14"/>
  <c r="O193" i="6" s="1"/>
  <c r="Z194" i="14"/>
  <c r="O194" i="6" s="1"/>
  <c r="Z195" i="14"/>
  <c r="O195" i="6" s="1"/>
  <c r="Z196" i="14"/>
  <c r="O196" i="6" s="1"/>
  <c r="Z197" i="14"/>
  <c r="O197" i="6" s="1"/>
  <c r="Z198" i="14"/>
  <c r="O198" i="6" s="1"/>
  <c r="Z199" i="14"/>
  <c r="O199" i="6" s="1"/>
  <c r="Z200" i="14"/>
  <c r="O200" i="6" s="1"/>
  <c r="Z201" i="14"/>
  <c r="O201" i="6" s="1"/>
  <c r="Z202" i="14"/>
  <c r="O202" i="6" s="1"/>
  <c r="Z203" i="14"/>
  <c r="O203" i="6" s="1"/>
  <c r="Z204" i="14"/>
  <c r="O204" i="6" s="1"/>
  <c r="Z205" i="14"/>
  <c r="O205" i="6" s="1"/>
  <c r="Z206" i="14"/>
  <c r="O206" i="6" s="1"/>
  <c r="Z207" i="14"/>
  <c r="O207" i="6" s="1"/>
  <c r="Z208" i="14"/>
  <c r="O208" i="6" s="1"/>
  <c r="Z209" i="14"/>
  <c r="O209" i="6" s="1"/>
  <c r="Z210" i="14"/>
  <c r="O210" i="6" s="1"/>
  <c r="Z211" i="14"/>
  <c r="O211" i="6" s="1"/>
  <c r="Z212" i="14"/>
  <c r="O212" i="6" s="1"/>
  <c r="Z213" i="14"/>
  <c r="O213" i="6" s="1"/>
  <c r="Z214" i="14"/>
  <c r="O214" i="6" s="1"/>
  <c r="Z215" i="14"/>
  <c r="O215" i="6" s="1"/>
  <c r="Z216" i="14"/>
  <c r="O216" i="6" s="1"/>
  <c r="Z217" i="14"/>
  <c r="O217" i="6" s="1"/>
  <c r="Z218" i="14"/>
  <c r="O218" i="6" s="1"/>
  <c r="Z219" i="14"/>
  <c r="O219" i="6" s="1"/>
  <c r="Z220" i="14"/>
  <c r="O220" i="6" s="1"/>
  <c r="Z221" i="14"/>
  <c r="O221" i="6" s="1"/>
  <c r="Z222" i="14"/>
  <c r="O222" i="6" s="1"/>
  <c r="Z223" i="14"/>
  <c r="O223" i="6" s="1"/>
  <c r="Z224" i="14"/>
  <c r="O224" i="6" s="1"/>
  <c r="Z225" i="14"/>
  <c r="O225" i="6" s="1"/>
  <c r="Z226" i="14"/>
  <c r="O226" i="6" s="1"/>
  <c r="Z227" i="14"/>
  <c r="O227" i="6" s="1"/>
  <c r="Z228" i="14"/>
  <c r="O228" i="6" s="1"/>
  <c r="Z229" i="14"/>
  <c r="O229" i="6" s="1"/>
  <c r="Z230" i="14"/>
  <c r="O230" i="6" s="1"/>
  <c r="Z231" i="14"/>
  <c r="O231" i="6" s="1"/>
  <c r="Z232" i="14"/>
  <c r="O232" i="6" s="1"/>
  <c r="Z233" i="14"/>
  <c r="O233" i="6" s="1"/>
  <c r="Z234" i="14"/>
  <c r="O234" i="6" s="1"/>
  <c r="Z235" i="14"/>
  <c r="O235" i="6" s="1"/>
  <c r="Z236" i="14"/>
  <c r="O236" i="6" s="1"/>
  <c r="Z237" i="14"/>
  <c r="O237" i="6" s="1"/>
  <c r="Z238" i="14"/>
  <c r="O238" i="6" s="1"/>
  <c r="Z239" i="14"/>
  <c r="O239" i="6" s="1"/>
  <c r="Z240" i="14"/>
  <c r="O240" i="6" s="1"/>
  <c r="Z241" i="14"/>
  <c r="O241" i="6" s="1"/>
  <c r="Z242" i="14"/>
  <c r="O242" i="6" s="1"/>
  <c r="Z243" i="14"/>
  <c r="O243" i="6" s="1"/>
  <c r="Z244" i="14"/>
  <c r="O244" i="6" s="1"/>
  <c r="Z245" i="14"/>
  <c r="O245" i="6" s="1"/>
  <c r="Z246" i="14"/>
  <c r="O246" i="6" s="1"/>
  <c r="Z247" i="14"/>
  <c r="O247" i="6" s="1"/>
  <c r="Z248" i="14"/>
  <c r="O248" i="6" s="1"/>
  <c r="Z249" i="14"/>
  <c r="O249" i="6" s="1"/>
  <c r="Z250" i="14"/>
  <c r="O250" i="6" s="1"/>
  <c r="Z251" i="14"/>
  <c r="O251" i="6" s="1"/>
  <c r="Z252" i="14"/>
  <c r="O252" i="6" s="1"/>
  <c r="Z253" i="14"/>
  <c r="O253" i="6" s="1"/>
  <c r="Z254" i="14"/>
  <c r="O254" i="6" s="1"/>
  <c r="Z255" i="14"/>
  <c r="O255" i="6" s="1"/>
  <c r="Z256" i="14"/>
  <c r="O256" i="6" s="1"/>
  <c r="Z257" i="14"/>
  <c r="O257" i="6" s="1"/>
  <c r="Z258" i="14"/>
  <c r="O258" i="6" s="1"/>
  <c r="Z259" i="14"/>
  <c r="O259" i="6" s="1"/>
  <c r="Z260" i="14"/>
  <c r="O260" i="6" s="1"/>
  <c r="Z261" i="14"/>
  <c r="O261" i="6" s="1"/>
  <c r="Z262" i="14"/>
  <c r="O262" i="6" s="1"/>
  <c r="Z263" i="14"/>
  <c r="O263" i="6" s="1"/>
  <c r="Z264" i="14"/>
  <c r="O264" i="6" s="1"/>
  <c r="Z265" i="14"/>
  <c r="O265" i="6" s="1"/>
  <c r="Z266" i="14"/>
  <c r="O266" i="6" s="1"/>
  <c r="Z267" i="14"/>
  <c r="O267" i="6" s="1"/>
  <c r="Z268" i="14"/>
  <c r="O268" i="6" s="1"/>
  <c r="Z269" i="14"/>
  <c r="O269" i="6" s="1"/>
  <c r="Z270" i="14"/>
  <c r="O270" i="6" s="1"/>
  <c r="Z271" i="14"/>
  <c r="O271" i="6" s="1"/>
  <c r="Z272" i="14"/>
  <c r="O272" i="6" s="1"/>
  <c r="Z278" i="14"/>
  <c r="O278" i="6" s="1"/>
  <c r="Z279" i="14"/>
  <c r="O279" i="6" s="1"/>
  <c r="Z280" i="14"/>
  <c r="O280" i="6" s="1"/>
  <c r="Z2" i="14"/>
  <c r="O2" i="6" s="1"/>
  <c r="Y280" i="14"/>
  <c r="N280" i="6" s="1"/>
  <c r="X280" i="14"/>
  <c r="M280" i="6" s="1"/>
  <c r="W280" i="14"/>
  <c r="L280" i="6" s="1"/>
  <c r="Y279" i="14"/>
  <c r="N279" i="6" s="1"/>
  <c r="X279" i="14"/>
  <c r="M279" i="6" s="1"/>
  <c r="W279" i="14"/>
  <c r="L279" i="6" s="1"/>
  <c r="Y278" i="14"/>
  <c r="N278" i="6" s="1"/>
  <c r="X278" i="14"/>
  <c r="M278" i="6" s="1"/>
  <c r="Y277" i="14"/>
  <c r="N277" i="6" s="1"/>
  <c r="X277" i="14"/>
  <c r="M277" i="6" s="1"/>
  <c r="Y276" i="14"/>
  <c r="N276" i="6" s="1"/>
  <c r="X276" i="14"/>
  <c r="M276" i="6" s="1"/>
  <c r="Y275" i="14"/>
  <c r="N275" i="6" s="1"/>
  <c r="X275" i="14"/>
  <c r="M275" i="6" s="1"/>
  <c r="Y274" i="14"/>
  <c r="N274" i="6" s="1"/>
  <c r="X274" i="14"/>
  <c r="M274" i="6" s="1"/>
  <c r="Y273" i="14"/>
  <c r="N273" i="6" s="1"/>
  <c r="X273" i="14"/>
  <c r="M273" i="6" s="1"/>
  <c r="Y272" i="14"/>
  <c r="N272" i="6" s="1"/>
  <c r="X272" i="14"/>
  <c r="M272" i="6" s="1"/>
  <c r="W272" i="14"/>
  <c r="L272" i="6" s="1"/>
  <c r="Y271" i="14"/>
  <c r="N271" i="6" s="1"/>
  <c r="X271" i="14"/>
  <c r="M271" i="6" s="1"/>
  <c r="W271" i="14"/>
  <c r="L271" i="6" s="1"/>
  <c r="Y270" i="14"/>
  <c r="N270" i="6" s="1"/>
  <c r="X270" i="14"/>
  <c r="M270" i="6" s="1"/>
  <c r="W270" i="14"/>
  <c r="L270" i="6" s="1"/>
  <c r="Y269" i="14"/>
  <c r="N269" i="6" s="1"/>
  <c r="X269" i="14"/>
  <c r="M269" i="6" s="1"/>
  <c r="W269" i="14"/>
  <c r="L269" i="6" s="1"/>
  <c r="Y268" i="14"/>
  <c r="N268" i="6" s="1"/>
  <c r="X268" i="14"/>
  <c r="M268" i="6" s="1"/>
  <c r="W268" i="14"/>
  <c r="L268" i="6" s="1"/>
  <c r="Y267" i="14"/>
  <c r="N267" i="6" s="1"/>
  <c r="X267" i="14"/>
  <c r="M267" i="6" s="1"/>
  <c r="W267" i="14"/>
  <c r="L267" i="6" s="1"/>
  <c r="Y266" i="14"/>
  <c r="N266" i="6" s="1"/>
  <c r="X266" i="14"/>
  <c r="M266" i="6" s="1"/>
  <c r="W266" i="14"/>
  <c r="L266" i="6" s="1"/>
  <c r="Y265" i="14"/>
  <c r="N265" i="6" s="1"/>
  <c r="X265" i="14"/>
  <c r="M265" i="6" s="1"/>
  <c r="W265" i="14"/>
  <c r="L265" i="6" s="1"/>
  <c r="Y264" i="14"/>
  <c r="N264" i="6" s="1"/>
  <c r="X264" i="14"/>
  <c r="M264" i="6" s="1"/>
  <c r="W264" i="14"/>
  <c r="L264" i="6" s="1"/>
  <c r="Y263" i="14"/>
  <c r="N263" i="6" s="1"/>
  <c r="X263" i="14"/>
  <c r="M263" i="6" s="1"/>
  <c r="W263" i="14"/>
  <c r="L263" i="6" s="1"/>
  <c r="Y262" i="14"/>
  <c r="N262" i="6" s="1"/>
  <c r="X262" i="14"/>
  <c r="M262" i="6" s="1"/>
  <c r="W262" i="14"/>
  <c r="L262" i="6" s="1"/>
  <c r="Y261" i="14"/>
  <c r="N261" i="6" s="1"/>
  <c r="X261" i="14"/>
  <c r="M261" i="6" s="1"/>
  <c r="W261" i="14"/>
  <c r="L261" i="6" s="1"/>
  <c r="Y260" i="14"/>
  <c r="N260" i="6" s="1"/>
  <c r="X260" i="14"/>
  <c r="M260" i="6" s="1"/>
  <c r="W260" i="14"/>
  <c r="L260" i="6" s="1"/>
  <c r="Y259" i="14"/>
  <c r="N259" i="6" s="1"/>
  <c r="X259" i="14"/>
  <c r="M259" i="6" s="1"/>
  <c r="W259" i="14"/>
  <c r="L259" i="6" s="1"/>
  <c r="Y258" i="14"/>
  <c r="N258" i="6" s="1"/>
  <c r="X258" i="14"/>
  <c r="M258" i="6" s="1"/>
  <c r="W258" i="14"/>
  <c r="L258" i="6" s="1"/>
  <c r="Y257" i="14"/>
  <c r="N257" i="6" s="1"/>
  <c r="X257" i="14"/>
  <c r="M257" i="6" s="1"/>
  <c r="W257" i="14"/>
  <c r="L257" i="6" s="1"/>
  <c r="Y256" i="14"/>
  <c r="N256" i="6" s="1"/>
  <c r="X256" i="14"/>
  <c r="M256" i="6" s="1"/>
  <c r="W256" i="14"/>
  <c r="L256" i="6" s="1"/>
  <c r="Y255" i="14"/>
  <c r="N255" i="6" s="1"/>
  <c r="X255" i="14"/>
  <c r="M255" i="6" s="1"/>
  <c r="W255" i="14"/>
  <c r="L255" i="6" s="1"/>
  <c r="Y254" i="14"/>
  <c r="N254" i="6" s="1"/>
  <c r="X254" i="14"/>
  <c r="M254" i="6" s="1"/>
  <c r="W254" i="14"/>
  <c r="L254" i="6" s="1"/>
  <c r="Y253" i="14"/>
  <c r="N253" i="6" s="1"/>
  <c r="X253" i="14"/>
  <c r="M253" i="6" s="1"/>
  <c r="W253" i="14"/>
  <c r="L253" i="6" s="1"/>
  <c r="Y252" i="14"/>
  <c r="N252" i="6" s="1"/>
  <c r="X252" i="14"/>
  <c r="M252" i="6" s="1"/>
  <c r="W252" i="14"/>
  <c r="L252" i="6" s="1"/>
  <c r="Y251" i="14"/>
  <c r="N251" i="6" s="1"/>
  <c r="X251" i="14"/>
  <c r="M251" i="6" s="1"/>
  <c r="W251" i="14"/>
  <c r="L251" i="6" s="1"/>
  <c r="Y250" i="14"/>
  <c r="N250" i="6" s="1"/>
  <c r="X250" i="14"/>
  <c r="M250" i="6" s="1"/>
  <c r="W250" i="14"/>
  <c r="L250" i="6" s="1"/>
  <c r="Y249" i="14"/>
  <c r="N249" i="6" s="1"/>
  <c r="X249" i="14"/>
  <c r="M249" i="6" s="1"/>
  <c r="W249" i="14"/>
  <c r="L249" i="6" s="1"/>
  <c r="Y248" i="14"/>
  <c r="N248" i="6" s="1"/>
  <c r="X248" i="14"/>
  <c r="M248" i="6" s="1"/>
  <c r="W248" i="14"/>
  <c r="L248" i="6" s="1"/>
  <c r="Y247" i="14"/>
  <c r="N247" i="6" s="1"/>
  <c r="X247" i="14"/>
  <c r="M247" i="6" s="1"/>
  <c r="W247" i="14"/>
  <c r="L247" i="6" s="1"/>
  <c r="Y246" i="14"/>
  <c r="N246" i="6" s="1"/>
  <c r="X246" i="14"/>
  <c r="M246" i="6" s="1"/>
  <c r="W246" i="14"/>
  <c r="L246" i="6" s="1"/>
  <c r="Y245" i="14"/>
  <c r="N245" i="6" s="1"/>
  <c r="X245" i="14"/>
  <c r="M245" i="6" s="1"/>
  <c r="W245" i="14"/>
  <c r="L245" i="6" s="1"/>
  <c r="Y244" i="14"/>
  <c r="N244" i="6" s="1"/>
  <c r="X244" i="14"/>
  <c r="M244" i="6" s="1"/>
  <c r="W244" i="14"/>
  <c r="L244" i="6" s="1"/>
  <c r="Y243" i="14"/>
  <c r="N243" i="6" s="1"/>
  <c r="X243" i="14"/>
  <c r="M243" i="6" s="1"/>
  <c r="W243" i="14"/>
  <c r="L243" i="6" s="1"/>
  <c r="Y242" i="14"/>
  <c r="N242" i="6" s="1"/>
  <c r="X242" i="14"/>
  <c r="M242" i="6" s="1"/>
  <c r="W242" i="14"/>
  <c r="L242" i="6" s="1"/>
  <c r="Y241" i="14"/>
  <c r="N241" i="6" s="1"/>
  <c r="X241" i="14"/>
  <c r="M241" i="6" s="1"/>
  <c r="W241" i="14"/>
  <c r="L241" i="6" s="1"/>
  <c r="Y240" i="14"/>
  <c r="N240" i="6" s="1"/>
  <c r="X240" i="14"/>
  <c r="M240" i="6" s="1"/>
  <c r="W240" i="14"/>
  <c r="L240" i="6" s="1"/>
  <c r="Y239" i="14"/>
  <c r="N239" i="6" s="1"/>
  <c r="X239" i="14"/>
  <c r="M239" i="6" s="1"/>
  <c r="W239" i="14"/>
  <c r="L239" i="6" s="1"/>
  <c r="Y238" i="14"/>
  <c r="N238" i="6" s="1"/>
  <c r="X238" i="14"/>
  <c r="M238" i="6" s="1"/>
  <c r="W238" i="14"/>
  <c r="L238" i="6" s="1"/>
  <c r="Y237" i="14"/>
  <c r="N237" i="6" s="1"/>
  <c r="X237" i="14"/>
  <c r="M237" i="6" s="1"/>
  <c r="W237" i="14"/>
  <c r="L237" i="6" s="1"/>
  <c r="Y236" i="14"/>
  <c r="N236" i="6" s="1"/>
  <c r="X236" i="14"/>
  <c r="M236" i="6" s="1"/>
  <c r="W236" i="14"/>
  <c r="L236" i="6" s="1"/>
  <c r="Y235" i="14"/>
  <c r="N235" i="6" s="1"/>
  <c r="X235" i="14"/>
  <c r="M235" i="6" s="1"/>
  <c r="W235" i="14"/>
  <c r="L235" i="6" s="1"/>
  <c r="Y234" i="14"/>
  <c r="N234" i="6" s="1"/>
  <c r="X234" i="14"/>
  <c r="M234" i="6" s="1"/>
  <c r="W234" i="14"/>
  <c r="L234" i="6" s="1"/>
  <c r="Y233" i="14"/>
  <c r="N233" i="6" s="1"/>
  <c r="X233" i="14"/>
  <c r="M233" i="6" s="1"/>
  <c r="W233" i="14"/>
  <c r="L233" i="6" s="1"/>
  <c r="Y232" i="14"/>
  <c r="N232" i="6" s="1"/>
  <c r="X232" i="14"/>
  <c r="M232" i="6" s="1"/>
  <c r="W232" i="14"/>
  <c r="L232" i="6" s="1"/>
  <c r="Y231" i="14"/>
  <c r="N231" i="6" s="1"/>
  <c r="X231" i="14"/>
  <c r="M231" i="6" s="1"/>
  <c r="W231" i="14"/>
  <c r="L231" i="6" s="1"/>
  <c r="Y230" i="14"/>
  <c r="N230" i="6" s="1"/>
  <c r="X230" i="14"/>
  <c r="M230" i="6" s="1"/>
  <c r="W230" i="14"/>
  <c r="L230" i="6" s="1"/>
  <c r="Y229" i="14"/>
  <c r="N229" i="6" s="1"/>
  <c r="X229" i="14"/>
  <c r="M229" i="6" s="1"/>
  <c r="W229" i="14"/>
  <c r="L229" i="6" s="1"/>
  <c r="Y228" i="14"/>
  <c r="N228" i="6" s="1"/>
  <c r="X228" i="14"/>
  <c r="M228" i="6" s="1"/>
  <c r="W228" i="14"/>
  <c r="L228" i="6" s="1"/>
  <c r="Y227" i="14"/>
  <c r="N227" i="6" s="1"/>
  <c r="X227" i="14"/>
  <c r="M227" i="6" s="1"/>
  <c r="W227" i="14"/>
  <c r="L227" i="6" s="1"/>
  <c r="Y226" i="14"/>
  <c r="N226" i="6" s="1"/>
  <c r="X226" i="14"/>
  <c r="M226" i="6" s="1"/>
  <c r="W226" i="14"/>
  <c r="L226" i="6" s="1"/>
  <c r="Y225" i="14"/>
  <c r="N225" i="6" s="1"/>
  <c r="X225" i="14"/>
  <c r="M225" i="6" s="1"/>
  <c r="W225" i="14"/>
  <c r="L225" i="6" s="1"/>
  <c r="Y224" i="14"/>
  <c r="N224" i="6" s="1"/>
  <c r="X224" i="14"/>
  <c r="M224" i="6" s="1"/>
  <c r="W224" i="14"/>
  <c r="L224" i="6" s="1"/>
  <c r="Y223" i="14"/>
  <c r="N223" i="6" s="1"/>
  <c r="X223" i="14"/>
  <c r="M223" i="6" s="1"/>
  <c r="W223" i="14"/>
  <c r="L223" i="6" s="1"/>
  <c r="Y222" i="14"/>
  <c r="N222" i="6" s="1"/>
  <c r="X222" i="14"/>
  <c r="M222" i="6" s="1"/>
  <c r="W222" i="14"/>
  <c r="L222" i="6" s="1"/>
  <c r="Y221" i="14"/>
  <c r="N221" i="6" s="1"/>
  <c r="X221" i="14"/>
  <c r="M221" i="6" s="1"/>
  <c r="W221" i="14"/>
  <c r="L221" i="6" s="1"/>
  <c r="Y220" i="14"/>
  <c r="N220" i="6" s="1"/>
  <c r="X220" i="14"/>
  <c r="M220" i="6" s="1"/>
  <c r="W220" i="14"/>
  <c r="L220" i="6" s="1"/>
  <c r="Y219" i="14"/>
  <c r="N219" i="6" s="1"/>
  <c r="X219" i="14"/>
  <c r="M219" i="6" s="1"/>
  <c r="W219" i="14"/>
  <c r="L219" i="6" s="1"/>
  <c r="Y218" i="14"/>
  <c r="N218" i="6" s="1"/>
  <c r="X218" i="14"/>
  <c r="M218" i="6" s="1"/>
  <c r="W218" i="14"/>
  <c r="L218" i="6" s="1"/>
  <c r="Y217" i="14"/>
  <c r="N217" i="6" s="1"/>
  <c r="X217" i="14"/>
  <c r="M217" i="6" s="1"/>
  <c r="W217" i="14"/>
  <c r="L217" i="6" s="1"/>
  <c r="Y216" i="14"/>
  <c r="N216" i="6" s="1"/>
  <c r="X216" i="14"/>
  <c r="M216" i="6" s="1"/>
  <c r="W216" i="14"/>
  <c r="L216" i="6" s="1"/>
  <c r="Y215" i="14"/>
  <c r="N215" i="6" s="1"/>
  <c r="X215" i="14"/>
  <c r="M215" i="6" s="1"/>
  <c r="W215" i="14"/>
  <c r="L215" i="6" s="1"/>
  <c r="Y214" i="14"/>
  <c r="N214" i="6" s="1"/>
  <c r="X214" i="14"/>
  <c r="M214" i="6" s="1"/>
  <c r="W214" i="14"/>
  <c r="L214" i="6" s="1"/>
  <c r="Y213" i="14"/>
  <c r="N213" i="6" s="1"/>
  <c r="X213" i="14"/>
  <c r="M213" i="6" s="1"/>
  <c r="W213" i="14"/>
  <c r="L213" i="6" s="1"/>
  <c r="Y212" i="14"/>
  <c r="N212" i="6" s="1"/>
  <c r="X212" i="14"/>
  <c r="M212" i="6" s="1"/>
  <c r="W212" i="14"/>
  <c r="L212" i="6" s="1"/>
  <c r="Y211" i="14"/>
  <c r="N211" i="6" s="1"/>
  <c r="X211" i="14"/>
  <c r="M211" i="6" s="1"/>
  <c r="W211" i="14"/>
  <c r="L211" i="6" s="1"/>
  <c r="Y210" i="14"/>
  <c r="N210" i="6" s="1"/>
  <c r="X210" i="14"/>
  <c r="M210" i="6" s="1"/>
  <c r="W210" i="14"/>
  <c r="L210" i="6" s="1"/>
  <c r="Y209" i="14"/>
  <c r="N209" i="6" s="1"/>
  <c r="X209" i="14"/>
  <c r="M209" i="6" s="1"/>
  <c r="W209" i="14"/>
  <c r="L209" i="6" s="1"/>
  <c r="Y208" i="14"/>
  <c r="N208" i="6" s="1"/>
  <c r="X208" i="14"/>
  <c r="M208" i="6" s="1"/>
  <c r="W208" i="14"/>
  <c r="L208" i="6" s="1"/>
  <c r="Y207" i="14"/>
  <c r="N207" i="6" s="1"/>
  <c r="X207" i="14"/>
  <c r="M207" i="6" s="1"/>
  <c r="W207" i="14"/>
  <c r="L207" i="6" s="1"/>
  <c r="Y206" i="14"/>
  <c r="N206" i="6" s="1"/>
  <c r="X206" i="14"/>
  <c r="M206" i="6" s="1"/>
  <c r="W206" i="14"/>
  <c r="L206" i="6" s="1"/>
  <c r="Y205" i="14"/>
  <c r="N205" i="6" s="1"/>
  <c r="X205" i="14"/>
  <c r="M205" i="6" s="1"/>
  <c r="W205" i="14"/>
  <c r="L205" i="6" s="1"/>
  <c r="Y204" i="14"/>
  <c r="N204" i="6" s="1"/>
  <c r="X204" i="14"/>
  <c r="M204" i="6" s="1"/>
  <c r="W204" i="14"/>
  <c r="L204" i="6" s="1"/>
  <c r="Y203" i="14"/>
  <c r="N203" i="6" s="1"/>
  <c r="X203" i="14"/>
  <c r="M203" i="6" s="1"/>
  <c r="W203" i="14"/>
  <c r="L203" i="6" s="1"/>
  <c r="Y202" i="14"/>
  <c r="N202" i="6" s="1"/>
  <c r="X202" i="14"/>
  <c r="M202" i="6" s="1"/>
  <c r="W202" i="14"/>
  <c r="L202" i="6" s="1"/>
  <c r="Y201" i="14"/>
  <c r="N201" i="6" s="1"/>
  <c r="X201" i="14"/>
  <c r="M201" i="6" s="1"/>
  <c r="W201" i="14"/>
  <c r="L201" i="6" s="1"/>
  <c r="Y200" i="14"/>
  <c r="N200" i="6" s="1"/>
  <c r="X200" i="14"/>
  <c r="M200" i="6" s="1"/>
  <c r="W200" i="14"/>
  <c r="L200" i="6" s="1"/>
  <c r="Y199" i="14"/>
  <c r="N199" i="6" s="1"/>
  <c r="X199" i="14"/>
  <c r="M199" i="6" s="1"/>
  <c r="W199" i="14"/>
  <c r="L199" i="6" s="1"/>
  <c r="Y198" i="14"/>
  <c r="N198" i="6" s="1"/>
  <c r="X198" i="14"/>
  <c r="M198" i="6" s="1"/>
  <c r="W198" i="14"/>
  <c r="L198" i="6" s="1"/>
  <c r="Y197" i="14"/>
  <c r="N197" i="6" s="1"/>
  <c r="X197" i="14"/>
  <c r="M197" i="6" s="1"/>
  <c r="W197" i="14"/>
  <c r="L197" i="6" s="1"/>
  <c r="Y196" i="14"/>
  <c r="N196" i="6" s="1"/>
  <c r="X196" i="14"/>
  <c r="M196" i="6" s="1"/>
  <c r="W196" i="14"/>
  <c r="L196" i="6" s="1"/>
  <c r="Y195" i="14"/>
  <c r="N195" i="6" s="1"/>
  <c r="X195" i="14"/>
  <c r="M195" i="6" s="1"/>
  <c r="W195" i="14"/>
  <c r="L195" i="6" s="1"/>
  <c r="Y194" i="14"/>
  <c r="N194" i="6" s="1"/>
  <c r="X194" i="14"/>
  <c r="M194" i="6" s="1"/>
  <c r="W194" i="14"/>
  <c r="L194" i="6" s="1"/>
  <c r="Y193" i="14"/>
  <c r="N193" i="6" s="1"/>
  <c r="X193" i="14"/>
  <c r="M193" i="6" s="1"/>
  <c r="W193" i="14"/>
  <c r="L193" i="6" s="1"/>
  <c r="Y192" i="14"/>
  <c r="N192" i="6" s="1"/>
  <c r="X192" i="14"/>
  <c r="M192" i="6" s="1"/>
  <c r="W192" i="14"/>
  <c r="L192" i="6" s="1"/>
  <c r="Y191" i="14"/>
  <c r="N191" i="6" s="1"/>
  <c r="X191" i="14"/>
  <c r="M191" i="6" s="1"/>
  <c r="W191" i="14"/>
  <c r="L191" i="6" s="1"/>
  <c r="Y190" i="14"/>
  <c r="N190" i="6" s="1"/>
  <c r="X190" i="14"/>
  <c r="M190" i="6" s="1"/>
  <c r="W190" i="14"/>
  <c r="L190" i="6" s="1"/>
  <c r="Y189" i="14"/>
  <c r="N189" i="6" s="1"/>
  <c r="X189" i="14"/>
  <c r="M189" i="6" s="1"/>
  <c r="W189" i="14"/>
  <c r="L189" i="6" s="1"/>
  <c r="Y188" i="14"/>
  <c r="N188" i="6" s="1"/>
  <c r="X188" i="14"/>
  <c r="M188" i="6" s="1"/>
  <c r="W188" i="14"/>
  <c r="L188" i="6" s="1"/>
  <c r="Y187" i="14"/>
  <c r="N187" i="6" s="1"/>
  <c r="X187" i="14"/>
  <c r="M187" i="6" s="1"/>
  <c r="W187" i="14"/>
  <c r="L187" i="6" s="1"/>
  <c r="Y186" i="14"/>
  <c r="N186" i="6" s="1"/>
  <c r="X186" i="14"/>
  <c r="M186" i="6" s="1"/>
  <c r="W186" i="14"/>
  <c r="L186" i="6" s="1"/>
  <c r="Y185" i="14"/>
  <c r="N185" i="6" s="1"/>
  <c r="X185" i="14"/>
  <c r="M185" i="6" s="1"/>
  <c r="W185" i="14"/>
  <c r="L185" i="6" s="1"/>
  <c r="Y184" i="14"/>
  <c r="N184" i="6" s="1"/>
  <c r="X184" i="14"/>
  <c r="M184" i="6" s="1"/>
  <c r="W184" i="14"/>
  <c r="L184" i="6" s="1"/>
  <c r="Y183" i="14"/>
  <c r="N183" i="6" s="1"/>
  <c r="X183" i="14"/>
  <c r="M183" i="6" s="1"/>
  <c r="W183" i="14"/>
  <c r="L183" i="6" s="1"/>
  <c r="Y182" i="14"/>
  <c r="N182" i="6" s="1"/>
  <c r="X182" i="14"/>
  <c r="M182" i="6" s="1"/>
  <c r="W182" i="14"/>
  <c r="L182" i="6" s="1"/>
  <c r="Y181" i="14"/>
  <c r="N181" i="6" s="1"/>
  <c r="X181" i="14"/>
  <c r="M181" i="6" s="1"/>
  <c r="W181" i="14"/>
  <c r="L181" i="6" s="1"/>
  <c r="Y180" i="14"/>
  <c r="N180" i="6" s="1"/>
  <c r="X180" i="14"/>
  <c r="M180" i="6" s="1"/>
  <c r="W180" i="14"/>
  <c r="L180" i="6" s="1"/>
  <c r="Y179" i="14"/>
  <c r="N179" i="6" s="1"/>
  <c r="X179" i="14"/>
  <c r="M179" i="6" s="1"/>
  <c r="W179" i="14"/>
  <c r="L179" i="6" s="1"/>
  <c r="Y178" i="14"/>
  <c r="N178" i="6" s="1"/>
  <c r="X178" i="14"/>
  <c r="M178" i="6" s="1"/>
  <c r="W178" i="14"/>
  <c r="L178" i="6" s="1"/>
  <c r="Y177" i="14"/>
  <c r="N177" i="6" s="1"/>
  <c r="X177" i="14"/>
  <c r="M177" i="6" s="1"/>
  <c r="W177" i="14"/>
  <c r="L177" i="6" s="1"/>
  <c r="Y176" i="14"/>
  <c r="N176" i="6" s="1"/>
  <c r="X176" i="14"/>
  <c r="M176" i="6" s="1"/>
  <c r="W176" i="14"/>
  <c r="L176" i="6" s="1"/>
  <c r="Y175" i="14"/>
  <c r="N175" i="6" s="1"/>
  <c r="X175" i="14"/>
  <c r="M175" i="6" s="1"/>
  <c r="W175" i="14"/>
  <c r="L175" i="6" s="1"/>
  <c r="Y174" i="14"/>
  <c r="N174" i="6" s="1"/>
  <c r="X174" i="14"/>
  <c r="M174" i="6" s="1"/>
  <c r="W174" i="14"/>
  <c r="L174" i="6" s="1"/>
  <c r="Y173" i="14"/>
  <c r="N173" i="6" s="1"/>
  <c r="X173" i="14"/>
  <c r="M173" i="6" s="1"/>
  <c r="W173" i="14"/>
  <c r="L173" i="6" s="1"/>
  <c r="Y172" i="14"/>
  <c r="N172" i="6" s="1"/>
  <c r="X172" i="14"/>
  <c r="M172" i="6" s="1"/>
  <c r="W172" i="14"/>
  <c r="L172" i="6" s="1"/>
  <c r="Y171" i="14"/>
  <c r="N171" i="6" s="1"/>
  <c r="X171" i="14"/>
  <c r="M171" i="6" s="1"/>
  <c r="W171" i="14"/>
  <c r="L171" i="6" s="1"/>
  <c r="Y170" i="14"/>
  <c r="N170" i="6" s="1"/>
  <c r="X170" i="14"/>
  <c r="M170" i="6" s="1"/>
  <c r="W170" i="14"/>
  <c r="L170" i="6" s="1"/>
  <c r="Y169" i="14"/>
  <c r="N169" i="6" s="1"/>
  <c r="X169" i="14"/>
  <c r="M169" i="6" s="1"/>
  <c r="W169" i="14"/>
  <c r="L169" i="6" s="1"/>
  <c r="Y168" i="14"/>
  <c r="N168" i="6" s="1"/>
  <c r="X168" i="14"/>
  <c r="M168" i="6" s="1"/>
  <c r="W168" i="14"/>
  <c r="L168" i="6" s="1"/>
  <c r="Y167" i="14"/>
  <c r="N167" i="6" s="1"/>
  <c r="X167" i="14"/>
  <c r="M167" i="6" s="1"/>
  <c r="W167" i="14"/>
  <c r="L167" i="6" s="1"/>
  <c r="Y166" i="14"/>
  <c r="N166" i="6" s="1"/>
  <c r="X166" i="14"/>
  <c r="M166" i="6" s="1"/>
  <c r="W166" i="14"/>
  <c r="L166" i="6" s="1"/>
  <c r="Y165" i="14"/>
  <c r="N165" i="6" s="1"/>
  <c r="X165" i="14"/>
  <c r="M165" i="6" s="1"/>
  <c r="W165" i="14"/>
  <c r="L165" i="6" s="1"/>
  <c r="Y164" i="14"/>
  <c r="N164" i="6" s="1"/>
  <c r="X164" i="14"/>
  <c r="M164" i="6" s="1"/>
  <c r="W164" i="14"/>
  <c r="L164" i="6" s="1"/>
  <c r="Y163" i="14"/>
  <c r="N163" i="6" s="1"/>
  <c r="X163" i="14"/>
  <c r="M163" i="6" s="1"/>
  <c r="W163" i="14"/>
  <c r="L163" i="6" s="1"/>
  <c r="Y162" i="14"/>
  <c r="N162" i="6" s="1"/>
  <c r="X162" i="14"/>
  <c r="M162" i="6" s="1"/>
  <c r="W162" i="14"/>
  <c r="L162" i="6" s="1"/>
  <c r="Y161" i="14"/>
  <c r="N161" i="6" s="1"/>
  <c r="X161" i="14"/>
  <c r="M161" i="6" s="1"/>
  <c r="W161" i="14"/>
  <c r="L161" i="6" s="1"/>
  <c r="Y160" i="14"/>
  <c r="N160" i="6" s="1"/>
  <c r="X160" i="14"/>
  <c r="M160" i="6" s="1"/>
  <c r="W160" i="14"/>
  <c r="L160" i="6" s="1"/>
  <c r="Y159" i="14"/>
  <c r="N159" i="6" s="1"/>
  <c r="X159" i="14"/>
  <c r="M159" i="6" s="1"/>
  <c r="W159" i="14"/>
  <c r="L159" i="6" s="1"/>
  <c r="Y158" i="14"/>
  <c r="N158" i="6" s="1"/>
  <c r="X158" i="14"/>
  <c r="M158" i="6" s="1"/>
  <c r="W158" i="14"/>
  <c r="L158" i="6" s="1"/>
  <c r="Y157" i="14"/>
  <c r="N157" i="6" s="1"/>
  <c r="X157" i="14"/>
  <c r="M157" i="6" s="1"/>
  <c r="W157" i="14"/>
  <c r="L157" i="6" s="1"/>
  <c r="Y156" i="14"/>
  <c r="N156" i="6" s="1"/>
  <c r="X156" i="14"/>
  <c r="M156" i="6" s="1"/>
  <c r="W156" i="14"/>
  <c r="L156" i="6" s="1"/>
  <c r="Y155" i="14"/>
  <c r="N155" i="6" s="1"/>
  <c r="X155" i="14"/>
  <c r="M155" i="6" s="1"/>
  <c r="W155" i="14"/>
  <c r="L155" i="6" s="1"/>
  <c r="Y154" i="14"/>
  <c r="N154" i="6" s="1"/>
  <c r="X154" i="14"/>
  <c r="M154" i="6" s="1"/>
  <c r="W154" i="14"/>
  <c r="L154" i="6" s="1"/>
  <c r="Y153" i="14"/>
  <c r="N153" i="6" s="1"/>
  <c r="X153" i="14"/>
  <c r="M153" i="6" s="1"/>
  <c r="W153" i="14"/>
  <c r="L153" i="6" s="1"/>
  <c r="Y152" i="14"/>
  <c r="N152" i="6" s="1"/>
  <c r="X152" i="14"/>
  <c r="M152" i="6" s="1"/>
  <c r="W152" i="14"/>
  <c r="L152" i="6" s="1"/>
  <c r="Y151" i="14"/>
  <c r="N151" i="6" s="1"/>
  <c r="X151" i="14"/>
  <c r="M151" i="6" s="1"/>
  <c r="W151" i="14"/>
  <c r="L151" i="6" s="1"/>
  <c r="Y150" i="14"/>
  <c r="N150" i="6" s="1"/>
  <c r="X150" i="14"/>
  <c r="M150" i="6" s="1"/>
  <c r="W150" i="14"/>
  <c r="L150" i="6" s="1"/>
  <c r="Y149" i="14"/>
  <c r="N149" i="6" s="1"/>
  <c r="X149" i="14"/>
  <c r="M149" i="6" s="1"/>
  <c r="W149" i="14"/>
  <c r="L149" i="6" s="1"/>
  <c r="Y148" i="14"/>
  <c r="N148" i="6" s="1"/>
  <c r="X148" i="14"/>
  <c r="M148" i="6" s="1"/>
  <c r="W148" i="14"/>
  <c r="L148" i="6" s="1"/>
  <c r="Y147" i="14"/>
  <c r="N147" i="6" s="1"/>
  <c r="X147" i="14"/>
  <c r="M147" i="6" s="1"/>
  <c r="W147" i="14"/>
  <c r="L147" i="6" s="1"/>
  <c r="Y146" i="14"/>
  <c r="N146" i="6" s="1"/>
  <c r="X146" i="14"/>
  <c r="M146" i="6" s="1"/>
  <c r="W146" i="14"/>
  <c r="L146" i="6" s="1"/>
  <c r="Y145" i="14"/>
  <c r="N145" i="6" s="1"/>
  <c r="X145" i="14"/>
  <c r="M145" i="6" s="1"/>
  <c r="W145" i="14"/>
  <c r="L145" i="6" s="1"/>
  <c r="Y144" i="14"/>
  <c r="N144" i="6" s="1"/>
  <c r="X144" i="14"/>
  <c r="M144" i="6" s="1"/>
  <c r="W144" i="14"/>
  <c r="L144" i="6" s="1"/>
  <c r="Y143" i="14"/>
  <c r="N143" i="6" s="1"/>
  <c r="X143" i="14"/>
  <c r="M143" i="6" s="1"/>
  <c r="W143" i="14"/>
  <c r="L143" i="6" s="1"/>
  <c r="Y142" i="14"/>
  <c r="N142" i="6" s="1"/>
  <c r="X142" i="14"/>
  <c r="M142" i="6" s="1"/>
  <c r="W142" i="14"/>
  <c r="L142" i="6" s="1"/>
  <c r="Y141" i="14"/>
  <c r="N141" i="6" s="1"/>
  <c r="X141" i="14"/>
  <c r="M141" i="6" s="1"/>
  <c r="W141" i="14"/>
  <c r="L141" i="6" s="1"/>
  <c r="Y140" i="14"/>
  <c r="N140" i="6" s="1"/>
  <c r="X140" i="14"/>
  <c r="M140" i="6" s="1"/>
  <c r="W140" i="14"/>
  <c r="L140" i="6" s="1"/>
  <c r="Y139" i="14"/>
  <c r="N139" i="6" s="1"/>
  <c r="X139" i="14"/>
  <c r="M139" i="6" s="1"/>
  <c r="W139" i="14"/>
  <c r="L139" i="6" s="1"/>
  <c r="Y138" i="14"/>
  <c r="N138" i="6" s="1"/>
  <c r="X138" i="14"/>
  <c r="M138" i="6" s="1"/>
  <c r="W138" i="14"/>
  <c r="L138" i="6" s="1"/>
  <c r="Y137" i="14"/>
  <c r="N137" i="6" s="1"/>
  <c r="X137" i="14"/>
  <c r="M137" i="6" s="1"/>
  <c r="W137" i="14"/>
  <c r="L137" i="6" s="1"/>
  <c r="Y136" i="14"/>
  <c r="N136" i="6" s="1"/>
  <c r="X136" i="14"/>
  <c r="M136" i="6" s="1"/>
  <c r="W136" i="14"/>
  <c r="L136" i="6" s="1"/>
  <c r="Y135" i="14"/>
  <c r="N135" i="6" s="1"/>
  <c r="X135" i="14"/>
  <c r="M135" i="6" s="1"/>
  <c r="W135" i="14"/>
  <c r="L135" i="6" s="1"/>
  <c r="Y134" i="14"/>
  <c r="N134" i="6" s="1"/>
  <c r="X134" i="14"/>
  <c r="M134" i="6" s="1"/>
  <c r="W134" i="14"/>
  <c r="L134" i="6" s="1"/>
  <c r="Y133" i="14"/>
  <c r="N133" i="6" s="1"/>
  <c r="X133" i="14"/>
  <c r="M133" i="6" s="1"/>
  <c r="W133" i="14"/>
  <c r="L133" i="6" s="1"/>
  <c r="Y132" i="14"/>
  <c r="N132" i="6" s="1"/>
  <c r="X132" i="14"/>
  <c r="M132" i="6" s="1"/>
  <c r="W132" i="14"/>
  <c r="L132" i="6" s="1"/>
  <c r="Y131" i="14"/>
  <c r="N131" i="6" s="1"/>
  <c r="X131" i="14"/>
  <c r="M131" i="6" s="1"/>
  <c r="W131" i="14"/>
  <c r="L131" i="6" s="1"/>
  <c r="Y130" i="14"/>
  <c r="N130" i="6" s="1"/>
  <c r="X130" i="14"/>
  <c r="M130" i="6" s="1"/>
  <c r="W130" i="14"/>
  <c r="L130" i="6" s="1"/>
  <c r="Y129" i="14"/>
  <c r="N129" i="6" s="1"/>
  <c r="X129" i="14"/>
  <c r="M129" i="6" s="1"/>
  <c r="W129" i="14"/>
  <c r="L129" i="6" s="1"/>
  <c r="Y128" i="14"/>
  <c r="N128" i="6" s="1"/>
  <c r="X128" i="14"/>
  <c r="M128" i="6" s="1"/>
  <c r="W128" i="14"/>
  <c r="L128" i="6" s="1"/>
  <c r="Y127" i="14"/>
  <c r="N127" i="6" s="1"/>
  <c r="X127" i="14"/>
  <c r="M127" i="6" s="1"/>
  <c r="W127" i="14"/>
  <c r="L127" i="6" s="1"/>
  <c r="Y126" i="14"/>
  <c r="N126" i="6" s="1"/>
  <c r="X126" i="14"/>
  <c r="M126" i="6" s="1"/>
  <c r="W126" i="14"/>
  <c r="L126" i="6" s="1"/>
  <c r="Y125" i="14"/>
  <c r="N125" i="6" s="1"/>
  <c r="X125" i="14"/>
  <c r="M125" i="6" s="1"/>
  <c r="W125" i="14"/>
  <c r="L125" i="6" s="1"/>
  <c r="Y124" i="14"/>
  <c r="N124" i="6" s="1"/>
  <c r="X124" i="14"/>
  <c r="M124" i="6" s="1"/>
  <c r="W124" i="14"/>
  <c r="L124" i="6" s="1"/>
  <c r="Y123" i="14"/>
  <c r="N123" i="6" s="1"/>
  <c r="X123" i="14"/>
  <c r="M123" i="6" s="1"/>
  <c r="W123" i="14"/>
  <c r="L123" i="6" s="1"/>
  <c r="Y122" i="14"/>
  <c r="N122" i="6" s="1"/>
  <c r="X122" i="14"/>
  <c r="M122" i="6" s="1"/>
  <c r="W122" i="14"/>
  <c r="L122" i="6" s="1"/>
  <c r="Y121" i="14"/>
  <c r="N121" i="6" s="1"/>
  <c r="X121" i="14"/>
  <c r="M121" i="6" s="1"/>
  <c r="W121" i="14"/>
  <c r="L121" i="6" s="1"/>
  <c r="Y120" i="14"/>
  <c r="N120" i="6" s="1"/>
  <c r="X120" i="14"/>
  <c r="M120" i="6" s="1"/>
  <c r="W120" i="14"/>
  <c r="L120" i="6" s="1"/>
  <c r="Y119" i="14"/>
  <c r="N119" i="6" s="1"/>
  <c r="X119" i="14"/>
  <c r="M119" i="6" s="1"/>
  <c r="W119" i="14"/>
  <c r="L119" i="6" s="1"/>
  <c r="Y118" i="14"/>
  <c r="N118" i="6" s="1"/>
  <c r="X118" i="14"/>
  <c r="M118" i="6" s="1"/>
  <c r="W118" i="14"/>
  <c r="L118" i="6" s="1"/>
  <c r="Y117" i="14"/>
  <c r="N117" i="6" s="1"/>
  <c r="X117" i="14"/>
  <c r="M117" i="6" s="1"/>
  <c r="W117" i="14"/>
  <c r="L117" i="6" s="1"/>
  <c r="Y116" i="14"/>
  <c r="N116" i="6" s="1"/>
  <c r="X116" i="14"/>
  <c r="M116" i="6" s="1"/>
  <c r="W116" i="14"/>
  <c r="L116" i="6" s="1"/>
  <c r="Y115" i="14"/>
  <c r="N115" i="6" s="1"/>
  <c r="X115" i="14"/>
  <c r="M115" i="6" s="1"/>
  <c r="W115" i="14"/>
  <c r="L115" i="6" s="1"/>
  <c r="Y114" i="14"/>
  <c r="N114" i="6" s="1"/>
  <c r="X114" i="14"/>
  <c r="M114" i="6" s="1"/>
  <c r="W114" i="14"/>
  <c r="L114" i="6" s="1"/>
  <c r="Y113" i="14"/>
  <c r="N113" i="6" s="1"/>
  <c r="X113" i="14"/>
  <c r="M113" i="6" s="1"/>
  <c r="W113" i="14"/>
  <c r="L113" i="6" s="1"/>
  <c r="Y112" i="14"/>
  <c r="N112" i="6" s="1"/>
  <c r="X112" i="14"/>
  <c r="M112" i="6" s="1"/>
  <c r="W112" i="14"/>
  <c r="L112" i="6" s="1"/>
  <c r="Y111" i="14"/>
  <c r="N111" i="6" s="1"/>
  <c r="X111" i="14"/>
  <c r="M111" i="6" s="1"/>
  <c r="W111" i="14"/>
  <c r="L111" i="6" s="1"/>
  <c r="Y110" i="14"/>
  <c r="N110" i="6" s="1"/>
  <c r="X110" i="14"/>
  <c r="M110" i="6" s="1"/>
  <c r="W110" i="14"/>
  <c r="L110" i="6" s="1"/>
  <c r="Y109" i="14"/>
  <c r="N109" i="6" s="1"/>
  <c r="X109" i="14"/>
  <c r="M109" i="6" s="1"/>
  <c r="W109" i="14"/>
  <c r="L109" i="6" s="1"/>
  <c r="Y108" i="14"/>
  <c r="N108" i="6" s="1"/>
  <c r="X108" i="14"/>
  <c r="M108" i="6" s="1"/>
  <c r="W108" i="14"/>
  <c r="L108" i="6" s="1"/>
  <c r="Y107" i="14"/>
  <c r="N107" i="6" s="1"/>
  <c r="X107" i="14"/>
  <c r="M107" i="6" s="1"/>
  <c r="W107" i="14"/>
  <c r="L107" i="6" s="1"/>
  <c r="Y106" i="14"/>
  <c r="N106" i="6" s="1"/>
  <c r="X106" i="14"/>
  <c r="M106" i="6" s="1"/>
  <c r="W106" i="14"/>
  <c r="L106" i="6" s="1"/>
  <c r="Y105" i="14"/>
  <c r="N105" i="6" s="1"/>
  <c r="X105" i="14"/>
  <c r="M105" i="6" s="1"/>
  <c r="W105" i="14"/>
  <c r="L105" i="6" s="1"/>
  <c r="Y104" i="14"/>
  <c r="N104" i="6" s="1"/>
  <c r="X104" i="14"/>
  <c r="M104" i="6" s="1"/>
  <c r="W104" i="14"/>
  <c r="L104" i="6" s="1"/>
  <c r="Y103" i="14"/>
  <c r="N103" i="6" s="1"/>
  <c r="X103" i="14"/>
  <c r="M103" i="6" s="1"/>
  <c r="W103" i="14"/>
  <c r="L103" i="6" s="1"/>
  <c r="Y102" i="14"/>
  <c r="N102" i="6" s="1"/>
  <c r="X102" i="14"/>
  <c r="M102" i="6" s="1"/>
  <c r="W102" i="14"/>
  <c r="L102" i="6" s="1"/>
  <c r="Y101" i="14"/>
  <c r="N101" i="6" s="1"/>
  <c r="X101" i="14"/>
  <c r="M101" i="6" s="1"/>
  <c r="W101" i="14"/>
  <c r="L101" i="6" s="1"/>
  <c r="Y100" i="14"/>
  <c r="N100" i="6" s="1"/>
  <c r="X100" i="14"/>
  <c r="M100" i="6" s="1"/>
  <c r="W100" i="14"/>
  <c r="L100" i="6" s="1"/>
  <c r="Y99" i="14"/>
  <c r="N99" i="6" s="1"/>
  <c r="X99" i="14"/>
  <c r="M99" i="6" s="1"/>
  <c r="W99" i="14"/>
  <c r="L99" i="6" s="1"/>
  <c r="Y98" i="14"/>
  <c r="N98" i="6" s="1"/>
  <c r="X98" i="14"/>
  <c r="M98" i="6" s="1"/>
  <c r="W98" i="14"/>
  <c r="L98" i="6" s="1"/>
  <c r="Y97" i="14"/>
  <c r="N97" i="6" s="1"/>
  <c r="X97" i="14"/>
  <c r="M97" i="6" s="1"/>
  <c r="W97" i="14"/>
  <c r="L97" i="6" s="1"/>
  <c r="Y96" i="14"/>
  <c r="N96" i="6" s="1"/>
  <c r="X96" i="14"/>
  <c r="M96" i="6" s="1"/>
  <c r="W96" i="14"/>
  <c r="L96" i="6" s="1"/>
  <c r="Y95" i="14"/>
  <c r="N95" i="6" s="1"/>
  <c r="X95" i="14"/>
  <c r="M95" i="6" s="1"/>
  <c r="W95" i="14"/>
  <c r="L95" i="6" s="1"/>
  <c r="Y94" i="14"/>
  <c r="N94" i="6" s="1"/>
  <c r="X94" i="14"/>
  <c r="M94" i="6" s="1"/>
  <c r="W94" i="14"/>
  <c r="L94" i="6" s="1"/>
  <c r="Y93" i="14"/>
  <c r="N93" i="6" s="1"/>
  <c r="X93" i="14"/>
  <c r="M93" i="6" s="1"/>
  <c r="W93" i="14"/>
  <c r="L93" i="6" s="1"/>
  <c r="Y92" i="14"/>
  <c r="N92" i="6" s="1"/>
  <c r="X92" i="14"/>
  <c r="M92" i="6" s="1"/>
  <c r="W92" i="14"/>
  <c r="L92" i="6" s="1"/>
  <c r="Y91" i="14"/>
  <c r="N91" i="6" s="1"/>
  <c r="X91" i="14"/>
  <c r="M91" i="6" s="1"/>
  <c r="W91" i="14"/>
  <c r="L91" i="6" s="1"/>
  <c r="Y90" i="14"/>
  <c r="N90" i="6" s="1"/>
  <c r="X90" i="14"/>
  <c r="M90" i="6" s="1"/>
  <c r="W90" i="14"/>
  <c r="L90" i="6" s="1"/>
  <c r="Y89" i="14"/>
  <c r="N89" i="6" s="1"/>
  <c r="X89" i="14"/>
  <c r="M89" i="6" s="1"/>
  <c r="W89" i="14"/>
  <c r="L89" i="6" s="1"/>
  <c r="Y88" i="14"/>
  <c r="N88" i="6" s="1"/>
  <c r="X88" i="14"/>
  <c r="M88" i="6" s="1"/>
  <c r="W88" i="14"/>
  <c r="L88" i="6" s="1"/>
  <c r="Y87" i="14"/>
  <c r="N87" i="6" s="1"/>
  <c r="X87" i="14"/>
  <c r="M87" i="6" s="1"/>
  <c r="W87" i="14"/>
  <c r="L87" i="6" s="1"/>
  <c r="Y86" i="14"/>
  <c r="N86" i="6" s="1"/>
  <c r="X86" i="14"/>
  <c r="M86" i="6" s="1"/>
  <c r="W86" i="14"/>
  <c r="L86" i="6" s="1"/>
  <c r="Y85" i="14"/>
  <c r="N85" i="6" s="1"/>
  <c r="X85" i="14"/>
  <c r="M85" i="6" s="1"/>
  <c r="W85" i="14"/>
  <c r="L85" i="6" s="1"/>
  <c r="Y84" i="14"/>
  <c r="N84" i="6" s="1"/>
  <c r="X84" i="14"/>
  <c r="M84" i="6" s="1"/>
  <c r="W84" i="14"/>
  <c r="L84" i="6" s="1"/>
  <c r="Y83" i="14"/>
  <c r="N83" i="6" s="1"/>
  <c r="X83" i="14"/>
  <c r="M83" i="6" s="1"/>
  <c r="W83" i="14"/>
  <c r="L83" i="6" s="1"/>
  <c r="Y82" i="14"/>
  <c r="N82" i="6" s="1"/>
  <c r="X82" i="14"/>
  <c r="M82" i="6" s="1"/>
  <c r="W82" i="14"/>
  <c r="L82" i="6" s="1"/>
  <c r="Y81" i="14"/>
  <c r="N81" i="6" s="1"/>
  <c r="X81" i="14"/>
  <c r="M81" i="6" s="1"/>
  <c r="W81" i="14"/>
  <c r="L81" i="6" s="1"/>
  <c r="Y80" i="14"/>
  <c r="N80" i="6" s="1"/>
  <c r="X80" i="14"/>
  <c r="M80" i="6" s="1"/>
  <c r="W80" i="14"/>
  <c r="L80" i="6" s="1"/>
  <c r="Y79" i="14"/>
  <c r="N79" i="6" s="1"/>
  <c r="X79" i="14"/>
  <c r="M79" i="6" s="1"/>
  <c r="W79" i="14"/>
  <c r="L79" i="6" s="1"/>
  <c r="Y78" i="14"/>
  <c r="N78" i="6" s="1"/>
  <c r="X78" i="14"/>
  <c r="M78" i="6" s="1"/>
  <c r="W78" i="14"/>
  <c r="L78" i="6" s="1"/>
  <c r="Y77" i="14"/>
  <c r="N77" i="6" s="1"/>
  <c r="X77" i="14"/>
  <c r="M77" i="6" s="1"/>
  <c r="W77" i="14"/>
  <c r="L77" i="6" s="1"/>
  <c r="Y76" i="14"/>
  <c r="N76" i="6" s="1"/>
  <c r="X76" i="14"/>
  <c r="M76" i="6" s="1"/>
  <c r="W76" i="14"/>
  <c r="L76" i="6" s="1"/>
  <c r="Y75" i="14"/>
  <c r="N75" i="6" s="1"/>
  <c r="X75" i="14"/>
  <c r="M75" i="6" s="1"/>
  <c r="W75" i="14"/>
  <c r="L75" i="6" s="1"/>
  <c r="Y74" i="14"/>
  <c r="N74" i="6" s="1"/>
  <c r="X74" i="14"/>
  <c r="M74" i="6" s="1"/>
  <c r="W74" i="14"/>
  <c r="L74" i="6" s="1"/>
  <c r="Y73" i="14"/>
  <c r="N73" i="6" s="1"/>
  <c r="X73" i="14"/>
  <c r="M73" i="6" s="1"/>
  <c r="W73" i="14"/>
  <c r="L73" i="6" s="1"/>
  <c r="Y72" i="14"/>
  <c r="N72" i="6" s="1"/>
  <c r="X72" i="14"/>
  <c r="M72" i="6" s="1"/>
  <c r="W72" i="14"/>
  <c r="L72" i="6" s="1"/>
  <c r="Y71" i="14"/>
  <c r="N71" i="6" s="1"/>
  <c r="X71" i="14"/>
  <c r="M71" i="6" s="1"/>
  <c r="W71" i="14"/>
  <c r="L71" i="6" s="1"/>
  <c r="Y70" i="14"/>
  <c r="N70" i="6" s="1"/>
  <c r="X70" i="14"/>
  <c r="M70" i="6" s="1"/>
  <c r="W70" i="14"/>
  <c r="L70" i="6" s="1"/>
  <c r="Y69" i="14"/>
  <c r="N69" i="6" s="1"/>
  <c r="X69" i="14"/>
  <c r="M69" i="6" s="1"/>
  <c r="W69" i="14"/>
  <c r="L69" i="6" s="1"/>
  <c r="Y68" i="14"/>
  <c r="N68" i="6" s="1"/>
  <c r="X68" i="14"/>
  <c r="M68" i="6" s="1"/>
  <c r="W68" i="14"/>
  <c r="L68" i="6" s="1"/>
  <c r="Y67" i="14"/>
  <c r="N67" i="6" s="1"/>
  <c r="X67" i="14"/>
  <c r="M67" i="6" s="1"/>
  <c r="W67" i="14"/>
  <c r="L67" i="6" s="1"/>
  <c r="Y66" i="14"/>
  <c r="N66" i="6" s="1"/>
  <c r="X66" i="14"/>
  <c r="M66" i="6" s="1"/>
  <c r="W66" i="14"/>
  <c r="L66" i="6" s="1"/>
  <c r="Y65" i="14"/>
  <c r="N65" i="6" s="1"/>
  <c r="X65" i="14"/>
  <c r="M65" i="6" s="1"/>
  <c r="W65" i="14"/>
  <c r="L65" i="6" s="1"/>
  <c r="Y64" i="14"/>
  <c r="N64" i="6" s="1"/>
  <c r="X64" i="14"/>
  <c r="M64" i="6" s="1"/>
  <c r="W64" i="14"/>
  <c r="L64" i="6" s="1"/>
  <c r="Y63" i="14"/>
  <c r="N63" i="6" s="1"/>
  <c r="X63" i="14"/>
  <c r="M63" i="6" s="1"/>
  <c r="W63" i="14"/>
  <c r="L63" i="6" s="1"/>
  <c r="Y62" i="14"/>
  <c r="N62" i="6" s="1"/>
  <c r="X62" i="14"/>
  <c r="M62" i="6" s="1"/>
  <c r="W62" i="14"/>
  <c r="L62" i="6" s="1"/>
  <c r="Y61" i="14"/>
  <c r="N61" i="6" s="1"/>
  <c r="X61" i="14"/>
  <c r="M61" i="6" s="1"/>
  <c r="W61" i="14"/>
  <c r="L61" i="6" s="1"/>
  <c r="Y60" i="14"/>
  <c r="N60" i="6" s="1"/>
  <c r="X60" i="14"/>
  <c r="M60" i="6" s="1"/>
  <c r="W60" i="14"/>
  <c r="L60" i="6" s="1"/>
  <c r="Y59" i="14"/>
  <c r="N59" i="6" s="1"/>
  <c r="X59" i="14"/>
  <c r="M59" i="6" s="1"/>
  <c r="W59" i="14"/>
  <c r="L59" i="6" s="1"/>
  <c r="Y58" i="14"/>
  <c r="N58" i="6" s="1"/>
  <c r="X58" i="14"/>
  <c r="M58" i="6" s="1"/>
  <c r="W58" i="14"/>
  <c r="L58" i="6" s="1"/>
  <c r="Y57" i="14"/>
  <c r="N57" i="6" s="1"/>
  <c r="X57" i="14"/>
  <c r="M57" i="6" s="1"/>
  <c r="W57" i="14"/>
  <c r="L57" i="6" s="1"/>
  <c r="Y56" i="14"/>
  <c r="N56" i="6" s="1"/>
  <c r="X56" i="14"/>
  <c r="M56" i="6" s="1"/>
  <c r="W56" i="14"/>
  <c r="L56" i="6" s="1"/>
  <c r="Y55" i="14"/>
  <c r="N55" i="6" s="1"/>
  <c r="X55" i="14"/>
  <c r="M55" i="6" s="1"/>
  <c r="W55" i="14"/>
  <c r="L55" i="6" s="1"/>
  <c r="Y54" i="14"/>
  <c r="N54" i="6" s="1"/>
  <c r="X54" i="14"/>
  <c r="M54" i="6" s="1"/>
  <c r="W54" i="14"/>
  <c r="L54" i="6" s="1"/>
  <c r="Y53" i="14"/>
  <c r="N53" i="6" s="1"/>
  <c r="X53" i="14"/>
  <c r="M53" i="6" s="1"/>
  <c r="W53" i="14"/>
  <c r="L53" i="6" s="1"/>
  <c r="Y52" i="14"/>
  <c r="N52" i="6" s="1"/>
  <c r="X52" i="14"/>
  <c r="M52" i="6" s="1"/>
  <c r="W52" i="14"/>
  <c r="L52" i="6" s="1"/>
  <c r="Y51" i="14"/>
  <c r="N51" i="6" s="1"/>
  <c r="X51" i="14"/>
  <c r="M51" i="6" s="1"/>
  <c r="W51" i="14"/>
  <c r="L51" i="6" s="1"/>
  <c r="Y50" i="14"/>
  <c r="N50" i="6" s="1"/>
  <c r="X50" i="14"/>
  <c r="M50" i="6" s="1"/>
  <c r="W50" i="14"/>
  <c r="L50" i="6" s="1"/>
  <c r="Y49" i="14"/>
  <c r="N49" i="6" s="1"/>
  <c r="X49" i="14"/>
  <c r="M49" i="6" s="1"/>
  <c r="W49" i="14"/>
  <c r="L49" i="6" s="1"/>
  <c r="Y48" i="14"/>
  <c r="N48" i="6" s="1"/>
  <c r="X48" i="14"/>
  <c r="M48" i="6" s="1"/>
  <c r="W48" i="14"/>
  <c r="L48" i="6" s="1"/>
  <c r="Y47" i="14"/>
  <c r="N47" i="6" s="1"/>
  <c r="X47" i="14"/>
  <c r="M47" i="6" s="1"/>
  <c r="W47" i="14"/>
  <c r="L47" i="6" s="1"/>
  <c r="Y46" i="14"/>
  <c r="N46" i="6" s="1"/>
  <c r="X46" i="14"/>
  <c r="M46" i="6" s="1"/>
  <c r="W46" i="14"/>
  <c r="L46" i="6" s="1"/>
  <c r="Y45" i="14"/>
  <c r="N45" i="6" s="1"/>
  <c r="X45" i="14"/>
  <c r="M45" i="6" s="1"/>
  <c r="W45" i="14"/>
  <c r="L45" i="6" s="1"/>
  <c r="Y44" i="14"/>
  <c r="N44" i="6" s="1"/>
  <c r="X44" i="14"/>
  <c r="M44" i="6" s="1"/>
  <c r="W44" i="14"/>
  <c r="L44" i="6" s="1"/>
  <c r="Y43" i="14"/>
  <c r="N43" i="6" s="1"/>
  <c r="X43" i="14"/>
  <c r="M43" i="6" s="1"/>
  <c r="W43" i="14"/>
  <c r="L43" i="6" s="1"/>
  <c r="Y42" i="14"/>
  <c r="N42" i="6" s="1"/>
  <c r="X42" i="14"/>
  <c r="M42" i="6" s="1"/>
  <c r="W42" i="14"/>
  <c r="L42" i="6" s="1"/>
  <c r="Y41" i="14"/>
  <c r="N41" i="6" s="1"/>
  <c r="X41" i="14"/>
  <c r="M41" i="6" s="1"/>
  <c r="W41" i="14"/>
  <c r="L41" i="6" s="1"/>
  <c r="Y40" i="14"/>
  <c r="N40" i="6" s="1"/>
  <c r="X40" i="14"/>
  <c r="M40" i="6" s="1"/>
  <c r="W40" i="14"/>
  <c r="L40" i="6" s="1"/>
  <c r="Y39" i="14"/>
  <c r="N39" i="6" s="1"/>
  <c r="X39" i="14"/>
  <c r="M39" i="6" s="1"/>
  <c r="W39" i="14"/>
  <c r="L39" i="6" s="1"/>
  <c r="Y38" i="14"/>
  <c r="N38" i="6" s="1"/>
  <c r="X38" i="14"/>
  <c r="M38" i="6" s="1"/>
  <c r="W38" i="14"/>
  <c r="L38" i="6" s="1"/>
  <c r="Y37" i="14"/>
  <c r="N37" i="6" s="1"/>
  <c r="X37" i="14"/>
  <c r="M37" i="6" s="1"/>
  <c r="W37" i="14"/>
  <c r="L37" i="6" s="1"/>
  <c r="Y36" i="14"/>
  <c r="N36" i="6" s="1"/>
  <c r="X36" i="14"/>
  <c r="M36" i="6" s="1"/>
  <c r="W36" i="14"/>
  <c r="L36" i="6" s="1"/>
  <c r="Y35" i="14"/>
  <c r="N35" i="6" s="1"/>
  <c r="X35" i="14"/>
  <c r="M35" i="6" s="1"/>
  <c r="W35" i="14"/>
  <c r="L35" i="6" s="1"/>
  <c r="Y34" i="14"/>
  <c r="N34" i="6" s="1"/>
  <c r="X34" i="14"/>
  <c r="M34" i="6" s="1"/>
  <c r="W34" i="14"/>
  <c r="L34" i="6" s="1"/>
  <c r="Y33" i="14"/>
  <c r="N33" i="6" s="1"/>
  <c r="X33" i="14"/>
  <c r="M33" i="6" s="1"/>
  <c r="W33" i="14"/>
  <c r="L33" i="6" s="1"/>
  <c r="Y32" i="14"/>
  <c r="N32" i="6" s="1"/>
  <c r="X32" i="14"/>
  <c r="M32" i="6" s="1"/>
  <c r="W32" i="14"/>
  <c r="L32" i="6" s="1"/>
  <c r="Y31" i="14"/>
  <c r="N31" i="6" s="1"/>
  <c r="X31" i="14"/>
  <c r="M31" i="6" s="1"/>
  <c r="W31" i="14"/>
  <c r="L31" i="6" s="1"/>
  <c r="Y30" i="14"/>
  <c r="N30" i="6" s="1"/>
  <c r="X30" i="14"/>
  <c r="M30" i="6" s="1"/>
  <c r="W30" i="14"/>
  <c r="L30" i="6" s="1"/>
  <c r="Y29" i="14"/>
  <c r="N29" i="6" s="1"/>
  <c r="X29" i="14"/>
  <c r="M29" i="6" s="1"/>
  <c r="W29" i="14"/>
  <c r="L29" i="6" s="1"/>
  <c r="Y28" i="14"/>
  <c r="N28" i="6" s="1"/>
  <c r="X28" i="14"/>
  <c r="M28" i="6" s="1"/>
  <c r="W28" i="14"/>
  <c r="L28" i="6" s="1"/>
  <c r="Y27" i="14"/>
  <c r="N27" i="6" s="1"/>
  <c r="X27" i="14"/>
  <c r="M27" i="6" s="1"/>
  <c r="W27" i="14"/>
  <c r="L27" i="6" s="1"/>
  <c r="Y26" i="14"/>
  <c r="N26" i="6" s="1"/>
  <c r="X26" i="14"/>
  <c r="M26" i="6" s="1"/>
  <c r="W26" i="14"/>
  <c r="L26" i="6" s="1"/>
  <c r="Y25" i="14"/>
  <c r="N25" i="6" s="1"/>
  <c r="X25" i="14"/>
  <c r="M25" i="6" s="1"/>
  <c r="W25" i="14"/>
  <c r="L25" i="6" s="1"/>
  <c r="Y24" i="14"/>
  <c r="N24" i="6" s="1"/>
  <c r="X24" i="14"/>
  <c r="M24" i="6" s="1"/>
  <c r="W24" i="14"/>
  <c r="L24" i="6" s="1"/>
  <c r="Y23" i="14"/>
  <c r="N23" i="6" s="1"/>
  <c r="X23" i="14"/>
  <c r="M23" i="6" s="1"/>
  <c r="W23" i="14"/>
  <c r="L23" i="6" s="1"/>
  <c r="Y22" i="14"/>
  <c r="N22" i="6" s="1"/>
  <c r="X22" i="14"/>
  <c r="M22" i="6" s="1"/>
  <c r="W22" i="14"/>
  <c r="L22" i="6" s="1"/>
  <c r="Y21" i="14"/>
  <c r="N21" i="6" s="1"/>
  <c r="X21" i="14"/>
  <c r="M21" i="6" s="1"/>
  <c r="W21" i="14"/>
  <c r="L21" i="6" s="1"/>
  <c r="Y20" i="14"/>
  <c r="N20" i="6" s="1"/>
  <c r="X20" i="14"/>
  <c r="M20" i="6" s="1"/>
  <c r="W20" i="14"/>
  <c r="L20" i="6" s="1"/>
  <c r="Y19" i="14"/>
  <c r="N19" i="6" s="1"/>
  <c r="X19" i="14"/>
  <c r="M19" i="6" s="1"/>
  <c r="W19" i="14"/>
  <c r="L19" i="6" s="1"/>
  <c r="Y18" i="14"/>
  <c r="N18" i="6" s="1"/>
  <c r="X18" i="14"/>
  <c r="M18" i="6" s="1"/>
  <c r="W18" i="14"/>
  <c r="L18" i="6" s="1"/>
  <c r="Y17" i="14"/>
  <c r="N17" i="6" s="1"/>
  <c r="X17" i="14"/>
  <c r="M17" i="6" s="1"/>
  <c r="W17" i="14"/>
  <c r="L17" i="6" s="1"/>
  <c r="Y16" i="14"/>
  <c r="N16" i="6" s="1"/>
  <c r="X16" i="14"/>
  <c r="M16" i="6" s="1"/>
  <c r="W16" i="14"/>
  <c r="L16" i="6" s="1"/>
  <c r="Y15" i="14"/>
  <c r="N15" i="6" s="1"/>
  <c r="X15" i="14"/>
  <c r="M15" i="6" s="1"/>
  <c r="W15" i="14"/>
  <c r="L15" i="6" s="1"/>
  <c r="Y14" i="14"/>
  <c r="N14" i="6" s="1"/>
  <c r="X14" i="14"/>
  <c r="M14" i="6" s="1"/>
  <c r="W14" i="14"/>
  <c r="L14" i="6" s="1"/>
  <c r="Y13" i="14"/>
  <c r="N13" i="6" s="1"/>
  <c r="X13" i="14"/>
  <c r="M13" i="6" s="1"/>
  <c r="W13" i="14"/>
  <c r="L13" i="6" s="1"/>
  <c r="Y12" i="14"/>
  <c r="N12" i="6" s="1"/>
  <c r="X12" i="14"/>
  <c r="M12" i="6" s="1"/>
  <c r="W12" i="14"/>
  <c r="L12" i="6" s="1"/>
  <c r="Y11" i="14"/>
  <c r="N11" i="6" s="1"/>
  <c r="X11" i="14"/>
  <c r="M11" i="6" s="1"/>
  <c r="W11" i="14"/>
  <c r="L11" i="6" s="1"/>
  <c r="Y10" i="14"/>
  <c r="N10" i="6" s="1"/>
  <c r="X10" i="14"/>
  <c r="M10" i="6" s="1"/>
  <c r="W10" i="14"/>
  <c r="L10" i="6" s="1"/>
  <c r="Y9" i="14"/>
  <c r="N9" i="6" s="1"/>
  <c r="X9" i="14"/>
  <c r="M9" i="6" s="1"/>
  <c r="W9" i="14"/>
  <c r="L9" i="6" s="1"/>
  <c r="Y8" i="14"/>
  <c r="N8" i="6" s="1"/>
  <c r="X8" i="14"/>
  <c r="M8" i="6" s="1"/>
  <c r="W8" i="14"/>
  <c r="L8" i="6" s="1"/>
  <c r="Y7" i="14"/>
  <c r="N7" i="6" s="1"/>
  <c r="X7" i="14"/>
  <c r="M7" i="6" s="1"/>
  <c r="W7" i="14"/>
  <c r="L7" i="6" s="1"/>
  <c r="Y6" i="14"/>
  <c r="N6" i="6" s="1"/>
  <c r="X6" i="14"/>
  <c r="M6" i="6" s="1"/>
  <c r="W6" i="14"/>
  <c r="L6" i="6" s="1"/>
  <c r="Y5" i="14"/>
  <c r="N5" i="6" s="1"/>
  <c r="X5" i="14"/>
  <c r="M5" i="6" s="1"/>
  <c r="W5" i="14"/>
  <c r="L5" i="6" s="1"/>
  <c r="Y4" i="14"/>
  <c r="N4" i="6" s="1"/>
  <c r="X4" i="14"/>
  <c r="M4" i="6" s="1"/>
  <c r="W4" i="14"/>
  <c r="L4" i="6" s="1"/>
  <c r="Y3" i="14"/>
  <c r="N3" i="6" s="1"/>
  <c r="X3" i="14"/>
  <c r="M3" i="6" s="1"/>
  <c r="W3" i="14"/>
  <c r="L3" i="6" s="1"/>
  <c r="Y2" i="14"/>
  <c r="N2" i="6" s="1"/>
  <c r="X2" i="14"/>
  <c r="M2" i="6" s="1"/>
  <c r="W2" i="14"/>
  <c r="L2" i="6" s="1"/>
  <c r="AI280" i="14"/>
  <c r="V280" i="6" s="1"/>
  <c r="AI281" i="14"/>
  <c r="V281" i="6" s="1"/>
  <c r="AH281" i="14"/>
  <c r="U281" i="6" s="1"/>
  <c r="AH280" i="14"/>
  <c r="U280" i="6" s="1"/>
  <c r="AH266" i="14"/>
  <c r="U266" i="6" s="1"/>
  <c r="AI266" i="14"/>
  <c r="V266" i="6" s="1"/>
  <c r="AH267" i="14"/>
  <c r="U267" i="6" s="1"/>
  <c r="AI267" i="14"/>
  <c r="V267" i="6" s="1"/>
  <c r="AH268" i="14"/>
  <c r="U268" i="6" s="1"/>
  <c r="AI268" i="14"/>
  <c r="V268" i="6" s="1"/>
  <c r="AH269" i="14"/>
  <c r="U269" i="6" s="1"/>
  <c r="AI269" i="14"/>
  <c r="V269" i="6" s="1"/>
  <c r="AH270" i="14"/>
  <c r="U270" i="6" s="1"/>
  <c r="AI270" i="14"/>
  <c r="V270" i="6" s="1"/>
  <c r="AH271" i="14"/>
  <c r="U271" i="6" s="1"/>
  <c r="AI271" i="14"/>
  <c r="V271" i="6" s="1"/>
  <c r="AH272" i="14"/>
  <c r="U272" i="6" s="1"/>
  <c r="AI272" i="14"/>
  <c r="V272" i="6" s="1"/>
  <c r="AH273" i="14"/>
  <c r="U273" i="6" s="1"/>
  <c r="AI273" i="14"/>
  <c r="V273" i="6" s="1"/>
  <c r="AH274" i="14"/>
  <c r="U274" i="6" s="1"/>
  <c r="AI274" i="14"/>
  <c r="V274" i="6" s="1"/>
  <c r="AH275" i="14"/>
  <c r="U275" i="6" s="1"/>
  <c r="AI275" i="14"/>
  <c r="V275" i="6" s="1"/>
  <c r="AH276" i="14"/>
  <c r="U276" i="6" s="1"/>
  <c r="AI276" i="14"/>
  <c r="V276" i="6" s="1"/>
  <c r="AH277" i="14"/>
  <c r="U277" i="6" s="1"/>
  <c r="AI277" i="14"/>
  <c r="V277" i="6" s="1"/>
  <c r="AH278" i="14"/>
  <c r="U278" i="6" s="1"/>
  <c r="AI278" i="14"/>
  <c r="V278" i="6" s="1"/>
  <c r="AH279" i="14"/>
  <c r="U279" i="6" s="1"/>
  <c r="AI279" i="14"/>
  <c r="V279" i="6" s="1"/>
  <c r="AI265" i="14"/>
  <c r="V265" i="6" s="1"/>
  <c r="AH265" i="14"/>
  <c r="U265" i="6" s="1"/>
  <c r="AI264" i="14"/>
  <c r="V264" i="6" s="1"/>
  <c r="AH264" i="14"/>
  <c r="U264" i="6" s="1"/>
  <c r="AI263" i="14"/>
  <c r="V263" i="6" s="1"/>
  <c r="AH263" i="14"/>
  <c r="U263" i="6" s="1"/>
  <c r="AI262" i="14"/>
  <c r="V262" i="6" s="1"/>
  <c r="AH262" i="14"/>
  <c r="U262" i="6" s="1"/>
  <c r="AI261" i="14"/>
  <c r="V261" i="6" s="1"/>
  <c r="AH261" i="14"/>
  <c r="U261" i="6" s="1"/>
  <c r="AI260" i="14"/>
  <c r="V260" i="6" s="1"/>
  <c r="AH260" i="14"/>
  <c r="U260" i="6" s="1"/>
  <c r="AI259" i="14"/>
  <c r="V259" i="6" s="1"/>
  <c r="AH259" i="14"/>
  <c r="U259" i="6" s="1"/>
  <c r="AI258" i="14"/>
  <c r="V258" i="6" s="1"/>
  <c r="AH258" i="14"/>
  <c r="U258" i="6" s="1"/>
  <c r="AI257" i="14"/>
  <c r="V257" i="6" s="1"/>
  <c r="AH257" i="14"/>
  <c r="U257" i="6" s="1"/>
  <c r="AI256" i="14"/>
  <c r="V256" i="6" s="1"/>
  <c r="AH256" i="14"/>
  <c r="U256" i="6" s="1"/>
  <c r="AI255" i="14"/>
  <c r="V255" i="6" s="1"/>
  <c r="AH255" i="14"/>
  <c r="U255" i="6" s="1"/>
  <c r="AI254" i="14"/>
  <c r="V254" i="6" s="1"/>
  <c r="AH254" i="14"/>
  <c r="U254" i="6" s="1"/>
  <c r="AI253" i="14"/>
  <c r="V253" i="6" s="1"/>
  <c r="AH253" i="14"/>
  <c r="U253" i="6" s="1"/>
  <c r="AI252" i="14"/>
  <c r="V252" i="6" s="1"/>
  <c r="AH252" i="14"/>
  <c r="U252" i="6" s="1"/>
  <c r="AI251" i="14"/>
  <c r="V251" i="6" s="1"/>
  <c r="AH251" i="14"/>
  <c r="U251" i="6" s="1"/>
  <c r="AI250" i="14"/>
  <c r="V250" i="6" s="1"/>
  <c r="AH250" i="14"/>
  <c r="U250" i="6" s="1"/>
  <c r="AI249" i="14"/>
  <c r="V249" i="6" s="1"/>
  <c r="AH249" i="14"/>
  <c r="U249" i="6" s="1"/>
  <c r="AI248" i="14"/>
  <c r="V248" i="6" s="1"/>
  <c r="AH248" i="14"/>
  <c r="U248" i="6" s="1"/>
  <c r="AI247" i="14"/>
  <c r="V247" i="6" s="1"/>
  <c r="AH247" i="14"/>
  <c r="U247" i="6" s="1"/>
  <c r="AI246" i="14"/>
  <c r="V246" i="6" s="1"/>
  <c r="AH246" i="14"/>
  <c r="U246" i="6" s="1"/>
  <c r="AI245" i="14"/>
  <c r="V245" i="6" s="1"/>
  <c r="AH245" i="14"/>
  <c r="U245" i="6" s="1"/>
  <c r="AI244" i="14"/>
  <c r="V244" i="6" s="1"/>
  <c r="AH244" i="14"/>
  <c r="U244" i="6" s="1"/>
  <c r="AI243" i="14"/>
  <c r="V243" i="6" s="1"/>
  <c r="AH243" i="14"/>
  <c r="U243" i="6" s="1"/>
  <c r="AI242" i="14"/>
  <c r="V242" i="6" s="1"/>
  <c r="AH242" i="14"/>
  <c r="U242" i="6" s="1"/>
  <c r="AI241" i="14"/>
  <c r="V241" i="6" s="1"/>
  <c r="AH241" i="14"/>
  <c r="U241" i="6" s="1"/>
  <c r="AI240" i="14"/>
  <c r="V240" i="6" s="1"/>
  <c r="AH240" i="14"/>
  <c r="U240" i="6" s="1"/>
  <c r="AI239" i="14"/>
  <c r="V239" i="6" s="1"/>
  <c r="AH239" i="14"/>
  <c r="U239" i="6" s="1"/>
  <c r="AI238" i="14"/>
  <c r="V238" i="6" s="1"/>
  <c r="AH238" i="14"/>
  <c r="U238" i="6" s="1"/>
  <c r="AI237" i="14"/>
  <c r="V237" i="6" s="1"/>
  <c r="AH237" i="14"/>
  <c r="U237" i="6" s="1"/>
  <c r="AI236" i="14"/>
  <c r="V236" i="6" s="1"/>
  <c r="AH236" i="14"/>
  <c r="U236" i="6" s="1"/>
  <c r="AI235" i="14"/>
  <c r="V235" i="6" s="1"/>
  <c r="AH235" i="14"/>
  <c r="U235" i="6" s="1"/>
  <c r="AI234" i="14"/>
  <c r="V234" i="6" s="1"/>
  <c r="AH234" i="14"/>
  <c r="U234" i="6" s="1"/>
  <c r="AI233" i="14"/>
  <c r="V233" i="6" s="1"/>
  <c r="AH233" i="14"/>
  <c r="U233" i="6" s="1"/>
  <c r="AI232" i="14"/>
  <c r="V232" i="6" s="1"/>
  <c r="AH232" i="14"/>
  <c r="U232" i="6" s="1"/>
  <c r="AI231" i="14"/>
  <c r="V231" i="6" s="1"/>
  <c r="AH231" i="14"/>
  <c r="U231" i="6" s="1"/>
  <c r="AI230" i="14"/>
  <c r="V230" i="6" s="1"/>
  <c r="AH230" i="14"/>
  <c r="U230" i="6" s="1"/>
  <c r="AI229" i="14"/>
  <c r="V229" i="6" s="1"/>
  <c r="AH229" i="14"/>
  <c r="U229" i="6" s="1"/>
  <c r="AI228" i="14"/>
  <c r="V228" i="6" s="1"/>
  <c r="AH228" i="14"/>
  <c r="U228" i="6" s="1"/>
  <c r="AI227" i="14"/>
  <c r="V227" i="6" s="1"/>
  <c r="AH227" i="14"/>
  <c r="U227" i="6" s="1"/>
  <c r="AI226" i="14"/>
  <c r="V226" i="6" s="1"/>
  <c r="AH226" i="14"/>
  <c r="U226" i="6" s="1"/>
  <c r="AI225" i="14"/>
  <c r="V225" i="6" s="1"/>
  <c r="AH225" i="14"/>
  <c r="U225" i="6" s="1"/>
  <c r="AI224" i="14"/>
  <c r="V224" i="6" s="1"/>
  <c r="AH224" i="14"/>
  <c r="U224" i="6" s="1"/>
  <c r="AI223" i="14"/>
  <c r="V223" i="6" s="1"/>
  <c r="AH223" i="14"/>
  <c r="U223" i="6" s="1"/>
  <c r="AI222" i="14"/>
  <c r="V222" i="6" s="1"/>
  <c r="AH222" i="14"/>
  <c r="U222" i="6" s="1"/>
  <c r="AI221" i="14"/>
  <c r="V221" i="6" s="1"/>
  <c r="AH221" i="14"/>
  <c r="U221" i="6" s="1"/>
  <c r="AI220" i="14"/>
  <c r="V220" i="6" s="1"/>
  <c r="AH220" i="14"/>
  <c r="U220" i="6" s="1"/>
  <c r="AI219" i="14"/>
  <c r="V219" i="6" s="1"/>
  <c r="AH219" i="14"/>
  <c r="U219" i="6" s="1"/>
  <c r="AI218" i="14"/>
  <c r="V218" i="6" s="1"/>
  <c r="AH218" i="14"/>
  <c r="U218" i="6" s="1"/>
  <c r="AI217" i="14"/>
  <c r="V217" i="6" s="1"/>
  <c r="AH217" i="14"/>
  <c r="U217" i="6" s="1"/>
  <c r="AI216" i="14"/>
  <c r="V216" i="6" s="1"/>
  <c r="AH216" i="14"/>
  <c r="U216" i="6" s="1"/>
  <c r="AI215" i="14"/>
  <c r="V215" i="6" s="1"/>
  <c r="AH215" i="14"/>
  <c r="U215" i="6" s="1"/>
  <c r="AI214" i="14"/>
  <c r="V214" i="6" s="1"/>
  <c r="AH214" i="14"/>
  <c r="U214" i="6" s="1"/>
  <c r="AI213" i="14"/>
  <c r="V213" i="6" s="1"/>
  <c r="AH213" i="14"/>
  <c r="U213" i="6" s="1"/>
  <c r="AI212" i="14"/>
  <c r="V212" i="6" s="1"/>
  <c r="AH212" i="14"/>
  <c r="U212" i="6" s="1"/>
  <c r="AI211" i="14"/>
  <c r="V211" i="6" s="1"/>
  <c r="AH211" i="14"/>
  <c r="U211" i="6" s="1"/>
  <c r="AI210" i="14"/>
  <c r="V210" i="6" s="1"/>
  <c r="AH210" i="14"/>
  <c r="U210" i="6" s="1"/>
  <c r="AI209" i="14"/>
  <c r="V209" i="6" s="1"/>
  <c r="AH209" i="14"/>
  <c r="U209" i="6" s="1"/>
  <c r="AI208" i="14"/>
  <c r="V208" i="6" s="1"/>
  <c r="AH208" i="14"/>
  <c r="U208" i="6" s="1"/>
  <c r="AI207" i="14"/>
  <c r="V207" i="6" s="1"/>
  <c r="AH207" i="14"/>
  <c r="U207" i="6" s="1"/>
  <c r="AI206" i="14"/>
  <c r="V206" i="6" s="1"/>
  <c r="AH206" i="14"/>
  <c r="U206" i="6" s="1"/>
  <c r="AI205" i="14"/>
  <c r="V205" i="6" s="1"/>
  <c r="AH205" i="14"/>
  <c r="U205" i="6" s="1"/>
  <c r="AI204" i="14"/>
  <c r="V204" i="6" s="1"/>
  <c r="AH204" i="14"/>
  <c r="U204" i="6" s="1"/>
  <c r="AI203" i="14"/>
  <c r="V203" i="6" s="1"/>
  <c r="AH203" i="14"/>
  <c r="U203" i="6" s="1"/>
  <c r="AI202" i="14"/>
  <c r="V202" i="6" s="1"/>
  <c r="AH202" i="14"/>
  <c r="U202" i="6" s="1"/>
  <c r="AI201" i="14"/>
  <c r="V201" i="6" s="1"/>
  <c r="AH201" i="14"/>
  <c r="U201" i="6" s="1"/>
  <c r="AI200" i="14"/>
  <c r="V200" i="6" s="1"/>
  <c r="AH200" i="14"/>
  <c r="U200" i="6" s="1"/>
  <c r="AI199" i="14"/>
  <c r="V199" i="6" s="1"/>
  <c r="AH199" i="14"/>
  <c r="U199" i="6" s="1"/>
  <c r="AI198" i="14"/>
  <c r="V198" i="6" s="1"/>
  <c r="AH198" i="14"/>
  <c r="U198" i="6" s="1"/>
  <c r="AI197" i="14"/>
  <c r="V197" i="6" s="1"/>
  <c r="AH197" i="14"/>
  <c r="U197" i="6" s="1"/>
  <c r="AI196" i="14"/>
  <c r="V196" i="6" s="1"/>
  <c r="AH196" i="14"/>
  <c r="U196" i="6" s="1"/>
  <c r="AI195" i="14"/>
  <c r="V195" i="6" s="1"/>
  <c r="AH195" i="14"/>
  <c r="U195" i="6" s="1"/>
  <c r="AI194" i="14"/>
  <c r="V194" i="6" s="1"/>
  <c r="AH194" i="14"/>
  <c r="U194" i="6" s="1"/>
  <c r="AI193" i="14"/>
  <c r="V193" i="6" s="1"/>
  <c r="AH193" i="14"/>
  <c r="U193" i="6" s="1"/>
  <c r="AI192" i="14"/>
  <c r="V192" i="6" s="1"/>
  <c r="AH192" i="14"/>
  <c r="U192" i="6" s="1"/>
  <c r="AI191" i="14"/>
  <c r="V191" i="6" s="1"/>
  <c r="AH191" i="14"/>
  <c r="U191" i="6" s="1"/>
  <c r="AI190" i="14"/>
  <c r="V190" i="6" s="1"/>
  <c r="AH190" i="14"/>
  <c r="U190" i="6" s="1"/>
  <c r="AI189" i="14"/>
  <c r="V189" i="6" s="1"/>
  <c r="AH189" i="14"/>
  <c r="U189" i="6" s="1"/>
  <c r="AI188" i="14"/>
  <c r="V188" i="6" s="1"/>
  <c r="AH188" i="14"/>
  <c r="U188" i="6" s="1"/>
  <c r="AI187" i="14"/>
  <c r="V187" i="6" s="1"/>
  <c r="AH187" i="14"/>
  <c r="U187" i="6" s="1"/>
  <c r="AI186" i="14"/>
  <c r="V186" i="6" s="1"/>
  <c r="AH186" i="14"/>
  <c r="U186" i="6" s="1"/>
  <c r="AI185" i="14"/>
  <c r="V185" i="6" s="1"/>
  <c r="AH185" i="14"/>
  <c r="U185" i="6" s="1"/>
  <c r="AI184" i="14"/>
  <c r="V184" i="6" s="1"/>
  <c r="AH184" i="14"/>
  <c r="U184" i="6" s="1"/>
  <c r="AI183" i="14"/>
  <c r="V183" i="6" s="1"/>
  <c r="AH183" i="14"/>
  <c r="U183" i="6" s="1"/>
  <c r="AI182" i="14"/>
  <c r="V182" i="6" s="1"/>
  <c r="AH182" i="14"/>
  <c r="U182" i="6" s="1"/>
  <c r="AI181" i="14"/>
  <c r="V181" i="6" s="1"/>
  <c r="AH181" i="14"/>
  <c r="U181" i="6" s="1"/>
  <c r="AI180" i="14"/>
  <c r="V180" i="6" s="1"/>
  <c r="AH180" i="14"/>
  <c r="U180" i="6" s="1"/>
  <c r="AI179" i="14"/>
  <c r="V179" i="6" s="1"/>
  <c r="AH179" i="14"/>
  <c r="U179" i="6" s="1"/>
  <c r="AI178" i="14"/>
  <c r="V178" i="6" s="1"/>
  <c r="AH178" i="14"/>
  <c r="U178" i="6" s="1"/>
  <c r="AI177" i="14"/>
  <c r="V177" i="6" s="1"/>
  <c r="AH177" i="14"/>
  <c r="U177" i="6" s="1"/>
  <c r="AI176" i="14"/>
  <c r="V176" i="6" s="1"/>
  <c r="AH176" i="14"/>
  <c r="U176" i="6" s="1"/>
  <c r="AI175" i="14"/>
  <c r="V175" i="6" s="1"/>
  <c r="AH175" i="14"/>
  <c r="U175" i="6" s="1"/>
  <c r="AI174" i="14"/>
  <c r="V174" i="6" s="1"/>
  <c r="AH174" i="14"/>
  <c r="U174" i="6" s="1"/>
  <c r="AI173" i="14"/>
  <c r="V173" i="6" s="1"/>
  <c r="AH173" i="14"/>
  <c r="U173" i="6" s="1"/>
  <c r="AI172" i="14"/>
  <c r="V172" i="6" s="1"/>
  <c r="AH172" i="14"/>
  <c r="U172" i="6" s="1"/>
  <c r="AI171" i="14"/>
  <c r="V171" i="6" s="1"/>
  <c r="AH171" i="14"/>
  <c r="U171" i="6" s="1"/>
  <c r="AI170" i="14"/>
  <c r="V170" i="6" s="1"/>
  <c r="AH170" i="14"/>
  <c r="U170" i="6" s="1"/>
  <c r="AI169" i="14"/>
  <c r="V169" i="6" s="1"/>
  <c r="AH169" i="14"/>
  <c r="U169" i="6" s="1"/>
  <c r="AI168" i="14"/>
  <c r="V168" i="6" s="1"/>
  <c r="AH168" i="14"/>
  <c r="U168" i="6" s="1"/>
  <c r="AI167" i="14"/>
  <c r="V167" i="6" s="1"/>
  <c r="AH167" i="14"/>
  <c r="U167" i="6" s="1"/>
  <c r="AI166" i="14"/>
  <c r="V166" i="6" s="1"/>
  <c r="AH166" i="14"/>
  <c r="U166" i="6" s="1"/>
  <c r="AI165" i="14"/>
  <c r="V165" i="6" s="1"/>
  <c r="AH165" i="14"/>
  <c r="U165" i="6" s="1"/>
  <c r="AI164" i="14"/>
  <c r="V164" i="6" s="1"/>
  <c r="AH164" i="14"/>
  <c r="U164" i="6" s="1"/>
  <c r="AI163" i="14"/>
  <c r="V163" i="6" s="1"/>
  <c r="AH163" i="14"/>
  <c r="U163" i="6" s="1"/>
  <c r="AI162" i="14"/>
  <c r="V162" i="6" s="1"/>
  <c r="AH162" i="14"/>
  <c r="U162" i="6" s="1"/>
  <c r="AI161" i="14"/>
  <c r="V161" i="6" s="1"/>
  <c r="AH161" i="14"/>
  <c r="U161" i="6" s="1"/>
  <c r="AI160" i="14"/>
  <c r="V160" i="6" s="1"/>
  <c r="AH160" i="14"/>
  <c r="U160" i="6" s="1"/>
  <c r="AI159" i="14"/>
  <c r="V159" i="6" s="1"/>
  <c r="AH159" i="14"/>
  <c r="U159" i="6" s="1"/>
  <c r="AI158" i="14"/>
  <c r="V158" i="6" s="1"/>
  <c r="AH158" i="14"/>
  <c r="U158" i="6" s="1"/>
  <c r="AI157" i="14"/>
  <c r="V157" i="6" s="1"/>
  <c r="AH157" i="14"/>
  <c r="U157" i="6" s="1"/>
  <c r="AI156" i="14"/>
  <c r="V156" i="6" s="1"/>
  <c r="AH156" i="14"/>
  <c r="U156" i="6" s="1"/>
  <c r="AI155" i="14"/>
  <c r="V155" i="6" s="1"/>
  <c r="AH155" i="14"/>
  <c r="U155" i="6" s="1"/>
  <c r="AI154" i="14"/>
  <c r="V154" i="6" s="1"/>
  <c r="AH154" i="14"/>
  <c r="U154" i="6" s="1"/>
  <c r="AI153" i="14"/>
  <c r="V153" i="6" s="1"/>
  <c r="AH153" i="14"/>
  <c r="U153" i="6" s="1"/>
  <c r="AI152" i="14"/>
  <c r="V152" i="6" s="1"/>
  <c r="AH152" i="14"/>
  <c r="U152" i="6" s="1"/>
  <c r="AI151" i="14"/>
  <c r="V151" i="6" s="1"/>
  <c r="AH151" i="14"/>
  <c r="U151" i="6" s="1"/>
  <c r="AI150" i="14"/>
  <c r="V150" i="6" s="1"/>
  <c r="AH150" i="14"/>
  <c r="U150" i="6" s="1"/>
  <c r="AI149" i="14"/>
  <c r="V149" i="6" s="1"/>
  <c r="AH149" i="14"/>
  <c r="U149" i="6" s="1"/>
  <c r="AI148" i="14"/>
  <c r="V148" i="6" s="1"/>
  <c r="AH148" i="14"/>
  <c r="U148" i="6" s="1"/>
  <c r="AI147" i="14"/>
  <c r="V147" i="6" s="1"/>
  <c r="AH147" i="14"/>
  <c r="U147" i="6" s="1"/>
  <c r="AI146" i="14"/>
  <c r="V146" i="6" s="1"/>
  <c r="AH146" i="14"/>
  <c r="U146" i="6" s="1"/>
  <c r="AI145" i="14"/>
  <c r="V145" i="6" s="1"/>
  <c r="AH145" i="14"/>
  <c r="U145" i="6" s="1"/>
  <c r="AI144" i="14"/>
  <c r="V144" i="6" s="1"/>
  <c r="AH144" i="14"/>
  <c r="U144" i="6" s="1"/>
  <c r="AI143" i="14"/>
  <c r="V143" i="6" s="1"/>
  <c r="AH143" i="14"/>
  <c r="U143" i="6" s="1"/>
  <c r="AI142" i="14"/>
  <c r="V142" i="6" s="1"/>
  <c r="AH142" i="14"/>
  <c r="U142" i="6" s="1"/>
  <c r="AI141" i="14"/>
  <c r="V141" i="6" s="1"/>
  <c r="AH141" i="14"/>
  <c r="U141" i="6" s="1"/>
  <c r="AI140" i="14"/>
  <c r="V140" i="6" s="1"/>
  <c r="AH140" i="14"/>
  <c r="U140" i="6" s="1"/>
  <c r="AI139" i="14"/>
  <c r="V139" i="6" s="1"/>
  <c r="AH139" i="14"/>
  <c r="U139" i="6" s="1"/>
  <c r="AI138" i="14"/>
  <c r="V138" i="6" s="1"/>
  <c r="AH138" i="14"/>
  <c r="U138" i="6" s="1"/>
  <c r="AI137" i="14"/>
  <c r="V137" i="6" s="1"/>
  <c r="AH137" i="14"/>
  <c r="U137" i="6" s="1"/>
  <c r="AI136" i="14"/>
  <c r="V136" i="6" s="1"/>
  <c r="AH136" i="14"/>
  <c r="U136" i="6" s="1"/>
  <c r="AI135" i="14"/>
  <c r="V135" i="6" s="1"/>
  <c r="AH135" i="14"/>
  <c r="U135" i="6" s="1"/>
  <c r="AI134" i="14"/>
  <c r="V134" i="6" s="1"/>
  <c r="AH134" i="14"/>
  <c r="U134" i="6" s="1"/>
  <c r="AI133" i="14"/>
  <c r="V133" i="6" s="1"/>
  <c r="AH133" i="14"/>
  <c r="U133" i="6" s="1"/>
  <c r="AI132" i="14"/>
  <c r="V132" i="6" s="1"/>
  <c r="AH132" i="14"/>
  <c r="U132" i="6" s="1"/>
  <c r="AI131" i="14"/>
  <c r="V131" i="6" s="1"/>
  <c r="AH131" i="14"/>
  <c r="U131" i="6" s="1"/>
  <c r="AI130" i="14"/>
  <c r="V130" i="6" s="1"/>
  <c r="AH130" i="14"/>
  <c r="U130" i="6" s="1"/>
  <c r="AI129" i="14"/>
  <c r="V129" i="6" s="1"/>
  <c r="AH129" i="14"/>
  <c r="U129" i="6" s="1"/>
  <c r="AI128" i="14"/>
  <c r="V128" i="6" s="1"/>
  <c r="AH128" i="14"/>
  <c r="U128" i="6" s="1"/>
  <c r="AI127" i="14"/>
  <c r="V127" i="6" s="1"/>
  <c r="AH127" i="14"/>
  <c r="U127" i="6" s="1"/>
  <c r="AI126" i="14"/>
  <c r="V126" i="6" s="1"/>
  <c r="AH126" i="14"/>
  <c r="U126" i="6" s="1"/>
  <c r="AI125" i="14"/>
  <c r="V125" i="6" s="1"/>
  <c r="AH125" i="14"/>
  <c r="U125" i="6" s="1"/>
  <c r="AI124" i="14"/>
  <c r="V124" i="6" s="1"/>
  <c r="AH124" i="14"/>
  <c r="U124" i="6" s="1"/>
  <c r="AI123" i="14"/>
  <c r="V123" i="6" s="1"/>
  <c r="AH123" i="14"/>
  <c r="U123" i="6" s="1"/>
  <c r="AI122" i="14"/>
  <c r="V122" i="6" s="1"/>
  <c r="AH122" i="14"/>
  <c r="U122" i="6" s="1"/>
  <c r="AI121" i="14"/>
  <c r="V121" i="6" s="1"/>
  <c r="AH121" i="14"/>
  <c r="U121" i="6" s="1"/>
  <c r="AI120" i="14"/>
  <c r="V120" i="6" s="1"/>
  <c r="AH120" i="14"/>
  <c r="U120" i="6" s="1"/>
  <c r="AI119" i="14"/>
  <c r="V119" i="6" s="1"/>
  <c r="AH119" i="14"/>
  <c r="U119" i="6" s="1"/>
  <c r="AI118" i="14"/>
  <c r="V118" i="6" s="1"/>
  <c r="AH118" i="14"/>
  <c r="U118" i="6" s="1"/>
  <c r="AI117" i="14"/>
  <c r="V117" i="6" s="1"/>
  <c r="AH117" i="14"/>
  <c r="U117" i="6" s="1"/>
  <c r="AI116" i="14"/>
  <c r="V116" i="6" s="1"/>
  <c r="AH116" i="14"/>
  <c r="U116" i="6" s="1"/>
  <c r="AI115" i="14"/>
  <c r="V115" i="6" s="1"/>
  <c r="AH115" i="14"/>
  <c r="U115" i="6" s="1"/>
  <c r="AI114" i="14"/>
  <c r="V114" i="6" s="1"/>
  <c r="AH114" i="14"/>
  <c r="U114" i="6" s="1"/>
  <c r="AI113" i="14"/>
  <c r="V113" i="6" s="1"/>
  <c r="AH113" i="14"/>
  <c r="U113" i="6" s="1"/>
  <c r="AI112" i="14"/>
  <c r="V112" i="6" s="1"/>
  <c r="AH112" i="14"/>
  <c r="U112" i="6" s="1"/>
  <c r="AI111" i="14"/>
  <c r="V111" i="6" s="1"/>
  <c r="AH111" i="14"/>
  <c r="U111" i="6" s="1"/>
  <c r="AI110" i="14"/>
  <c r="V110" i="6" s="1"/>
  <c r="AH110" i="14"/>
  <c r="U110" i="6" s="1"/>
  <c r="AI109" i="14"/>
  <c r="V109" i="6" s="1"/>
  <c r="AH109" i="14"/>
  <c r="U109" i="6" s="1"/>
  <c r="AI108" i="14"/>
  <c r="V108" i="6" s="1"/>
  <c r="AH108" i="14"/>
  <c r="U108" i="6" s="1"/>
  <c r="AI107" i="14"/>
  <c r="V107" i="6" s="1"/>
  <c r="AH107" i="14"/>
  <c r="U107" i="6" s="1"/>
  <c r="AI106" i="14"/>
  <c r="V106" i="6" s="1"/>
  <c r="AH106" i="14"/>
  <c r="U106" i="6" s="1"/>
  <c r="AI105" i="14"/>
  <c r="V105" i="6" s="1"/>
  <c r="AH105" i="14"/>
  <c r="U105" i="6" s="1"/>
  <c r="AI104" i="14"/>
  <c r="V104" i="6" s="1"/>
  <c r="AH104" i="14"/>
  <c r="U104" i="6" s="1"/>
  <c r="AI103" i="14"/>
  <c r="V103" i="6" s="1"/>
  <c r="AH103" i="14"/>
  <c r="U103" i="6" s="1"/>
  <c r="AI102" i="14"/>
  <c r="V102" i="6" s="1"/>
  <c r="AH102" i="14"/>
  <c r="U102" i="6" s="1"/>
  <c r="AI101" i="14"/>
  <c r="V101" i="6" s="1"/>
  <c r="AH101" i="14"/>
  <c r="U101" i="6" s="1"/>
  <c r="AI100" i="14"/>
  <c r="V100" i="6" s="1"/>
  <c r="AH100" i="14"/>
  <c r="U100" i="6" s="1"/>
  <c r="AI99" i="14"/>
  <c r="V99" i="6" s="1"/>
  <c r="AH99" i="14"/>
  <c r="U99" i="6" s="1"/>
  <c r="AI98" i="14"/>
  <c r="V98" i="6" s="1"/>
  <c r="AH98" i="14"/>
  <c r="U98" i="6" s="1"/>
  <c r="AI97" i="14"/>
  <c r="V97" i="6" s="1"/>
  <c r="AH97" i="14"/>
  <c r="U97" i="6" s="1"/>
  <c r="AI96" i="14"/>
  <c r="V96" i="6" s="1"/>
  <c r="AH96" i="14"/>
  <c r="U96" i="6" s="1"/>
  <c r="AI95" i="14"/>
  <c r="V95" i="6" s="1"/>
  <c r="AH95" i="14"/>
  <c r="U95" i="6" s="1"/>
  <c r="AI94" i="14"/>
  <c r="V94" i="6" s="1"/>
  <c r="AH94" i="14"/>
  <c r="U94" i="6" s="1"/>
  <c r="AI93" i="14"/>
  <c r="V93" i="6" s="1"/>
  <c r="AH93" i="14"/>
  <c r="U93" i="6" s="1"/>
  <c r="AI92" i="14"/>
  <c r="V92" i="6" s="1"/>
  <c r="AH92" i="14"/>
  <c r="U92" i="6" s="1"/>
  <c r="AI91" i="14"/>
  <c r="V91" i="6" s="1"/>
  <c r="AH91" i="14"/>
  <c r="U91" i="6" s="1"/>
  <c r="AI90" i="14"/>
  <c r="V90" i="6" s="1"/>
  <c r="AH90" i="14"/>
  <c r="U90" i="6" s="1"/>
  <c r="AI89" i="14"/>
  <c r="V89" i="6" s="1"/>
  <c r="AH89" i="14"/>
  <c r="U89" i="6" s="1"/>
  <c r="AI88" i="14"/>
  <c r="V88" i="6" s="1"/>
  <c r="AH88" i="14"/>
  <c r="U88" i="6" s="1"/>
  <c r="AI87" i="14"/>
  <c r="V87" i="6" s="1"/>
  <c r="AH87" i="14"/>
  <c r="U87" i="6" s="1"/>
  <c r="AI86" i="14"/>
  <c r="V86" i="6" s="1"/>
  <c r="AH86" i="14"/>
  <c r="U86" i="6" s="1"/>
  <c r="AI85" i="14"/>
  <c r="V85" i="6" s="1"/>
  <c r="AH85" i="14"/>
  <c r="U85" i="6" s="1"/>
  <c r="AI84" i="14"/>
  <c r="V84" i="6" s="1"/>
  <c r="AH84" i="14"/>
  <c r="U84" i="6" s="1"/>
  <c r="AI83" i="14"/>
  <c r="V83" i="6" s="1"/>
  <c r="AH83" i="14"/>
  <c r="U83" i="6" s="1"/>
  <c r="AI82" i="14"/>
  <c r="V82" i="6" s="1"/>
  <c r="AH82" i="14"/>
  <c r="U82" i="6" s="1"/>
  <c r="AI81" i="14"/>
  <c r="V81" i="6" s="1"/>
  <c r="AH81" i="14"/>
  <c r="U81" i="6" s="1"/>
  <c r="AI80" i="14"/>
  <c r="V80" i="6" s="1"/>
  <c r="AH80" i="14"/>
  <c r="U80" i="6" s="1"/>
  <c r="AI79" i="14"/>
  <c r="V79" i="6" s="1"/>
  <c r="AH79" i="14"/>
  <c r="U79" i="6" s="1"/>
  <c r="AI78" i="14"/>
  <c r="V78" i="6" s="1"/>
  <c r="AH78" i="14"/>
  <c r="U78" i="6" s="1"/>
  <c r="AI77" i="14"/>
  <c r="V77" i="6" s="1"/>
  <c r="AH77" i="14"/>
  <c r="U77" i="6" s="1"/>
  <c r="AI76" i="14"/>
  <c r="V76" i="6" s="1"/>
  <c r="AH76" i="14"/>
  <c r="U76" i="6" s="1"/>
  <c r="AI75" i="14"/>
  <c r="V75" i="6" s="1"/>
  <c r="AH75" i="14"/>
  <c r="U75" i="6" s="1"/>
  <c r="AI74" i="14"/>
  <c r="V74" i="6" s="1"/>
  <c r="AH74" i="14"/>
  <c r="U74" i="6" s="1"/>
  <c r="AI73" i="14"/>
  <c r="V73" i="6" s="1"/>
  <c r="AH73" i="14"/>
  <c r="U73" i="6" s="1"/>
  <c r="AI72" i="14"/>
  <c r="V72" i="6" s="1"/>
  <c r="AH72" i="14"/>
  <c r="U72" i="6" s="1"/>
  <c r="AI71" i="14"/>
  <c r="V71" i="6" s="1"/>
  <c r="AH71" i="14"/>
  <c r="U71" i="6" s="1"/>
  <c r="AI70" i="14"/>
  <c r="V70" i="6" s="1"/>
  <c r="AH70" i="14"/>
  <c r="U70" i="6" s="1"/>
  <c r="AI69" i="14"/>
  <c r="V69" i="6" s="1"/>
  <c r="AH69" i="14"/>
  <c r="U69" i="6" s="1"/>
  <c r="AI68" i="14"/>
  <c r="V68" i="6" s="1"/>
  <c r="AH68" i="14"/>
  <c r="U68" i="6" s="1"/>
  <c r="AI67" i="14"/>
  <c r="V67" i="6" s="1"/>
  <c r="AH67" i="14"/>
  <c r="U67" i="6" s="1"/>
  <c r="AI66" i="14"/>
  <c r="V66" i="6" s="1"/>
  <c r="AH66" i="14"/>
  <c r="U66" i="6" s="1"/>
  <c r="AI65" i="14"/>
  <c r="V65" i="6" s="1"/>
  <c r="AH65" i="14"/>
  <c r="U65" i="6" s="1"/>
  <c r="AI64" i="14"/>
  <c r="V64" i="6" s="1"/>
  <c r="AH64" i="14"/>
  <c r="U64" i="6" s="1"/>
  <c r="AI63" i="14"/>
  <c r="V63" i="6" s="1"/>
  <c r="AH63" i="14"/>
  <c r="U63" i="6" s="1"/>
  <c r="AI62" i="14"/>
  <c r="V62" i="6" s="1"/>
  <c r="AH62" i="14"/>
  <c r="U62" i="6" s="1"/>
  <c r="AI61" i="14"/>
  <c r="V61" i="6" s="1"/>
  <c r="AH61" i="14"/>
  <c r="U61" i="6" s="1"/>
  <c r="AI60" i="14"/>
  <c r="V60" i="6" s="1"/>
  <c r="AH60" i="14"/>
  <c r="U60" i="6" s="1"/>
  <c r="AI59" i="14"/>
  <c r="V59" i="6" s="1"/>
  <c r="AH59" i="14"/>
  <c r="U59" i="6" s="1"/>
  <c r="AI58" i="14"/>
  <c r="V58" i="6" s="1"/>
  <c r="AH58" i="14"/>
  <c r="U58" i="6" s="1"/>
  <c r="AI57" i="14"/>
  <c r="V57" i="6" s="1"/>
  <c r="AH57" i="14"/>
  <c r="U57" i="6" s="1"/>
  <c r="AI56" i="14"/>
  <c r="V56" i="6" s="1"/>
  <c r="AH56" i="14"/>
  <c r="U56" i="6" s="1"/>
  <c r="AI55" i="14"/>
  <c r="V55" i="6" s="1"/>
  <c r="AH55" i="14"/>
  <c r="U55" i="6" s="1"/>
  <c r="AI54" i="14"/>
  <c r="V54" i="6" s="1"/>
  <c r="AH54" i="14"/>
  <c r="U54" i="6" s="1"/>
  <c r="AI53" i="14"/>
  <c r="V53" i="6" s="1"/>
  <c r="AH53" i="14"/>
  <c r="U53" i="6" s="1"/>
  <c r="AI52" i="14"/>
  <c r="V52" i="6" s="1"/>
  <c r="AH52" i="14"/>
  <c r="U52" i="6" s="1"/>
  <c r="AI51" i="14"/>
  <c r="V51" i="6" s="1"/>
  <c r="AH51" i="14"/>
  <c r="U51" i="6" s="1"/>
  <c r="AI50" i="14"/>
  <c r="V50" i="6" s="1"/>
  <c r="AH50" i="14"/>
  <c r="U50" i="6" s="1"/>
  <c r="AI49" i="14"/>
  <c r="V49" i="6" s="1"/>
  <c r="AH49" i="14"/>
  <c r="U49" i="6" s="1"/>
  <c r="AI48" i="14"/>
  <c r="V48" i="6" s="1"/>
  <c r="AH48" i="14"/>
  <c r="U48" i="6" s="1"/>
  <c r="AI47" i="14"/>
  <c r="V47" i="6" s="1"/>
  <c r="AH47" i="14"/>
  <c r="U47" i="6" s="1"/>
  <c r="AI46" i="14"/>
  <c r="V46" i="6" s="1"/>
  <c r="AH46" i="14"/>
  <c r="U46" i="6" s="1"/>
  <c r="AI45" i="14"/>
  <c r="V45" i="6" s="1"/>
  <c r="AH45" i="14"/>
  <c r="U45" i="6" s="1"/>
  <c r="AI44" i="14"/>
  <c r="V44" i="6" s="1"/>
  <c r="AH44" i="14"/>
  <c r="U44" i="6" s="1"/>
  <c r="AI43" i="14"/>
  <c r="V43" i="6" s="1"/>
  <c r="AH43" i="14"/>
  <c r="U43" i="6" s="1"/>
  <c r="AI42" i="14"/>
  <c r="V42" i="6" s="1"/>
  <c r="AH42" i="14"/>
  <c r="U42" i="6" s="1"/>
  <c r="AI41" i="14"/>
  <c r="V41" i="6" s="1"/>
  <c r="AH41" i="14"/>
  <c r="U41" i="6" s="1"/>
  <c r="AI40" i="14"/>
  <c r="V40" i="6" s="1"/>
  <c r="AH40" i="14"/>
  <c r="U40" i="6" s="1"/>
  <c r="AI39" i="14"/>
  <c r="V39" i="6" s="1"/>
  <c r="AH39" i="14"/>
  <c r="U39" i="6" s="1"/>
  <c r="AI38" i="14"/>
  <c r="V38" i="6" s="1"/>
  <c r="AH38" i="14"/>
  <c r="U38" i="6" s="1"/>
  <c r="AI37" i="14"/>
  <c r="V37" i="6" s="1"/>
  <c r="AH37" i="14"/>
  <c r="U37" i="6" s="1"/>
  <c r="AI36" i="14"/>
  <c r="V36" i="6" s="1"/>
  <c r="AH36" i="14"/>
  <c r="U36" i="6" s="1"/>
  <c r="AI35" i="14"/>
  <c r="V35" i="6" s="1"/>
  <c r="AH35" i="14"/>
  <c r="U35" i="6" s="1"/>
  <c r="AI34" i="14"/>
  <c r="V34" i="6" s="1"/>
  <c r="AH34" i="14"/>
  <c r="U34" i="6" s="1"/>
  <c r="AI33" i="14"/>
  <c r="V33" i="6" s="1"/>
  <c r="AH33" i="14"/>
  <c r="U33" i="6" s="1"/>
  <c r="AI32" i="14"/>
  <c r="V32" i="6" s="1"/>
  <c r="AH32" i="14"/>
  <c r="U32" i="6" s="1"/>
  <c r="AI31" i="14"/>
  <c r="V31" i="6" s="1"/>
  <c r="AH31" i="14"/>
  <c r="U31" i="6" s="1"/>
  <c r="AI30" i="14"/>
  <c r="V30" i="6" s="1"/>
  <c r="AH30" i="14"/>
  <c r="U30" i="6" s="1"/>
  <c r="AI29" i="14"/>
  <c r="V29" i="6" s="1"/>
  <c r="AH29" i="14"/>
  <c r="U29" i="6" s="1"/>
  <c r="AI28" i="14"/>
  <c r="V28" i="6" s="1"/>
  <c r="AH28" i="14"/>
  <c r="U28" i="6" s="1"/>
  <c r="AI27" i="14"/>
  <c r="V27" i="6" s="1"/>
  <c r="AH27" i="14"/>
  <c r="U27" i="6" s="1"/>
  <c r="AI26" i="14"/>
  <c r="V26" i="6" s="1"/>
  <c r="AH26" i="14"/>
  <c r="U26" i="6" s="1"/>
  <c r="AI25" i="14"/>
  <c r="V25" i="6" s="1"/>
  <c r="AH25" i="14"/>
  <c r="U25" i="6" s="1"/>
  <c r="AI24" i="14"/>
  <c r="V24" i="6" s="1"/>
  <c r="AH24" i="14"/>
  <c r="U24" i="6" s="1"/>
  <c r="AI23" i="14"/>
  <c r="V23" i="6" s="1"/>
  <c r="AH23" i="14"/>
  <c r="U23" i="6" s="1"/>
  <c r="AI22" i="14"/>
  <c r="V22" i="6" s="1"/>
  <c r="AH22" i="14"/>
  <c r="U22" i="6" s="1"/>
  <c r="AI21" i="14"/>
  <c r="V21" i="6" s="1"/>
  <c r="AH21" i="14"/>
  <c r="U21" i="6" s="1"/>
  <c r="AI20" i="14"/>
  <c r="V20" i="6" s="1"/>
  <c r="AH20" i="14"/>
  <c r="U20" i="6" s="1"/>
  <c r="AI19" i="14"/>
  <c r="V19" i="6" s="1"/>
  <c r="AH19" i="14"/>
  <c r="U19" i="6" s="1"/>
  <c r="AI18" i="14"/>
  <c r="V18" i="6" s="1"/>
  <c r="AH18" i="14"/>
  <c r="U18" i="6" s="1"/>
  <c r="AI17" i="14"/>
  <c r="V17" i="6" s="1"/>
  <c r="AH17" i="14"/>
  <c r="U17" i="6" s="1"/>
  <c r="AI16" i="14"/>
  <c r="V16" i="6" s="1"/>
  <c r="AH16" i="14"/>
  <c r="U16" i="6" s="1"/>
  <c r="AI15" i="14"/>
  <c r="V15" i="6" s="1"/>
  <c r="AH15" i="14"/>
  <c r="U15" i="6" s="1"/>
  <c r="AI14" i="14"/>
  <c r="V14" i="6" s="1"/>
  <c r="AH14" i="14"/>
  <c r="U14" i="6" s="1"/>
  <c r="AI13" i="14"/>
  <c r="V13" i="6" s="1"/>
  <c r="AH13" i="14"/>
  <c r="U13" i="6" s="1"/>
  <c r="AI12" i="14"/>
  <c r="V12" i="6" s="1"/>
  <c r="AH12" i="14"/>
  <c r="U12" i="6" s="1"/>
  <c r="AI11" i="14"/>
  <c r="V11" i="6" s="1"/>
  <c r="AH11" i="14"/>
  <c r="U11" i="6" s="1"/>
  <c r="AI10" i="14"/>
  <c r="V10" i="6" s="1"/>
  <c r="AH10" i="14"/>
  <c r="U10" i="6" s="1"/>
  <c r="AI9" i="14"/>
  <c r="V9" i="6" s="1"/>
  <c r="AH9" i="14"/>
  <c r="U9" i="6" s="1"/>
  <c r="AI8" i="14"/>
  <c r="V8" i="6" s="1"/>
  <c r="AH8" i="14"/>
  <c r="U8" i="6" s="1"/>
  <c r="AI7" i="14"/>
  <c r="V7" i="6" s="1"/>
  <c r="AH7" i="14"/>
  <c r="U7" i="6" s="1"/>
  <c r="AI6" i="14"/>
  <c r="V6" i="6" s="1"/>
  <c r="AH6" i="14"/>
  <c r="U6" i="6" s="1"/>
  <c r="AI5" i="14"/>
  <c r="V5" i="6" s="1"/>
  <c r="AH5" i="14"/>
  <c r="U5" i="6" s="1"/>
  <c r="AI4" i="14"/>
  <c r="V4" i="6" s="1"/>
  <c r="AH4" i="14"/>
  <c r="U4" i="6" s="1"/>
  <c r="AI3" i="14"/>
  <c r="V3" i="6" s="1"/>
  <c r="AH3" i="14"/>
  <c r="U3" i="6" s="1"/>
  <c r="AI2" i="14"/>
  <c r="V2" i="6" s="1"/>
  <c r="AH2" i="14"/>
  <c r="U2" i="6" s="1"/>
  <c r="M112" i="22"/>
  <c r="L112"/>
  <c r="I112"/>
  <c r="H112"/>
  <c r="G112"/>
  <c r="M111"/>
  <c r="L111"/>
  <c r="I111"/>
  <c r="H111"/>
  <c r="G111"/>
  <c r="M110"/>
  <c r="L110"/>
  <c r="I110"/>
  <c r="H110"/>
  <c r="G110"/>
  <c r="I104"/>
  <c r="I16" i="31" s="1"/>
  <c r="M107" i="22"/>
  <c r="L18" i="31" s="1"/>
  <c r="D38" s="1"/>
  <c r="L107" i="22"/>
  <c r="L17" i="31" s="1"/>
  <c r="I107" i="22"/>
  <c r="L16" i="31" s="1"/>
  <c r="D35" s="1"/>
  <c r="H107" i="22"/>
  <c r="L15" i="31" s="1"/>
  <c r="D34" s="1"/>
  <c r="G107" i="22"/>
  <c r="L14" i="31" s="1"/>
  <c r="D33" s="1"/>
  <c r="M106" i="22"/>
  <c r="K18" i="31" s="1"/>
  <c r="C38" s="1"/>
  <c r="L106" i="22"/>
  <c r="K17" i="31" s="1"/>
  <c r="I106" i="22"/>
  <c r="K16" i="31" s="1"/>
  <c r="C35" s="1"/>
  <c r="H106" i="22"/>
  <c r="G106"/>
  <c r="K14" i="31" s="1"/>
  <c r="C33" s="1"/>
  <c r="M105" i="22"/>
  <c r="J18" i="31" s="1"/>
  <c r="L105" i="22"/>
  <c r="I105"/>
  <c r="J16" i="31" s="1"/>
  <c r="H105" i="22"/>
  <c r="G105"/>
  <c r="J14" i="31" s="1"/>
  <c r="M104" i="22"/>
  <c r="I18" i="31" s="1"/>
  <c r="L104" i="22"/>
  <c r="H104"/>
  <c r="I15" i="31" s="1"/>
  <c r="G104" i="22"/>
  <c r="I14" i="31" s="1"/>
  <c r="M103" i="22"/>
  <c r="H18" i="31" s="1"/>
  <c r="L103" i="22"/>
  <c r="H17" i="31" s="1"/>
  <c r="I103" i="22"/>
  <c r="H103"/>
  <c r="H15" i="31" s="1"/>
  <c r="G103" i="22"/>
  <c r="H14" i="31" s="1"/>
  <c r="M102" i="22"/>
  <c r="G18" i="31" s="1"/>
  <c r="L102" i="22"/>
  <c r="G17" i="31" s="1"/>
  <c r="I102" i="22"/>
  <c r="G16" i="31" s="1"/>
  <c r="H102" i="22"/>
  <c r="G15" i="31" s="1"/>
  <c r="G102" i="22"/>
  <c r="M101"/>
  <c r="L101"/>
  <c r="F17" i="31" s="1"/>
  <c r="I101" i="22"/>
  <c r="H101"/>
  <c r="F15" i="31" s="1"/>
  <c r="G101" i="22"/>
  <c r="F14" i="31" s="1"/>
  <c r="M100" i="22"/>
  <c r="E18" i="31" s="1"/>
  <c r="L100" i="22"/>
  <c r="I100"/>
  <c r="H100"/>
  <c r="G100"/>
  <c r="E14" i="31" s="1"/>
  <c r="M99" i="22"/>
  <c r="D18" i="31" s="1"/>
  <c r="L99" i="22"/>
  <c r="I99"/>
  <c r="D16" i="31" s="1"/>
  <c r="H99" i="22"/>
  <c r="G99"/>
  <c r="D14" i="31" s="1"/>
  <c r="M98" i="22"/>
  <c r="C18" i="31" s="1"/>
  <c r="L98" i="22"/>
  <c r="C17" i="31" s="1"/>
  <c r="I98" i="22"/>
  <c r="H98"/>
  <c r="G98"/>
  <c r="C14" i="31" s="1"/>
  <c r="M97" i="22"/>
  <c r="L97"/>
  <c r="I97"/>
  <c r="H97"/>
  <c r="G97"/>
  <c r="M96"/>
  <c r="L96"/>
  <c r="I96"/>
  <c r="H96"/>
  <c r="G96"/>
  <c r="M95"/>
  <c r="L95"/>
  <c r="I95"/>
  <c r="H95"/>
  <c r="G95"/>
  <c r="M94"/>
  <c r="L94"/>
  <c r="I94"/>
  <c r="H94"/>
  <c r="G94"/>
  <c r="M93"/>
  <c r="L93"/>
  <c r="I93"/>
  <c r="H93"/>
  <c r="G93"/>
  <c r="M92"/>
  <c r="L92"/>
  <c r="I92"/>
  <c r="H92"/>
  <c r="G92"/>
  <c r="M91"/>
  <c r="L91"/>
  <c r="I91"/>
  <c r="H91"/>
  <c r="G91"/>
  <c r="M90"/>
  <c r="L90"/>
  <c r="I90"/>
  <c r="H90"/>
  <c r="G90"/>
  <c r="M89"/>
  <c r="L89"/>
  <c r="I89"/>
  <c r="H89"/>
  <c r="G89"/>
  <c r="M88"/>
  <c r="L88"/>
  <c r="I88"/>
  <c r="H88"/>
  <c r="G88"/>
  <c r="M87"/>
  <c r="L87"/>
  <c r="I87"/>
  <c r="H87"/>
  <c r="G87"/>
  <c r="M86"/>
  <c r="L86"/>
  <c r="I86"/>
  <c r="H86"/>
  <c r="G86"/>
  <c r="M85"/>
  <c r="L85"/>
  <c r="I85"/>
  <c r="H85"/>
  <c r="G85"/>
  <c r="M84"/>
  <c r="L84"/>
  <c r="I84"/>
  <c r="H84"/>
  <c r="G84"/>
  <c r="M83"/>
  <c r="L83"/>
  <c r="I83"/>
  <c r="H83"/>
  <c r="G83"/>
  <c r="M82"/>
  <c r="L82"/>
  <c r="I82"/>
  <c r="H82"/>
  <c r="G82"/>
  <c r="M81"/>
  <c r="L81"/>
  <c r="I81"/>
  <c r="H81"/>
  <c r="G81"/>
  <c r="M80"/>
  <c r="L80"/>
  <c r="I80"/>
  <c r="H80"/>
  <c r="G80"/>
  <c r="M79"/>
  <c r="L79"/>
  <c r="I79"/>
  <c r="H79"/>
  <c r="G79"/>
  <c r="M78"/>
  <c r="L78"/>
  <c r="I78"/>
  <c r="H78"/>
  <c r="G78"/>
  <c r="M77"/>
  <c r="L77"/>
  <c r="I77"/>
  <c r="H77"/>
  <c r="G77"/>
  <c r="M76"/>
  <c r="L76"/>
  <c r="I76"/>
  <c r="H76"/>
  <c r="G76"/>
  <c r="M75"/>
  <c r="L75"/>
  <c r="I75"/>
  <c r="H75"/>
  <c r="G75"/>
  <c r="M74"/>
  <c r="L74"/>
  <c r="I74"/>
  <c r="H74"/>
  <c r="G74"/>
  <c r="M73"/>
  <c r="L73"/>
  <c r="I73"/>
  <c r="H73"/>
  <c r="G73"/>
  <c r="M72"/>
  <c r="L72"/>
  <c r="I72"/>
  <c r="H72"/>
  <c r="G72"/>
  <c r="M71"/>
  <c r="L71"/>
  <c r="I71"/>
  <c r="H71"/>
  <c r="G71"/>
  <c r="M70"/>
  <c r="L70"/>
  <c r="I70"/>
  <c r="H70"/>
  <c r="G70"/>
  <c r="M69"/>
  <c r="L69"/>
  <c r="I69"/>
  <c r="H69"/>
  <c r="G69"/>
  <c r="M68"/>
  <c r="L68"/>
  <c r="I68"/>
  <c r="H68"/>
  <c r="G68"/>
  <c r="M67"/>
  <c r="L67"/>
  <c r="I67"/>
  <c r="H67"/>
  <c r="G67"/>
  <c r="M66"/>
  <c r="L66"/>
  <c r="I66"/>
  <c r="H66"/>
  <c r="G66"/>
  <c r="M65"/>
  <c r="L65"/>
  <c r="I65"/>
  <c r="H65"/>
  <c r="G65"/>
  <c r="M64"/>
  <c r="L64"/>
  <c r="I64"/>
  <c r="H64"/>
  <c r="G64"/>
  <c r="M63"/>
  <c r="L63"/>
  <c r="I63"/>
  <c r="H63"/>
  <c r="G63"/>
  <c r="M62"/>
  <c r="L62"/>
  <c r="I62"/>
  <c r="H62"/>
  <c r="G62"/>
  <c r="M61"/>
  <c r="L61"/>
  <c r="I61"/>
  <c r="H61"/>
  <c r="G61"/>
  <c r="M60"/>
  <c r="L60"/>
  <c r="I60"/>
  <c r="H60"/>
  <c r="G60"/>
  <c r="M59"/>
  <c r="L59"/>
  <c r="I59"/>
  <c r="H59"/>
  <c r="G59"/>
  <c r="M58"/>
  <c r="L58"/>
  <c r="I58"/>
  <c r="H58"/>
  <c r="G58"/>
  <c r="M57"/>
  <c r="L57"/>
  <c r="I57"/>
  <c r="H57"/>
  <c r="G57"/>
  <c r="M56"/>
  <c r="L56"/>
  <c r="I56"/>
  <c r="H56"/>
  <c r="G56"/>
  <c r="M55"/>
  <c r="L55"/>
  <c r="I55"/>
  <c r="H55"/>
  <c r="G55"/>
  <c r="M54"/>
  <c r="L54"/>
  <c r="I54"/>
  <c r="H54"/>
  <c r="G54"/>
  <c r="M53"/>
  <c r="L53"/>
  <c r="I53"/>
  <c r="H53"/>
  <c r="G53"/>
  <c r="M52"/>
  <c r="L52"/>
  <c r="I52"/>
  <c r="H52"/>
  <c r="G52"/>
  <c r="M51"/>
  <c r="L51"/>
  <c r="I51"/>
  <c r="H51"/>
  <c r="G51"/>
  <c r="M50"/>
  <c r="L50"/>
  <c r="I50"/>
  <c r="H50"/>
  <c r="G50"/>
  <c r="M49"/>
  <c r="L49"/>
  <c r="I49"/>
  <c r="H49"/>
  <c r="G49"/>
  <c r="M48"/>
  <c r="L48"/>
  <c r="I48"/>
  <c r="H48"/>
  <c r="G48"/>
  <c r="M47"/>
  <c r="L47"/>
  <c r="I47"/>
  <c r="H47"/>
  <c r="G47"/>
  <c r="M46"/>
  <c r="L46"/>
  <c r="I46"/>
  <c r="H46"/>
  <c r="G46"/>
  <c r="M45"/>
  <c r="L45"/>
  <c r="I45"/>
  <c r="H45"/>
  <c r="G45"/>
  <c r="M44"/>
  <c r="L44"/>
  <c r="I44"/>
  <c r="H44"/>
  <c r="G44"/>
  <c r="M43"/>
  <c r="L43"/>
  <c r="I43"/>
  <c r="H43"/>
  <c r="G43"/>
  <c r="M42"/>
  <c r="L42"/>
  <c r="I42"/>
  <c r="H42"/>
  <c r="G42"/>
  <c r="M41"/>
  <c r="L41"/>
  <c r="I41"/>
  <c r="H41"/>
  <c r="G41"/>
  <c r="M40"/>
  <c r="L40"/>
  <c r="I40"/>
  <c r="H40"/>
  <c r="G40"/>
  <c r="M39"/>
  <c r="L39"/>
  <c r="I39"/>
  <c r="H39"/>
  <c r="G39"/>
  <c r="M38"/>
  <c r="L38"/>
  <c r="I38"/>
  <c r="H38"/>
  <c r="G38"/>
  <c r="M37"/>
  <c r="L37"/>
  <c r="I37"/>
  <c r="H37"/>
  <c r="G37"/>
  <c r="M36"/>
  <c r="L36"/>
  <c r="I36"/>
  <c r="H36"/>
  <c r="G36"/>
  <c r="M35"/>
  <c r="L35"/>
  <c r="I35"/>
  <c r="H35"/>
  <c r="G35"/>
  <c r="M34"/>
  <c r="L34"/>
  <c r="I34"/>
  <c r="H34"/>
  <c r="G34"/>
  <c r="M33"/>
  <c r="L33"/>
  <c r="I33"/>
  <c r="H33"/>
  <c r="G33"/>
  <c r="M32"/>
  <c r="L32"/>
  <c r="I32"/>
  <c r="H32"/>
  <c r="G32"/>
  <c r="M31"/>
  <c r="L31"/>
  <c r="I31"/>
  <c r="H31"/>
  <c r="G31"/>
  <c r="M30"/>
  <c r="L30"/>
  <c r="I30"/>
  <c r="H30"/>
  <c r="G30"/>
  <c r="M29"/>
  <c r="L29"/>
  <c r="I29"/>
  <c r="H29"/>
  <c r="G29"/>
  <c r="M28"/>
  <c r="L28"/>
  <c r="I28"/>
  <c r="H28"/>
  <c r="G28"/>
  <c r="M27"/>
  <c r="L27"/>
  <c r="I27"/>
  <c r="H27"/>
  <c r="G27"/>
  <c r="M26"/>
  <c r="L26"/>
  <c r="I26"/>
  <c r="H26"/>
  <c r="G26"/>
  <c r="M25"/>
  <c r="L25"/>
  <c r="I25"/>
  <c r="H25"/>
  <c r="G25"/>
  <c r="M24"/>
  <c r="L24"/>
  <c r="I24"/>
  <c r="H24"/>
  <c r="G24"/>
  <c r="M23"/>
  <c r="L23"/>
  <c r="I23"/>
  <c r="H23"/>
  <c r="G23"/>
  <c r="M22"/>
  <c r="L22"/>
  <c r="I22"/>
  <c r="H22"/>
  <c r="G22"/>
  <c r="M21"/>
  <c r="L21"/>
  <c r="I21"/>
  <c r="H21"/>
  <c r="G21"/>
  <c r="M20"/>
  <c r="L20"/>
  <c r="I20"/>
  <c r="H20"/>
  <c r="G20"/>
  <c r="M19"/>
  <c r="L19"/>
  <c r="I19"/>
  <c r="H19"/>
  <c r="G19"/>
  <c r="M18"/>
  <c r="L18"/>
  <c r="I18"/>
  <c r="H18"/>
  <c r="G18"/>
  <c r="M17"/>
  <c r="L17"/>
  <c r="I17"/>
  <c r="H17"/>
  <c r="G17"/>
  <c r="M16"/>
  <c r="L16"/>
  <c r="I16"/>
  <c r="H16"/>
  <c r="G16"/>
  <c r="M15"/>
  <c r="L15"/>
  <c r="I15"/>
  <c r="H15"/>
  <c r="G15"/>
  <c r="M14"/>
  <c r="L14"/>
  <c r="I14"/>
  <c r="H14"/>
  <c r="G14"/>
  <c r="M13"/>
  <c r="L13"/>
  <c r="I13"/>
  <c r="H13"/>
  <c r="G13"/>
  <c r="M12"/>
  <c r="L12"/>
  <c r="I12"/>
  <c r="H12"/>
  <c r="G12"/>
  <c r="M11"/>
  <c r="L11"/>
  <c r="I11"/>
  <c r="H11"/>
  <c r="G11"/>
  <c r="M10"/>
  <c r="L10"/>
  <c r="I10"/>
  <c r="H10"/>
  <c r="G10"/>
  <c r="M9"/>
  <c r="L9"/>
  <c r="I9"/>
  <c r="H9"/>
  <c r="G9"/>
  <c r="M8"/>
  <c r="L8"/>
  <c r="I8"/>
  <c r="H8"/>
  <c r="G8"/>
  <c r="M7"/>
  <c r="L7"/>
  <c r="I7"/>
  <c r="H7"/>
  <c r="G7"/>
  <c r="M6"/>
  <c r="L6"/>
  <c r="I6"/>
  <c r="H6"/>
  <c r="G6"/>
  <c r="M5"/>
  <c r="L5"/>
  <c r="I5"/>
  <c r="H5"/>
  <c r="G5"/>
  <c r="M4"/>
  <c r="L4"/>
  <c r="I4"/>
  <c r="H4"/>
  <c r="G4"/>
  <c r="M3"/>
  <c r="L3"/>
  <c r="I3"/>
  <c r="H3"/>
  <c r="G3"/>
  <c r="C289" i="14"/>
  <c r="C301" s="1"/>
  <c r="B289"/>
  <c r="B301" s="1"/>
  <c r="C288"/>
  <c r="C300" s="1"/>
  <c r="B288"/>
  <c r="B300" s="1"/>
  <c r="C287"/>
  <c r="C299" s="1"/>
  <c r="B287"/>
  <c r="B299" s="1"/>
  <c r="C286"/>
  <c r="C298" s="1"/>
  <c r="B286"/>
  <c r="B298" s="1"/>
  <c r="C285"/>
  <c r="C297" s="1"/>
  <c r="B285"/>
  <c r="B297" s="1"/>
  <c r="C284"/>
  <c r="C296" s="1"/>
  <c r="B284"/>
  <c r="B296" s="1"/>
  <c r="C283"/>
  <c r="C295" s="1"/>
  <c r="B283"/>
  <c r="B295" s="1"/>
  <c r="C282"/>
  <c r="C294" s="1"/>
  <c r="B282"/>
  <c r="B294" s="1"/>
  <c r="C281"/>
  <c r="C293" s="1"/>
  <c r="B281"/>
  <c r="B293" s="1"/>
  <c r="C280"/>
  <c r="C292" s="1"/>
  <c r="B280"/>
  <c r="B292" s="1"/>
  <c r="C279"/>
  <c r="C291" s="1"/>
  <c r="B279"/>
  <c r="B291" s="1"/>
  <c r="C278"/>
  <c r="C290" s="1"/>
  <c r="B278"/>
  <c r="B290" s="1"/>
  <c r="E3" i="22"/>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B2" i="28" s="1"/>
  <c r="E59" i="22"/>
  <c r="B3" i="28" s="1"/>
  <c r="E60" i="22"/>
  <c r="B4" i="28" s="1"/>
  <c r="E61" i="22"/>
  <c r="B5" i="28" s="1"/>
  <c r="E62" i="22"/>
  <c r="B6" i="28" s="1"/>
  <c r="E63" i="22"/>
  <c r="B7" i="28" s="1"/>
  <c r="E64" i="22"/>
  <c r="B8" i="28" s="1"/>
  <c r="E65" i="22"/>
  <c r="B9" i="28" s="1"/>
  <c r="E66" i="22"/>
  <c r="B10" i="28" s="1"/>
  <c r="E67" i="22"/>
  <c r="B11" i="28" s="1"/>
  <c r="E68" i="22"/>
  <c r="B12" i="28" s="1"/>
  <c r="E69" i="22"/>
  <c r="B13" i="28" s="1"/>
  <c r="E70" i="22"/>
  <c r="B14" i="28" s="1"/>
  <c r="E71" i="22"/>
  <c r="B15" i="28" s="1"/>
  <c r="E72" i="22"/>
  <c r="B16" i="28" s="1"/>
  <c r="E73" i="22"/>
  <c r="B17" i="28" s="1"/>
  <c r="E74" i="22"/>
  <c r="B18" i="28" s="1"/>
  <c r="E75" i="22"/>
  <c r="B19" i="28" s="1"/>
  <c r="E76" i="22"/>
  <c r="B20" i="28" s="1"/>
  <c r="E77" i="22"/>
  <c r="B21" i="28" s="1"/>
  <c r="E78" i="22"/>
  <c r="B22" i="28" s="1"/>
  <c r="E79" i="22"/>
  <c r="B23" i="28" s="1"/>
  <c r="E80" i="22"/>
  <c r="B24" i="28" s="1"/>
  <c r="E81" i="22"/>
  <c r="B25" i="28" s="1"/>
  <c r="E82" i="22"/>
  <c r="B26" i="28" s="1"/>
  <c r="E83" i="22"/>
  <c r="B27" i="28" s="1"/>
  <c r="E84" i="22"/>
  <c r="B28" i="28" s="1"/>
  <c r="E85" i="22"/>
  <c r="B29" i="28" s="1"/>
  <c r="E86" i="22"/>
  <c r="B30" i="28" s="1"/>
  <c r="E87" i="22"/>
  <c r="B31" i="28" s="1"/>
  <c r="E88" i="22"/>
  <c r="B32" i="28" s="1"/>
  <c r="E89" i="22"/>
  <c r="B33" i="28" s="1"/>
  <c r="E90" i="22"/>
  <c r="B34" i="28" s="1"/>
  <c r="E91" i="22"/>
  <c r="B35" i="28" s="1"/>
  <c r="E92" i="22"/>
  <c r="B36" i="28" s="1"/>
  <c r="E93" i="22"/>
  <c r="B37" i="28" s="1"/>
  <c r="E94" i="22"/>
  <c r="B38" i="28" s="1"/>
  <c r="E95" i="22"/>
  <c r="B39" i="28" s="1"/>
  <c r="E96" i="22"/>
  <c r="B40" i="28" s="1"/>
  <c r="E97" i="22"/>
  <c r="B41" i="28" s="1"/>
  <c r="E98" i="22"/>
  <c r="E99"/>
  <c r="E100"/>
  <c r="B44" i="28" s="1"/>
  <c r="E101" i="22"/>
  <c r="B45" i="28" s="1"/>
  <c r="E102" i="22"/>
  <c r="B46" i="28" s="1"/>
  <c r="E103" i="22"/>
  <c r="B47" i="28" s="1"/>
  <c r="E104" i="22"/>
  <c r="B48" i="28" s="1"/>
  <c r="E106" i="22"/>
  <c r="B50" i="28" s="1"/>
  <c r="E107" i="22"/>
  <c r="B51" i="28" s="1"/>
  <c r="E108" i="22"/>
  <c r="E111"/>
  <c r="B55" i="28" s="1"/>
  <c r="E112" i="22"/>
  <c r="C109"/>
  <c r="C113"/>
  <c r="B109"/>
  <c r="B113"/>
  <c r="C108"/>
  <c r="C112"/>
  <c r="B108"/>
  <c r="B112"/>
  <c r="C107"/>
  <c r="C111"/>
  <c r="B107"/>
  <c r="B111"/>
  <c r="C106"/>
  <c r="C110"/>
  <c r="B106"/>
  <c r="B110"/>
  <c r="E2" i="6"/>
  <c r="F271"/>
  <c r="H271"/>
  <c r="I271"/>
  <c r="J271"/>
  <c r="F272"/>
  <c r="H272"/>
  <c r="I272"/>
  <c r="J272"/>
  <c r="F273"/>
  <c r="I273"/>
  <c r="J273"/>
  <c r="F274"/>
  <c r="G274"/>
  <c r="I274"/>
  <c r="J274"/>
  <c r="F275"/>
  <c r="G275"/>
  <c r="I275"/>
  <c r="J275"/>
  <c r="F276"/>
  <c r="G276"/>
  <c r="I276"/>
  <c r="J276"/>
  <c r="F277"/>
  <c r="G277"/>
  <c r="I277"/>
  <c r="J277"/>
  <c r="F278"/>
  <c r="G278"/>
  <c r="H278"/>
  <c r="I278"/>
  <c r="J278"/>
  <c r="F279"/>
  <c r="G279"/>
  <c r="H279"/>
  <c r="I279"/>
  <c r="J279"/>
  <c r="F280"/>
  <c r="G280"/>
  <c r="H280"/>
  <c r="I280"/>
  <c r="J280"/>
  <c r="F281"/>
  <c r="G281"/>
  <c r="H281"/>
  <c r="I281"/>
  <c r="J281"/>
  <c r="F282"/>
  <c r="G282"/>
  <c r="H282"/>
  <c r="I282"/>
  <c r="J282"/>
  <c r="F283"/>
  <c r="G283"/>
  <c r="H283"/>
  <c r="I283"/>
  <c r="J283"/>
  <c r="F284"/>
  <c r="G284"/>
  <c r="H284"/>
  <c r="I284"/>
  <c r="J284"/>
  <c r="F285"/>
  <c r="G285"/>
  <c r="I285"/>
  <c r="J285"/>
  <c r="F286"/>
  <c r="G286"/>
  <c r="I286"/>
  <c r="J286"/>
  <c r="F287"/>
  <c r="G287"/>
  <c r="I287"/>
  <c r="J287"/>
  <c r="F288"/>
  <c r="G288"/>
  <c r="I288"/>
  <c r="J288"/>
  <c r="F289"/>
  <c r="G289"/>
  <c r="I289"/>
  <c r="J289"/>
  <c r="F290"/>
  <c r="G290"/>
  <c r="I290"/>
  <c r="F291"/>
  <c r="G291"/>
  <c r="H291"/>
  <c r="I291"/>
  <c r="J291"/>
  <c r="F292"/>
  <c r="G292"/>
  <c r="H292"/>
  <c r="I292"/>
  <c r="J292"/>
  <c r="F293"/>
  <c r="G293"/>
  <c r="H293"/>
  <c r="I293"/>
  <c r="J293"/>
  <c r="F294"/>
  <c r="G294"/>
  <c r="H294"/>
  <c r="I294"/>
  <c r="J294"/>
  <c r="F295"/>
  <c r="G295"/>
  <c r="H295"/>
  <c r="I295"/>
  <c r="J295"/>
  <c r="F296"/>
  <c r="G296"/>
  <c r="H296"/>
  <c r="I296"/>
  <c r="J296"/>
  <c r="F297"/>
  <c r="G297"/>
  <c r="H297"/>
  <c r="I297"/>
  <c r="J297"/>
  <c r="F298"/>
  <c r="G298"/>
  <c r="H298"/>
  <c r="I298"/>
  <c r="J298"/>
  <c r="F299"/>
  <c r="G299"/>
  <c r="H299"/>
  <c r="I299"/>
  <c r="J299"/>
  <c r="F300"/>
  <c r="G300"/>
  <c r="H300"/>
  <c r="I300"/>
  <c r="J300"/>
  <c r="F301"/>
  <c r="G301"/>
  <c r="H301"/>
  <c r="I301"/>
  <c r="J301"/>
  <c r="E301"/>
  <c r="E300"/>
  <c r="E299"/>
  <c r="C31" i="30" s="1"/>
  <c r="E298" i="6"/>
  <c r="C30" i="30" s="1"/>
  <c r="E297" i="6"/>
  <c r="C29" i="30" s="1"/>
  <c r="E296" i="6"/>
  <c r="E295"/>
  <c r="E294"/>
  <c r="E293"/>
  <c r="E292"/>
  <c r="E291"/>
  <c r="E284"/>
  <c r="E283"/>
  <c r="E282"/>
  <c r="E281"/>
  <c r="E280"/>
  <c r="E279"/>
  <c r="E278"/>
  <c r="E272"/>
  <c r="C289"/>
  <c r="C301"/>
  <c r="B289"/>
  <c r="B301"/>
  <c r="C288"/>
  <c r="C300"/>
  <c r="B288"/>
  <c r="B300"/>
  <c r="C287"/>
  <c r="C299"/>
  <c r="B287"/>
  <c r="B299"/>
  <c r="C286"/>
  <c r="C298"/>
  <c r="B286"/>
  <c r="B298"/>
  <c r="C285"/>
  <c r="C297"/>
  <c r="B285"/>
  <c r="B297"/>
  <c r="C284"/>
  <c r="C296"/>
  <c r="B284"/>
  <c r="B296"/>
  <c r="C283"/>
  <c r="C295"/>
  <c r="B283"/>
  <c r="B295"/>
  <c r="C282"/>
  <c r="C294"/>
  <c r="B282"/>
  <c r="B294"/>
  <c r="C281"/>
  <c r="C293"/>
  <c r="B281"/>
  <c r="B293"/>
  <c r="C280"/>
  <c r="C292"/>
  <c r="B280"/>
  <c r="B292"/>
  <c r="C279"/>
  <c r="C291"/>
  <c r="B279"/>
  <c r="B291"/>
  <c r="C278"/>
  <c r="C290"/>
  <c r="B278"/>
  <c r="B290"/>
  <c r="B107" i="15"/>
  <c r="B111" s="1"/>
  <c r="C107"/>
  <c r="C111" s="1"/>
  <c r="B108"/>
  <c r="B112" s="1"/>
  <c r="C108"/>
  <c r="C112" s="1"/>
  <c r="B109"/>
  <c r="B113" s="1"/>
  <c r="C109"/>
  <c r="C113" s="1"/>
  <c r="B106"/>
  <c r="B110" s="1"/>
  <c r="C106"/>
  <c r="C110" s="1"/>
  <c r="F2" i="6"/>
  <c r="H2"/>
  <c r="I2"/>
  <c r="J2"/>
  <c r="F3"/>
  <c r="H3"/>
  <c r="I3"/>
  <c r="J3"/>
  <c r="F4"/>
  <c r="H4"/>
  <c r="I4"/>
  <c r="J4"/>
  <c r="F5"/>
  <c r="H5"/>
  <c r="I5"/>
  <c r="J5"/>
  <c r="F6"/>
  <c r="H6"/>
  <c r="I6"/>
  <c r="J6"/>
  <c r="F7"/>
  <c r="H7"/>
  <c r="I7"/>
  <c r="J7"/>
  <c r="F8"/>
  <c r="H8"/>
  <c r="I8"/>
  <c r="J8"/>
  <c r="F9"/>
  <c r="H9"/>
  <c r="I9"/>
  <c r="J9"/>
  <c r="F10"/>
  <c r="H10"/>
  <c r="I10"/>
  <c r="J10"/>
  <c r="F11"/>
  <c r="H11"/>
  <c r="I11"/>
  <c r="J11"/>
  <c r="F12"/>
  <c r="H12"/>
  <c r="I12"/>
  <c r="J12"/>
  <c r="F13"/>
  <c r="H13"/>
  <c r="I13"/>
  <c r="J13"/>
  <c r="F14"/>
  <c r="H14"/>
  <c r="I14"/>
  <c r="J14"/>
  <c r="F15"/>
  <c r="H15"/>
  <c r="I15"/>
  <c r="J15"/>
  <c r="F16"/>
  <c r="H16"/>
  <c r="I16"/>
  <c r="J16"/>
  <c r="F17"/>
  <c r="H17"/>
  <c r="I17"/>
  <c r="J17"/>
  <c r="F18"/>
  <c r="H18"/>
  <c r="I18"/>
  <c r="J18"/>
  <c r="F19"/>
  <c r="H19"/>
  <c r="I19"/>
  <c r="J19"/>
  <c r="F20"/>
  <c r="H20"/>
  <c r="I20"/>
  <c r="J20"/>
  <c r="F21"/>
  <c r="H21"/>
  <c r="I21"/>
  <c r="J21"/>
  <c r="F22"/>
  <c r="H22"/>
  <c r="I22"/>
  <c r="J22"/>
  <c r="F23"/>
  <c r="H23"/>
  <c r="I23"/>
  <c r="J23"/>
  <c r="F24"/>
  <c r="H24"/>
  <c r="I24"/>
  <c r="J24"/>
  <c r="F25"/>
  <c r="H25"/>
  <c r="I25"/>
  <c r="J25"/>
  <c r="F26"/>
  <c r="H26"/>
  <c r="I26"/>
  <c r="J26"/>
  <c r="F27"/>
  <c r="H27"/>
  <c r="I27"/>
  <c r="J27"/>
  <c r="F28"/>
  <c r="H28"/>
  <c r="I28"/>
  <c r="J28"/>
  <c r="F29"/>
  <c r="H29"/>
  <c r="I29"/>
  <c r="J29"/>
  <c r="F30"/>
  <c r="H30"/>
  <c r="I30"/>
  <c r="J30"/>
  <c r="F31"/>
  <c r="H31"/>
  <c r="I31"/>
  <c r="J31"/>
  <c r="F32"/>
  <c r="H32"/>
  <c r="I32"/>
  <c r="J32"/>
  <c r="F33"/>
  <c r="H33"/>
  <c r="I33"/>
  <c r="J33"/>
  <c r="F34"/>
  <c r="H34"/>
  <c r="I34"/>
  <c r="J34"/>
  <c r="F35"/>
  <c r="H35"/>
  <c r="I35"/>
  <c r="J35"/>
  <c r="F36"/>
  <c r="H36"/>
  <c r="I36"/>
  <c r="J36"/>
  <c r="F37"/>
  <c r="H37"/>
  <c r="I37"/>
  <c r="J37"/>
  <c r="F38"/>
  <c r="H38"/>
  <c r="I38"/>
  <c r="J38"/>
  <c r="F39"/>
  <c r="H39"/>
  <c r="I39"/>
  <c r="J39"/>
  <c r="F40"/>
  <c r="H40"/>
  <c r="I40"/>
  <c r="J40"/>
  <c r="F41"/>
  <c r="H41"/>
  <c r="I41"/>
  <c r="J41"/>
  <c r="F42"/>
  <c r="H42"/>
  <c r="I42"/>
  <c r="J42"/>
  <c r="F43"/>
  <c r="H43"/>
  <c r="I43"/>
  <c r="J43"/>
  <c r="F44"/>
  <c r="H44"/>
  <c r="I44"/>
  <c r="J44"/>
  <c r="F45"/>
  <c r="H45"/>
  <c r="I45"/>
  <c r="J45"/>
  <c r="F46"/>
  <c r="H46"/>
  <c r="I46"/>
  <c r="J46"/>
  <c r="F47"/>
  <c r="H47"/>
  <c r="I47"/>
  <c r="J47"/>
  <c r="F48"/>
  <c r="H48"/>
  <c r="I48"/>
  <c r="J48"/>
  <c r="F49"/>
  <c r="H49"/>
  <c r="I49"/>
  <c r="J49"/>
  <c r="F50"/>
  <c r="H50"/>
  <c r="I50"/>
  <c r="J50"/>
  <c r="F51"/>
  <c r="H51"/>
  <c r="I51"/>
  <c r="J51"/>
  <c r="F52"/>
  <c r="H52"/>
  <c r="I52"/>
  <c r="J52"/>
  <c r="F53"/>
  <c r="H53"/>
  <c r="I53"/>
  <c r="J53"/>
  <c r="F54"/>
  <c r="H54"/>
  <c r="I54"/>
  <c r="J54"/>
  <c r="F55"/>
  <c r="H55"/>
  <c r="I55"/>
  <c r="J55"/>
  <c r="F56"/>
  <c r="H56"/>
  <c r="I56"/>
  <c r="J56"/>
  <c r="F57"/>
  <c r="H57"/>
  <c r="I57"/>
  <c r="J57"/>
  <c r="F58"/>
  <c r="H58"/>
  <c r="I58"/>
  <c r="J58"/>
  <c r="F59"/>
  <c r="H59"/>
  <c r="I59"/>
  <c r="J59"/>
  <c r="F60"/>
  <c r="H60"/>
  <c r="I60"/>
  <c r="J60"/>
  <c r="F61"/>
  <c r="H61"/>
  <c r="I61"/>
  <c r="J61"/>
  <c r="F62"/>
  <c r="H62"/>
  <c r="I62"/>
  <c r="J62"/>
  <c r="F63"/>
  <c r="H63"/>
  <c r="I63"/>
  <c r="J63"/>
  <c r="F64"/>
  <c r="H64"/>
  <c r="I64"/>
  <c r="J64"/>
  <c r="F65"/>
  <c r="H65"/>
  <c r="I65"/>
  <c r="J65"/>
  <c r="F66"/>
  <c r="H66"/>
  <c r="I66"/>
  <c r="J66"/>
  <c r="F67"/>
  <c r="H67"/>
  <c r="I67"/>
  <c r="J67"/>
  <c r="F68"/>
  <c r="H68"/>
  <c r="I68"/>
  <c r="J68"/>
  <c r="F69"/>
  <c r="H69"/>
  <c r="I69"/>
  <c r="J69"/>
  <c r="F70"/>
  <c r="H70"/>
  <c r="I70"/>
  <c r="J70"/>
  <c r="F71"/>
  <c r="H71"/>
  <c r="I71"/>
  <c r="J71"/>
  <c r="F72"/>
  <c r="H72"/>
  <c r="I72"/>
  <c r="J72"/>
  <c r="F73"/>
  <c r="H73"/>
  <c r="I73"/>
  <c r="J73"/>
  <c r="F74"/>
  <c r="H74"/>
  <c r="I74"/>
  <c r="J74"/>
  <c r="F75"/>
  <c r="H75"/>
  <c r="I75"/>
  <c r="J75"/>
  <c r="F76"/>
  <c r="H76"/>
  <c r="I76"/>
  <c r="J76"/>
  <c r="F77"/>
  <c r="H77"/>
  <c r="I77"/>
  <c r="J77"/>
  <c r="F78"/>
  <c r="H78"/>
  <c r="I78"/>
  <c r="J78"/>
  <c r="F79"/>
  <c r="H79"/>
  <c r="I79"/>
  <c r="J79"/>
  <c r="F80"/>
  <c r="H80"/>
  <c r="I80"/>
  <c r="J80"/>
  <c r="F81"/>
  <c r="H81"/>
  <c r="I81"/>
  <c r="J81"/>
  <c r="F82"/>
  <c r="H82"/>
  <c r="I82"/>
  <c r="J82"/>
  <c r="F83"/>
  <c r="H83"/>
  <c r="I83"/>
  <c r="J83"/>
  <c r="F84"/>
  <c r="H84"/>
  <c r="I84"/>
  <c r="J84"/>
  <c r="F85"/>
  <c r="H85"/>
  <c r="I85"/>
  <c r="J85"/>
  <c r="F86"/>
  <c r="H86"/>
  <c r="I86"/>
  <c r="J86"/>
  <c r="F87"/>
  <c r="H87"/>
  <c r="I87"/>
  <c r="J87"/>
  <c r="F88"/>
  <c r="H88"/>
  <c r="I88"/>
  <c r="J88"/>
  <c r="F89"/>
  <c r="G89"/>
  <c r="H89"/>
  <c r="I89"/>
  <c r="J89"/>
  <c r="F90"/>
  <c r="H90"/>
  <c r="I90"/>
  <c r="J90"/>
  <c r="F91"/>
  <c r="H91"/>
  <c r="I91"/>
  <c r="J91"/>
  <c r="F92"/>
  <c r="H92"/>
  <c r="I92"/>
  <c r="J92"/>
  <c r="F93"/>
  <c r="H93"/>
  <c r="I93"/>
  <c r="J93"/>
  <c r="F94"/>
  <c r="H94"/>
  <c r="I94"/>
  <c r="J94"/>
  <c r="F95"/>
  <c r="H95"/>
  <c r="I95"/>
  <c r="J95"/>
  <c r="F96"/>
  <c r="H96"/>
  <c r="I96"/>
  <c r="J96"/>
  <c r="F97"/>
  <c r="H97"/>
  <c r="I97"/>
  <c r="J97"/>
  <c r="F98"/>
  <c r="H98"/>
  <c r="I98"/>
  <c r="J98"/>
  <c r="F99"/>
  <c r="H99"/>
  <c r="I99"/>
  <c r="J99"/>
  <c r="F100"/>
  <c r="H100"/>
  <c r="I100"/>
  <c r="J100"/>
  <c r="F101"/>
  <c r="H101"/>
  <c r="I101"/>
  <c r="J101"/>
  <c r="F102"/>
  <c r="H102"/>
  <c r="I102"/>
  <c r="J102"/>
  <c r="F103"/>
  <c r="H103"/>
  <c r="I103"/>
  <c r="J103"/>
  <c r="F104"/>
  <c r="H104"/>
  <c r="I104"/>
  <c r="J104"/>
  <c r="F105"/>
  <c r="H105"/>
  <c r="I105"/>
  <c r="J105"/>
  <c r="F106"/>
  <c r="H106"/>
  <c r="I106"/>
  <c r="J106"/>
  <c r="F107"/>
  <c r="H107"/>
  <c r="I107"/>
  <c r="J107"/>
  <c r="F108"/>
  <c r="H108"/>
  <c r="I108"/>
  <c r="J108"/>
  <c r="F109"/>
  <c r="H109"/>
  <c r="I109"/>
  <c r="J109"/>
  <c r="F110"/>
  <c r="H110"/>
  <c r="I110"/>
  <c r="J110"/>
  <c r="F111"/>
  <c r="H111"/>
  <c r="I111"/>
  <c r="J111"/>
  <c r="F112"/>
  <c r="H112"/>
  <c r="I112"/>
  <c r="J112"/>
  <c r="F113"/>
  <c r="G113"/>
  <c r="H113"/>
  <c r="I113"/>
  <c r="J113"/>
  <c r="F114"/>
  <c r="H114"/>
  <c r="I114"/>
  <c r="J114"/>
  <c r="F115"/>
  <c r="H115"/>
  <c r="I115"/>
  <c r="J115"/>
  <c r="F116"/>
  <c r="H116"/>
  <c r="I116"/>
  <c r="J116"/>
  <c r="F117"/>
  <c r="H117"/>
  <c r="I117"/>
  <c r="J117"/>
  <c r="F118"/>
  <c r="H118"/>
  <c r="I118"/>
  <c r="J118"/>
  <c r="F119"/>
  <c r="H119"/>
  <c r="I119"/>
  <c r="J119"/>
  <c r="F120"/>
  <c r="H120"/>
  <c r="I120"/>
  <c r="J120"/>
  <c r="F121"/>
  <c r="H121"/>
  <c r="I121"/>
  <c r="J121"/>
  <c r="F122"/>
  <c r="H122"/>
  <c r="I122"/>
  <c r="J122"/>
  <c r="F123"/>
  <c r="H123"/>
  <c r="I123"/>
  <c r="J123"/>
  <c r="F124"/>
  <c r="H124"/>
  <c r="I124"/>
  <c r="J124"/>
  <c r="F125"/>
  <c r="H125"/>
  <c r="I125"/>
  <c r="J125"/>
  <c r="F126"/>
  <c r="H126"/>
  <c r="I126"/>
  <c r="J126"/>
  <c r="F127"/>
  <c r="H127"/>
  <c r="I127"/>
  <c r="J127"/>
  <c r="F128"/>
  <c r="H128"/>
  <c r="I128"/>
  <c r="J128"/>
  <c r="F129"/>
  <c r="H129"/>
  <c r="I129"/>
  <c r="J129"/>
  <c r="F130"/>
  <c r="H130"/>
  <c r="I130"/>
  <c r="J130"/>
  <c r="F131"/>
  <c r="H131"/>
  <c r="I131"/>
  <c r="J131"/>
  <c r="F132"/>
  <c r="H132"/>
  <c r="I132"/>
  <c r="J132"/>
  <c r="F133"/>
  <c r="H133"/>
  <c r="I133"/>
  <c r="J133"/>
  <c r="F134"/>
  <c r="H134"/>
  <c r="I134"/>
  <c r="J134"/>
  <c r="F135"/>
  <c r="H135"/>
  <c r="I135"/>
  <c r="J135"/>
  <c r="F136"/>
  <c r="H136"/>
  <c r="I136"/>
  <c r="J136"/>
  <c r="F137"/>
  <c r="H137"/>
  <c r="I137"/>
  <c r="J137"/>
  <c r="F138"/>
  <c r="H138"/>
  <c r="I138"/>
  <c r="J138"/>
  <c r="F139"/>
  <c r="H139"/>
  <c r="I139"/>
  <c r="J139"/>
  <c r="F140"/>
  <c r="H140"/>
  <c r="I140"/>
  <c r="J140"/>
  <c r="F141"/>
  <c r="H141"/>
  <c r="I141"/>
  <c r="J141"/>
  <c r="F142"/>
  <c r="H142"/>
  <c r="I142"/>
  <c r="J142"/>
  <c r="F143"/>
  <c r="H143"/>
  <c r="I143"/>
  <c r="J143"/>
  <c r="F144"/>
  <c r="H144"/>
  <c r="I144"/>
  <c r="J144"/>
  <c r="F145"/>
  <c r="H145"/>
  <c r="I145"/>
  <c r="J145"/>
  <c r="F146"/>
  <c r="H146"/>
  <c r="I146"/>
  <c r="J146"/>
  <c r="F147"/>
  <c r="H147"/>
  <c r="I147"/>
  <c r="J147"/>
  <c r="F148"/>
  <c r="H148"/>
  <c r="I148"/>
  <c r="J148"/>
  <c r="F149"/>
  <c r="H149"/>
  <c r="I149"/>
  <c r="J149"/>
  <c r="F150"/>
  <c r="H150"/>
  <c r="I150"/>
  <c r="J150"/>
  <c r="F151"/>
  <c r="H151"/>
  <c r="I151"/>
  <c r="J151"/>
  <c r="F152"/>
  <c r="H152"/>
  <c r="I152"/>
  <c r="J152"/>
  <c r="F153"/>
  <c r="H153"/>
  <c r="I153"/>
  <c r="J153"/>
  <c r="F154"/>
  <c r="H154"/>
  <c r="I154"/>
  <c r="J154"/>
  <c r="F155"/>
  <c r="H155"/>
  <c r="I155"/>
  <c r="J155"/>
  <c r="F156"/>
  <c r="H156"/>
  <c r="I156"/>
  <c r="J156"/>
  <c r="F157"/>
  <c r="H157"/>
  <c r="I157"/>
  <c r="J157"/>
  <c r="F158"/>
  <c r="H158"/>
  <c r="I158"/>
  <c r="J158"/>
  <c r="F159"/>
  <c r="H159"/>
  <c r="I159"/>
  <c r="J159"/>
  <c r="F160"/>
  <c r="H160"/>
  <c r="I160"/>
  <c r="J160"/>
  <c r="F161"/>
  <c r="H161"/>
  <c r="I161"/>
  <c r="J161"/>
  <c r="F162"/>
  <c r="H162"/>
  <c r="I162"/>
  <c r="J162"/>
  <c r="F163"/>
  <c r="H163"/>
  <c r="I163"/>
  <c r="J163"/>
  <c r="F164"/>
  <c r="H164"/>
  <c r="I164"/>
  <c r="J164"/>
  <c r="F165"/>
  <c r="H165"/>
  <c r="I165"/>
  <c r="J165"/>
  <c r="F166"/>
  <c r="H166"/>
  <c r="I166"/>
  <c r="J166"/>
  <c r="F167"/>
  <c r="H167"/>
  <c r="I167"/>
  <c r="J167"/>
  <c r="F168"/>
  <c r="H168"/>
  <c r="I168"/>
  <c r="J168"/>
  <c r="F169"/>
  <c r="H169"/>
  <c r="I169"/>
  <c r="J169"/>
  <c r="F170"/>
  <c r="H170"/>
  <c r="I170"/>
  <c r="J170"/>
  <c r="F171"/>
  <c r="H171"/>
  <c r="I171"/>
  <c r="J171"/>
  <c r="F172"/>
  <c r="H172"/>
  <c r="I172"/>
  <c r="J172"/>
  <c r="F173"/>
  <c r="H173"/>
  <c r="I173"/>
  <c r="J173"/>
  <c r="F174"/>
  <c r="H174"/>
  <c r="I174"/>
  <c r="J174"/>
  <c r="F175"/>
  <c r="H175"/>
  <c r="I175"/>
  <c r="J175"/>
  <c r="F176"/>
  <c r="H176"/>
  <c r="I176"/>
  <c r="J176"/>
  <c r="F177"/>
  <c r="G177"/>
  <c r="H177"/>
  <c r="I177"/>
  <c r="J177"/>
  <c r="F178"/>
  <c r="H178"/>
  <c r="I178"/>
  <c r="J178"/>
  <c r="F179"/>
  <c r="H179"/>
  <c r="I179"/>
  <c r="J179"/>
  <c r="F180"/>
  <c r="H180"/>
  <c r="I180"/>
  <c r="J180"/>
  <c r="F181"/>
  <c r="H181"/>
  <c r="I181"/>
  <c r="J181"/>
  <c r="F182"/>
  <c r="H182"/>
  <c r="I182"/>
  <c r="J182"/>
  <c r="F183"/>
  <c r="H183"/>
  <c r="I183"/>
  <c r="J183"/>
  <c r="F184"/>
  <c r="H184"/>
  <c r="I184"/>
  <c r="J184"/>
  <c r="F185"/>
  <c r="H185"/>
  <c r="I185"/>
  <c r="J185"/>
  <c r="F186"/>
  <c r="H186"/>
  <c r="I186"/>
  <c r="J186"/>
  <c r="F187"/>
  <c r="H187"/>
  <c r="I187"/>
  <c r="J187"/>
  <c r="F188"/>
  <c r="H188"/>
  <c r="I188"/>
  <c r="J188"/>
  <c r="F189"/>
  <c r="H189"/>
  <c r="I189"/>
  <c r="J189"/>
  <c r="F190"/>
  <c r="H190"/>
  <c r="I190"/>
  <c r="J190"/>
  <c r="F191"/>
  <c r="H191"/>
  <c r="I191"/>
  <c r="J191"/>
  <c r="F192"/>
  <c r="H192"/>
  <c r="I192"/>
  <c r="J192"/>
  <c r="F193"/>
  <c r="H193"/>
  <c r="I193"/>
  <c r="J193"/>
  <c r="F194"/>
  <c r="H194"/>
  <c r="I194"/>
  <c r="J194"/>
  <c r="F195"/>
  <c r="H195"/>
  <c r="I195"/>
  <c r="J195"/>
  <c r="F196"/>
  <c r="H196"/>
  <c r="I196"/>
  <c r="J196"/>
  <c r="F197"/>
  <c r="H197"/>
  <c r="I197"/>
  <c r="J197"/>
  <c r="F198"/>
  <c r="H198"/>
  <c r="I198"/>
  <c r="J198"/>
  <c r="F199"/>
  <c r="H199"/>
  <c r="I199"/>
  <c r="J199"/>
  <c r="F200"/>
  <c r="H200"/>
  <c r="I200"/>
  <c r="J200"/>
  <c r="F201"/>
  <c r="H201"/>
  <c r="I201"/>
  <c r="J201"/>
  <c r="F202"/>
  <c r="H202"/>
  <c r="I202"/>
  <c r="J202"/>
  <c r="F203"/>
  <c r="H203"/>
  <c r="I203"/>
  <c r="J203"/>
  <c r="F204"/>
  <c r="H204"/>
  <c r="I204"/>
  <c r="J204"/>
  <c r="F205"/>
  <c r="H205"/>
  <c r="I205"/>
  <c r="J205"/>
  <c r="F206"/>
  <c r="H206"/>
  <c r="I206"/>
  <c r="J206"/>
  <c r="F207"/>
  <c r="H207"/>
  <c r="I207"/>
  <c r="J207"/>
  <c r="F208"/>
  <c r="H208"/>
  <c r="I208"/>
  <c r="J208"/>
  <c r="F209"/>
  <c r="H209"/>
  <c r="I209"/>
  <c r="J209"/>
  <c r="F210"/>
  <c r="H210"/>
  <c r="I210"/>
  <c r="J210"/>
  <c r="F211"/>
  <c r="H211"/>
  <c r="I211"/>
  <c r="J211"/>
  <c r="F212"/>
  <c r="H212"/>
  <c r="I212"/>
  <c r="J212"/>
  <c r="F213"/>
  <c r="H213"/>
  <c r="I213"/>
  <c r="J213"/>
  <c r="F214"/>
  <c r="H214"/>
  <c r="I214"/>
  <c r="J214"/>
  <c r="F215"/>
  <c r="H215"/>
  <c r="I215"/>
  <c r="J215"/>
  <c r="F216"/>
  <c r="H216"/>
  <c r="I216"/>
  <c r="J216"/>
  <c r="F217"/>
  <c r="H217"/>
  <c r="I217"/>
  <c r="J217"/>
  <c r="F218"/>
  <c r="H218"/>
  <c r="I218"/>
  <c r="J218"/>
  <c r="F219"/>
  <c r="H219"/>
  <c r="I219"/>
  <c r="J219"/>
  <c r="F220"/>
  <c r="H220"/>
  <c r="I220"/>
  <c r="J220"/>
  <c r="F221"/>
  <c r="H221"/>
  <c r="I221"/>
  <c r="J221"/>
  <c r="F222"/>
  <c r="H222"/>
  <c r="I222"/>
  <c r="J222"/>
  <c r="F223"/>
  <c r="H223"/>
  <c r="I223"/>
  <c r="J223"/>
  <c r="F224"/>
  <c r="H224"/>
  <c r="I224"/>
  <c r="J224"/>
  <c r="F225"/>
  <c r="H225"/>
  <c r="I225"/>
  <c r="J225"/>
  <c r="F226"/>
  <c r="H226"/>
  <c r="I226"/>
  <c r="J226"/>
  <c r="F227"/>
  <c r="H227"/>
  <c r="I227"/>
  <c r="J227"/>
  <c r="F228"/>
  <c r="H228"/>
  <c r="I228"/>
  <c r="J228"/>
  <c r="F229"/>
  <c r="H229"/>
  <c r="I229"/>
  <c r="J229"/>
  <c r="F230"/>
  <c r="H230"/>
  <c r="I230"/>
  <c r="J230"/>
  <c r="F231"/>
  <c r="H231"/>
  <c r="I231"/>
  <c r="J231"/>
  <c r="F232"/>
  <c r="H232"/>
  <c r="I232"/>
  <c r="J232"/>
  <c r="F233"/>
  <c r="H233"/>
  <c r="I233"/>
  <c r="J233"/>
  <c r="F234"/>
  <c r="H234"/>
  <c r="I234"/>
  <c r="J234"/>
  <c r="F235"/>
  <c r="H235"/>
  <c r="I235"/>
  <c r="J235"/>
  <c r="F236"/>
  <c r="H236"/>
  <c r="I236"/>
  <c r="J236"/>
  <c r="F237"/>
  <c r="H237"/>
  <c r="I237"/>
  <c r="J237"/>
  <c r="F238"/>
  <c r="H238"/>
  <c r="I238"/>
  <c r="J238"/>
  <c r="F239"/>
  <c r="H239"/>
  <c r="I239"/>
  <c r="J239"/>
  <c r="F240"/>
  <c r="H240"/>
  <c r="I240"/>
  <c r="J240"/>
  <c r="F241"/>
  <c r="G241"/>
  <c r="H241"/>
  <c r="I241"/>
  <c r="J241"/>
  <c r="F242"/>
  <c r="H242"/>
  <c r="I242"/>
  <c r="J242"/>
  <c r="F243"/>
  <c r="H243"/>
  <c r="I243"/>
  <c r="J243"/>
  <c r="F244"/>
  <c r="H244"/>
  <c r="I244"/>
  <c r="J244"/>
  <c r="F245"/>
  <c r="H245"/>
  <c r="I245"/>
  <c r="J245"/>
  <c r="F246"/>
  <c r="H246"/>
  <c r="I246"/>
  <c r="J246"/>
  <c r="F247"/>
  <c r="H247"/>
  <c r="I247"/>
  <c r="J247"/>
  <c r="F248"/>
  <c r="H248"/>
  <c r="I248"/>
  <c r="J248"/>
  <c r="F249"/>
  <c r="H249"/>
  <c r="I249"/>
  <c r="J249"/>
  <c r="F250"/>
  <c r="H250"/>
  <c r="I250"/>
  <c r="J250"/>
  <c r="F251"/>
  <c r="H251"/>
  <c r="I251"/>
  <c r="J251"/>
  <c r="F252"/>
  <c r="H252"/>
  <c r="I252"/>
  <c r="J252"/>
  <c r="F253"/>
  <c r="H253"/>
  <c r="I253"/>
  <c r="J253"/>
  <c r="F254"/>
  <c r="H254"/>
  <c r="I254"/>
  <c r="J254"/>
  <c r="F255"/>
  <c r="H255"/>
  <c r="I255"/>
  <c r="J255"/>
  <c r="F256"/>
  <c r="H256"/>
  <c r="I256"/>
  <c r="J256"/>
  <c r="F257"/>
  <c r="H257"/>
  <c r="I257"/>
  <c r="J257"/>
  <c r="F258"/>
  <c r="H258"/>
  <c r="I258"/>
  <c r="J258"/>
  <c r="F259"/>
  <c r="H259"/>
  <c r="I259"/>
  <c r="J259"/>
  <c r="F260"/>
  <c r="H260"/>
  <c r="I260"/>
  <c r="J260"/>
  <c r="F261"/>
  <c r="H261"/>
  <c r="I261"/>
  <c r="J261"/>
  <c r="F262"/>
  <c r="H262"/>
  <c r="I262"/>
  <c r="J262"/>
  <c r="F263"/>
  <c r="H263"/>
  <c r="I263"/>
  <c r="J263"/>
  <c r="F264"/>
  <c r="H264"/>
  <c r="I264"/>
  <c r="J264"/>
  <c r="F265"/>
  <c r="H265"/>
  <c r="I265"/>
  <c r="J265"/>
  <c r="F266"/>
  <c r="H266"/>
  <c r="I266"/>
  <c r="J266"/>
  <c r="F267"/>
  <c r="H267"/>
  <c r="I267"/>
  <c r="J267"/>
  <c r="F268"/>
  <c r="H268"/>
  <c r="I268"/>
  <c r="J268"/>
  <c r="F269"/>
  <c r="H269"/>
  <c r="I269"/>
  <c r="J269"/>
  <c r="F270"/>
  <c r="H270"/>
  <c r="I270"/>
  <c r="J270"/>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G2"/>
  <c r="G25"/>
  <c r="G30"/>
  <c r="G46"/>
  <c r="G62"/>
  <c r="G78"/>
  <c r="G94"/>
  <c r="G110"/>
  <c r="G126"/>
  <c r="G142"/>
  <c r="G162"/>
  <c r="G178"/>
  <c r="G194"/>
  <c r="G210"/>
  <c r="G226"/>
  <c r="G242"/>
  <c r="G16"/>
  <c r="G23"/>
  <c r="G29"/>
  <c r="G45"/>
  <c r="G61"/>
  <c r="G77"/>
  <c r="G97"/>
  <c r="G117"/>
  <c r="G133"/>
  <c r="G149"/>
  <c r="G165"/>
  <c r="G185"/>
  <c r="G201"/>
  <c r="G217"/>
  <c r="G233"/>
  <c r="G237"/>
  <c r="G6"/>
  <c r="G14"/>
  <c r="G22"/>
  <c r="G18"/>
  <c r="G9"/>
  <c r="G42"/>
  <c r="G58"/>
  <c r="G74"/>
  <c r="G90"/>
  <c r="G106"/>
  <c r="G122"/>
  <c r="G134"/>
  <c r="G150"/>
  <c r="G166"/>
  <c r="G182"/>
  <c r="G198"/>
  <c r="G214"/>
  <c r="G230"/>
  <c r="G246"/>
  <c r="G33"/>
  <c r="G49"/>
  <c r="G65"/>
  <c r="G85"/>
  <c r="G121"/>
  <c r="G137"/>
  <c r="G153"/>
  <c r="G169"/>
  <c r="G189"/>
  <c r="G205"/>
  <c r="G221"/>
  <c r="G249"/>
  <c r="G253"/>
  <c r="G5"/>
  <c r="G13"/>
  <c r="G21"/>
  <c r="G28"/>
  <c r="G32"/>
  <c r="G36"/>
  <c r="G40"/>
  <c r="G44"/>
  <c r="G48"/>
  <c r="G52"/>
  <c r="G56"/>
  <c r="G60"/>
  <c r="G64"/>
  <c r="G68"/>
  <c r="G72"/>
  <c r="G76"/>
  <c r="G80"/>
  <c r="G84"/>
  <c r="G88"/>
  <c r="G92"/>
  <c r="G96"/>
  <c r="G100"/>
  <c r="G104"/>
  <c r="G108"/>
  <c r="G112"/>
  <c r="G116"/>
  <c r="G120"/>
  <c r="G124"/>
  <c r="G128"/>
  <c r="G132"/>
  <c r="G136"/>
  <c r="G140"/>
  <c r="G144"/>
  <c r="G148"/>
  <c r="G152"/>
  <c r="G156"/>
  <c r="G160"/>
  <c r="G164"/>
  <c r="G168"/>
  <c r="G172"/>
  <c r="G176"/>
  <c r="G180"/>
  <c r="G184"/>
  <c r="G188"/>
  <c r="G192"/>
  <c r="G196"/>
  <c r="G200"/>
  <c r="G204"/>
  <c r="G208"/>
  <c r="G212"/>
  <c r="G216"/>
  <c r="G220"/>
  <c r="G224"/>
  <c r="G228"/>
  <c r="G232"/>
  <c r="G236"/>
  <c r="G240"/>
  <c r="G244"/>
  <c r="G248"/>
  <c r="G252"/>
  <c r="G10"/>
  <c r="G34"/>
  <c r="G50"/>
  <c r="G66"/>
  <c r="G82"/>
  <c r="G98"/>
  <c r="G114"/>
  <c r="G130"/>
  <c r="G146"/>
  <c r="G158"/>
  <c r="G174"/>
  <c r="G190"/>
  <c r="G206"/>
  <c r="G222"/>
  <c r="G238"/>
  <c r="G8"/>
  <c r="G15"/>
  <c r="G37"/>
  <c r="G53"/>
  <c r="G69"/>
  <c r="G81"/>
  <c r="G101"/>
  <c r="G105"/>
  <c r="G125"/>
  <c r="G141"/>
  <c r="G157"/>
  <c r="G173"/>
  <c r="G193"/>
  <c r="G209"/>
  <c r="G225"/>
  <c r="G245"/>
  <c r="G4"/>
  <c r="G12"/>
  <c r="G20"/>
  <c r="G26"/>
  <c r="G17"/>
  <c r="G38"/>
  <c r="G54"/>
  <c r="G70"/>
  <c r="G86"/>
  <c r="G102"/>
  <c r="G118"/>
  <c r="G138"/>
  <c r="G154"/>
  <c r="G170"/>
  <c r="G186"/>
  <c r="G202"/>
  <c r="G218"/>
  <c r="G234"/>
  <c r="G250"/>
  <c r="G24"/>
  <c r="G7"/>
  <c r="G41"/>
  <c r="G57"/>
  <c r="G73"/>
  <c r="G93"/>
  <c r="G109"/>
  <c r="G129"/>
  <c r="G145"/>
  <c r="G161"/>
  <c r="G181"/>
  <c r="G197"/>
  <c r="G213"/>
  <c r="G229"/>
  <c r="G3"/>
  <c r="G11"/>
  <c r="G19"/>
  <c r="G27"/>
  <c r="G31"/>
  <c r="G35"/>
  <c r="G39"/>
  <c r="G43"/>
  <c r="G47"/>
  <c r="G51"/>
  <c r="G55"/>
  <c r="G59"/>
  <c r="G63"/>
  <c r="G67"/>
  <c r="G71"/>
  <c r="G75"/>
  <c r="G79"/>
  <c r="G83"/>
  <c r="G87"/>
  <c r="G91"/>
  <c r="G95"/>
  <c r="G99"/>
  <c r="G103"/>
  <c r="G107"/>
  <c r="G111"/>
  <c r="G115"/>
  <c r="G119"/>
  <c r="G123"/>
  <c r="G127"/>
  <c r="G131"/>
  <c r="G135"/>
  <c r="G139"/>
  <c r="G143"/>
  <c r="G147"/>
  <c r="G151"/>
  <c r="G155"/>
  <c r="G159"/>
  <c r="G163"/>
  <c r="G167"/>
  <c r="G171"/>
  <c r="G175"/>
  <c r="G179"/>
  <c r="G183"/>
  <c r="G187"/>
  <c r="G191"/>
  <c r="G195"/>
  <c r="G199"/>
  <c r="G203"/>
  <c r="G207"/>
  <c r="G211"/>
  <c r="G215"/>
  <c r="G219"/>
  <c r="G223"/>
  <c r="G227"/>
  <c r="G231"/>
  <c r="G235"/>
  <c r="G239"/>
  <c r="G243"/>
  <c r="G247"/>
  <c r="G251"/>
  <c r="G259"/>
  <c r="G256"/>
  <c r="G272"/>
  <c r="G260"/>
  <c r="G264"/>
  <c r="G268"/>
  <c r="G266"/>
  <c r="G271"/>
  <c r="G255"/>
  <c r="G261"/>
  <c r="G265"/>
  <c r="G269"/>
  <c r="G254"/>
  <c r="G257"/>
  <c r="G262"/>
  <c r="G270"/>
  <c r="G258"/>
  <c r="G263"/>
  <c r="G267"/>
  <c r="G273"/>
  <c r="C28" i="30" l="1"/>
  <c r="D31"/>
  <c r="B31"/>
  <c r="D30"/>
  <c r="B30"/>
  <c r="B29"/>
  <c r="D29"/>
  <c r="D28"/>
  <c r="B28"/>
  <c r="F28"/>
  <c r="G25"/>
  <c r="F27"/>
  <c r="G26"/>
  <c r="F26"/>
  <c r="G27"/>
  <c r="C27"/>
  <c r="B21"/>
  <c r="C26"/>
  <c r="C55" i="28"/>
  <c r="O11" i="31"/>
  <c r="C54" i="28"/>
  <c r="O12" i="31"/>
  <c r="C25" i="30"/>
  <c r="F25"/>
  <c r="F23"/>
  <c r="C24"/>
  <c r="E20"/>
  <c r="D27"/>
  <c r="B27"/>
  <c r="D23"/>
  <c r="B23"/>
  <c r="G24"/>
  <c r="C23"/>
  <c r="E23"/>
  <c r="B24"/>
  <c r="D24"/>
  <c r="B26"/>
  <c r="D26"/>
  <c r="D25"/>
  <c r="B25"/>
  <c r="F24"/>
  <c r="G23"/>
  <c r="E22"/>
  <c r="E21"/>
  <c r="F21"/>
  <c r="G22"/>
  <c r="F20"/>
  <c r="F22"/>
  <c r="D22"/>
  <c r="F5"/>
  <c r="D6"/>
  <c r="F8"/>
  <c r="C22"/>
  <c r="G10"/>
  <c r="E12"/>
  <c r="B13"/>
  <c r="D5"/>
  <c r="F16"/>
  <c r="G9"/>
  <c r="C6"/>
  <c r="C18"/>
  <c r="B22"/>
  <c r="F13"/>
  <c r="G14"/>
  <c r="E9"/>
  <c r="B6"/>
  <c r="F6"/>
  <c r="D17"/>
  <c r="B20"/>
  <c r="C15"/>
  <c r="D13"/>
  <c r="C5"/>
  <c r="C13"/>
  <c r="C14"/>
  <c r="B14"/>
  <c r="E13"/>
  <c r="D18"/>
  <c r="C20"/>
  <c r="B11"/>
  <c r="D12"/>
  <c r="E11"/>
  <c r="E8"/>
  <c r="C12"/>
  <c r="E16"/>
  <c r="E10"/>
  <c r="C21"/>
  <c r="F9"/>
  <c r="G11"/>
  <c r="G7"/>
  <c r="G8"/>
  <c r="E15"/>
  <c r="C11"/>
  <c r="B12"/>
  <c r="F11"/>
  <c r="G5"/>
  <c r="E6"/>
  <c r="E14"/>
  <c r="G18"/>
  <c r="E7"/>
  <c r="G16"/>
  <c r="B8"/>
  <c r="C17"/>
  <c r="D9"/>
  <c r="E17"/>
  <c r="G17"/>
  <c r="F18"/>
  <c r="D7"/>
  <c r="D20"/>
  <c r="D21"/>
  <c r="D8"/>
  <c r="B16"/>
  <c r="G15"/>
  <c r="C7"/>
  <c r="F7"/>
  <c r="C8"/>
  <c r="C16"/>
  <c r="D15"/>
  <c r="B18"/>
  <c r="F15"/>
  <c r="D14"/>
  <c r="C10"/>
  <c r="F17"/>
  <c r="E18"/>
  <c r="E19"/>
  <c r="G19"/>
  <c r="C9"/>
  <c r="D10"/>
  <c r="F14"/>
  <c r="F12"/>
  <c r="G12"/>
  <c r="D11"/>
  <c r="B9"/>
  <c r="B5"/>
  <c r="G13"/>
  <c r="G21"/>
  <c r="B17"/>
  <c r="D19"/>
  <c r="F19"/>
  <c r="G20"/>
  <c r="G6"/>
  <c r="F10"/>
  <c r="E5"/>
  <c r="D16"/>
  <c r="B15"/>
  <c r="C19"/>
  <c r="B10"/>
  <c r="B19"/>
  <c r="B7"/>
  <c r="N11" i="31"/>
  <c r="O9"/>
  <c r="O6"/>
  <c r="O5"/>
  <c r="O8"/>
  <c r="O7"/>
  <c r="O10"/>
  <c r="O4"/>
  <c r="I12"/>
  <c r="N10"/>
  <c r="C36" i="28"/>
  <c r="L11" i="31"/>
  <c r="M6"/>
  <c r="J7"/>
  <c r="M10"/>
  <c r="H12"/>
  <c r="C4"/>
  <c r="C9" i="28"/>
  <c r="C6" i="31"/>
  <c r="D9"/>
  <c r="E8"/>
  <c r="J8"/>
  <c r="J11"/>
  <c r="B42" i="28"/>
  <c r="C46" s="1"/>
  <c r="H46" s="1"/>
  <c r="L5" i="31"/>
  <c r="C8" i="28"/>
  <c r="C22"/>
  <c r="C14"/>
  <c r="D8" i="31"/>
  <c r="I8"/>
  <c r="E27" s="1"/>
  <c r="K6"/>
  <c r="E17"/>
  <c r="E19" s="1"/>
  <c r="D4"/>
  <c r="C35" i="28"/>
  <c r="C28"/>
  <c r="C13"/>
  <c r="C10" i="31"/>
  <c r="E12"/>
  <c r="D11"/>
  <c r="G10"/>
  <c r="J17"/>
  <c r="J19" s="1"/>
  <c r="C40" i="28"/>
  <c r="G19" i="31"/>
  <c r="D5"/>
  <c r="C19"/>
  <c r="C49" i="28"/>
  <c r="H49" s="1"/>
  <c r="C34"/>
  <c r="C27"/>
  <c r="K11" i="31"/>
  <c r="C33" i="28"/>
  <c r="G6" i="31"/>
  <c r="H9"/>
  <c r="F7"/>
  <c r="D12"/>
  <c r="J10"/>
  <c r="C16" i="28"/>
  <c r="C5" i="31"/>
  <c r="I4"/>
  <c r="N9"/>
  <c r="C23" i="28"/>
  <c r="C10"/>
  <c r="I9" i="31"/>
  <c r="M8"/>
  <c r="C24" i="28"/>
  <c r="C11"/>
  <c r="D7" i="31"/>
  <c r="F5"/>
  <c r="E6"/>
  <c r="F9"/>
  <c r="H7"/>
  <c r="J6"/>
  <c r="F25" s="1"/>
  <c r="H11"/>
  <c r="E11"/>
  <c r="H10"/>
  <c r="K10"/>
  <c r="M12"/>
  <c r="F4"/>
  <c r="M5"/>
  <c r="C31" i="28"/>
  <c r="C25"/>
  <c r="E9" i="31"/>
  <c r="C7"/>
  <c r="H6"/>
  <c r="C12"/>
  <c r="F11"/>
  <c r="I10"/>
  <c r="G12"/>
  <c r="N12"/>
  <c r="M11"/>
  <c r="C41" i="28"/>
  <c r="C45"/>
  <c r="H45" s="1"/>
  <c r="C32"/>
  <c r="C26"/>
  <c r="C37"/>
  <c r="C17"/>
  <c r="C18"/>
  <c r="N6" i="31"/>
  <c r="G8"/>
  <c r="F18"/>
  <c r="F19" s="1"/>
  <c r="G4"/>
  <c r="H5"/>
  <c r="C24" s="1"/>
  <c r="C8"/>
  <c r="L9"/>
  <c r="L6"/>
  <c r="N5"/>
  <c r="E4"/>
  <c r="C38" i="28"/>
  <c r="C29"/>
  <c r="C20"/>
  <c r="C6"/>
  <c r="J5" i="31"/>
  <c r="I17"/>
  <c r="I19" s="1"/>
  <c r="C15"/>
  <c r="I5"/>
  <c r="G7"/>
  <c r="J4"/>
  <c r="N4"/>
  <c r="F6"/>
  <c r="I7"/>
  <c r="G5"/>
  <c r="H19"/>
  <c r="C16"/>
  <c r="C50" i="28"/>
  <c r="H50" s="1"/>
  <c r="K15" i="31"/>
  <c r="C34" s="1"/>
  <c r="E15"/>
  <c r="F16"/>
  <c r="I6"/>
  <c r="E25" s="1"/>
  <c r="J9"/>
  <c r="K8"/>
  <c r="K9"/>
  <c r="G33"/>
  <c r="J12"/>
  <c r="K12"/>
  <c r="D10"/>
  <c r="F12"/>
  <c r="N8"/>
  <c r="M7"/>
  <c r="C53" i="28"/>
  <c r="H53" s="1"/>
  <c r="I53" s="1"/>
  <c r="C44"/>
  <c r="H44" s="1"/>
  <c r="J15" i="31"/>
  <c r="L7"/>
  <c r="M9"/>
  <c r="M4"/>
  <c r="C15" i="28"/>
  <c r="E5" i="31"/>
  <c r="F8"/>
  <c r="D6"/>
  <c r="C30" i="28"/>
  <c r="C21"/>
  <c r="C12"/>
  <c r="E10" i="31"/>
  <c r="C11"/>
  <c r="F10"/>
  <c r="L12"/>
  <c r="K19"/>
  <c r="C36" s="1"/>
  <c r="C37"/>
  <c r="C51" i="28"/>
  <c r="H51" s="1"/>
  <c r="L19" i="31"/>
  <c r="D36" s="1"/>
  <c r="D37"/>
  <c r="C39" i="28"/>
  <c r="C7"/>
  <c r="C19"/>
  <c r="E37" i="31"/>
  <c r="C9"/>
  <c r="I11"/>
  <c r="L10"/>
  <c r="H4"/>
  <c r="H16"/>
  <c r="E7"/>
  <c r="K5"/>
  <c r="L4"/>
  <c r="N7"/>
  <c r="G11"/>
  <c r="M16"/>
  <c r="E35" s="1"/>
  <c r="G35" s="1"/>
  <c r="M18"/>
  <c r="E38" s="1"/>
  <c r="G38" s="1"/>
  <c r="C48" i="28"/>
  <c r="H48" s="1"/>
  <c r="G9" i="31"/>
  <c r="E16"/>
  <c r="L8"/>
  <c r="B43" i="28"/>
  <c r="C43" s="1"/>
  <c r="H43" s="1"/>
  <c r="G14" i="31"/>
  <c r="N17"/>
  <c r="M15"/>
  <c r="E34" s="1"/>
  <c r="D17"/>
  <c r="D19" s="1"/>
  <c r="D15"/>
  <c r="H8"/>
  <c r="K7"/>
  <c r="F26" s="1"/>
  <c r="K4"/>
  <c r="B52" i="28"/>
  <c r="C52" s="1"/>
  <c r="H52" s="1"/>
  <c r="H27" i="31" l="1"/>
  <c r="C28"/>
  <c r="I26"/>
  <c r="J24"/>
  <c r="G27"/>
  <c r="J25"/>
  <c r="J28"/>
  <c r="F28"/>
  <c r="E26"/>
  <c r="J27"/>
  <c r="H24"/>
  <c r="E24"/>
  <c r="C27"/>
  <c r="C26"/>
  <c r="D25"/>
  <c r="J26"/>
  <c r="D28"/>
  <c r="H26"/>
  <c r="D24"/>
  <c r="I25"/>
  <c r="I28"/>
  <c r="I24"/>
  <c r="D26"/>
  <c r="E28"/>
  <c r="F27"/>
  <c r="C25"/>
  <c r="F24"/>
  <c r="H28"/>
  <c r="I27"/>
  <c r="G25"/>
  <c r="D44"/>
  <c r="H25"/>
  <c r="D48"/>
  <c r="G34"/>
  <c r="D50"/>
  <c r="D49"/>
  <c r="C42" i="28"/>
  <c r="H42" s="1"/>
  <c r="D47" i="31"/>
  <c r="C48"/>
  <c r="D43"/>
  <c r="B43"/>
  <c r="B49"/>
  <c r="B44"/>
  <c r="B42"/>
  <c r="C44"/>
  <c r="B46"/>
  <c r="B47"/>
  <c r="C50"/>
  <c r="B45"/>
  <c r="D42"/>
  <c r="B50"/>
  <c r="C46"/>
  <c r="C42"/>
  <c r="D45"/>
  <c r="C45"/>
  <c r="G28"/>
  <c r="C43"/>
  <c r="C47"/>
  <c r="D46"/>
  <c r="B48"/>
  <c r="N19"/>
  <c r="F36" s="1"/>
  <c r="F37"/>
  <c r="G37" s="1"/>
  <c r="G26"/>
  <c r="C47" i="28"/>
  <c r="H47" s="1"/>
  <c r="D27" i="31"/>
  <c r="M19"/>
  <c r="E36" s="1"/>
  <c r="G24"/>
  <c r="C49"/>
  <c r="K24" l="1"/>
  <c r="K26"/>
  <c r="L28"/>
  <c r="K25"/>
  <c r="K27"/>
  <c r="L25"/>
  <c r="G36"/>
  <c r="H34" s="1"/>
  <c r="L24"/>
  <c r="K28"/>
  <c r="L26"/>
  <c r="L27"/>
  <c r="H38" l="1"/>
  <c r="H33"/>
  <c r="H35"/>
  <c r="H37"/>
  <c r="H36"/>
</calcChain>
</file>

<file path=xl/sharedStrings.xml><?xml version="1.0" encoding="utf-8"?>
<sst xmlns="http://schemas.openxmlformats.org/spreadsheetml/2006/main" count="341" uniqueCount="200">
  <si>
    <t>year</t>
  </si>
  <si>
    <t>quarter</t>
  </si>
  <si>
    <t>rgdp</t>
  </si>
  <si>
    <t>rpc</t>
  </si>
  <si>
    <t>date</t>
  </si>
  <si>
    <t>Definition</t>
  </si>
  <si>
    <t>Source</t>
  </si>
  <si>
    <t>Link</t>
  </si>
  <si>
    <t>Location</t>
  </si>
  <si>
    <t>rgc</t>
  </si>
  <si>
    <t>ri</t>
  </si>
  <si>
    <t>rx</t>
  </si>
  <si>
    <t>rm</t>
  </si>
  <si>
    <t>month</t>
  </si>
  <si>
    <t>Adjustement</t>
  </si>
  <si>
    <t>imp</t>
  </si>
  <si>
    <t>exp</t>
  </si>
  <si>
    <t>Industrial production</t>
  </si>
  <si>
    <t>N</t>
  </si>
  <si>
    <t>Seasonal</t>
  </si>
  <si>
    <t>Log</t>
  </si>
  <si>
    <t>Mean</t>
  </si>
  <si>
    <t>P</t>
  </si>
  <si>
    <t>D</t>
  </si>
  <si>
    <t>Q</t>
  </si>
  <si>
    <t>BP</t>
  </si>
  <si>
    <t>BD</t>
  </si>
  <si>
    <t>BQ</t>
  </si>
  <si>
    <t>BIC</t>
  </si>
  <si>
    <t>SE(res)</t>
  </si>
  <si>
    <t>Q-val</t>
  </si>
  <si>
    <t>quarterly - rgdp</t>
  </si>
  <si>
    <t>monthly - exp</t>
  </si>
  <si>
    <t>DANE</t>
  </si>
  <si>
    <t xml:space="preserve">Formación Bruta de Capital Fijo </t>
  </si>
  <si>
    <t xml:space="preserve">Consumo de Hogares </t>
  </si>
  <si>
    <t>Consumo Final del Gobiern</t>
  </si>
  <si>
    <t>Exportaciones  Totales</t>
  </si>
  <si>
    <t>Importaciones Totales</t>
  </si>
  <si>
    <t>construction</t>
  </si>
  <si>
    <t>monthly - construction</t>
  </si>
  <si>
    <t>cpi</t>
  </si>
  <si>
    <t>monthly - m1</t>
  </si>
  <si>
    <t>ip</t>
  </si>
  <si>
    <t>imp_consumer</t>
  </si>
  <si>
    <t>imp_capital</t>
  </si>
  <si>
    <t>imp_intermediate</t>
  </si>
  <si>
    <t>Exports</t>
  </si>
  <si>
    <t>Variable</t>
  </si>
  <si>
    <t>GDP</t>
  </si>
  <si>
    <t>Government consumption</t>
  </si>
  <si>
    <t>Private consumption</t>
  </si>
  <si>
    <t>Fixed capital formation</t>
  </si>
  <si>
    <t>Imports</t>
  </si>
  <si>
    <t>CPI</t>
  </si>
  <si>
    <t>Exports, USD</t>
  </si>
  <si>
    <t>Imports, USD</t>
  </si>
  <si>
    <t>Imports of consumer goods, USD</t>
  </si>
  <si>
    <t>Imports of capital goods, USD</t>
  </si>
  <si>
    <t>Imports of intermediate goods, USD</t>
  </si>
  <si>
    <t>M1, NOMINAL</t>
  </si>
  <si>
    <t>M1</t>
  </si>
  <si>
    <t>Encuesta Mensual Manufacturera, índices enlazados del personal ocupado,   Base 2014=100</t>
  </si>
  <si>
    <t>Encuesta Mensual Manufacturera, índices enlazados de la producción real según actividad económica,   Base 2014=100</t>
  </si>
  <si>
    <t>Encuesta Mensual Manufacturera, índices enlazados de las ventas reales según actividad económica,   Base 2014=100</t>
  </si>
  <si>
    <t>Total exportaciones, Miles de Dólares FOB</t>
  </si>
  <si>
    <t>http://www.dane.gov.co/index.php/comercio-exterior/exportaciones</t>
  </si>
  <si>
    <t>Banco Central</t>
  </si>
  <si>
    <t>http://www.banrep.gov.co/es/balanza-comercial</t>
  </si>
  <si>
    <t>Estadísticas › Sector externo › Balanza comercial … Importaciones según uso o destino económico (CIF). Mensual desde 1980</t>
  </si>
  <si>
    <t>Importaciones, Millones de dólares CIF</t>
  </si>
  <si>
    <t>Traditional exports, USD</t>
  </si>
  <si>
    <t>Non-traditional exports, USD</t>
  </si>
  <si>
    <t>Exportaciones no tradicionales, Miles de Dólares FOB</t>
  </si>
  <si>
    <t>Total Exportaciones Tradicionales, Miles de Dólares FOB</t>
  </si>
  <si>
    <t>exp_tradicional</t>
  </si>
  <si>
    <t>exp_notradictional</t>
  </si>
  <si>
    <t>imp_consumer_nd</t>
  </si>
  <si>
    <t>imp_consumer_d</t>
  </si>
  <si>
    <t>Imports of consumer non-durable goods, USD</t>
  </si>
  <si>
    <t>Imports of consumer durable goods, USD</t>
  </si>
  <si>
    <t>Bienes de Consumo, No Duraderos</t>
  </si>
  <si>
    <t>Bienes de Consumo, Duraderos</t>
  </si>
  <si>
    <t>Bienes de Consumo</t>
  </si>
  <si>
    <t>Bienes Intermedios y Materias Primas</t>
  </si>
  <si>
    <t>Bienes de Capital</t>
  </si>
  <si>
    <t>http://www.dane.gov.co/index.php/comercio-interior/muestra-mensual-de-comercio-al-por-menor-mmcm</t>
  </si>
  <si>
    <t>EMM, sales</t>
  </si>
  <si>
    <t>EMM, employment</t>
  </si>
  <si>
    <t>Retail sales (EMCM)</t>
  </si>
  <si>
    <t>retail</t>
  </si>
  <si>
    <t>Construction</t>
  </si>
  <si>
    <t>http://www.dane.gov.co/index.php/construccion-alias/estadisticas-de-edificacion-de-licencias-de-construccion-elic</t>
  </si>
  <si>
    <t>http://www.dane.gov.co/index.php/cuentas-economicas/indicador-de-seguimiento-a-la-economia-ise</t>
  </si>
  <si>
    <t>Economic Monitoring Indicator (ISE)</t>
  </si>
  <si>
    <t>Estadísticas › Cuentas nacionales …  Indicador de Seguimiento a la Economía - ISE … Anexo total</t>
  </si>
  <si>
    <t>Indicador de Seguimiento a la Economía, Indice base 2005</t>
  </si>
  <si>
    <t>Indice de Precios al Consumidor (IPC), 2008=100</t>
  </si>
  <si>
    <t>http://www.dane.gov.co/index.php/indices-de-precios-y-costos/indice-de-precios-al-consumidor-ipc</t>
  </si>
  <si>
    <t>Índice mensual de actividad colombiana (IMACO)</t>
  </si>
  <si>
    <t>http://www.banrep.gov.co/es/imaco</t>
  </si>
  <si>
    <t>IMACO, annual growth</t>
  </si>
  <si>
    <t>Índice de términos de intercambio</t>
  </si>
  <si>
    <t>Índice de precios de exportaciones</t>
  </si>
  <si>
    <t>Índice de precios de importaciones</t>
  </si>
  <si>
    <t>http://www.banrep.gov.co/es/indice-terminos-intercambio</t>
  </si>
  <si>
    <t>Terms of trade</t>
  </si>
  <si>
    <t>Export price index</t>
  </si>
  <si>
    <t>Import price index</t>
  </si>
  <si>
    <t>tot</t>
  </si>
  <si>
    <t>tot_exp</t>
  </si>
  <si>
    <t>tot_imp</t>
  </si>
  <si>
    <t>ip_sales</t>
  </si>
  <si>
    <t>ip_emp</t>
  </si>
  <si>
    <t>imaco</t>
  </si>
  <si>
    <t>hlookup</t>
  </si>
  <si>
    <t>monthly - ip</t>
  </si>
  <si>
    <t>monthly - ip_sales</t>
  </si>
  <si>
    <t>monthly - ip_emp</t>
  </si>
  <si>
    <t>monthly - retail</t>
  </si>
  <si>
    <t>monthly - tot</t>
  </si>
  <si>
    <t>monthly - exp_tradicional</t>
  </si>
  <si>
    <t>monthly - exp_notradictional</t>
  </si>
  <si>
    <t>monthly - imp</t>
  </si>
  <si>
    <t>monthly - imp_consumer</t>
  </si>
  <si>
    <t>monthly - imp_consumer_nd</t>
  </si>
  <si>
    <t>monthly - imp_consumer_d</t>
  </si>
  <si>
    <t>monthly - imp_intermediate</t>
  </si>
  <si>
    <t>monthly - imp_capital</t>
  </si>
  <si>
    <t>Actual</t>
  </si>
  <si>
    <t>imp_consumer NOM</t>
  </si>
  <si>
    <t>exp NOM</t>
  </si>
  <si>
    <t>imp NOM</t>
  </si>
  <si>
    <t>pib</t>
  </si>
  <si>
    <t>qt/qt-4</t>
  </si>
  <si>
    <t>Proyección</t>
  </si>
  <si>
    <t>T1</t>
  </si>
  <si>
    <t>T2</t>
  </si>
  <si>
    <t>T3</t>
  </si>
  <si>
    <t>T4</t>
  </si>
  <si>
    <t>% c/r a igual mes del año anterior</t>
  </si>
  <si>
    <t>tcr</t>
  </si>
  <si>
    <t>m1</t>
  </si>
  <si>
    <t>monthly - tcr</t>
  </si>
  <si>
    <t>Servicios sociales, comunales y personales</t>
  </si>
  <si>
    <t>Industrias Manufacturera</t>
  </si>
  <si>
    <t>Agricultura, ganadería, caza, silvicultura y pesca</t>
  </si>
  <si>
    <t>primario</t>
  </si>
  <si>
    <t>manuf</t>
  </si>
  <si>
    <t>serv</t>
  </si>
  <si>
    <t>Demanda agregada y sectores</t>
  </si>
  <si>
    <t>Variables mensuales</t>
  </si>
  <si>
    <t>C</t>
  </si>
  <si>
    <t>G</t>
  </si>
  <si>
    <t>I</t>
  </si>
  <si>
    <t>X</t>
  </si>
  <si>
    <t>M</t>
  </si>
  <si>
    <t>XN</t>
  </si>
  <si>
    <t>xn</t>
  </si>
  <si>
    <t>eje 0</t>
  </si>
  <si>
    <t>año</t>
  </si>
  <si>
    <t xml:space="preserve"> Inicio ... Estadistica por tema … Comercio interior … Encuesta Mensual de Comercio al por Menor (EMCM)… Serie empalmada índices - Total Nacional - enero 2003 - presente … 1.2</t>
  </si>
  <si>
    <t>Encuesta mensual de comercio al por menor y comercio de vehíclos (Monthly Survey of Retail Trade and Commerce of Vehicle, EMCM), Total Comercio Minorista sin Combustibles, Indices  de las ventas en valores reales de la EMCM, según grupo de mercancía - Total nacional</t>
  </si>
  <si>
    <t>Índice área aprobada bajo licencias de construcción. Serie empalmada 302 municipios</t>
  </si>
  <si>
    <t xml:space="preserve"> Inicio ... Estadistica por tema … Construcción ...Estadísticas de licencias de construcción (ELIC)  …  Series históricas - Serie empalmada 2003-2016 (junio)</t>
  </si>
  <si>
    <t>M2, NOMINAL</t>
  </si>
  <si>
    <t>m2</t>
  </si>
  <si>
    <t>DE</t>
  </si>
  <si>
    <t>REAL</t>
  </si>
  <si>
    <t>M2</t>
  </si>
  <si>
    <t>TCR</t>
  </si>
  <si>
    <t>cred</t>
  </si>
  <si>
    <t>cred NOM</t>
  </si>
  <si>
    <t>cred interno</t>
  </si>
  <si>
    <t>monthly - m2</t>
  </si>
  <si>
    <t>monthly - cred</t>
  </si>
  <si>
    <t>Estadísticas por tema ... Índices de precios y costos ... Índice de precios al consumidor (IPC) … Indices. Series de Empalme / 2001 - 2016 (Octubre)</t>
  </si>
  <si>
    <t xml:space="preserve"> Inicio ... ESTADÍSTICAS POR TEMA … Comercio internacional … Exportaciones … Colombia, exportaciones de café, carbón, petróleo y sus derivados, ferroníquel y no tradicionales. 1992- 2016 (marzo)</t>
  </si>
  <si>
    <r>
      <t xml:space="preserve">REVISAR SI SE VOLVIÓ A ACTUALIZAR= </t>
    </r>
    <r>
      <rPr>
        <sz val="11"/>
        <color theme="1"/>
        <rFont val="Calibri"/>
        <family val="2"/>
        <scheme val="minor"/>
      </rPr>
      <t>NO HAY ACTUALIZACIONES</t>
    </r>
  </si>
  <si>
    <t>bolsa</t>
  </si>
  <si>
    <t>COLCAP indicador bursátil</t>
  </si>
  <si>
    <t>Bloomberg</t>
  </si>
  <si>
    <t>bolsa NOM</t>
  </si>
  <si>
    <t>NOM</t>
  </si>
  <si>
    <t>rgdp_sa</t>
  </si>
  <si>
    <t>http://www.dane.gov.co/index.php/estadisticas-por-tema/cuentas-nacionales/cuentas-nacionales-trimestrales#pib-oferta-y-demanda</t>
  </si>
  <si>
    <t>Pestaña "PIB oferta y demanda".. Anexos estadísticos de Demanda - Precios Constantes Series Desestacionalizadas - II trimestre de 2016</t>
  </si>
  <si>
    <t>cta_fin</t>
  </si>
  <si>
    <t>Proxy cuenta financiera</t>
  </si>
  <si>
    <t>Cecilia</t>
  </si>
  <si>
    <t>http://www.dane.gov.co/</t>
  </si>
  <si>
    <t>Estadísticas por tema..Cuentas nacionales..Cuentas Nacionales Trimestrales, Producto Interno Bruto -PIB-..Pestaña "PIB por rama de actividad".. Anexos estadísticos de Oferta - Precios Constantes Series sin Desestacionalizar - II trimestre de 2016</t>
  </si>
  <si>
    <t>Sector Externo/Índice de téminos de intercambio/Términos de Intercambio según según Índice de Precios del Productor  - Serie histórica</t>
  </si>
  <si>
    <t xml:space="preserve"> Inicio ... Estadistica por tema … Industria … Encuesta Mensual Manufacturera (EMM) … Información histórica … Anexos..Del excel, hoja 8. Enlace legal series Prod </t>
  </si>
  <si>
    <t>Crédito interno total</t>
  </si>
  <si>
    <t>fbcf</t>
  </si>
  <si>
    <t>exist</t>
  </si>
  <si>
    <t>ise</t>
  </si>
  <si>
    <t>monthly - ise</t>
  </si>
  <si>
    <t>http://www.dane.gov.co</t>
  </si>
</sst>
</file>

<file path=xl/styles.xml><?xml version="1.0" encoding="utf-8"?>
<styleSheet xmlns="http://schemas.openxmlformats.org/spreadsheetml/2006/main">
  <numFmts count="6">
    <numFmt numFmtId="164" formatCode="_(* #,##0.00_);_(* \(#,##0.00\);_(* &quot;-&quot;??_);_(@_)"/>
    <numFmt numFmtId="165" formatCode="[$-409]d\-mmm\-yy;@"/>
    <numFmt numFmtId="166" formatCode="0.0"/>
    <numFmt numFmtId="167" formatCode="0.0%"/>
    <numFmt numFmtId="168" formatCode="mmm/yy;@"/>
    <numFmt numFmtId="169" formatCode="[$-409]mmm/yy;@"/>
  </numFmts>
  <fonts count="28">
    <font>
      <sz val="11"/>
      <color theme="1"/>
      <name val="Calibri"/>
      <family val="2"/>
      <scheme val="minor"/>
    </font>
    <font>
      <sz val="11"/>
      <color indexed="8"/>
      <name val="Calibri"/>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sz val="11"/>
      <color theme="0" tint="-0.249977111117893"/>
      <name val="Calibri"/>
      <family val="2"/>
      <scheme val="minor"/>
    </font>
    <font>
      <b/>
      <sz val="14"/>
      <color theme="1"/>
      <name val="Calibri"/>
      <family val="2"/>
      <scheme val="minor"/>
    </font>
    <font>
      <b/>
      <sz val="12"/>
      <color theme="1"/>
      <name val="Calibri"/>
      <family val="2"/>
      <scheme val="minor"/>
    </font>
    <font>
      <u/>
      <sz val="11"/>
      <color theme="1"/>
      <name val="Calibri"/>
      <family val="2"/>
    </font>
    <font>
      <b/>
      <sz val="11"/>
      <color theme="1"/>
      <name val="Calibri"/>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92D050"/>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9">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 fillId="0" borderId="0" applyNumberFormat="0" applyFill="0" applyBorder="0" applyAlignment="0" applyProtection="0"/>
    <xf numFmtId="0" fontId="5" fillId="26" borderId="0" applyNumberFormat="0" applyBorder="0" applyAlignment="0" applyProtection="0"/>
    <xf numFmtId="0" fontId="6" fillId="27" borderId="1" applyNumberFormat="0" applyAlignment="0" applyProtection="0"/>
    <xf numFmtId="0" fontId="7" fillId="28" borderId="2" applyNumberFormat="0" applyAlignment="0" applyProtection="0"/>
    <xf numFmtId="0" fontId="2" fillId="0" borderId="0"/>
    <xf numFmtId="0" fontId="8" fillId="0" borderId="0" applyNumberFormat="0" applyFill="0" applyBorder="0" applyAlignment="0" applyProtection="0"/>
    <xf numFmtId="0" fontId="9" fillId="2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30" borderId="1" applyNumberFormat="0" applyAlignment="0" applyProtection="0"/>
    <xf numFmtId="0" fontId="15" fillId="0" borderId="6" applyNumberFormat="0" applyFill="0" applyAlignment="0" applyProtection="0"/>
    <xf numFmtId="164" fontId="1" fillId="0" borderId="0" applyFont="0" applyFill="0" applyBorder="0" applyAlignment="0" applyProtection="0"/>
    <xf numFmtId="0" fontId="16" fillId="31" borderId="0" applyNumberFormat="0" applyBorder="0" applyAlignment="0" applyProtection="0"/>
    <xf numFmtId="0" fontId="2" fillId="0" borderId="0"/>
    <xf numFmtId="0" fontId="3"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9" fontId="3" fillId="0" borderId="0" applyFont="0" applyFill="0" applyBorder="0" applyAlignment="0" applyProtection="0"/>
    <xf numFmtId="0" fontId="3" fillId="0" borderId="0"/>
  </cellStyleXfs>
  <cellXfs count="83">
    <xf numFmtId="0" fontId="0" fillId="0" borderId="0" xfId="0"/>
    <xf numFmtId="0" fontId="0" fillId="0" borderId="0" xfId="0" applyAlignment="1">
      <alignment wrapText="1"/>
    </xf>
    <xf numFmtId="1" fontId="0" fillId="0" borderId="0" xfId="0" applyNumberFormat="1"/>
    <xf numFmtId="0" fontId="0" fillId="0" borderId="0" xfId="0" applyFill="1" applyAlignment="1">
      <alignment vertical="center" wrapText="1"/>
    </xf>
    <xf numFmtId="0" fontId="0" fillId="0" borderId="0" xfId="0" applyFill="1"/>
    <xf numFmtId="0" fontId="19" fillId="0" borderId="0" xfId="0" applyFont="1" applyFill="1" applyAlignment="1">
      <alignment horizontal="left" vertical="top" wrapText="1"/>
    </xf>
    <xf numFmtId="0" fontId="22" fillId="0" borderId="0" xfId="0" applyFont="1" applyFill="1" applyAlignment="1">
      <alignment horizontal="left" vertical="top" wrapText="1"/>
    </xf>
    <xf numFmtId="0" fontId="22" fillId="0" borderId="0" xfId="0" applyFont="1" applyFill="1" applyAlignment="1">
      <alignment vertical="center" wrapText="1"/>
    </xf>
    <xf numFmtId="0" fontId="13" fillId="0" borderId="0" xfId="36" applyFill="1" applyAlignment="1" applyProtection="1">
      <alignment horizontal="left" vertical="top" wrapText="1"/>
    </xf>
    <xf numFmtId="0" fontId="19" fillId="0" borderId="0" xfId="0" applyFont="1"/>
    <xf numFmtId="168" fontId="0" fillId="0" borderId="0" xfId="0" applyNumberFormat="1"/>
    <xf numFmtId="0" fontId="0" fillId="0" borderId="10" xfId="0" applyBorder="1"/>
    <xf numFmtId="168" fontId="0" fillId="0" borderId="10" xfId="0" applyNumberFormat="1" applyBorder="1"/>
    <xf numFmtId="166" fontId="0" fillId="0" borderId="10" xfId="0" applyNumberFormat="1" applyFill="1" applyBorder="1"/>
    <xf numFmtId="0" fontId="0" fillId="0" borderId="0" xfId="0" applyFont="1" applyFill="1"/>
    <xf numFmtId="0" fontId="0" fillId="0" borderId="0" xfId="0" applyNumberFormat="1" applyFont="1" applyFill="1"/>
    <xf numFmtId="1" fontId="0" fillId="0" borderId="0" xfId="0" applyNumberFormat="1" applyAlignment="1">
      <alignment horizontal="right"/>
    </xf>
    <xf numFmtId="0" fontId="0" fillId="0" borderId="0" xfId="0" applyFill="1" applyAlignment="1">
      <alignment horizontal="right"/>
    </xf>
    <xf numFmtId="165" fontId="0" fillId="0" borderId="0" xfId="0" applyNumberFormat="1" applyFill="1" applyAlignment="1">
      <alignment wrapText="1"/>
    </xf>
    <xf numFmtId="0" fontId="0" fillId="0" borderId="0" xfId="0" applyFill="1" applyAlignment="1">
      <alignment wrapText="1"/>
    </xf>
    <xf numFmtId="0" fontId="22" fillId="0" borderId="0" xfId="0" applyFont="1" applyFill="1"/>
    <xf numFmtId="165" fontId="0" fillId="0" borderId="0" xfId="0" applyNumberFormat="1" applyFill="1"/>
    <xf numFmtId="1" fontId="0" fillId="0" borderId="0" xfId="0" applyNumberFormat="1" applyFont="1" applyFill="1"/>
    <xf numFmtId="0" fontId="21" fillId="0" borderId="0" xfId="0" applyFont="1" applyFill="1" applyAlignment="1">
      <alignment horizontal="center" vertical="center" wrapText="1"/>
    </xf>
    <xf numFmtId="165" fontId="0" fillId="0" borderId="0" xfId="0" applyNumberFormat="1" applyFont="1" applyFill="1"/>
    <xf numFmtId="0" fontId="19" fillId="0" borderId="0" xfId="0" applyFont="1" applyFill="1" applyAlignment="1">
      <alignment horizontal="center" vertical="center" wrapText="1"/>
    </xf>
    <xf numFmtId="165" fontId="0" fillId="0" borderId="0" xfId="0" applyNumberFormat="1" applyFont="1" applyFill="1" applyAlignment="1">
      <alignment vertical="top" wrapText="1"/>
    </xf>
    <xf numFmtId="0" fontId="0" fillId="0" borderId="0" xfId="0" applyFont="1" applyFill="1" applyAlignment="1">
      <alignment vertical="top" wrapText="1"/>
    </xf>
    <xf numFmtId="0" fontId="19" fillId="0" borderId="0" xfId="0" applyFont="1" applyFill="1" applyAlignment="1">
      <alignment vertical="center" wrapText="1"/>
    </xf>
    <xf numFmtId="0" fontId="0" fillId="33" borderId="0" xfId="0" applyFont="1" applyFill="1"/>
    <xf numFmtId="0" fontId="0" fillId="33" borderId="0" xfId="0" applyNumberFormat="1" applyFont="1" applyFill="1"/>
    <xf numFmtId="169" fontId="0" fillId="0" borderId="0" xfId="0" applyNumberFormat="1" applyFont="1" applyFill="1"/>
    <xf numFmtId="169" fontId="0" fillId="33" borderId="0" xfId="0" applyNumberFormat="1" applyFont="1" applyFill="1"/>
    <xf numFmtId="169" fontId="0" fillId="0" borderId="0" xfId="0" applyNumberFormat="1"/>
    <xf numFmtId="169" fontId="0" fillId="0" borderId="0" xfId="0" applyNumberFormat="1" applyFill="1"/>
    <xf numFmtId="169" fontId="0" fillId="33" borderId="0" xfId="0" applyNumberFormat="1" applyFill="1"/>
    <xf numFmtId="0" fontId="0" fillId="33" borderId="0" xfId="0" applyFill="1"/>
    <xf numFmtId="0" fontId="22" fillId="33" borderId="0" xfId="0" applyFont="1" applyFill="1"/>
    <xf numFmtId="3" fontId="0" fillId="0" borderId="0" xfId="0" applyNumberFormat="1"/>
    <xf numFmtId="166" fontId="0" fillId="0" borderId="0" xfId="47" applyNumberFormat="1" applyFont="1"/>
    <xf numFmtId="166" fontId="0" fillId="0" borderId="10" xfId="47" applyNumberFormat="1" applyFont="1" applyBorder="1"/>
    <xf numFmtId="166" fontId="0" fillId="0" borderId="10" xfId="0" applyNumberFormat="1" applyBorder="1"/>
    <xf numFmtId="0" fontId="24" fillId="0" borderId="0" xfId="0" applyFont="1"/>
    <xf numFmtId="17" fontId="0" fillId="0" borderId="10" xfId="0" applyNumberFormat="1" applyBorder="1"/>
    <xf numFmtId="0" fontId="0" fillId="0" borderId="10" xfId="0" applyNumberFormat="1" applyFill="1" applyBorder="1"/>
    <xf numFmtId="0" fontId="0" fillId="0" borderId="10" xfId="0" applyNumberFormat="1" applyFill="1" applyBorder="1" applyAlignment="1">
      <alignment horizontal="left"/>
    </xf>
    <xf numFmtId="0" fontId="0" fillId="0" borderId="10" xfId="0" applyFill="1" applyBorder="1" applyAlignment="1">
      <alignment horizontal="left" wrapText="1"/>
    </xf>
    <xf numFmtId="0" fontId="0" fillId="0" borderId="10" xfId="0" applyBorder="1" applyAlignment="1">
      <alignment vertical="top" wrapText="1"/>
    </xf>
    <xf numFmtId="0" fontId="23" fillId="0" borderId="0" xfId="0" applyFont="1"/>
    <xf numFmtId="0" fontId="0" fillId="0" borderId="11" xfId="0" applyNumberFormat="1" applyFill="1" applyBorder="1" applyAlignment="1">
      <alignment horizontal="left"/>
    </xf>
    <xf numFmtId="166" fontId="0" fillId="0" borderId="0" xfId="0" applyNumberFormat="1"/>
    <xf numFmtId="0" fontId="0" fillId="35" borderId="0" xfId="0" applyFill="1"/>
    <xf numFmtId="0" fontId="23" fillId="0" borderId="10" xfId="0" applyFont="1" applyFill="1" applyBorder="1" applyAlignment="1">
      <alignment horizontal="left" wrapText="1"/>
    </xf>
    <xf numFmtId="1" fontId="23" fillId="0" borderId="10" xfId="0" applyNumberFormat="1" applyFont="1" applyBorder="1"/>
    <xf numFmtId="0" fontId="0" fillId="0" borderId="0" xfId="0" applyFill="1" applyBorder="1" applyAlignment="1">
      <alignment horizontal="left" wrapText="1"/>
    </xf>
    <xf numFmtId="1" fontId="0" fillId="0" borderId="0" xfId="0" applyNumberFormat="1" applyBorder="1"/>
    <xf numFmtId="0" fontId="19" fillId="0" borderId="10" xfId="0" applyNumberFormat="1" applyFont="1" applyFill="1" applyBorder="1"/>
    <xf numFmtId="3" fontId="0" fillId="0" borderId="10" xfId="0" applyNumberFormat="1" applyBorder="1"/>
    <xf numFmtId="3" fontId="19" fillId="0" borderId="10" xfId="0" applyNumberFormat="1" applyFont="1" applyBorder="1"/>
    <xf numFmtId="167" fontId="0" fillId="0" borderId="11" xfId="47" applyNumberFormat="1" applyFont="1" applyFill="1" applyBorder="1"/>
    <xf numFmtId="0" fontId="0" fillId="0" borderId="11" xfId="0" applyFill="1" applyBorder="1" applyAlignment="1">
      <alignment horizontal="left" wrapText="1"/>
    </xf>
    <xf numFmtId="3" fontId="19" fillId="0" borderId="11" xfId="0" applyNumberFormat="1" applyFont="1" applyFill="1" applyBorder="1"/>
    <xf numFmtId="0" fontId="25" fillId="34" borderId="0" xfId="0" applyNumberFormat="1" applyFont="1" applyFill="1" applyAlignment="1">
      <alignment horizontal="right" vertical="top" wrapText="1"/>
    </xf>
    <xf numFmtId="0" fontId="0" fillId="0" borderId="0" xfId="0" applyNumberFormat="1" applyFont="1" applyFill="1" applyAlignment="1">
      <alignment horizontal="right" vertical="top" wrapText="1"/>
    </xf>
    <xf numFmtId="0" fontId="0" fillId="0" borderId="0" xfId="0" applyNumberFormat="1" applyFont="1" applyFill="1" applyAlignment="1">
      <alignment vertical="center"/>
    </xf>
    <xf numFmtId="0" fontId="0" fillId="33" borderId="0" xfId="0" applyNumberFormat="1" applyFont="1" applyFill="1" applyAlignment="1">
      <alignment horizontal="right"/>
    </xf>
    <xf numFmtId="0" fontId="0" fillId="0" borderId="0" xfId="0" applyNumberFormat="1" applyFont="1" applyFill="1" applyAlignment="1">
      <alignment horizontal="right"/>
    </xf>
    <xf numFmtId="0" fontId="19" fillId="0" borderId="0" xfId="0" applyFont="1" applyFill="1" applyAlignment="1">
      <alignment horizontal="left" vertical="center" wrapText="1"/>
    </xf>
    <xf numFmtId="0" fontId="0" fillId="0" borderId="0" xfId="0" applyFont="1" applyFill="1" applyAlignment="1">
      <alignment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center" wrapText="1"/>
    </xf>
    <xf numFmtId="0" fontId="26" fillId="0" borderId="0" xfId="36" applyFont="1" applyFill="1" applyAlignment="1" applyProtection="1">
      <alignment horizontal="center" vertical="center" wrapText="1"/>
    </xf>
    <xf numFmtId="0" fontId="26" fillId="0" borderId="0" xfId="36" applyFont="1" applyFill="1" applyAlignment="1" applyProtection="1">
      <alignment vertical="center" wrapText="1"/>
    </xf>
    <xf numFmtId="0" fontId="26" fillId="0" borderId="0" xfId="36" applyFont="1" applyFill="1" applyAlignment="1" applyProtection="1">
      <alignment horizontal="left" vertical="center" wrapText="1"/>
    </xf>
    <xf numFmtId="0" fontId="27" fillId="0" borderId="0" xfId="36" applyFont="1" applyFill="1" applyAlignment="1" applyProtection="1">
      <alignment vertical="center" wrapText="1"/>
    </xf>
    <xf numFmtId="0" fontId="13" fillId="0" borderId="0" xfId="36" applyFill="1" applyAlignment="1" applyProtection="1">
      <alignment vertical="center" wrapText="1"/>
    </xf>
    <xf numFmtId="169" fontId="0" fillId="36" borderId="0" xfId="0" applyNumberFormat="1" applyFont="1" applyFill="1"/>
    <xf numFmtId="0" fontId="0" fillId="36" borderId="0" xfId="0" applyFont="1" applyFill="1"/>
    <xf numFmtId="0" fontId="0" fillId="36" borderId="0" xfId="0" applyNumberFormat="1" applyFont="1" applyFill="1"/>
    <xf numFmtId="0" fontId="0" fillId="36" borderId="0" xfId="0" applyNumberFormat="1" applyFont="1" applyFill="1" applyAlignment="1">
      <alignment vertical="center"/>
    </xf>
    <xf numFmtId="0" fontId="0" fillId="0" borderId="0" xfId="0" applyFill="1" applyAlignment="1">
      <alignment horizontal="center" vertical="center" wrapText="1"/>
    </xf>
    <xf numFmtId="0" fontId="0" fillId="0" borderId="10" xfId="0" applyBorder="1" applyAlignment="1">
      <alignment horizontal="center"/>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CLAS,REZONES Y SUS PARTES,DE FUNDICION,DE HIERRO O DE ACERO" xfId="25"/>
    <cellStyle name="Bad" xfId="26" builtinId="27" customBuiltin="1"/>
    <cellStyle name="Calculation" xfId="27" builtinId="22" customBuiltin="1"/>
    <cellStyle name="Check Cell" xfId="28" builtinId="23" customBuiltin="1"/>
    <cellStyle name="Diseño" xfId="29"/>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Millares 2" xfId="39"/>
    <cellStyle name="Neutral" xfId="40" builtinId="28" customBuiltin="1"/>
    <cellStyle name="Normal" xfId="0" builtinId="0"/>
    <cellStyle name="Normal 13" xfId="48"/>
    <cellStyle name="Normal 2" xfId="41"/>
    <cellStyle name="Note" xfId="42" builtinId="10" customBuiltin="1"/>
    <cellStyle name="Output" xfId="43" builtinId="21" customBuiltin="1"/>
    <cellStyle name="Percent" xfId="47" builtinId="5"/>
    <cellStyle name="Title" xfId="44" builtinId="15" customBuiltin="1"/>
    <cellStyle name="Total" xfId="45" builtinId="25" customBuiltin="1"/>
    <cellStyle name="Warning Text" xfId="46" builtinId="11" customBuiltin="1"/>
  </cellStyles>
  <dxfs count="13">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proyPIB!$H$41</c:f>
              <c:strCache>
                <c:ptCount val="1"/>
                <c:pt idx="0">
                  <c:v>Actual</c:v>
                </c:pt>
              </c:strCache>
            </c:strRef>
          </c:tx>
          <c:spPr>
            <a:ln>
              <a:solidFill>
                <a:prstClr val="black"/>
              </a:solidFill>
            </a:ln>
          </c:spPr>
          <c:marker>
            <c:symbol val="none"/>
          </c:marker>
          <c:cat>
            <c:multiLvlStrRef>
              <c:f>proyPIB!$F$46:$G$57</c:f>
              <c:multiLvlStrCache>
                <c:ptCount val="12"/>
                <c:lvl>
                  <c:pt idx="0">
                    <c:v>T1</c:v>
                  </c:pt>
                  <c:pt idx="1">
                    <c:v>T2</c:v>
                  </c:pt>
                  <c:pt idx="2">
                    <c:v>T3</c:v>
                  </c:pt>
                  <c:pt idx="3">
                    <c:v>T4</c:v>
                  </c:pt>
                  <c:pt idx="4">
                    <c:v>T1</c:v>
                  </c:pt>
                  <c:pt idx="5">
                    <c:v>T2</c:v>
                  </c:pt>
                  <c:pt idx="6">
                    <c:v>T3</c:v>
                  </c:pt>
                  <c:pt idx="7">
                    <c:v>T4</c:v>
                  </c:pt>
                  <c:pt idx="8">
                    <c:v>T1</c:v>
                  </c:pt>
                  <c:pt idx="9">
                    <c:v>T2</c:v>
                  </c:pt>
                  <c:pt idx="10">
                    <c:v>T3</c:v>
                  </c:pt>
                  <c:pt idx="11">
                    <c:v>T4</c:v>
                  </c:pt>
                </c:lvl>
                <c:lvl>
                  <c:pt idx="0">
                    <c:v>2015</c:v>
                  </c:pt>
                  <c:pt idx="4">
                    <c:v>2016</c:v>
                  </c:pt>
                  <c:pt idx="8">
                    <c:v>2017</c:v>
                  </c:pt>
                </c:lvl>
              </c:multiLvlStrCache>
            </c:multiLvlStrRef>
          </c:cat>
          <c:val>
            <c:numRef>
              <c:f>proyPIB!$H$46:$H$57</c:f>
              <c:numCache>
                <c:formatCode>0.0</c:formatCode>
                <c:ptCount val="12"/>
                <c:pt idx="0">
                  <c:v>2.5824304440877466</c:v>
                </c:pt>
                <c:pt idx="1">
                  <c:v>2.8973000615256872</c:v>
                </c:pt>
                <c:pt idx="2">
                  <c:v>3.2038978296176079</c:v>
                </c:pt>
                <c:pt idx="3">
                  <c:v>3.446091473457491</c:v>
                </c:pt>
                <c:pt idx="4">
                  <c:v>2.5141599771810519</c:v>
                </c:pt>
                <c:pt idx="5">
                  <c:v>2.4406532222368993</c:v>
                </c:pt>
                <c:pt idx="6">
                  <c:v>1.2740004517732162</c:v>
                </c:pt>
                <c:pt idx="7">
                  <c:v>1.6962645437844426</c:v>
                </c:pt>
              </c:numCache>
            </c:numRef>
          </c:val>
        </c:ser>
        <c:ser>
          <c:idx val="1"/>
          <c:order val="1"/>
          <c:tx>
            <c:strRef>
              <c:f>proyPIB!$I$41</c:f>
              <c:strCache>
                <c:ptCount val="1"/>
                <c:pt idx="0">
                  <c:v>Proyección</c:v>
                </c:pt>
              </c:strCache>
            </c:strRef>
          </c:tx>
          <c:spPr>
            <a:ln>
              <a:solidFill>
                <a:sysClr val="windowText" lastClr="000000"/>
              </a:solidFill>
              <a:prstDash val="dash"/>
            </a:ln>
          </c:spPr>
          <c:marker>
            <c:symbol val="none"/>
          </c:marker>
          <c:cat>
            <c:multiLvlStrRef>
              <c:f>proyPIB!$F$46:$G$57</c:f>
              <c:multiLvlStrCache>
                <c:ptCount val="12"/>
                <c:lvl>
                  <c:pt idx="0">
                    <c:v>T1</c:v>
                  </c:pt>
                  <c:pt idx="1">
                    <c:v>T2</c:v>
                  </c:pt>
                  <c:pt idx="2">
                    <c:v>T3</c:v>
                  </c:pt>
                  <c:pt idx="3">
                    <c:v>T4</c:v>
                  </c:pt>
                  <c:pt idx="4">
                    <c:v>T1</c:v>
                  </c:pt>
                  <c:pt idx="5">
                    <c:v>T2</c:v>
                  </c:pt>
                  <c:pt idx="6">
                    <c:v>T3</c:v>
                  </c:pt>
                  <c:pt idx="7">
                    <c:v>T4</c:v>
                  </c:pt>
                  <c:pt idx="8">
                    <c:v>T1</c:v>
                  </c:pt>
                  <c:pt idx="9">
                    <c:v>T2</c:v>
                  </c:pt>
                  <c:pt idx="10">
                    <c:v>T3</c:v>
                  </c:pt>
                  <c:pt idx="11">
                    <c:v>T4</c:v>
                  </c:pt>
                </c:lvl>
                <c:lvl>
                  <c:pt idx="0">
                    <c:v>2015</c:v>
                  </c:pt>
                  <c:pt idx="4">
                    <c:v>2016</c:v>
                  </c:pt>
                  <c:pt idx="8">
                    <c:v>2017</c:v>
                  </c:pt>
                </c:lvl>
              </c:multiLvlStrCache>
            </c:multiLvlStrRef>
          </c:cat>
          <c:val>
            <c:numRef>
              <c:f>proyPIB!$I$46:$I$57</c:f>
              <c:numCache>
                <c:formatCode>0.0</c:formatCode>
                <c:ptCount val="12"/>
                <c:pt idx="7">
                  <c:v>1.6962645437844426</c:v>
                </c:pt>
                <c:pt idx="8">
                  <c:v>2.4</c:v>
                </c:pt>
                <c:pt idx="9">
                  <c:v>2.7</c:v>
                </c:pt>
                <c:pt idx="10">
                  <c:v>3.6</c:v>
                </c:pt>
                <c:pt idx="11">
                  <c:v>3.4</c:v>
                </c:pt>
              </c:numCache>
            </c:numRef>
          </c:val>
        </c:ser>
        <c:marker val="1"/>
        <c:axId val="251130240"/>
        <c:axId val="251131776"/>
      </c:lineChart>
      <c:catAx>
        <c:axId val="251130240"/>
        <c:scaling>
          <c:orientation val="minMax"/>
        </c:scaling>
        <c:axPos val="b"/>
        <c:tickLblPos val="low"/>
        <c:crossAx val="251131776"/>
        <c:crosses val="autoZero"/>
        <c:auto val="1"/>
        <c:lblAlgn val="ctr"/>
        <c:lblOffset val="100"/>
      </c:catAx>
      <c:valAx>
        <c:axId val="251131776"/>
        <c:scaling>
          <c:orientation val="minMax"/>
        </c:scaling>
        <c:axPos val="l"/>
        <c:majorGridlines/>
        <c:numFmt formatCode="0.0" sourceLinked="1"/>
        <c:tickLblPos val="low"/>
        <c:crossAx val="251130240"/>
        <c:crosses val="autoZero"/>
        <c:crossBetween val="between"/>
        <c:majorUnit val="1"/>
      </c:valAx>
    </c:plotArea>
    <c:legend>
      <c:legendPos val="b"/>
      <c:layout/>
    </c:legend>
    <c:plotVisOnly val="1"/>
  </c:chart>
  <c:printSettings>
    <c:headerFooter/>
    <c:pageMargins b="0.75000000000000966" l="0.70000000000000062" r="0.70000000000000062" t="0.750000000000009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1857170838719794E-2"/>
          <c:y val="5.1489955766738447E-2"/>
          <c:w val="0.93505167077995843"/>
          <c:h val="0.89702008846652304"/>
        </c:manualLayout>
      </c:layout>
      <c:barChart>
        <c:barDir val="col"/>
        <c:grouping val="clustered"/>
        <c:ser>
          <c:idx val="3"/>
          <c:order val="2"/>
          <c:tx>
            <c:strRef>
              <c:f>crec_trim!$B$30</c:f>
              <c:strCache>
                <c:ptCount val="1"/>
                <c:pt idx="0">
                  <c:v>año</c:v>
                </c:pt>
              </c:strCache>
            </c:strRef>
          </c:tx>
          <c:spPr>
            <a:solidFill>
              <a:schemeClr val="bg1">
                <a:lumMod val="75000"/>
              </a:schemeClr>
            </a:solidFill>
            <a:ln>
              <a:noFill/>
            </a:ln>
          </c:spP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crec_trim!$C$30:$J$30</c:f>
              <c:numCache>
                <c:formatCode>0</c:formatCode>
                <c:ptCount val="8"/>
                <c:pt idx="2">
                  <c:v>2</c:v>
                </c:pt>
                <c:pt idx="5">
                  <c:v>2</c:v>
                </c:pt>
              </c:numCache>
            </c:numRef>
          </c:val>
        </c:ser>
        <c:gapWidth val="500"/>
        <c:overlap val="-2"/>
        <c:axId val="256710528"/>
        <c:axId val="256708992"/>
      </c:barChart>
      <c:lineChart>
        <c:grouping val="standard"/>
        <c:ser>
          <c:idx val="0"/>
          <c:order val="0"/>
          <c:tx>
            <c:strRef>
              <c:f>crec_trim!$B$24</c:f>
              <c:strCache>
                <c:ptCount val="1"/>
                <c:pt idx="0">
                  <c:v>C</c:v>
                </c:pt>
              </c:strCache>
            </c:strRef>
          </c:tx>
          <c:spPr>
            <a:ln w="25400">
              <a:solidFill>
                <a:schemeClr val="tx1"/>
              </a:solidFill>
            </a:ln>
          </c:spPr>
          <c:marker>
            <c:symbol val="none"/>
          </c:marke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crec_trim!$C$24:$J$24</c:f>
              <c:numCache>
                <c:formatCode>0.0</c:formatCode>
                <c:ptCount val="8"/>
                <c:pt idx="0">
                  <c:v>3.0919486045134281</c:v>
                </c:pt>
                <c:pt idx="1">
                  <c:v>3.7611653977579262</c:v>
                </c:pt>
                <c:pt idx="2">
                  <c:v>1.9913981028692573</c:v>
                </c:pt>
                <c:pt idx="3">
                  <c:v>2.7559287255745968</c:v>
                </c:pt>
                <c:pt idx="4">
                  <c:v>2.1350936228587525</c:v>
                </c:pt>
                <c:pt idx="5">
                  <c:v>1.1092879757805374</c:v>
                </c:pt>
                <c:pt idx="6">
                  <c:v>2.3337762116573346</c:v>
                </c:pt>
                <c:pt idx="7">
                  <c:v>1.4402772677194253</c:v>
                </c:pt>
              </c:numCache>
            </c:numRef>
          </c:val>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er>
        <c:marker val="1"/>
        <c:axId val="271246464"/>
        <c:axId val="271248000"/>
      </c:lineChart>
      <c:dateAx>
        <c:axId val="271246464"/>
        <c:scaling>
          <c:orientation val="minMax"/>
        </c:scaling>
        <c:delete val="1"/>
        <c:axPos val="b"/>
        <c:numFmt formatCode="mmm/yy" sourceLinked="1"/>
        <c:tickLblPos val="none"/>
        <c:crossAx val="271248000"/>
        <c:crosses val="autoZero"/>
        <c:auto val="1"/>
        <c:lblOffset val="100"/>
      </c:dateAx>
      <c:valAx>
        <c:axId val="271248000"/>
        <c:scaling>
          <c:orientation val="minMax"/>
          <c:max val="15"/>
          <c:min val="-4"/>
        </c:scaling>
        <c:axPos val="l"/>
        <c:numFmt formatCode="0.0" sourceLinked="1"/>
        <c:majorTickMark val="none"/>
        <c:tickLblPos val="nextTo"/>
        <c:spPr>
          <a:ln>
            <a:noFill/>
          </a:ln>
        </c:spPr>
        <c:txPr>
          <a:bodyPr/>
          <a:lstStyle/>
          <a:p>
            <a:pPr>
              <a:defRPr sz="300">
                <a:solidFill>
                  <a:schemeClr val="bg1"/>
                </a:solidFill>
              </a:defRPr>
            </a:pPr>
            <a:endParaRPr lang="en-US"/>
          </a:p>
        </c:txPr>
        <c:crossAx val="271246464"/>
        <c:crosses val="autoZero"/>
        <c:crossBetween val="between"/>
      </c:valAx>
      <c:valAx>
        <c:axId val="256708992"/>
        <c:scaling>
          <c:orientation val="minMax"/>
          <c:max val="1.2"/>
          <c:min val="0"/>
        </c:scaling>
        <c:axPos val="r"/>
        <c:numFmt formatCode="0" sourceLinked="1"/>
        <c:majorTickMark val="none"/>
        <c:tickLblPos val="nextTo"/>
        <c:spPr>
          <a:ln>
            <a:noFill/>
          </a:ln>
        </c:spPr>
        <c:txPr>
          <a:bodyPr/>
          <a:lstStyle/>
          <a:p>
            <a:pPr>
              <a:defRPr sz="300">
                <a:solidFill>
                  <a:schemeClr val="bg1"/>
                </a:solidFill>
              </a:defRPr>
            </a:pPr>
            <a:endParaRPr lang="en-US"/>
          </a:p>
        </c:txPr>
        <c:crossAx val="256710528"/>
        <c:crosses val="max"/>
        <c:crossBetween val="between"/>
      </c:valAx>
      <c:dateAx>
        <c:axId val="256710528"/>
        <c:scaling>
          <c:orientation val="minMax"/>
        </c:scaling>
        <c:delete val="1"/>
        <c:axPos val="b"/>
        <c:numFmt formatCode="mmm/yy" sourceLinked="1"/>
        <c:tickLblPos val="none"/>
        <c:crossAx val="256708992"/>
        <c:crosses val="autoZero"/>
        <c:auto val="1"/>
        <c:lblOffset val="100"/>
      </c:dateAx>
      <c:spPr>
        <a:ln>
          <a:noFill/>
        </a:ln>
      </c:spPr>
    </c:plotArea>
    <c:plotVisOnly val="1"/>
    <c:dispBlanksAs val="gap"/>
  </c:chart>
  <c:spPr>
    <a:ln>
      <a:noFill/>
    </a:ln>
  </c:spPr>
  <c:printSettings>
    <c:headerFooter/>
    <c:pageMargins b="0.75000000000000766" l="0.70000000000000062" r="0.70000000000000062" t="0.75000000000000766"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2684470691163605"/>
          <c:y val="4.8586839865222393E-2"/>
          <c:w val="0.55464413823272163"/>
          <c:h val="0.92601473030053272"/>
        </c:manualLayout>
      </c:layout>
      <c:pieChart>
        <c:varyColors val="1"/>
        <c:ser>
          <c:idx val="0"/>
          <c:order val="0"/>
          <c:dLbls>
            <c:dLbl>
              <c:idx val="3"/>
              <c:layout>
                <c:manualLayout>
                  <c:x val="7.8664041994750689E-2"/>
                  <c:y val="0.12637683466882738"/>
                </c:manualLayout>
              </c:layout>
              <c:showCatName val="1"/>
              <c:showPercent val="1"/>
            </c:dLbl>
            <c:numFmt formatCode="0%" sourceLinked="0"/>
            <c:txPr>
              <a:bodyPr/>
              <a:lstStyle/>
              <a:p>
                <a:pPr>
                  <a:defRPr sz="1400" b="1">
                    <a:solidFill>
                      <a:schemeClr val="bg1"/>
                    </a:solidFill>
                  </a:defRPr>
                </a:pPr>
                <a:endParaRPr lang="en-US"/>
              </a:p>
            </c:txPr>
            <c:showCatName val="1"/>
            <c:showPercent val="1"/>
            <c:showLeaderLines val="1"/>
          </c:dLbls>
          <c:cat>
            <c:strRef>
              <c:f>crec_trim!$B$33:$B$36</c:f>
              <c:strCache>
                <c:ptCount val="4"/>
                <c:pt idx="0">
                  <c:v>C</c:v>
                </c:pt>
                <c:pt idx="1">
                  <c:v>G</c:v>
                </c:pt>
                <c:pt idx="2">
                  <c:v>I</c:v>
                </c:pt>
                <c:pt idx="3">
                  <c:v>XN</c:v>
                </c:pt>
              </c:strCache>
            </c:strRef>
          </c:cat>
          <c:val>
            <c:numRef>
              <c:f>crec_trim!$H$33:$H$36</c:f>
              <c:numCache>
                <c:formatCode>0.0%</c:formatCode>
                <c:ptCount val="4"/>
                <c:pt idx="0">
                  <c:v>0.65215683500379762</c:v>
                </c:pt>
                <c:pt idx="1">
                  <c:v>0.17637794689263853</c:v>
                </c:pt>
                <c:pt idx="2">
                  <c:v>0.27564708773288454</c:v>
                </c:pt>
                <c:pt idx="3">
                  <c:v>-0.10418186962932074</c:v>
                </c:pt>
              </c:numCache>
            </c:numRef>
          </c:val>
        </c:ser>
        <c:dLbls>
          <c:showCatName val="1"/>
          <c:showPercent val="1"/>
        </c:dLbls>
        <c:firstSliceAng val="0"/>
      </c:pieChart>
    </c:plotArea>
    <c:plotVisOnly val="1"/>
  </c:chart>
  <c:spPr>
    <a:ln>
      <a:noFill/>
    </a:ln>
  </c:spPr>
  <c:printSettings>
    <c:headerFooter/>
    <c:pageMargins b="0.75000000000000588" l="0.70000000000000062" r="0.70000000000000062" t="0.750000000000005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1857170838719794E-2"/>
          <c:y val="5.1489955766738447E-2"/>
          <c:w val="0.93505167077995843"/>
          <c:h val="0.89702008846652304"/>
        </c:manualLayout>
      </c:layout>
      <c:barChart>
        <c:barDir val="col"/>
        <c:grouping val="clustered"/>
        <c:ser>
          <c:idx val="3"/>
          <c:order val="2"/>
          <c:tx>
            <c:strRef>
              <c:f>crec_trim!$B$30</c:f>
              <c:strCache>
                <c:ptCount val="1"/>
                <c:pt idx="0">
                  <c:v>año</c:v>
                </c:pt>
              </c:strCache>
            </c:strRef>
          </c:tx>
          <c:spPr>
            <a:solidFill>
              <a:schemeClr val="bg1">
                <a:lumMod val="75000"/>
              </a:schemeClr>
            </a:solidFill>
            <a:ln>
              <a:noFill/>
            </a:ln>
          </c:spP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crec_trim!$C$30:$J$30</c:f>
              <c:numCache>
                <c:formatCode>0</c:formatCode>
                <c:ptCount val="8"/>
                <c:pt idx="2">
                  <c:v>2</c:v>
                </c:pt>
                <c:pt idx="5">
                  <c:v>2</c:v>
                </c:pt>
              </c:numCache>
            </c:numRef>
          </c:val>
        </c:ser>
        <c:gapWidth val="500"/>
        <c:overlap val="-2"/>
        <c:axId val="256763776"/>
        <c:axId val="256762240"/>
      </c:barChart>
      <c:lineChart>
        <c:grouping val="standard"/>
        <c:ser>
          <c:idx val="0"/>
          <c:order val="0"/>
          <c:tx>
            <c:strRef>
              <c:f>crec_trim!$B$25</c:f>
              <c:strCache>
                <c:ptCount val="1"/>
                <c:pt idx="0">
                  <c:v>G</c:v>
                </c:pt>
              </c:strCache>
            </c:strRef>
          </c:tx>
          <c:spPr>
            <a:ln w="25400">
              <a:solidFill>
                <a:schemeClr val="tx1"/>
              </a:solidFill>
            </a:ln>
          </c:spPr>
          <c:marker>
            <c:symbol val="none"/>
          </c:marke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crec_trim!$C$25:$J$25</c:f>
              <c:numCache>
                <c:formatCode>0.0</c:formatCode>
                <c:ptCount val="8"/>
                <c:pt idx="0">
                  <c:v>4.5869891348820246</c:v>
                </c:pt>
                <c:pt idx="1">
                  <c:v>5.5944998651927813</c:v>
                </c:pt>
                <c:pt idx="2">
                  <c:v>5.3349931089672342</c:v>
                </c:pt>
                <c:pt idx="3">
                  <c:v>3.8272902434752121</c:v>
                </c:pt>
                <c:pt idx="4">
                  <c:v>2.9948709032426413</c:v>
                </c:pt>
                <c:pt idx="5">
                  <c:v>0.23405251287289541</c:v>
                </c:pt>
                <c:pt idx="6">
                  <c:v>0.39674165365297664</c:v>
                </c:pt>
                <c:pt idx="7">
                  <c:v>2.6191480388021882</c:v>
                </c:pt>
              </c:numCache>
            </c:numRef>
          </c:val>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er>
        <c:marker val="1"/>
        <c:axId val="256746624"/>
        <c:axId val="256748160"/>
      </c:lineChart>
      <c:dateAx>
        <c:axId val="256746624"/>
        <c:scaling>
          <c:orientation val="minMax"/>
        </c:scaling>
        <c:delete val="1"/>
        <c:axPos val="b"/>
        <c:numFmt formatCode="mmm/yy" sourceLinked="1"/>
        <c:tickLblPos val="none"/>
        <c:crossAx val="256748160"/>
        <c:crosses val="autoZero"/>
        <c:auto val="1"/>
        <c:lblOffset val="100"/>
      </c:dateAx>
      <c:valAx>
        <c:axId val="256748160"/>
        <c:scaling>
          <c:orientation val="minMax"/>
          <c:max val="15"/>
          <c:min val="-4"/>
        </c:scaling>
        <c:axPos val="l"/>
        <c:numFmt formatCode="0.0" sourceLinked="1"/>
        <c:majorTickMark val="none"/>
        <c:tickLblPos val="nextTo"/>
        <c:spPr>
          <a:ln>
            <a:noFill/>
          </a:ln>
        </c:spPr>
        <c:txPr>
          <a:bodyPr/>
          <a:lstStyle/>
          <a:p>
            <a:pPr>
              <a:defRPr sz="300">
                <a:solidFill>
                  <a:schemeClr val="bg1"/>
                </a:solidFill>
              </a:defRPr>
            </a:pPr>
            <a:endParaRPr lang="en-US"/>
          </a:p>
        </c:txPr>
        <c:crossAx val="256746624"/>
        <c:crosses val="autoZero"/>
        <c:crossBetween val="between"/>
      </c:valAx>
      <c:valAx>
        <c:axId val="256762240"/>
        <c:scaling>
          <c:orientation val="minMax"/>
          <c:max val="1.2"/>
          <c:min val="0"/>
        </c:scaling>
        <c:axPos val="r"/>
        <c:numFmt formatCode="0" sourceLinked="1"/>
        <c:majorTickMark val="none"/>
        <c:tickLblPos val="nextTo"/>
        <c:spPr>
          <a:ln>
            <a:noFill/>
          </a:ln>
        </c:spPr>
        <c:txPr>
          <a:bodyPr/>
          <a:lstStyle/>
          <a:p>
            <a:pPr>
              <a:defRPr sz="300">
                <a:solidFill>
                  <a:schemeClr val="bg1"/>
                </a:solidFill>
              </a:defRPr>
            </a:pPr>
            <a:endParaRPr lang="en-US"/>
          </a:p>
        </c:txPr>
        <c:crossAx val="256763776"/>
        <c:crosses val="max"/>
        <c:crossBetween val="between"/>
      </c:valAx>
      <c:dateAx>
        <c:axId val="256763776"/>
        <c:scaling>
          <c:orientation val="minMax"/>
        </c:scaling>
        <c:delete val="1"/>
        <c:axPos val="b"/>
        <c:numFmt formatCode="mmm/yy" sourceLinked="1"/>
        <c:tickLblPos val="none"/>
        <c:crossAx val="256762240"/>
        <c:crosses val="autoZero"/>
        <c:auto val="1"/>
        <c:lblOffset val="100"/>
      </c:dateAx>
      <c:spPr>
        <a:ln>
          <a:noFill/>
        </a:ln>
      </c:spPr>
    </c:plotArea>
    <c:plotVisOnly val="1"/>
    <c:dispBlanksAs val="gap"/>
  </c:chart>
  <c:spPr>
    <a:ln>
      <a:noFill/>
    </a:ln>
  </c:spPr>
  <c:printSettings>
    <c:headerFooter/>
    <c:pageMargins b="0.75000000000000788" l="0.70000000000000062" r="0.70000000000000062" t="0.75000000000000788"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1857170838719794E-2"/>
          <c:y val="5.1489955766738447E-2"/>
          <c:w val="0.93505167077995843"/>
          <c:h val="0.89702008846652304"/>
        </c:manualLayout>
      </c:layout>
      <c:barChart>
        <c:barDir val="col"/>
        <c:grouping val="clustered"/>
        <c:ser>
          <c:idx val="3"/>
          <c:order val="2"/>
          <c:tx>
            <c:strRef>
              <c:f>crec_trim!$B$30</c:f>
              <c:strCache>
                <c:ptCount val="1"/>
                <c:pt idx="0">
                  <c:v>año</c:v>
                </c:pt>
              </c:strCache>
            </c:strRef>
          </c:tx>
          <c:spPr>
            <a:solidFill>
              <a:schemeClr val="bg1">
                <a:lumMod val="75000"/>
              </a:schemeClr>
            </a:solidFill>
            <a:ln>
              <a:noFill/>
            </a:ln>
          </c:spP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crec_trim!$C$30:$J$30</c:f>
              <c:numCache>
                <c:formatCode>0</c:formatCode>
                <c:ptCount val="8"/>
                <c:pt idx="2">
                  <c:v>2</c:v>
                </c:pt>
                <c:pt idx="5">
                  <c:v>2</c:v>
                </c:pt>
              </c:numCache>
            </c:numRef>
          </c:val>
        </c:ser>
        <c:gapWidth val="500"/>
        <c:overlap val="-2"/>
        <c:axId val="256803200"/>
        <c:axId val="256801408"/>
      </c:barChart>
      <c:lineChart>
        <c:grouping val="standard"/>
        <c:ser>
          <c:idx val="0"/>
          <c:order val="0"/>
          <c:tx>
            <c:strRef>
              <c:f>crec_trim!$B$26</c:f>
              <c:strCache>
                <c:ptCount val="1"/>
                <c:pt idx="0">
                  <c:v>I</c:v>
                </c:pt>
              </c:strCache>
            </c:strRef>
          </c:tx>
          <c:spPr>
            <a:ln w="25400">
              <a:solidFill>
                <a:schemeClr val="tx1"/>
              </a:solidFill>
            </a:ln>
          </c:spPr>
          <c:marker>
            <c:symbol val="none"/>
          </c:marke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crec_trim!$C$26:$J$26</c:f>
              <c:numCache>
                <c:formatCode>0.0</c:formatCode>
                <c:ptCount val="8"/>
                <c:pt idx="0">
                  <c:v>0.36474635900354269</c:v>
                </c:pt>
                <c:pt idx="1">
                  <c:v>1.931113245256566</c:v>
                </c:pt>
                <c:pt idx="2">
                  <c:v>-0.67161265130808445</c:v>
                </c:pt>
                <c:pt idx="3">
                  <c:v>-4.0715480633123136</c:v>
                </c:pt>
                <c:pt idx="4">
                  <c:v>-4.6858085468323152</c:v>
                </c:pt>
                <c:pt idx="5">
                  <c:v>-6.1877721473861165</c:v>
                </c:pt>
                <c:pt idx="6">
                  <c:v>-3.0924863065754593</c:v>
                </c:pt>
                <c:pt idx="7">
                  <c:v>-4.292651517183721E-2</c:v>
                </c:pt>
              </c:numCache>
            </c:numRef>
          </c:val>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er>
        <c:marker val="1"/>
        <c:axId val="256793984"/>
        <c:axId val="256799872"/>
      </c:lineChart>
      <c:dateAx>
        <c:axId val="256793984"/>
        <c:scaling>
          <c:orientation val="minMax"/>
        </c:scaling>
        <c:delete val="1"/>
        <c:axPos val="b"/>
        <c:numFmt formatCode="mmm/yy" sourceLinked="1"/>
        <c:tickLblPos val="none"/>
        <c:crossAx val="256799872"/>
        <c:crosses val="autoZero"/>
        <c:auto val="1"/>
        <c:lblOffset val="100"/>
      </c:dateAx>
      <c:valAx>
        <c:axId val="256799872"/>
        <c:scaling>
          <c:orientation val="minMax"/>
          <c:max val="15"/>
          <c:min val="-4"/>
        </c:scaling>
        <c:axPos val="l"/>
        <c:numFmt formatCode="0.0" sourceLinked="1"/>
        <c:majorTickMark val="none"/>
        <c:tickLblPos val="nextTo"/>
        <c:spPr>
          <a:ln>
            <a:noFill/>
          </a:ln>
        </c:spPr>
        <c:txPr>
          <a:bodyPr/>
          <a:lstStyle/>
          <a:p>
            <a:pPr>
              <a:defRPr sz="300">
                <a:solidFill>
                  <a:schemeClr val="bg1"/>
                </a:solidFill>
              </a:defRPr>
            </a:pPr>
            <a:endParaRPr lang="en-US"/>
          </a:p>
        </c:txPr>
        <c:crossAx val="256793984"/>
        <c:crosses val="autoZero"/>
        <c:crossBetween val="between"/>
      </c:valAx>
      <c:valAx>
        <c:axId val="256801408"/>
        <c:scaling>
          <c:orientation val="minMax"/>
          <c:max val="1.2"/>
          <c:min val="0"/>
        </c:scaling>
        <c:axPos val="r"/>
        <c:numFmt formatCode="0" sourceLinked="1"/>
        <c:majorTickMark val="none"/>
        <c:tickLblPos val="nextTo"/>
        <c:spPr>
          <a:ln>
            <a:noFill/>
          </a:ln>
        </c:spPr>
        <c:txPr>
          <a:bodyPr/>
          <a:lstStyle/>
          <a:p>
            <a:pPr>
              <a:defRPr sz="300">
                <a:solidFill>
                  <a:schemeClr val="bg1"/>
                </a:solidFill>
              </a:defRPr>
            </a:pPr>
            <a:endParaRPr lang="en-US"/>
          </a:p>
        </c:txPr>
        <c:crossAx val="256803200"/>
        <c:crosses val="max"/>
        <c:crossBetween val="between"/>
      </c:valAx>
      <c:dateAx>
        <c:axId val="256803200"/>
        <c:scaling>
          <c:orientation val="minMax"/>
        </c:scaling>
        <c:delete val="1"/>
        <c:axPos val="b"/>
        <c:numFmt formatCode="mmm/yy" sourceLinked="1"/>
        <c:tickLblPos val="none"/>
        <c:crossAx val="256801408"/>
        <c:crosses val="autoZero"/>
        <c:auto val="1"/>
        <c:lblOffset val="100"/>
      </c:dateAx>
      <c:spPr>
        <a:ln>
          <a:noFill/>
        </a:ln>
      </c:spPr>
    </c:plotArea>
    <c:plotVisOnly val="1"/>
    <c:dispBlanksAs val="gap"/>
  </c:chart>
  <c:spPr>
    <a:ln>
      <a:noFill/>
    </a:ln>
  </c:spPr>
  <c:printSettings>
    <c:headerFooter/>
    <c:pageMargins b="0.7500000000000081" l="0.70000000000000062" r="0.70000000000000062" t="0.7500000000000081"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1857170838719794E-2"/>
          <c:y val="5.1489955766738447E-2"/>
          <c:w val="0.93505167077995843"/>
          <c:h val="0.89702008846652304"/>
        </c:manualLayout>
      </c:layout>
      <c:barChart>
        <c:barDir val="col"/>
        <c:grouping val="clustered"/>
        <c:ser>
          <c:idx val="3"/>
          <c:order val="2"/>
          <c:tx>
            <c:strRef>
              <c:f>crec_trim!$B$30</c:f>
              <c:strCache>
                <c:ptCount val="1"/>
                <c:pt idx="0">
                  <c:v>año</c:v>
                </c:pt>
              </c:strCache>
            </c:strRef>
          </c:tx>
          <c:spPr>
            <a:solidFill>
              <a:schemeClr val="bg1">
                <a:lumMod val="75000"/>
              </a:schemeClr>
            </a:solidFill>
            <a:ln>
              <a:noFill/>
            </a:ln>
          </c:spP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crec_trim!$C$30:$J$30</c:f>
              <c:numCache>
                <c:formatCode>0</c:formatCode>
                <c:ptCount val="8"/>
                <c:pt idx="2">
                  <c:v>2</c:v>
                </c:pt>
                <c:pt idx="5">
                  <c:v>2</c:v>
                </c:pt>
              </c:numCache>
            </c:numRef>
          </c:val>
        </c:ser>
        <c:gapWidth val="500"/>
        <c:overlap val="-2"/>
        <c:axId val="256838272"/>
        <c:axId val="256836736"/>
      </c:barChart>
      <c:lineChart>
        <c:grouping val="standard"/>
        <c:ser>
          <c:idx val="0"/>
          <c:order val="0"/>
          <c:tx>
            <c:strRef>
              <c:f>crec_trim!$B$27</c:f>
              <c:strCache>
                <c:ptCount val="1"/>
                <c:pt idx="0">
                  <c:v>X</c:v>
                </c:pt>
              </c:strCache>
            </c:strRef>
          </c:tx>
          <c:spPr>
            <a:ln w="25400">
              <a:solidFill>
                <a:schemeClr val="tx1"/>
              </a:solidFill>
            </a:ln>
          </c:spPr>
          <c:marker>
            <c:symbol val="none"/>
          </c:marke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crec_trim!$C$27:$J$27</c:f>
              <c:numCache>
                <c:formatCode>0.0</c:formatCode>
                <c:ptCount val="8"/>
                <c:pt idx="0">
                  <c:v>0.33778893017419875</c:v>
                </c:pt>
                <c:pt idx="1">
                  <c:v>-1.7400110476891939</c:v>
                </c:pt>
                <c:pt idx="2">
                  <c:v>1.6810324301157253</c:v>
                </c:pt>
                <c:pt idx="3">
                  <c:v>0.86206896551723755</c:v>
                </c:pt>
                <c:pt idx="4">
                  <c:v>1.7938729380079899</c:v>
                </c:pt>
                <c:pt idx="5">
                  <c:v>-3.4526374964864659</c:v>
                </c:pt>
                <c:pt idx="6">
                  <c:v>-2.8475084301236464</c:v>
                </c:pt>
                <c:pt idx="7">
                  <c:v>-4.7308847308847319</c:v>
                </c:pt>
              </c:numCache>
            </c:numRef>
          </c:val>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er>
        <c:marker val="1"/>
        <c:axId val="256833408"/>
        <c:axId val="256834944"/>
      </c:lineChart>
      <c:dateAx>
        <c:axId val="256833408"/>
        <c:scaling>
          <c:orientation val="minMax"/>
        </c:scaling>
        <c:delete val="1"/>
        <c:axPos val="b"/>
        <c:numFmt formatCode="mmm/yy" sourceLinked="1"/>
        <c:tickLblPos val="none"/>
        <c:crossAx val="256834944"/>
        <c:crosses val="autoZero"/>
        <c:auto val="1"/>
        <c:lblOffset val="100"/>
      </c:dateAx>
      <c:valAx>
        <c:axId val="256834944"/>
        <c:scaling>
          <c:orientation val="minMax"/>
          <c:max val="15"/>
          <c:min val="-4"/>
        </c:scaling>
        <c:axPos val="l"/>
        <c:numFmt formatCode="0.0" sourceLinked="1"/>
        <c:majorTickMark val="none"/>
        <c:tickLblPos val="nextTo"/>
        <c:spPr>
          <a:ln>
            <a:noFill/>
          </a:ln>
        </c:spPr>
        <c:txPr>
          <a:bodyPr/>
          <a:lstStyle/>
          <a:p>
            <a:pPr>
              <a:defRPr sz="300">
                <a:solidFill>
                  <a:schemeClr val="bg1"/>
                </a:solidFill>
              </a:defRPr>
            </a:pPr>
            <a:endParaRPr lang="en-US"/>
          </a:p>
        </c:txPr>
        <c:crossAx val="256833408"/>
        <c:crosses val="autoZero"/>
        <c:crossBetween val="between"/>
      </c:valAx>
      <c:valAx>
        <c:axId val="256836736"/>
        <c:scaling>
          <c:orientation val="minMax"/>
          <c:max val="1.2"/>
          <c:min val="0"/>
        </c:scaling>
        <c:axPos val="r"/>
        <c:numFmt formatCode="0" sourceLinked="1"/>
        <c:majorTickMark val="none"/>
        <c:tickLblPos val="nextTo"/>
        <c:spPr>
          <a:ln>
            <a:noFill/>
          </a:ln>
        </c:spPr>
        <c:txPr>
          <a:bodyPr/>
          <a:lstStyle/>
          <a:p>
            <a:pPr>
              <a:defRPr sz="300">
                <a:solidFill>
                  <a:schemeClr val="bg1"/>
                </a:solidFill>
              </a:defRPr>
            </a:pPr>
            <a:endParaRPr lang="en-US"/>
          </a:p>
        </c:txPr>
        <c:crossAx val="256838272"/>
        <c:crosses val="max"/>
        <c:crossBetween val="between"/>
      </c:valAx>
      <c:dateAx>
        <c:axId val="256838272"/>
        <c:scaling>
          <c:orientation val="minMax"/>
        </c:scaling>
        <c:delete val="1"/>
        <c:axPos val="b"/>
        <c:numFmt formatCode="mmm/yy" sourceLinked="1"/>
        <c:tickLblPos val="none"/>
        <c:crossAx val="256836736"/>
        <c:crosses val="autoZero"/>
        <c:auto val="1"/>
        <c:lblOffset val="100"/>
      </c:dateAx>
      <c:spPr>
        <a:ln>
          <a:noFill/>
        </a:ln>
      </c:spPr>
    </c:plotArea>
    <c:plotVisOnly val="1"/>
    <c:dispBlanksAs val="gap"/>
  </c:chart>
  <c:spPr>
    <a:ln>
      <a:noFill/>
    </a:ln>
  </c:spPr>
  <c:printSettings>
    <c:headerFooter/>
    <c:pageMargins b="0.75000000000000833" l="0.70000000000000062" r="0.70000000000000062" t="0.75000000000000833"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1857170838719794E-2"/>
          <c:y val="5.1489955766738447E-2"/>
          <c:w val="0.93505167077995843"/>
          <c:h val="0.89702008846652304"/>
        </c:manualLayout>
      </c:layout>
      <c:barChart>
        <c:barDir val="col"/>
        <c:grouping val="clustered"/>
        <c:ser>
          <c:idx val="3"/>
          <c:order val="2"/>
          <c:tx>
            <c:strRef>
              <c:f>crec_trim!$B$30</c:f>
              <c:strCache>
                <c:ptCount val="1"/>
                <c:pt idx="0">
                  <c:v>año</c:v>
                </c:pt>
              </c:strCache>
            </c:strRef>
          </c:tx>
          <c:spPr>
            <a:solidFill>
              <a:schemeClr val="bg1">
                <a:lumMod val="75000"/>
              </a:schemeClr>
            </a:solidFill>
            <a:ln>
              <a:noFill/>
            </a:ln>
          </c:spP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crec_trim!$C$30:$J$30</c:f>
              <c:numCache>
                <c:formatCode>0</c:formatCode>
                <c:ptCount val="8"/>
                <c:pt idx="2">
                  <c:v>2</c:v>
                </c:pt>
                <c:pt idx="5">
                  <c:v>2</c:v>
                </c:pt>
              </c:numCache>
            </c:numRef>
          </c:val>
        </c:ser>
        <c:gapWidth val="500"/>
        <c:overlap val="-2"/>
        <c:axId val="256873600"/>
        <c:axId val="256871808"/>
      </c:barChart>
      <c:lineChart>
        <c:grouping val="standard"/>
        <c:ser>
          <c:idx val="0"/>
          <c:order val="0"/>
          <c:tx>
            <c:strRef>
              <c:f>crec_trim!$B$28</c:f>
              <c:strCache>
                <c:ptCount val="1"/>
                <c:pt idx="0">
                  <c:v>M</c:v>
                </c:pt>
              </c:strCache>
            </c:strRef>
          </c:tx>
          <c:spPr>
            <a:ln w="25400">
              <a:solidFill>
                <a:schemeClr val="tx1"/>
              </a:solidFill>
            </a:ln>
          </c:spPr>
          <c:marker>
            <c:symbol val="none"/>
          </c:marke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crec_trim!$C$28:$J$28</c:f>
              <c:numCache>
                <c:formatCode>0.0</c:formatCode>
                <c:ptCount val="8"/>
                <c:pt idx="0">
                  <c:v>-1.1735144687430976</c:v>
                </c:pt>
                <c:pt idx="1">
                  <c:v>5.3236555948301456</c:v>
                </c:pt>
                <c:pt idx="2">
                  <c:v>-5.360090796533223</c:v>
                </c:pt>
                <c:pt idx="3">
                  <c:v>-5.8823529411764719</c:v>
                </c:pt>
                <c:pt idx="4">
                  <c:v>-3.6182280461568572</c:v>
                </c:pt>
                <c:pt idx="5">
                  <c:v>-10.829020853614802</c:v>
                </c:pt>
                <c:pt idx="6">
                  <c:v>-4.2109566639411238</c:v>
                </c:pt>
                <c:pt idx="7">
                  <c:v>-0.36715246636771504</c:v>
                </c:pt>
              </c:numCache>
            </c:numRef>
          </c:val>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42156</c:v>
                </c:pt>
                <c:pt idx="1">
                  <c:v>42248</c:v>
                </c:pt>
                <c:pt idx="2">
                  <c:v>42339</c:v>
                </c:pt>
                <c:pt idx="3">
                  <c:v>42430</c:v>
                </c:pt>
                <c:pt idx="4">
                  <c:v>42522</c:v>
                </c:pt>
                <c:pt idx="5">
                  <c:v>42614</c:v>
                </c:pt>
                <c:pt idx="6">
                  <c:v>42705</c:v>
                </c:pt>
                <c:pt idx="7">
                  <c:v>42795</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er>
        <c:marker val="1"/>
        <c:axId val="256868736"/>
        <c:axId val="256870272"/>
      </c:lineChart>
      <c:dateAx>
        <c:axId val="256868736"/>
        <c:scaling>
          <c:orientation val="minMax"/>
        </c:scaling>
        <c:delete val="1"/>
        <c:axPos val="b"/>
        <c:numFmt formatCode="mmm/yy" sourceLinked="1"/>
        <c:tickLblPos val="none"/>
        <c:crossAx val="256870272"/>
        <c:crosses val="autoZero"/>
        <c:auto val="1"/>
        <c:lblOffset val="100"/>
      </c:dateAx>
      <c:valAx>
        <c:axId val="256870272"/>
        <c:scaling>
          <c:orientation val="minMax"/>
          <c:max val="15"/>
          <c:min val="-4"/>
        </c:scaling>
        <c:axPos val="l"/>
        <c:numFmt formatCode="0.0" sourceLinked="1"/>
        <c:majorTickMark val="none"/>
        <c:tickLblPos val="nextTo"/>
        <c:spPr>
          <a:ln>
            <a:noFill/>
          </a:ln>
        </c:spPr>
        <c:txPr>
          <a:bodyPr/>
          <a:lstStyle/>
          <a:p>
            <a:pPr>
              <a:defRPr sz="300">
                <a:solidFill>
                  <a:schemeClr val="bg1"/>
                </a:solidFill>
              </a:defRPr>
            </a:pPr>
            <a:endParaRPr lang="en-US"/>
          </a:p>
        </c:txPr>
        <c:crossAx val="256868736"/>
        <c:crosses val="autoZero"/>
        <c:crossBetween val="between"/>
      </c:valAx>
      <c:valAx>
        <c:axId val="256871808"/>
        <c:scaling>
          <c:orientation val="minMax"/>
          <c:max val="1.2"/>
          <c:min val="0"/>
        </c:scaling>
        <c:axPos val="r"/>
        <c:numFmt formatCode="0" sourceLinked="1"/>
        <c:majorTickMark val="none"/>
        <c:tickLblPos val="nextTo"/>
        <c:spPr>
          <a:ln>
            <a:noFill/>
          </a:ln>
        </c:spPr>
        <c:txPr>
          <a:bodyPr/>
          <a:lstStyle/>
          <a:p>
            <a:pPr>
              <a:defRPr sz="300">
                <a:solidFill>
                  <a:schemeClr val="bg1"/>
                </a:solidFill>
              </a:defRPr>
            </a:pPr>
            <a:endParaRPr lang="en-US"/>
          </a:p>
        </c:txPr>
        <c:crossAx val="256873600"/>
        <c:crosses val="max"/>
        <c:crossBetween val="between"/>
      </c:valAx>
      <c:dateAx>
        <c:axId val="256873600"/>
        <c:scaling>
          <c:orientation val="minMax"/>
        </c:scaling>
        <c:delete val="1"/>
        <c:axPos val="b"/>
        <c:numFmt formatCode="mmm/yy" sourceLinked="1"/>
        <c:tickLblPos val="none"/>
        <c:crossAx val="256871808"/>
        <c:crosses val="autoZero"/>
        <c:auto val="1"/>
        <c:lblOffset val="100"/>
      </c:dateAx>
      <c:spPr>
        <a:ln>
          <a:noFill/>
        </a:ln>
      </c:spPr>
    </c:plotArea>
    <c:plotVisOnly val="1"/>
    <c:dispBlanksAs val="gap"/>
  </c:chart>
  <c:spPr>
    <a:ln>
      <a:noFill/>
    </a:ln>
  </c:spPr>
  <c:printSettings>
    <c:headerFooter/>
    <c:pageMargins b="0.75000000000000855" l="0.70000000000000062" r="0.70000000000000062" t="0.75000000000000855"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3.0555555555555582E-2"/>
          <c:y val="5.1014502068150475E-2"/>
          <c:w val="0.655555555555561"/>
          <c:h val="0.89797099586369888"/>
        </c:manualLayout>
      </c:layout>
      <c:barChart>
        <c:barDir val="col"/>
        <c:grouping val="percentStacked"/>
        <c:ser>
          <c:idx val="0"/>
          <c:order val="0"/>
          <c:tx>
            <c:strRef>
              <c:f>crec_trim!$B$33</c:f>
              <c:strCache>
                <c:ptCount val="1"/>
                <c:pt idx="0">
                  <c:v>C</c:v>
                </c:pt>
              </c:strCache>
            </c:strRef>
          </c:tx>
          <c:dLbls>
            <c:dLbl>
              <c:idx val="0"/>
              <c:showVal val="1"/>
              <c:showSerName val="1"/>
            </c:dLbl>
            <c:delete val="1"/>
            <c:numFmt formatCode="0%" sourceLinked="0"/>
            <c:txPr>
              <a:bodyPr/>
              <a:lstStyle/>
              <a:p>
                <a:pPr>
                  <a:defRPr sz="1400" b="1">
                    <a:solidFill>
                      <a:schemeClr val="bg1"/>
                    </a:solidFill>
                  </a:defRPr>
                </a:pPr>
                <a:endParaRPr lang="en-US"/>
              </a:p>
            </c:txPr>
          </c:dLbls>
          <c:val>
            <c:numRef>
              <c:f>crec_trim!$H$33</c:f>
              <c:numCache>
                <c:formatCode>0.0%</c:formatCode>
                <c:ptCount val="1"/>
                <c:pt idx="0">
                  <c:v>0.65215683500379762</c:v>
                </c:pt>
              </c:numCache>
            </c:numRef>
          </c:val>
        </c:ser>
        <c:ser>
          <c:idx val="1"/>
          <c:order val="1"/>
          <c:tx>
            <c:strRef>
              <c:f>crec_trim!$B$34</c:f>
              <c:strCache>
                <c:ptCount val="1"/>
                <c:pt idx="0">
                  <c:v>G</c:v>
                </c:pt>
              </c:strCache>
            </c:strRef>
          </c:tx>
          <c:dLbls>
            <c:dLbl>
              <c:idx val="0"/>
              <c:showVal val="1"/>
              <c:showSerName val="1"/>
            </c:dLbl>
            <c:delete val="1"/>
            <c:numFmt formatCode="0%" sourceLinked="0"/>
            <c:txPr>
              <a:bodyPr/>
              <a:lstStyle/>
              <a:p>
                <a:pPr>
                  <a:defRPr sz="1400" b="1">
                    <a:solidFill>
                      <a:schemeClr val="bg1"/>
                    </a:solidFill>
                  </a:defRPr>
                </a:pPr>
                <a:endParaRPr lang="en-US"/>
              </a:p>
            </c:txPr>
          </c:dLbls>
          <c:val>
            <c:numRef>
              <c:f>crec_trim!$H$34</c:f>
              <c:numCache>
                <c:formatCode>0.0%</c:formatCode>
                <c:ptCount val="1"/>
                <c:pt idx="0">
                  <c:v>0.17637794689263853</c:v>
                </c:pt>
              </c:numCache>
            </c:numRef>
          </c:val>
        </c:ser>
        <c:ser>
          <c:idx val="2"/>
          <c:order val="2"/>
          <c:tx>
            <c:strRef>
              <c:f>crec_trim!$B$35</c:f>
              <c:strCache>
                <c:ptCount val="1"/>
                <c:pt idx="0">
                  <c:v>I</c:v>
                </c:pt>
              </c:strCache>
            </c:strRef>
          </c:tx>
          <c:dLbls>
            <c:dLbl>
              <c:idx val="0"/>
              <c:numFmt formatCode="0%" sourceLinked="0"/>
              <c:spPr/>
              <c:txPr>
                <a:bodyPr/>
                <a:lstStyle/>
                <a:p>
                  <a:pPr>
                    <a:defRPr sz="1400" b="1">
                      <a:solidFill>
                        <a:schemeClr val="bg1"/>
                      </a:solidFill>
                    </a:defRPr>
                  </a:pPr>
                  <a:endParaRPr lang="en-US"/>
                </a:p>
              </c:txPr>
              <c:showVal val="1"/>
              <c:showSerName val="1"/>
            </c:dLbl>
            <c:delete val="1"/>
            <c:numFmt formatCode="0%" sourceLinked="0"/>
            <c:txPr>
              <a:bodyPr/>
              <a:lstStyle/>
              <a:p>
                <a:pPr>
                  <a:defRPr>
                    <a:solidFill>
                      <a:schemeClr val="bg1"/>
                    </a:solidFill>
                  </a:defRPr>
                </a:pPr>
                <a:endParaRPr lang="en-US"/>
              </a:p>
            </c:txPr>
          </c:dLbls>
          <c:val>
            <c:numRef>
              <c:f>crec_trim!$H$35</c:f>
              <c:numCache>
                <c:formatCode>0.0%</c:formatCode>
                <c:ptCount val="1"/>
                <c:pt idx="0">
                  <c:v>0.27564708773288454</c:v>
                </c:pt>
              </c:numCache>
            </c:numRef>
          </c:val>
        </c:ser>
        <c:ser>
          <c:idx val="3"/>
          <c:order val="3"/>
          <c:tx>
            <c:strRef>
              <c:f>crec_trim!$B$36</c:f>
              <c:strCache>
                <c:ptCount val="1"/>
                <c:pt idx="0">
                  <c:v>XN</c:v>
                </c:pt>
              </c:strCache>
            </c:strRef>
          </c:tx>
          <c:dLbls>
            <c:dLbl>
              <c:idx val="0"/>
              <c:layout>
                <c:manualLayout>
                  <c:x val="1.1111111111111125E-2"/>
                  <c:y val="2.7826092037173303E-2"/>
                </c:manualLayout>
              </c:layout>
              <c:tx>
                <c:rich>
                  <a:bodyPr/>
                  <a:lstStyle/>
                  <a:p>
                    <a:r>
                      <a:rPr lang="en-US"/>
                      <a:t>XN,-13%</a:t>
                    </a:r>
                  </a:p>
                </c:rich>
              </c:tx>
              <c:showVal val="1"/>
              <c:showSerName val="1"/>
            </c:dLbl>
            <c:delete val="1"/>
            <c:numFmt formatCode="0%" sourceLinked="0"/>
            <c:txPr>
              <a:bodyPr/>
              <a:lstStyle/>
              <a:p>
                <a:pPr>
                  <a:defRPr sz="1400" b="1">
                    <a:solidFill>
                      <a:schemeClr val="bg1"/>
                    </a:solidFill>
                  </a:defRPr>
                </a:pPr>
                <a:endParaRPr lang="en-US"/>
              </a:p>
            </c:txPr>
          </c:dLbls>
          <c:val>
            <c:numRef>
              <c:f>crec_trim!$H$36</c:f>
              <c:numCache>
                <c:formatCode>0.0%</c:formatCode>
                <c:ptCount val="1"/>
                <c:pt idx="0">
                  <c:v>-0.10418186962932074</c:v>
                </c:pt>
              </c:numCache>
            </c:numRef>
          </c:val>
        </c:ser>
        <c:gapWidth val="55"/>
        <c:overlap val="100"/>
        <c:axId val="257770240"/>
        <c:axId val="257771776"/>
      </c:barChart>
      <c:catAx>
        <c:axId val="257770240"/>
        <c:scaling>
          <c:orientation val="minMax"/>
        </c:scaling>
        <c:delete val="1"/>
        <c:axPos val="b"/>
        <c:majorTickMark val="none"/>
        <c:tickLblPos val="none"/>
        <c:crossAx val="257771776"/>
        <c:crosses val="autoZero"/>
        <c:auto val="1"/>
        <c:lblAlgn val="ctr"/>
        <c:lblOffset val="100"/>
      </c:catAx>
      <c:valAx>
        <c:axId val="257771776"/>
        <c:scaling>
          <c:orientation val="minMax"/>
        </c:scaling>
        <c:delete val="1"/>
        <c:axPos val="l"/>
        <c:numFmt formatCode="0%" sourceLinked="1"/>
        <c:majorTickMark val="none"/>
        <c:tickLblPos val="none"/>
        <c:crossAx val="257770240"/>
        <c:crosses val="autoZero"/>
        <c:crossBetween val="between"/>
      </c:valAx>
    </c:plotArea>
    <c:plotVisOnly val="1"/>
  </c:chart>
  <c:printSettings>
    <c:headerFooter/>
    <c:pageMargins b="0.75000000000000511" l="0.70000000000000062" r="0.70000000000000062" t="0.750000000000005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lineChart>
        <c:grouping val="standard"/>
        <c:ser>
          <c:idx val="0"/>
          <c:order val="0"/>
          <c:tx>
            <c:strRef>
              <c:f>crec_mensuales!$B$4</c:f>
              <c:strCache>
                <c:ptCount val="1"/>
                <c:pt idx="0">
                  <c:v>retail</c:v>
                </c:pt>
              </c:strCache>
            </c:strRef>
          </c:tx>
          <c:marker>
            <c:symbol val="none"/>
          </c:marker>
          <c:cat>
            <c:numRef>
              <c:f>crec_mensuales!$A$5:$A$22</c:f>
              <c:numCache>
                <c:formatCode>mmm/yy;@</c:formatCode>
                <c:ptCount val="18"/>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numCache>
            </c:numRef>
          </c:cat>
          <c:val>
            <c:numRef>
              <c:f>crec_mensuales!$B$5:$B$22</c:f>
              <c:numCache>
                <c:formatCode>0.0</c:formatCode>
                <c:ptCount val="18"/>
                <c:pt idx="0">
                  <c:v>6.1907295073073021</c:v>
                </c:pt>
                <c:pt idx="1">
                  <c:v>2.9489350444164453</c:v>
                </c:pt>
                <c:pt idx="2">
                  <c:v>-1.0634947215021229</c:v>
                </c:pt>
                <c:pt idx="3">
                  <c:v>-1.3290783603331802</c:v>
                </c:pt>
                <c:pt idx="4">
                  <c:v>-0.3878723333695322</c:v>
                </c:pt>
                <c:pt idx="5">
                  <c:v>3.363419184156724</c:v>
                </c:pt>
                <c:pt idx="6">
                  <c:v>6.1109510580547477</c:v>
                </c:pt>
                <c:pt idx="7">
                  <c:v>-3.5730773240946201</c:v>
                </c:pt>
                <c:pt idx="8">
                  <c:v>5.8724717587480546</c:v>
                </c:pt>
                <c:pt idx="9">
                  <c:v>-0.59442391178791132</c:v>
                </c:pt>
                <c:pt idx="10">
                  <c:v>-0.86034612004342037</c:v>
                </c:pt>
                <c:pt idx="11">
                  <c:v>-2.0480758914904418</c:v>
                </c:pt>
                <c:pt idx="12">
                  <c:v>-2.5949750501916391</c:v>
                </c:pt>
                <c:pt idx="13">
                  <c:v>-1.2242423939060276</c:v>
                </c:pt>
                <c:pt idx="14">
                  <c:v>0.65155423212288621</c:v>
                </c:pt>
                <c:pt idx="15">
                  <c:v>6.200976865434038</c:v>
                </c:pt>
                <c:pt idx="16">
                  <c:v>7.3442820738747416</c:v>
                </c:pt>
                <c:pt idx="17">
                  <c:v>-1.2534214887243156</c:v>
                </c:pt>
              </c:numCache>
            </c:numRef>
          </c:val>
        </c:ser>
        <c:marker val="1"/>
        <c:axId val="257936768"/>
        <c:axId val="257938560"/>
      </c:lineChart>
      <c:dateAx>
        <c:axId val="257936768"/>
        <c:scaling>
          <c:orientation val="minMax"/>
        </c:scaling>
        <c:axPos val="b"/>
        <c:numFmt formatCode="mmm/yy;@" sourceLinked="1"/>
        <c:tickLblPos val="low"/>
        <c:crossAx val="257938560"/>
        <c:crosses val="autoZero"/>
        <c:auto val="1"/>
        <c:lblOffset val="100"/>
      </c:dateAx>
      <c:valAx>
        <c:axId val="257938560"/>
        <c:scaling>
          <c:orientation val="minMax"/>
        </c:scaling>
        <c:axPos val="l"/>
        <c:numFmt formatCode="0.0" sourceLinked="1"/>
        <c:tickLblPos val="nextTo"/>
        <c:crossAx val="257936768"/>
        <c:crosses val="autoZero"/>
        <c:crossBetween val="between"/>
      </c:valAx>
    </c:plotArea>
    <c:plotVisOnly val="1"/>
  </c:chart>
  <c:printSettings>
    <c:headerFooter/>
    <c:pageMargins b="0.75000000000000155" l="0.70000000000000062" r="0.70000000000000062" t="0.750000000000001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511969</xdr:colOff>
      <xdr:row>40</xdr:row>
      <xdr:rowOff>83344</xdr:rowOff>
    </xdr:from>
    <xdr:to>
      <xdr:col>23</xdr:col>
      <xdr:colOff>119064</xdr:colOff>
      <xdr:row>54</xdr:row>
      <xdr:rowOff>23813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22</xdr:row>
      <xdr:rowOff>0</xdr:rowOff>
    </xdr:from>
    <xdr:to>
      <xdr:col>19</xdr:col>
      <xdr:colOff>154782</xdr:colOff>
      <xdr:row>29</xdr:row>
      <xdr:rowOff>107155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52</xdr:row>
      <xdr:rowOff>0</xdr:rowOff>
    </xdr:from>
    <xdr:to>
      <xdr:col>8</xdr:col>
      <xdr:colOff>83344</xdr:colOff>
      <xdr:row>66</xdr:row>
      <xdr:rowOff>71437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31</xdr:row>
      <xdr:rowOff>0</xdr:rowOff>
    </xdr:from>
    <xdr:to>
      <xdr:col>19</xdr:col>
      <xdr:colOff>154782</xdr:colOff>
      <xdr:row>38</xdr:row>
      <xdr:rowOff>107155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40</xdr:row>
      <xdr:rowOff>0</xdr:rowOff>
    </xdr:from>
    <xdr:to>
      <xdr:col>19</xdr:col>
      <xdr:colOff>154782</xdr:colOff>
      <xdr:row>47</xdr:row>
      <xdr:rowOff>107155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22</xdr:row>
      <xdr:rowOff>0</xdr:rowOff>
    </xdr:from>
    <xdr:to>
      <xdr:col>26</xdr:col>
      <xdr:colOff>154781</xdr:colOff>
      <xdr:row>29</xdr:row>
      <xdr:rowOff>107155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31</xdr:row>
      <xdr:rowOff>0</xdr:rowOff>
    </xdr:from>
    <xdr:to>
      <xdr:col>26</xdr:col>
      <xdr:colOff>154781</xdr:colOff>
      <xdr:row>38</xdr:row>
      <xdr:rowOff>107155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52</xdr:row>
      <xdr:rowOff>0</xdr:rowOff>
    </xdr:from>
    <xdr:to>
      <xdr:col>17</xdr:col>
      <xdr:colOff>321469</xdr:colOff>
      <xdr:row>66</xdr:row>
      <xdr:rowOff>71437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8</xdr:col>
      <xdr:colOff>523876</xdr:colOff>
      <xdr:row>17</xdr:row>
      <xdr:rowOff>0</xdr:rowOff>
    </xdr:from>
    <xdr:to>
      <xdr:col>16</xdr:col>
      <xdr:colOff>238126</xdr:colOff>
      <xdr:row>31</xdr:row>
      <xdr:rowOff>71438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R/PCARVALLO/Proyecciones/Ejercicio%202016-06/Argentina/Argentin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arterly"/>
      <sheetName val="q_preprocess"/>
      <sheetName val="q_preprocess1"/>
      <sheetName val="monthly"/>
      <sheetName val="m_preprocess"/>
      <sheetName val="optimal"/>
      <sheetName val="proyPIB"/>
      <sheetName val="crec_trim"/>
      <sheetName val="crec_mensuales"/>
    </sheetNames>
    <sheetDataSet>
      <sheetData sheetId="0">
        <row r="58">
          <cell r="A58">
            <v>38047</v>
          </cell>
        </row>
        <row r="59">
          <cell r="A59">
            <v>38139</v>
          </cell>
        </row>
        <row r="60">
          <cell r="A60">
            <v>38231</v>
          </cell>
        </row>
        <row r="61">
          <cell r="A61">
            <v>38322</v>
          </cell>
        </row>
        <row r="62">
          <cell r="A62">
            <v>38412</v>
          </cell>
        </row>
        <row r="63">
          <cell r="A63">
            <v>38504</v>
          </cell>
        </row>
        <row r="64">
          <cell r="A64">
            <v>38596</v>
          </cell>
        </row>
        <row r="65">
          <cell r="A65">
            <v>38687</v>
          </cell>
        </row>
        <row r="66">
          <cell r="A66">
            <v>38777</v>
          </cell>
        </row>
        <row r="67">
          <cell r="A67">
            <v>38869</v>
          </cell>
        </row>
        <row r="68">
          <cell r="A68">
            <v>38961</v>
          </cell>
        </row>
        <row r="69">
          <cell r="A69">
            <v>39052</v>
          </cell>
        </row>
        <row r="70">
          <cell r="A70">
            <v>39142</v>
          </cell>
        </row>
        <row r="71">
          <cell r="A71">
            <v>39234</v>
          </cell>
        </row>
        <row r="72">
          <cell r="A72">
            <v>39326</v>
          </cell>
        </row>
        <row r="73">
          <cell r="A73">
            <v>39417</v>
          </cell>
        </row>
        <row r="74">
          <cell r="A74">
            <v>39508</v>
          </cell>
        </row>
        <row r="75">
          <cell r="A75">
            <v>39600</v>
          </cell>
        </row>
        <row r="76">
          <cell r="A76">
            <v>39692</v>
          </cell>
        </row>
        <row r="77">
          <cell r="A77">
            <v>39783</v>
          </cell>
        </row>
        <row r="78">
          <cell r="A78">
            <v>39873</v>
          </cell>
        </row>
        <row r="79">
          <cell r="A79">
            <v>39965</v>
          </cell>
        </row>
        <row r="80">
          <cell r="A80">
            <v>40057</v>
          </cell>
        </row>
        <row r="81">
          <cell r="A81">
            <v>40148</v>
          </cell>
        </row>
        <row r="82">
          <cell r="A82">
            <v>40238</v>
          </cell>
        </row>
        <row r="83">
          <cell r="A83">
            <v>40330</v>
          </cell>
        </row>
        <row r="84">
          <cell r="A84">
            <v>40422</v>
          </cell>
        </row>
        <row r="85">
          <cell r="A85">
            <v>40513</v>
          </cell>
        </row>
        <row r="86">
          <cell r="A86">
            <v>40603</v>
          </cell>
        </row>
        <row r="87">
          <cell r="A87">
            <v>40695</v>
          </cell>
        </row>
        <row r="88">
          <cell r="A88">
            <v>40787</v>
          </cell>
        </row>
        <row r="89">
          <cell r="A89">
            <v>40878</v>
          </cell>
        </row>
        <row r="90">
          <cell r="A90">
            <v>40969</v>
          </cell>
        </row>
        <row r="91">
          <cell r="A91">
            <v>41061</v>
          </cell>
        </row>
        <row r="92">
          <cell r="A92">
            <v>41153</v>
          </cell>
        </row>
        <row r="93">
          <cell r="A93">
            <v>41244</v>
          </cell>
        </row>
        <row r="94">
          <cell r="A94">
            <v>41334</v>
          </cell>
        </row>
        <row r="95">
          <cell r="A95">
            <v>41426</v>
          </cell>
        </row>
        <row r="96">
          <cell r="A96">
            <v>41518</v>
          </cell>
        </row>
        <row r="97">
          <cell r="A97">
            <v>41609</v>
          </cell>
        </row>
        <row r="98">
          <cell r="A98">
            <v>41699</v>
          </cell>
        </row>
        <row r="99">
          <cell r="A99">
            <v>41791</v>
          </cell>
        </row>
        <row r="100">
          <cell r="A100">
            <v>41883</v>
          </cell>
        </row>
        <row r="101">
          <cell r="A101">
            <v>41974</v>
          </cell>
        </row>
        <row r="102">
          <cell r="A102">
            <v>42064</v>
          </cell>
        </row>
        <row r="103">
          <cell r="A103">
            <v>42156</v>
          </cell>
        </row>
        <row r="104">
          <cell r="A104">
            <v>42248</v>
          </cell>
        </row>
        <row r="105">
          <cell r="A105">
            <v>42339</v>
          </cell>
        </row>
        <row r="106">
          <cell r="A106">
            <v>42430</v>
          </cell>
        </row>
        <row r="107">
          <cell r="A107">
            <v>42522</v>
          </cell>
        </row>
        <row r="108">
          <cell r="A108">
            <v>42614</v>
          </cell>
        </row>
        <row r="109">
          <cell r="A109">
            <v>42705</v>
          </cell>
        </row>
        <row r="110">
          <cell r="A110">
            <v>42795</v>
          </cell>
        </row>
        <row r="111">
          <cell r="A111">
            <v>42887</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dane.gov.co/" TargetMode="External"/><Relationship Id="rId1" Type="http://schemas.openxmlformats.org/officeDocument/2006/relationships/hyperlink" Target="http://www.dane.gov.co/index.php/estadisticas-por-tema/cuentas-nacionales/cuentas-nacionales-trimestral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banrep.gov.co/es/imaco" TargetMode="External"/><Relationship Id="rId3" Type="http://schemas.openxmlformats.org/officeDocument/2006/relationships/hyperlink" Target="http://www.banrep.gov.co/es/indice-terminos-intercambio" TargetMode="External"/><Relationship Id="rId7" Type="http://schemas.openxmlformats.org/officeDocument/2006/relationships/hyperlink" Target="http://www.banrep.gov.co/es/balanza-comercial" TargetMode="External"/><Relationship Id="rId2" Type="http://schemas.openxmlformats.org/officeDocument/2006/relationships/hyperlink" Target="http://www.dane.gov.co/index.php/indices-de-precios-y-costos/indice-de-precios-al-consumidor-ipc" TargetMode="External"/><Relationship Id="rId1" Type="http://schemas.openxmlformats.org/officeDocument/2006/relationships/hyperlink" Target="http://www.dane.gov.co/index.php/construccion-alias/estadisticas-de-edificacion-de-licencias-de-construccion-elic" TargetMode="External"/><Relationship Id="rId6" Type="http://schemas.openxmlformats.org/officeDocument/2006/relationships/hyperlink" Target="http://www.dane.gov.co/index.php/comercio-exterior/exportaciones" TargetMode="External"/><Relationship Id="rId5" Type="http://schemas.openxmlformats.org/officeDocument/2006/relationships/hyperlink" Target="http://www.dane.gov.co/index.php/comercio-interior/muestra-mensual-de-comercio-al-por-menor-mmcm" TargetMode="External"/><Relationship Id="rId4" Type="http://schemas.openxmlformats.org/officeDocument/2006/relationships/hyperlink" Target="http://www.dane.gov.co/index.php/cuentas-economicas/indicador-de-seguimiento-a-la-economia-ise"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rgb="FF92D050"/>
  </sheetPr>
  <dimension ref="A1:P117"/>
  <sheetViews>
    <sheetView zoomScale="85" zoomScaleNormal="85" workbookViewId="0">
      <pane xSplit="4" ySplit="1" topLeftCell="E93" activePane="bottomRight" state="frozen"/>
      <selection activeCell="K83" sqref="K83"/>
      <selection pane="topRight" activeCell="K83" sqref="K83"/>
      <selection pane="bottomLeft" activeCell="K83" sqref="K83"/>
      <selection pane="bottomRight" activeCell="J116" sqref="J116"/>
    </sheetView>
  </sheetViews>
  <sheetFormatPr defaultRowHeight="15"/>
  <cols>
    <col min="1" max="1" width="9.85546875" style="21" bestFit="1" customWidth="1"/>
    <col min="2" max="2" width="9.140625" customWidth="1"/>
    <col min="4" max="4" width="9.140625" customWidth="1"/>
  </cols>
  <sheetData>
    <row r="1" spans="1:16" s="1" customFormat="1">
      <c r="A1" s="18" t="s">
        <v>4</v>
      </c>
      <c r="B1" s="1" t="s">
        <v>0</v>
      </c>
      <c r="C1" s="1" t="s">
        <v>1</v>
      </c>
      <c r="D1" s="1" t="s">
        <v>115</v>
      </c>
      <c r="E1" t="s">
        <v>2</v>
      </c>
      <c r="F1" t="s">
        <v>184</v>
      </c>
      <c r="G1" s="1" t="s">
        <v>3</v>
      </c>
      <c r="H1" s="1" t="s">
        <v>9</v>
      </c>
      <c r="I1" s="1" t="s">
        <v>10</v>
      </c>
      <c r="J1" s="1" t="s">
        <v>195</v>
      </c>
      <c r="K1" s="1" t="s">
        <v>196</v>
      </c>
      <c r="L1" s="1" t="s">
        <v>11</v>
      </c>
      <c r="M1" s="1" t="s">
        <v>12</v>
      </c>
      <c r="N1" s="1" t="s">
        <v>147</v>
      </c>
      <c r="O1" s="1" t="s">
        <v>148</v>
      </c>
      <c r="P1" s="1" t="s">
        <v>149</v>
      </c>
    </row>
    <row r="2" spans="1:16">
      <c r="A2" s="34">
        <v>32933</v>
      </c>
      <c r="B2">
        <v>1990</v>
      </c>
      <c r="C2">
        <v>1</v>
      </c>
      <c r="D2">
        <v>2</v>
      </c>
      <c r="E2" t="str">
        <f>IF(ISBLANK(HLOOKUP(E$1, q_preprocess!$1:$1048576, $D2, FALSE)), "", HLOOKUP(E$1, q_preprocess!$1:$1048576, $D2, FALSE))</f>
        <v/>
      </c>
      <c r="F2" t="str">
        <f>IF(ISBLANK(HLOOKUP(F$1, q_preprocess!$1:$1048576, $D2, FALSE)), "", HLOOKUP(F$1, q_preprocess!$1:$1048576, $D2, FALSE))</f>
        <v/>
      </c>
      <c r="G2" t="str">
        <f>IF(ISBLANK(HLOOKUP(G$1, q_preprocess!$1:$1048576, $D2, FALSE)), "", HLOOKUP(G$1, q_preprocess!$1:$1048576, $D2, FALSE))</f>
        <v/>
      </c>
      <c r="H2" t="str">
        <f>IF(ISBLANK(HLOOKUP(H$1, q_preprocess!$1:$1048576, $D2, FALSE)), "", HLOOKUP(H$1, q_preprocess!$1:$1048576, $D2, FALSE))</f>
        <v/>
      </c>
      <c r="I2" t="str">
        <f>IF(ISBLANK(HLOOKUP(I$1, q_preprocess!$1:$1048576, $D2, FALSE)), "", HLOOKUP(I$1, q_preprocess!$1:$1048576, $D2, FALSE))</f>
        <v/>
      </c>
      <c r="J2" t="str">
        <f>IF(ISBLANK(HLOOKUP(J$1, q_preprocess!$1:$1048576, $D2, FALSE)), "", HLOOKUP(J$1, q_preprocess!$1:$1048576, $D2, FALSE))</f>
        <v/>
      </c>
      <c r="K2" t="str">
        <f>IF(ISBLANK(HLOOKUP(K$1, q_preprocess!$1:$1048576, $D2, FALSE)), "", HLOOKUP(K$1, q_preprocess!$1:$1048576, $D2, FALSE))</f>
        <v/>
      </c>
      <c r="L2" t="str">
        <f>IF(ISBLANK(HLOOKUP(L$1, q_preprocess!$1:$1048576, $D2, FALSE)), "", HLOOKUP(L$1, q_preprocess!$1:$1048576, $D2, FALSE))</f>
        <v/>
      </c>
      <c r="M2" t="str">
        <f>IF(ISBLANK(HLOOKUP(M$1, q_preprocess!$1:$1048576, $D2, FALSE)), "", HLOOKUP(M$1, q_preprocess!$1:$1048576, $D2, FALSE))</f>
        <v/>
      </c>
      <c r="N2" t="str">
        <f>IF(ISBLANK(HLOOKUP(N$1, q_preprocess!$1:$1048576, $D2, FALSE)), "", HLOOKUP(N$1, q_preprocess!$1:$1048576, $D2, FALSE))</f>
        <v/>
      </c>
      <c r="O2" t="str">
        <f>IF(ISBLANK(HLOOKUP(O$1, q_preprocess!$1:$1048576, $D2, FALSE)), "", HLOOKUP(O$1, q_preprocess!$1:$1048576, $D2, FALSE))</f>
        <v/>
      </c>
      <c r="P2" t="str">
        <f>IF(ISBLANK(HLOOKUP(P$1, q_preprocess!$1:$1048576, $D2, FALSE)), "", HLOOKUP(P$1, q_preprocess!$1:$1048576, $D2, FALSE))</f>
        <v/>
      </c>
    </row>
    <row r="3" spans="1:16">
      <c r="A3" s="34">
        <v>33025</v>
      </c>
      <c r="B3">
        <v>1990</v>
      </c>
      <c r="C3">
        <v>2</v>
      </c>
      <c r="D3">
        <v>3</v>
      </c>
      <c r="E3" t="str">
        <f>IF(ISBLANK(HLOOKUP(E$1, q_preprocess!$1:$1048576, $D3, FALSE)), "", HLOOKUP(E$1, q_preprocess!$1:$1048576, $D3, FALSE))</f>
        <v/>
      </c>
      <c r="F3" t="str">
        <f>IF(ISBLANK(HLOOKUP(F$1, q_preprocess!$1:$1048576, $D3, FALSE)), "", HLOOKUP(F$1, q_preprocess!$1:$1048576, $D3, FALSE))</f>
        <v/>
      </c>
      <c r="G3" t="str">
        <f>IF(ISBLANK(HLOOKUP(G$1, q_preprocess!$1:$1048576, $D3, FALSE)), "", HLOOKUP(G$1, q_preprocess!$1:$1048576, $D3, FALSE))</f>
        <v/>
      </c>
      <c r="H3" t="str">
        <f>IF(ISBLANK(HLOOKUP(H$1, q_preprocess!$1:$1048576, $D3, FALSE)), "", HLOOKUP(H$1, q_preprocess!$1:$1048576, $D3, FALSE))</f>
        <v/>
      </c>
      <c r="I3" t="str">
        <f>IF(ISBLANK(HLOOKUP(I$1, q_preprocess!$1:$1048576, $D3, FALSE)), "", HLOOKUP(I$1, q_preprocess!$1:$1048576, $D3, FALSE))</f>
        <v/>
      </c>
      <c r="J3" t="str">
        <f>IF(ISBLANK(HLOOKUP(J$1, q_preprocess!$1:$1048576, $D3, FALSE)), "", HLOOKUP(J$1, q_preprocess!$1:$1048576, $D3, FALSE))</f>
        <v/>
      </c>
      <c r="K3" t="str">
        <f>IF(ISBLANK(HLOOKUP(K$1, q_preprocess!$1:$1048576, $D3, FALSE)), "", HLOOKUP(K$1, q_preprocess!$1:$1048576, $D3, FALSE))</f>
        <v/>
      </c>
      <c r="L3" t="str">
        <f>IF(ISBLANK(HLOOKUP(L$1, q_preprocess!$1:$1048576, $D3, FALSE)), "", HLOOKUP(L$1, q_preprocess!$1:$1048576, $D3, FALSE))</f>
        <v/>
      </c>
      <c r="M3" t="str">
        <f>IF(ISBLANK(HLOOKUP(M$1, q_preprocess!$1:$1048576, $D3, FALSE)), "", HLOOKUP(M$1, q_preprocess!$1:$1048576, $D3, FALSE))</f>
        <v/>
      </c>
      <c r="N3" t="str">
        <f>IF(ISBLANK(HLOOKUP(N$1, q_preprocess!$1:$1048576, $D3, FALSE)), "", HLOOKUP(N$1, q_preprocess!$1:$1048576, $D3, FALSE))</f>
        <v/>
      </c>
      <c r="O3" t="str">
        <f>IF(ISBLANK(HLOOKUP(O$1, q_preprocess!$1:$1048576, $D3, FALSE)), "", HLOOKUP(O$1, q_preprocess!$1:$1048576, $D3, FALSE))</f>
        <v/>
      </c>
      <c r="P3" t="str">
        <f>IF(ISBLANK(HLOOKUP(P$1, q_preprocess!$1:$1048576, $D3, FALSE)), "", HLOOKUP(P$1, q_preprocess!$1:$1048576, $D3, FALSE))</f>
        <v/>
      </c>
    </row>
    <row r="4" spans="1:16">
      <c r="A4" s="34">
        <v>33117</v>
      </c>
      <c r="B4">
        <v>1990</v>
      </c>
      <c r="C4">
        <v>3</v>
      </c>
      <c r="D4">
        <v>4</v>
      </c>
      <c r="E4" t="str">
        <f>IF(ISBLANK(HLOOKUP(E$1, q_preprocess!$1:$1048576, $D4, FALSE)), "", HLOOKUP(E$1, q_preprocess!$1:$1048576, $D4, FALSE))</f>
        <v/>
      </c>
      <c r="F4" t="str">
        <f>IF(ISBLANK(HLOOKUP(F$1, q_preprocess!$1:$1048576, $D4, FALSE)), "", HLOOKUP(F$1, q_preprocess!$1:$1048576, $D4, FALSE))</f>
        <v/>
      </c>
      <c r="G4" t="str">
        <f>IF(ISBLANK(HLOOKUP(G$1, q_preprocess!$1:$1048576, $D4, FALSE)), "", HLOOKUP(G$1, q_preprocess!$1:$1048576, $D4, FALSE))</f>
        <v/>
      </c>
      <c r="H4" t="str">
        <f>IF(ISBLANK(HLOOKUP(H$1, q_preprocess!$1:$1048576, $D4, FALSE)), "", HLOOKUP(H$1, q_preprocess!$1:$1048576, $D4, FALSE))</f>
        <v/>
      </c>
      <c r="I4" t="str">
        <f>IF(ISBLANK(HLOOKUP(I$1, q_preprocess!$1:$1048576, $D4, FALSE)), "", HLOOKUP(I$1, q_preprocess!$1:$1048576, $D4, FALSE))</f>
        <v/>
      </c>
      <c r="J4" t="str">
        <f>IF(ISBLANK(HLOOKUP(J$1, q_preprocess!$1:$1048576, $D4, FALSE)), "", HLOOKUP(J$1, q_preprocess!$1:$1048576, $D4, FALSE))</f>
        <v/>
      </c>
      <c r="K4" t="str">
        <f>IF(ISBLANK(HLOOKUP(K$1, q_preprocess!$1:$1048576, $D4, FALSE)), "", HLOOKUP(K$1, q_preprocess!$1:$1048576, $D4, FALSE))</f>
        <v/>
      </c>
      <c r="L4" t="str">
        <f>IF(ISBLANK(HLOOKUP(L$1, q_preprocess!$1:$1048576, $D4, FALSE)), "", HLOOKUP(L$1, q_preprocess!$1:$1048576, $D4, FALSE))</f>
        <v/>
      </c>
      <c r="M4" t="str">
        <f>IF(ISBLANK(HLOOKUP(M$1, q_preprocess!$1:$1048576, $D4, FALSE)), "", HLOOKUP(M$1, q_preprocess!$1:$1048576, $D4, FALSE))</f>
        <v/>
      </c>
      <c r="N4" t="str">
        <f>IF(ISBLANK(HLOOKUP(N$1, q_preprocess!$1:$1048576, $D4, FALSE)), "", HLOOKUP(N$1, q_preprocess!$1:$1048576, $D4, FALSE))</f>
        <v/>
      </c>
      <c r="O4" t="str">
        <f>IF(ISBLANK(HLOOKUP(O$1, q_preprocess!$1:$1048576, $D4, FALSE)), "", HLOOKUP(O$1, q_preprocess!$1:$1048576, $D4, FALSE))</f>
        <v/>
      </c>
      <c r="P4" t="str">
        <f>IF(ISBLANK(HLOOKUP(P$1, q_preprocess!$1:$1048576, $D4, FALSE)), "", HLOOKUP(P$1, q_preprocess!$1:$1048576, $D4, FALSE))</f>
        <v/>
      </c>
    </row>
    <row r="5" spans="1:16">
      <c r="A5" s="34">
        <v>33208</v>
      </c>
      <c r="B5">
        <v>1990</v>
      </c>
      <c r="C5">
        <v>4</v>
      </c>
      <c r="D5">
        <v>5</v>
      </c>
      <c r="E5" t="str">
        <f>IF(ISBLANK(HLOOKUP(E$1, q_preprocess!$1:$1048576, $D5, FALSE)), "", HLOOKUP(E$1, q_preprocess!$1:$1048576, $D5, FALSE))</f>
        <v/>
      </c>
      <c r="F5" t="str">
        <f>IF(ISBLANK(HLOOKUP(F$1, q_preprocess!$1:$1048576, $D5, FALSE)), "", HLOOKUP(F$1, q_preprocess!$1:$1048576, $D5, FALSE))</f>
        <v/>
      </c>
      <c r="G5" t="str">
        <f>IF(ISBLANK(HLOOKUP(G$1, q_preprocess!$1:$1048576, $D5, FALSE)), "", HLOOKUP(G$1, q_preprocess!$1:$1048576, $D5, FALSE))</f>
        <v/>
      </c>
      <c r="H5" t="str">
        <f>IF(ISBLANK(HLOOKUP(H$1, q_preprocess!$1:$1048576, $D5, FALSE)), "", HLOOKUP(H$1, q_preprocess!$1:$1048576, $D5, FALSE))</f>
        <v/>
      </c>
      <c r="I5" t="str">
        <f>IF(ISBLANK(HLOOKUP(I$1, q_preprocess!$1:$1048576, $D5, FALSE)), "", HLOOKUP(I$1, q_preprocess!$1:$1048576, $D5, FALSE))</f>
        <v/>
      </c>
      <c r="J5" t="str">
        <f>IF(ISBLANK(HLOOKUP(J$1, q_preprocess!$1:$1048576, $D5, FALSE)), "", HLOOKUP(J$1, q_preprocess!$1:$1048576, $D5, FALSE))</f>
        <v/>
      </c>
      <c r="K5" t="str">
        <f>IF(ISBLANK(HLOOKUP(K$1, q_preprocess!$1:$1048576, $D5, FALSE)), "", HLOOKUP(K$1, q_preprocess!$1:$1048576, $D5, FALSE))</f>
        <v/>
      </c>
      <c r="L5" t="str">
        <f>IF(ISBLANK(HLOOKUP(L$1, q_preprocess!$1:$1048576, $D5, FALSE)), "", HLOOKUP(L$1, q_preprocess!$1:$1048576, $D5, FALSE))</f>
        <v/>
      </c>
      <c r="M5" t="str">
        <f>IF(ISBLANK(HLOOKUP(M$1, q_preprocess!$1:$1048576, $D5, FALSE)), "", HLOOKUP(M$1, q_preprocess!$1:$1048576, $D5, FALSE))</f>
        <v/>
      </c>
      <c r="N5" t="str">
        <f>IF(ISBLANK(HLOOKUP(N$1, q_preprocess!$1:$1048576, $D5, FALSE)), "", HLOOKUP(N$1, q_preprocess!$1:$1048576, $D5, FALSE))</f>
        <v/>
      </c>
      <c r="O5" t="str">
        <f>IF(ISBLANK(HLOOKUP(O$1, q_preprocess!$1:$1048576, $D5, FALSE)), "", HLOOKUP(O$1, q_preprocess!$1:$1048576, $D5, FALSE))</f>
        <v/>
      </c>
      <c r="P5" t="str">
        <f>IF(ISBLANK(HLOOKUP(P$1, q_preprocess!$1:$1048576, $D5, FALSE)), "", HLOOKUP(P$1, q_preprocess!$1:$1048576, $D5, FALSE))</f>
        <v/>
      </c>
    </row>
    <row r="6" spans="1:16">
      <c r="A6" s="34">
        <v>33298</v>
      </c>
      <c r="B6">
        <v>1991</v>
      </c>
      <c r="C6">
        <v>1</v>
      </c>
      <c r="D6">
        <v>6</v>
      </c>
      <c r="E6" t="str">
        <f>IF(ISBLANK(HLOOKUP(E$1, q_preprocess!$1:$1048576, $D6, FALSE)), "", HLOOKUP(E$1, q_preprocess!$1:$1048576, $D6, FALSE))</f>
        <v/>
      </c>
      <c r="F6" t="str">
        <f>IF(ISBLANK(HLOOKUP(F$1, q_preprocess!$1:$1048576, $D6, FALSE)), "", HLOOKUP(F$1, q_preprocess!$1:$1048576, $D6, FALSE))</f>
        <v/>
      </c>
      <c r="G6" t="str">
        <f>IF(ISBLANK(HLOOKUP(G$1, q_preprocess!$1:$1048576, $D6, FALSE)), "", HLOOKUP(G$1, q_preprocess!$1:$1048576, $D6, FALSE))</f>
        <v/>
      </c>
      <c r="H6" t="str">
        <f>IF(ISBLANK(HLOOKUP(H$1, q_preprocess!$1:$1048576, $D6, FALSE)), "", HLOOKUP(H$1, q_preprocess!$1:$1048576, $D6, FALSE))</f>
        <v/>
      </c>
      <c r="I6" t="str">
        <f>IF(ISBLANK(HLOOKUP(I$1, q_preprocess!$1:$1048576, $D6, FALSE)), "", HLOOKUP(I$1, q_preprocess!$1:$1048576, $D6, FALSE))</f>
        <v/>
      </c>
      <c r="J6" t="str">
        <f>IF(ISBLANK(HLOOKUP(J$1, q_preprocess!$1:$1048576, $D6, FALSE)), "", HLOOKUP(J$1, q_preprocess!$1:$1048576, $D6, FALSE))</f>
        <v/>
      </c>
      <c r="K6" t="str">
        <f>IF(ISBLANK(HLOOKUP(K$1, q_preprocess!$1:$1048576, $D6, FALSE)), "", HLOOKUP(K$1, q_preprocess!$1:$1048576, $D6, FALSE))</f>
        <v/>
      </c>
      <c r="L6" t="str">
        <f>IF(ISBLANK(HLOOKUP(L$1, q_preprocess!$1:$1048576, $D6, FALSE)), "", HLOOKUP(L$1, q_preprocess!$1:$1048576, $D6, FALSE))</f>
        <v/>
      </c>
      <c r="M6" t="str">
        <f>IF(ISBLANK(HLOOKUP(M$1, q_preprocess!$1:$1048576, $D6, FALSE)), "", HLOOKUP(M$1, q_preprocess!$1:$1048576, $D6, FALSE))</f>
        <v/>
      </c>
      <c r="N6" t="str">
        <f>IF(ISBLANK(HLOOKUP(N$1, q_preprocess!$1:$1048576, $D6, FALSE)), "", HLOOKUP(N$1, q_preprocess!$1:$1048576, $D6, FALSE))</f>
        <v/>
      </c>
      <c r="O6" t="str">
        <f>IF(ISBLANK(HLOOKUP(O$1, q_preprocess!$1:$1048576, $D6, FALSE)), "", HLOOKUP(O$1, q_preprocess!$1:$1048576, $D6, FALSE))</f>
        <v/>
      </c>
      <c r="P6" t="str">
        <f>IF(ISBLANK(HLOOKUP(P$1, q_preprocess!$1:$1048576, $D6, FALSE)), "", HLOOKUP(P$1, q_preprocess!$1:$1048576, $D6, FALSE))</f>
        <v/>
      </c>
    </row>
    <row r="7" spans="1:16">
      <c r="A7" s="34">
        <v>33390</v>
      </c>
      <c r="B7">
        <v>1991</v>
      </c>
      <c r="C7">
        <v>2</v>
      </c>
      <c r="D7">
        <v>7</v>
      </c>
      <c r="E7" t="str">
        <f>IF(ISBLANK(HLOOKUP(E$1, q_preprocess!$1:$1048576, $D7, FALSE)), "", HLOOKUP(E$1, q_preprocess!$1:$1048576, $D7, FALSE))</f>
        <v/>
      </c>
      <c r="F7" t="str">
        <f>IF(ISBLANK(HLOOKUP(F$1, q_preprocess!$1:$1048576, $D7, FALSE)), "", HLOOKUP(F$1, q_preprocess!$1:$1048576, $D7, FALSE))</f>
        <v/>
      </c>
      <c r="G7" t="str">
        <f>IF(ISBLANK(HLOOKUP(G$1, q_preprocess!$1:$1048576, $D7, FALSE)), "", HLOOKUP(G$1, q_preprocess!$1:$1048576, $D7, FALSE))</f>
        <v/>
      </c>
      <c r="H7" t="str">
        <f>IF(ISBLANK(HLOOKUP(H$1, q_preprocess!$1:$1048576, $D7, FALSE)), "", HLOOKUP(H$1, q_preprocess!$1:$1048576, $D7, FALSE))</f>
        <v/>
      </c>
      <c r="I7" t="str">
        <f>IF(ISBLANK(HLOOKUP(I$1, q_preprocess!$1:$1048576, $D7, FALSE)), "", HLOOKUP(I$1, q_preprocess!$1:$1048576, $D7, FALSE))</f>
        <v/>
      </c>
      <c r="J7" t="str">
        <f>IF(ISBLANK(HLOOKUP(J$1, q_preprocess!$1:$1048576, $D7, FALSE)), "", HLOOKUP(J$1, q_preprocess!$1:$1048576, $D7, FALSE))</f>
        <v/>
      </c>
      <c r="K7" t="str">
        <f>IF(ISBLANK(HLOOKUP(K$1, q_preprocess!$1:$1048576, $D7, FALSE)), "", HLOOKUP(K$1, q_preprocess!$1:$1048576, $D7, FALSE))</f>
        <v/>
      </c>
      <c r="L7" t="str">
        <f>IF(ISBLANK(HLOOKUP(L$1, q_preprocess!$1:$1048576, $D7, FALSE)), "", HLOOKUP(L$1, q_preprocess!$1:$1048576, $D7, FALSE))</f>
        <v/>
      </c>
      <c r="M7" t="str">
        <f>IF(ISBLANK(HLOOKUP(M$1, q_preprocess!$1:$1048576, $D7, FALSE)), "", HLOOKUP(M$1, q_preprocess!$1:$1048576, $D7, FALSE))</f>
        <v/>
      </c>
      <c r="N7" t="str">
        <f>IF(ISBLANK(HLOOKUP(N$1, q_preprocess!$1:$1048576, $D7, FALSE)), "", HLOOKUP(N$1, q_preprocess!$1:$1048576, $D7, FALSE))</f>
        <v/>
      </c>
      <c r="O7" t="str">
        <f>IF(ISBLANK(HLOOKUP(O$1, q_preprocess!$1:$1048576, $D7, FALSE)), "", HLOOKUP(O$1, q_preprocess!$1:$1048576, $D7, FALSE))</f>
        <v/>
      </c>
      <c r="P7" t="str">
        <f>IF(ISBLANK(HLOOKUP(P$1, q_preprocess!$1:$1048576, $D7, FALSE)), "", HLOOKUP(P$1, q_preprocess!$1:$1048576, $D7, FALSE))</f>
        <v/>
      </c>
    </row>
    <row r="8" spans="1:16">
      <c r="A8" s="34">
        <v>33482</v>
      </c>
      <c r="B8">
        <v>1991</v>
      </c>
      <c r="C8">
        <v>3</v>
      </c>
      <c r="D8">
        <v>8</v>
      </c>
      <c r="E8" t="str">
        <f>IF(ISBLANK(HLOOKUP(E$1, q_preprocess!$1:$1048576, $D8, FALSE)), "", HLOOKUP(E$1, q_preprocess!$1:$1048576, $D8, FALSE))</f>
        <v/>
      </c>
      <c r="F8" t="str">
        <f>IF(ISBLANK(HLOOKUP(F$1, q_preprocess!$1:$1048576, $D8, FALSE)), "", HLOOKUP(F$1, q_preprocess!$1:$1048576, $D8, FALSE))</f>
        <v/>
      </c>
      <c r="G8" t="str">
        <f>IF(ISBLANK(HLOOKUP(G$1, q_preprocess!$1:$1048576, $D8, FALSE)), "", HLOOKUP(G$1, q_preprocess!$1:$1048576, $D8, FALSE))</f>
        <v/>
      </c>
      <c r="H8" t="str">
        <f>IF(ISBLANK(HLOOKUP(H$1, q_preprocess!$1:$1048576, $D8, FALSE)), "", HLOOKUP(H$1, q_preprocess!$1:$1048576, $D8, FALSE))</f>
        <v/>
      </c>
      <c r="I8" t="str">
        <f>IF(ISBLANK(HLOOKUP(I$1, q_preprocess!$1:$1048576, $D8, FALSE)), "", HLOOKUP(I$1, q_preprocess!$1:$1048576, $D8, FALSE))</f>
        <v/>
      </c>
      <c r="J8" t="str">
        <f>IF(ISBLANK(HLOOKUP(J$1, q_preprocess!$1:$1048576, $D8, FALSE)), "", HLOOKUP(J$1, q_preprocess!$1:$1048576, $D8, FALSE))</f>
        <v/>
      </c>
      <c r="K8" t="str">
        <f>IF(ISBLANK(HLOOKUP(K$1, q_preprocess!$1:$1048576, $D8, FALSE)), "", HLOOKUP(K$1, q_preprocess!$1:$1048576, $D8, FALSE))</f>
        <v/>
      </c>
      <c r="L8" t="str">
        <f>IF(ISBLANK(HLOOKUP(L$1, q_preprocess!$1:$1048576, $D8, FALSE)), "", HLOOKUP(L$1, q_preprocess!$1:$1048576, $D8, FALSE))</f>
        <v/>
      </c>
      <c r="M8" t="str">
        <f>IF(ISBLANK(HLOOKUP(M$1, q_preprocess!$1:$1048576, $D8, FALSE)), "", HLOOKUP(M$1, q_preprocess!$1:$1048576, $D8, FALSE))</f>
        <v/>
      </c>
      <c r="N8" t="str">
        <f>IF(ISBLANK(HLOOKUP(N$1, q_preprocess!$1:$1048576, $D8, FALSE)), "", HLOOKUP(N$1, q_preprocess!$1:$1048576, $D8, FALSE))</f>
        <v/>
      </c>
      <c r="O8" t="str">
        <f>IF(ISBLANK(HLOOKUP(O$1, q_preprocess!$1:$1048576, $D8, FALSE)), "", HLOOKUP(O$1, q_preprocess!$1:$1048576, $D8, FALSE))</f>
        <v/>
      </c>
      <c r="P8" t="str">
        <f>IF(ISBLANK(HLOOKUP(P$1, q_preprocess!$1:$1048576, $D8, FALSE)), "", HLOOKUP(P$1, q_preprocess!$1:$1048576, $D8, FALSE))</f>
        <v/>
      </c>
    </row>
    <row r="9" spans="1:16">
      <c r="A9" s="34">
        <v>33573</v>
      </c>
      <c r="B9">
        <v>1991</v>
      </c>
      <c r="C9">
        <v>4</v>
      </c>
      <c r="D9">
        <v>9</v>
      </c>
      <c r="E9" t="str">
        <f>IF(ISBLANK(HLOOKUP(E$1, q_preprocess!$1:$1048576, $D9, FALSE)), "", HLOOKUP(E$1, q_preprocess!$1:$1048576, $D9, FALSE))</f>
        <v/>
      </c>
      <c r="F9" t="str">
        <f>IF(ISBLANK(HLOOKUP(F$1, q_preprocess!$1:$1048576, $D9, FALSE)), "", HLOOKUP(F$1, q_preprocess!$1:$1048576, $D9, FALSE))</f>
        <v/>
      </c>
      <c r="G9" t="str">
        <f>IF(ISBLANK(HLOOKUP(G$1, q_preprocess!$1:$1048576, $D9, FALSE)), "", HLOOKUP(G$1, q_preprocess!$1:$1048576, $D9, FALSE))</f>
        <v/>
      </c>
      <c r="H9" t="str">
        <f>IF(ISBLANK(HLOOKUP(H$1, q_preprocess!$1:$1048576, $D9, FALSE)), "", HLOOKUP(H$1, q_preprocess!$1:$1048576, $D9, FALSE))</f>
        <v/>
      </c>
      <c r="I9" t="str">
        <f>IF(ISBLANK(HLOOKUP(I$1, q_preprocess!$1:$1048576, $D9, FALSE)), "", HLOOKUP(I$1, q_preprocess!$1:$1048576, $D9, FALSE))</f>
        <v/>
      </c>
      <c r="J9" t="str">
        <f>IF(ISBLANK(HLOOKUP(J$1, q_preprocess!$1:$1048576, $D9, FALSE)), "", HLOOKUP(J$1, q_preprocess!$1:$1048576, $D9, FALSE))</f>
        <v/>
      </c>
      <c r="K9" t="str">
        <f>IF(ISBLANK(HLOOKUP(K$1, q_preprocess!$1:$1048576, $D9, FALSE)), "", HLOOKUP(K$1, q_preprocess!$1:$1048576, $D9, FALSE))</f>
        <v/>
      </c>
      <c r="L9" t="str">
        <f>IF(ISBLANK(HLOOKUP(L$1, q_preprocess!$1:$1048576, $D9, FALSE)), "", HLOOKUP(L$1, q_preprocess!$1:$1048576, $D9, FALSE))</f>
        <v/>
      </c>
      <c r="M9" t="str">
        <f>IF(ISBLANK(HLOOKUP(M$1, q_preprocess!$1:$1048576, $D9, FALSE)), "", HLOOKUP(M$1, q_preprocess!$1:$1048576, $D9, FALSE))</f>
        <v/>
      </c>
      <c r="N9" t="str">
        <f>IF(ISBLANK(HLOOKUP(N$1, q_preprocess!$1:$1048576, $D9, FALSE)), "", HLOOKUP(N$1, q_preprocess!$1:$1048576, $D9, FALSE))</f>
        <v/>
      </c>
      <c r="O9" t="str">
        <f>IF(ISBLANK(HLOOKUP(O$1, q_preprocess!$1:$1048576, $D9, FALSE)), "", HLOOKUP(O$1, q_preprocess!$1:$1048576, $D9, FALSE))</f>
        <v/>
      </c>
      <c r="P9" t="str">
        <f>IF(ISBLANK(HLOOKUP(P$1, q_preprocess!$1:$1048576, $D9, FALSE)), "", HLOOKUP(P$1, q_preprocess!$1:$1048576, $D9, FALSE))</f>
        <v/>
      </c>
    </row>
    <row r="10" spans="1:16">
      <c r="A10" s="34">
        <v>33664</v>
      </c>
      <c r="B10">
        <v>1992</v>
      </c>
      <c r="C10">
        <v>1</v>
      </c>
      <c r="D10">
        <v>10</v>
      </c>
      <c r="E10" t="str">
        <f>IF(ISBLANK(HLOOKUP(E$1, q_preprocess!$1:$1048576, $D10, FALSE)), "", HLOOKUP(E$1, q_preprocess!$1:$1048576, $D10, FALSE))</f>
        <v/>
      </c>
      <c r="F10" t="str">
        <f>IF(ISBLANK(HLOOKUP(F$1, q_preprocess!$1:$1048576, $D10, FALSE)), "", HLOOKUP(F$1, q_preprocess!$1:$1048576, $D10, FALSE))</f>
        <v/>
      </c>
      <c r="G10" t="str">
        <f>IF(ISBLANK(HLOOKUP(G$1, q_preprocess!$1:$1048576, $D10, FALSE)), "", HLOOKUP(G$1, q_preprocess!$1:$1048576, $D10, FALSE))</f>
        <v/>
      </c>
      <c r="H10" t="str">
        <f>IF(ISBLANK(HLOOKUP(H$1, q_preprocess!$1:$1048576, $D10, FALSE)), "", HLOOKUP(H$1, q_preprocess!$1:$1048576, $D10, FALSE))</f>
        <v/>
      </c>
      <c r="I10" t="str">
        <f>IF(ISBLANK(HLOOKUP(I$1, q_preprocess!$1:$1048576, $D10, FALSE)), "", HLOOKUP(I$1, q_preprocess!$1:$1048576, $D10, FALSE))</f>
        <v/>
      </c>
      <c r="J10" t="str">
        <f>IF(ISBLANK(HLOOKUP(J$1, q_preprocess!$1:$1048576, $D10, FALSE)), "", HLOOKUP(J$1, q_preprocess!$1:$1048576, $D10, FALSE))</f>
        <v/>
      </c>
      <c r="K10" t="str">
        <f>IF(ISBLANK(HLOOKUP(K$1, q_preprocess!$1:$1048576, $D10, FALSE)), "", HLOOKUP(K$1, q_preprocess!$1:$1048576, $D10, FALSE))</f>
        <v/>
      </c>
      <c r="L10" t="str">
        <f>IF(ISBLANK(HLOOKUP(L$1, q_preprocess!$1:$1048576, $D10, FALSE)), "", HLOOKUP(L$1, q_preprocess!$1:$1048576, $D10, FALSE))</f>
        <v/>
      </c>
      <c r="M10" t="str">
        <f>IF(ISBLANK(HLOOKUP(M$1, q_preprocess!$1:$1048576, $D10, FALSE)), "", HLOOKUP(M$1, q_preprocess!$1:$1048576, $D10, FALSE))</f>
        <v/>
      </c>
      <c r="N10" t="str">
        <f>IF(ISBLANK(HLOOKUP(N$1, q_preprocess!$1:$1048576, $D10, FALSE)), "", HLOOKUP(N$1, q_preprocess!$1:$1048576, $D10, FALSE))</f>
        <v/>
      </c>
      <c r="O10" t="str">
        <f>IF(ISBLANK(HLOOKUP(O$1, q_preprocess!$1:$1048576, $D10, FALSE)), "", HLOOKUP(O$1, q_preprocess!$1:$1048576, $D10, FALSE))</f>
        <v/>
      </c>
      <c r="P10" t="str">
        <f>IF(ISBLANK(HLOOKUP(P$1, q_preprocess!$1:$1048576, $D10, FALSE)), "", HLOOKUP(P$1, q_preprocess!$1:$1048576, $D10, FALSE))</f>
        <v/>
      </c>
    </row>
    <row r="11" spans="1:16">
      <c r="A11" s="34">
        <v>33756</v>
      </c>
      <c r="B11">
        <v>1992</v>
      </c>
      <c r="C11">
        <v>2</v>
      </c>
      <c r="D11">
        <v>11</v>
      </c>
      <c r="E11" t="str">
        <f>IF(ISBLANK(HLOOKUP(E$1, q_preprocess!$1:$1048576, $D11, FALSE)), "", HLOOKUP(E$1, q_preprocess!$1:$1048576, $D11, FALSE))</f>
        <v/>
      </c>
      <c r="F11" t="str">
        <f>IF(ISBLANK(HLOOKUP(F$1, q_preprocess!$1:$1048576, $D11, FALSE)), "", HLOOKUP(F$1, q_preprocess!$1:$1048576, $D11, FALSE))</f>
        <v/>
      </c>
      <c r="G11" t="str">
        <f>IF(ISBLANK(HLOOKUP(G$1, q_preprocess!$1:$1048576, $D11, FALSE)), "", HLOOKUP(G$1, q_preprocess!$1:$1048576, $D11, FALSE))</f>
        <v/>
      </c>
      <c r="H11" t="str">
        <f>IF(ISBLANK(HLOOKUP(H$1, q_preprocess!$1:$1048576, $D11, FALSE)), "", HLOOKUP(H$1, q_preprocess!$1:$1048576, $D11, FALSE))</f>
        <v/>
      </c>
      <c r="I11" t="str">
        <f>IF(ISBLANK(HLOOKUP(I$1, q_preprocess!$1:$1048576, $D11, FALSE)), "", HLOOKUP(I$1, q_preprocess!$1:$1048576, $D11, FALSE))</f>
        <v/>
      </c>
      <c r="J11" t="str">
        <f>IF(ISBLANK(HLOOKUP(J$1, q_preprocess!$1:$1048576, $D11, FALSE)), "", HLOOKUP(J$1, q_preprocess!$1:$1048576, $D11, FALSE))</f>
        <v/>
      </c>
      <c r="K11" t="str">
        <f>IF(ISBLANK(HLOOKUP(K$1, q_preprocess!$1:$1048576, $D11, FALSE)), "", HLOOKUP(K$1, q_preprocess!$1:$1048576, $D11, FALSE))</f>
        <v/>
      </c>
      <c r="L11" t="str">
        <f>IF(ISBLANK(HLOOKUP(L$1, q_preprocess!$1:$1048576, $D11, FALSE)), "", HLOOKUP(L$1, q_preprocess!$1:$1048576, $D11, FALSE))</f>
        <v/>
      </c>
      <c r="M11" t="str">
        <f>IF(ISBLANK(HLOOKUP(M$1, q_preprocess!$1:$1048576, $D11, FALSE)), "", HLOOKUP(M$1, q_preprocess!$1:$1048576, $D11, FALSE))</f>
        <v/>
      </c>
      <c r="N11" t="str">
        <f>IF(ISBLANK(HLOOKUP(N$1, q_preprocess!$1:$1048576, $D11, FALSE)), "", HLOOKUP(N$1, q_preprocess!$1:$1048576, $D11, FALSE))</f>
        <v/>
      </c>
      <c r="O11" t="str">
        <f>IF(ISBLANK(HLOOKUP(O$1, q_preprocess!$1:$1048576, $D11, FALSE)), "", HLOOKUP(O$1, q_preprocess!$1:$1048576, $D11, FALSE))</f>
        <v/>
      </c>
      <c r="P11" t="str">
        <f>IF(ISBLANK(HLOOKUP(P$1, q_preprocess!$1:$1048576, $D11, FALSE)), "", HLOOKUP(P$1, q_preprocess!$1:$1048576, $D11, FALSE))</f>
        <v/>
      </c>
    </row>
    <row r="12" spans="1:16">
      <c r="A12" s="34">
        <v>33848</v>
      </c>
      <c r="B12">
        <v>1992</v>
      </c>
      <c r="C12">
        <v>3</v>
      </c>
      <c r="D12">
        <v>12</v>
      </c>
      <c r="E12" t="str">
        <f>IF(ISBLANK(HLOOKUP(E$1, q_preprocess!$1:$1048576, $D12, FALSE)), "", HLOOKUP(E$1, q_preprocess!$1:$1048576, $D12, FALSE))</f>
        <v/>
      </c>
      <c r="F12" t="str">
        <f>IF(ISBLANK(HLOOKUP(F$1, q_preprocess!$1:$1048576, $D12, FALSE)), "", HLOOKUP(F$1, q_preprocess!$1:$1048576, $D12, FALSE))</f>
        <v/>
      </c>
      <c r="G12" t="str">
        <f>IF(ISBLANK(HLOOKUP(G$1, q_preprocess!$1:$1048576, $D12, FALSE)), "", HLOOKUP(G$1, q_preprocess!$1:$1048576, $D12, FALSE))</f>
        <v/>
      </c>
      <c r="H12" t="str">
        <f>IF(ISBLANK(HLOOKUP(H$1, q_preprocess!$1:$1048576, $D12, FALSE)), "", HLOOKUP(H$1, q_preprocess!$1:$1048576, $D12, FALSE))</f>
        <v/>
      </c>
      <c r="I12" t="str">
        <f>IF(ISBLANK(HLOOKUP(I$1, q_preprocess!$1:$1048576, $D12, FALSE)), "", HLOOKUP(I$1, q_preprocess!$1:$1048576, $D12, FALSE))</f>
        <v/>
      </c>
      <c r="J12" t="str">
        <f>IF(ISBLANK(HLOOKUP(J$1, q_preprocess!$1:$1048576, $D12, FALSE)), "", HLOOKUP(J$1, q_preprocess!$1:$1048576, $D12, FALSE))</f>
        <v/>
      </c>
      <c r="K12" t="str">
        <f>IF(ISBLANK(HLOOKUP(K$1, q_preprocess!$1:$1048576, $D12, FALSE)), "", HLOOKUP(K$1, q_preprocess!$1:$1048576, $D12, FALSE))</f>
        <v/>
      </c>
      <c r="L12" t="str">
        <f>IF(ISBLANK(HLOOKUP(L$1, q_preprocess!$1:$1048576, $D12, FALSE)), "", HLOOKUP(L$1, q_preprocess!$1:$1048576, $D12, FALSE))</f>
        <v/>
      </c>
      <c r="M12" t="str">
        <f>IF(ISBLANK(HLOOKUP(M$1, q_preprocess!$1:$1048576, $D12, FALSE)), "", HLOOKUP(M$1, q_preprocess!$1:$1048576, $D12, FALSE))</f>
        <v/>
      </c>
      <c r="N12" t="str">
        <f>IF(ISBLANK(HLOOKUP(N$1, q_preprocess!$1:$1048576, $D12, FALSE)), "", HLOOKUP(N$1, q_preprocess!$1:$1048576, $D12, FALSE))</f>
        <v/>
      </c>
      <c r="O12" t="str">
        <f>IF(ISBLANK(HLOOKUP(O$1, q_preprocess!$1:$1048576, $D12, FALSE)), "", HLOOKUP(O$1, q_preprocess!$1:$1048576, $D12, FALSE))</f>
        <v/>
      </c>
      <c r="P12" t="str">
        <f>IF(ISBLANK(HLOOKUP(P$1, q_preprocess!$1:$1048576, $D12, FALSE)), "", HLOOKUP(P$1, q_preprocess!$1:$1048576, $D12, FALSE))</f>
        <v/>
      </c>
    </row>
    <row r="13" spans="1:16">
      <c r="A13" s="34">
        <v>33939</v>
      </c>
      <c r="B13">
        <v>1992</v>
      </c>
      <c r="C13">
        <v>4</v>
      </c>
      <c r="D13">
        <v>13</v>
      </c>
      <c r="E13" t="str">
        <f>IF(ISBLANK(HLOOKUP(E$1, q_preprocess!$1:$1048576, $D13, FALSE)), "", HLOOKUP(E$1, q_preprocess!$1:$1048576, $D13, FALSE))</f>
        <v/>
      </c>
      <c r="F13" t="str">
        <f>IF(ISBLANK(HLOOKUP(F$1, q_preprocess!$1:$1048576, $D13, FALSE)), "", HLOOKUP(F$1, q_preprocess!$1:$1048576, $D13, FALSE))</f>
        <v/>
      </c>
      <c r="G13" t="str">
        <f>IF(ISBLANK(HLOOKUP(G$1, q_preprocess!$1:$1048576, $D13, FALSE)), "", HLOOKUP(G$1, q_preprocess!$1:$1048576, $D13, FALSE))</f>
        <v/>
      </c>
      <c r="H13" t="str">
        <f>IF(ISBLANK(HLOOKUP(H$1, q_preprocess!$1:$1048576, $D13, FALSE)), "", HLOOKUP(H$1, q_preprocess!$1:$1048576, $D13, FALSE))</f>
        <v/>
      </c>
      <c r="I13" t="str">
        <f>IF(ISBLANK(HLOOKUP(I$1, q_preprocess!$1:$1048576, $D13, FALSE)), "", HLOOKUP(I$1, q_preprocess!$1:$1048576, $D13, FALSE))</f>
        <v/>
      </c>
      <c r="J13" t="str">
        <f>IF(ISBLANK(HLOOKUP(J$1, q_preprocess!$1:$1048576, $D13, FALSE)), "", HLOOKUP(J$1, q_preprocess!$1:$1048576, $D13, FALSE))</f>
        <v/>
      </c>
      <c r="K13" t="str">
        <f>IF(ISBLANK(HLOOKUP(K$1, q_preprocess!$1:$1048576, $D13, FALSE)), "", HLOOKUP(K$1, q_preprocess!$1:$1048576, $D13, FALSE))</f>
        <v/>
      </c>
      <c r="L13" t="str">
        <f>IF(ISBLANK(HLOOKUP(L$1, q_preprocess!$1:$1048576, $D13, FALSE)), "", HLOOKUP(L$1, q_preprocess!$1:$1048576, $D13, FALSE))</f>
        <v/>
      </c>
      <c r="M13" t="str">
        <f>IF(ISBLANK(HLOOKUP(M$1, q_preprocess!$1:$1048576, $D13, FALSE)), "", HLOOKUP(M$1, q_preprocess!$1:$1048576, $D13, FALSE))</f>
        <v/>
      </c>
      <c r="N13" t="str">
        <f>IF(ISBLANK(HLOOKUP(N$1, q_preprocess!$1:$1048576, $D13, FALSE)), "", HLOOKUP(N$1, q_preprocess!$1:$1048576, $D13, FALSE))</f>
        <v/>
      </c>
      <c r="O13" t="str">
        <f>IF(ISBLANK(HLOOKUP(O$1, q_preprocess!$1:$1048576, $D13, FALSE)), "", HLOOKUP(O$1, q_preprocess!$1:$1048576, $D13, FALSE))</f>
        <v/>
      </c>
      <c r="P13" t="str">
        <f>IF(ISBLANK(HLOOKUP(P$1, q_preprocess!$1:$1048576, $D13, FALSE)), "", HLOOKUP(P$1, q_preprocess!$1:$1048576, $D13, FALSE))</f>
        <v/>
      </c>
    </row>
    <row r="14" spans="1:16">
      <c r="A14" s="34">
        <v>34029</v>
      </c>
      <c r="B14">
        <v>1993</v>
      </c>
      <c r="C14">
        <v>1</v>
      </c>
      <c r="D14">
        <v>14</v>
      </c>
      <c r="E14" t="str">
        <f>IF(ISBLANK(HLOOKUP(E$1, q_preprocess!$1:$1048576, $D14, FALSE)), "", HLOOKUP(E$1, q_preprocess!$1:$1048576, $D14, FALSE))</f>
        <v/>
      </c>
      <c r="F14" t="str">
        <f>IF(ISBLANK(HLOOKUP(F$1, q_preprocess!$1:$1048576, $D14, FALSE)), "", HLOOKUP(F$1, q_preprocess!$1:$1048576, $D14, FALSE))</f>
        <v/>
      </c>
      <c r="G14" t="str">
        <f>IF(ISBLANK(HLOOKUP(G$1, q_preprocess!$1:$1048576, $D14, FALSE)), "", HLOOKUP(G$1, q_preprocess!$1:$1048576, $D14, FALSE))</f>
        <v/>
      </c>
      <c r="H14" t="str">
        <f>IF(ISBLANK(HLOOKUP(H$1, q_preprocess!$1:$1048576, $D14, FALSE)), "", HLOOKUP(H$1, q_preprocess!$1:$1048576, $D14, FALSE))</f>
        <v/>
      </c>
      <c r="I14" t="str">
        <f>IF(ISBLANK(HLOOKUP(I$1, q_preprocess!$1:$1048576, $D14, FALSE)), "", HLOOKUP(I$1, q_preprocess!$1:$1048576, $D14, FALSE))</f>
        <v/>
      </c>
      <c r="J14" t="str">
        <f>IF(ISBLANK(HLOOKUP(J$1, q_preprocess!$1:$1048576, $D14, FALSE)), "", HLOOKUP(J$1, q_preprocess!$1:$1048576, $D14, FALSE))</f>
        <v/>
      </c>
      <c r="K14" t="str">
        <f>IF(ISBLANK(HLOOKUP(K$1, q_preprocess!$1:$1048576, $D14, FALSE)), "", HLOOKUP(K$1, q_preprocess!$1:$1048576, $D14, FALSE))</f>
        <v/>
      </c>
      <c r="L14" t="str">
        <f>IF(ISBLANK(HLOOKUP(L$1, q_preprocess!$1:$1048576, $D14, FALSE)), "", HLOOKUP(L$1, q_preprocess!$1:$1048576, $D14, FALSE))</f>
        <v/>
      </c>
      <c r="M14" t="str">
        <f>IF(ISBLANK(HLOOKUP(M$1, q_preprocess!$1:$1048576, $D14, FALSE)), "", HLOOKUP(M$1, q_preprocess!$1:$1048576, $D14, FALSE))</f>
        <v/>
      </c>
      <c r="N14" t="str">
        <f>IF(ISBLANK(HLOOKUP(N$1, q_preprocess!$1:$1048576, $D14, FALSE)), "", HLOOKUP(N$1, q_preprocess!$1:$1048576, $D14, FALSE))</f>
        <v/>
      </c>
      <c r="O14" t="str">
        <f>IF(ISBLANK(HLOOKUP(O$1, q_preprocess!$1:$1048576, $D14, FALSE)), "", HLOOKUP(O$1, q_preprocess!$1:$1048576, $D14, FALSE))</f>
        <v/>
      </c>
      <c r="P14" t="str">
        <f>IF(ISBLANK(HLOOKUP(P$1, q_preprocess!$1:$1048576, $D14, FALSE)), "", HLOOKUP(P$1, q_preprocess!$1:$1048576, $D14, FALSE))</f>
        <v/>
      </c>
    </row>
    <row r="15" spans="1:16">
      <c r="A15" s="34">
        <v>34121</v>
      </c>
      <c r="B15">
        <v>1993</v>
      </c>
      <c r="C15">
        <v>2</v>
      </c>
      <c r="D15">
        <v>15</v>
      </c>
      <c r="E15" t="str">
        <f>IF(ISBLANK(HLOOKUP(E$1, q_preprocess!$1:$1048576, $D15, FALSE)), "", HLOOKUP(E$1, q_preprocess!$1:$1048576, $D15, FALSE))</f>
        <v/>
      </c>
      <c r="F15" t="str">
        <f>IF(ISBLANK(HLOOKUP(F$1, q_preprocess!$1:$1048576, $D15, FALSE)), "", HLOOKUP(F$1, q_preprocess!$1:$1048576, $D15, FALSE))</f>
        <v/>
      </c>
      <c r="G15" t="str">
        <f>IF(ISBLANK(HLOOKUP(G$1, q_preprocess!$1:$1048576, $D15, FALSE)), "", HLOOKUP(G$1, q_preprocess!$1:$1048576, $D15, FALSE))</f>
        <v/>
      </c>
      <c r="H15" t="str">
        <f>IF(ISBLANK(HLOOKUP(H$1, q_preprocess!$1:$1048576, $D15, FALSE)), "", HLOOKUP(H$1, q_preprocess!$1:$1048576, $D15, FALSE))</f>
        <v/>
      </c>
      <c r="I15" t="str">
        <f>IF(ISBLANK(HLOOKUP(I$1, q_preprocess!$1:$1048576, $D15, FALSE)), "", HLOOKUP(I$1, q_preprocess!$1:$1048576, $D15, FALSE))</f>
        <v/>
      </c>
      <c r="J15" t="str">
        <f>IF(ISBLANK(HLOOKUP(J$1, q_preprocess!$1:$1048576, $D15, FALSE)), "", HLOOKUP(J$1, q_preprocess!$1:$1048576, $D15, FALSE))</f>
        <v/>
      </c>
      <c r="K15" t="str">
        <f>IF(ISBLANK(HLOOKUP(K$1, q_preprocess!$1:$1048576, $D15, FALSE)), "", HLOOKUP(K$1, q_preprocess!$1:$1048576, $D15, FALSE))</f>
        <v/>
      </c>
      <c r="L15" t="str">
        <f>IF(ISBLANK(HLOOKUP(L$1, q_preprocess!$1:$1048576, $D15, FALSE)), "", HLOOKUP(L$1, q_preprocess!$1:$1048576, $D15, FALSE))</f>
        <v/>
      </c>
      <c r="M15" t="str">
        <f>IF(ISBLANK(HLOOKUP(M$1, q_preprocess!$1:$1048576, $D15, FALSE)), "", HLOOKUP(M$1, q_preprocess!$1:$1048576, $D15, FALSE))</f>
        <v/>
      </c>
      <c r="N15" t="str">
        <f>IF(ISBLANK(HLOOKUP(N$1, q_preprocess!$1:$1048576, $D15, FALSE)), "", HLOOKUP(N$1, q_preprocess!$1:$1048576, $D15, FALSE))</f>
        <v/>
      </c>
      <c r="O15" t="str">
        <f>IF(ISBLANK(HLOOKUP(O$1, q_preprocess!$1:$1048576, $D15, FALSE)), "", HLOOKUP(O$1, q_preprocess!$1:$1048576, $D15, FALSE))</f>
        <v/>
      </c>
      <c r="P15" t="str">
        <f>IF(ISBLANK(HLOOKUP(P$1, q_preprocess!$1:$1048576, $D15, FALSE)), "", HLOOKUP(P$1, q_preprocess!$1:$1048576, $D15, FALSE))</f>
        <v/>
      </c>
    </row>
    <row r="16" spans="1:16">
      <c r="A16" s="34">
        <v>34213</v>
      </c>
      <c r="B16">
        <v>1993</v>
      </c>
      <c r="C16">
        <v>3</v>
      </c>
      <c r="D16">
        <v>16</v>
      </c>
      <c r="E16" t="str">
        <f>IF(ISBLANK(HLOOKUP(E$1, q_preprocess!$1:$1048576, $D16, FALSE)), "", HLOOKUP(E$1, q_preprocess!$1:$1048576, $D16, FALSE))</f>
        <v/>
      </c>
      <c r="F16" t="str">
        <f>IF(ISBLANK(HLOOKUP(F$1, q_preprocess!$1:$1048576, $D16, FALSE)), "", HLOOKUP(F$1, q_preprocess!$1:$1048576, $D16, FALSE))</f>
        <v/>
      </c>
      <c r="G16" t="str">
        <f>IF(ISBLANK(HLOOKUP(G$1, q_preprocess!$1:$1048576, $D16, FALSE)), "", HLOOKUP(G$1, q_preprocess!$1:$1048576, $D16, FALSE))</f>
        <v/>
      </c>
      <c r="H16" t="str">
        <f>IF(ISBLANK(HLOOKUP(H$1, q_preprocess!$1:$1048576, $D16, FALSE)), "", HLOOKUP(H$1, q_preprocess!$1:$1048576, $D16, FALSE))</f>
        <v/>
      </c>
      <c r="I16" t="str">
        <f>IF(ISBLANK(HLOOKUP(I$1, q_preprocess!$1:$1048576, $D16, FALSE)), "", HLOOKUP(I$1, q_preprocess!$1:$1048576, $D16, FALSE))</f>
        <v/>
      </c>
      <c r="J16" t="str">
        <f>IF(ISBLANK(HLOOKUP(J$1, q_preprocess!$1:$1048576, $D16, FALSE)), "", HLOOKUP(J$1, q_preprocess!$1:$1048576, $D16, FALSE))</f>
        <v/>
      </c>
      <c r="K16" t="str">
        <f>IF(ISBLANK(HLOOKUP(K$1, q_preprocess!$1:$1048576, $D16, FALSE)), "", HLOOKUP(K$1, q_preprocess!$1:$1048576, $D16, FALSE))</f>
        <v/>
      </c>
      <c r="L16" t="str">
        <f>IF(ISBLANK(HLOOKUP(L$1, q_preprocess!$1:$1048576, $D16, FALSE)), "", HLOOKUP(L$1, q_preprocess!$1:$1048576, $D16, FALSE))</f>
        <v/>
      </c>
      <c r="M16" t="str">
        <f>IF(ISBLANK(HLOOKUP(M$1, q_preprocess!$1:$1048576, $D16, FALSE)), "", HLOOKUP(M$1, q_preprocess!$1:$1048576, $D16, FALSE))</f>
        <v/>
      </c>
      <c r="N16" t="str">
        <f>IF(ISBLANK(HLOOKUP(N$1, q_preprocess!$1:$1048576, $D16, FALSE)), "", HLOOKUP(N$1, q_preprocess!$1:$1048576, $D16, FALSE))</f>
        <v/>
      </c>
      <c r="O16" t="str">
        <f>IF(ISBLANK(HLOOKUP(O$1, q_preprocess!$1:$1048576, $D16, FALSE)), "", HLOOKUP(O$1, q_preprocess!$1:$1048576, $D16, FALSE))</f>
        <v/>
      </c>
      <c r="P16" t="str">
        <f>IF(ISBLANK(HLOOKUP(P$1, q_preprocess!$1:$1048576, $D16, FALSE)), "", HLOOKUP(P$1, q_preprocess!$1:$1048576, $D16, FALSE))</f>
        <v/>
      </c>
    </row>
    <row r="17" spans="1:16">
      <c r="A17" s="34">
        <v>34304</v>
      </c>
      <c r="B17">
        <v>1993</v>
      </c>
      <c r="C17">
        <v>4</v>
      </c>
      <c r="D17">
        <v>17</v>
      </c>
      <c r="E17" t="str">
        <f>IF(ISBLANK(HLOOKUP(E$1, q_preprocess!$1:$1048576, $D17, FALSE)), "", HLOOKUP(E$1, q_preprocess!$1:$1048576, $D17, FALSE))</f>
        <v/>
      </c>
      <c r="F17" t="str">
        <f>IF(ISBLANK(HLOOKUP(F$1, q_preprocess!$1:$1048576, $D17, FALSE)), "", HLOOKUP(F$1, q_preprocess!$1:$1048576, $D17, FALSE))</f>
        <v/>
      </c>
      <c r="G17" t="str">
        <f>IF(ISBLANK(HLOOKUP(G$1, q_preprocess!$1:$1048576, $D17, FALSE)), "", HLOOKUP(G$1, q_preprocess!$1:$1048576, $D17, FALSE))</f>
        <v/>
      </c>
      <c r="H17" t="str">
        <f>IF(ISBLANK(HLOOKUP(H$1, q_preprocess!$1:$1048576, $D17, FALSE)), "", HLOOKUP(H$1, q_preprocess!$1:$1048576, $D17, FALSE))</f>
        <v/>
      </c>
      <c r="I17" t="str">
        <f>IF(ISBLANK(HLOOKUP(I$1, q_preprocess!$1:$1048576, $D17, FALSE)), "", HLOOKUP(I$1, q_preprocess!$1:$1048576, $D17, FALSE))</f>
        <v/>
      </c>
      <c r="J17" t="str">
        <f>IF(ISBLANK(HLOOKUP(J$1, q_preprocess!$1:$1048576, $D17, FALSE)), "", HLOOKUP(J$1, q_preprocess!$1:$1048576, $D17, FALSE))</f>
        <v/>
      </c>
      <c r="K17" t="str">
        <f>IF(ISBLANK(HLOOKUP(K$1, q_preprocess!$1:$1048576, $D17, FALSE)), "", HLOOKUP(K$1, q_preprocess!$1:$1048576, $D17, FALSE))</f>
        <v/>
      </c>
      <c r="L17" t="str">
        <f>IF(ISBLANK(HLOOKUP(L$1, q_preprocess!$1:$1048576, $D17, FALSE)), "", HLOOKUP(L$1, q_preprocess!$1:$1048576, $D17, FALSE))</f>
        <v/>
      </c>
      <c r="M17" t="str">
        <f>IF(ISBLANK(HLOOKUP(M$1, q_preprocess!$1:$1048576, $D17, FALSE)), "", HLOOKUP(M$1, q_preprocess!$1:$1048576, $D17, FALSE))</f>
        <v/>
      </c>
      <c r="N17" t="str">
        <f>IF(ISBLANK(HLOOKUP(N$1, q_preprocess!$1:$1048576, $D17, FALSE)), "", HLOOKUP(N$1, q_preprocess!$1:$1048576, $D17, FALSE))</f>
        <v/>
      </c>
      <c r="O17" t="str">
        <f>IF(ISBLANK(HLOOKUP(O$1, q_preprocess!$1:$1048576, $D17, FALSE)), "", HLOOKUP(O$1, q_preprocess!$1:$1048576, $D17, FALSE))</f>
        <v/>
      </c>
      <c r="P17" t="str">
        <f>IF(ISBLANK(HLOOKUP(P$1, q_preprocess!$1:$1048576, $D17, FALSE)), "", HLOOKUP(P$1, q_preprocess!$1:$1048576, $D17, FALSE))</f>
        <v/>
      </c>
    </row>
    <row r="18" spans="1:16">
      <c r="A18" s="34">
        <v>34394</v>
      </c>
      <c r="B18">
        <v>1994</v>
      </c>
      <c r="C18">
        <v>1</v>
      </c>
      <c r="D18">
        <v>18</v>
      </c>
      <c r="E18" t="str">
        <f>IF(ISBLANK(HLOOKUP(E$1, q_preprocess!$1:$1048576, $D18, FALSE)), "", HLOOKUP(E$1, q_preprocess!$1:$1048576, $D18, FALSE))</f>
        <v/>
      </c>
      <c r="F18" t="str">
        <f>IF(ISBLANK(HLOOKUP(F$1, q_preprocess!$1:$1048576, $D18, FALSE)), "", HLOOKUP(F$1, q_preprocess!$1:$1048576, $D18, FALSE))</f>
        <v/>
      </c>
      <c r="G18" t="str">
        <f>IF(ISBLANK(HLOOKUP(G$1, q_preprocess!$1:$1048576, $D18, FALSE)), "", HLOOKUP(G$1, q_preprocess!$1:$1048576, $D18, FALSE))</f>
        <v/>
      </c>
      <c r="H18" t="str">
        <f>IF(ISBLANK(HLOOKUP(H$1, q_preprocess!$1:$1048576, $D18, FALSE)), "", HLOOKUP(H$1, q_preprocess!$1:$1048576, $D18, FALSE))</f>
        <v/>
      </c>
      <c r="I18" t="str">
        <f>IF(ISBLANK(HLOOKUP(I$1, q_preprocess!$1:$1048576, $D18, FALSE)), "", HLOOKUP(I$1, q_preprocess!$1:$1048576, $D18, FALSE))</f>
        <v/>
      </c>
      <c r="J18" t="str">
        <f>IF(ISBLANK(HLOOKUP(J$1, q_preprocess!$1:$1048576, $D18, FALSE)), "", HLOOKUP(J$1, q_preprocess!$1:$1048576, $D18, FALSE))</f>
        <v/>
      </c>
      <c r="K18" t="str">
        <f>IF(ISBLANK(HLOOKUP(K$1, q_preprocess!$1:$1048576, $D18, FALSE)), "", HLOOKUP(K$1, q_preprocess!$1:$1048576, $D18, FALSE))</f>
        <v/>
      </c>
      <c r="L18" t="str">
        <f>IF(ISBLANK(HLOOKUP(L$1, q_preprocess!$1:$1048576, $D18, FALSE)), "", HLOOKUP(L$1, q_preprocess!$1:$1048576, $D18, FALSE))</f>
        <v/>
      </c>
      <c r="M18" t="str">
        <f>IF(ISBLANK(HLOOKUP(M$1, q_preprocess!$1:$1048576, $D18, FALSE)), "", HLOOKUP(M$1, q_preprocess!$1:$1048576, $D18, FALSE))</f>
        <v/>
      </c>
      <c r="N18" t="str">
        <f>IF(ISBLANK(HLOOKUP(N$1, q_preprocess!$1:$1048576, $D18, FALSE)), "", HLOOKUP(N$1, q_preprocess!$1:$1048576, $D18, FALSE))</f>
        <v/>
      </c>
      <c r="O18" t="str">
        <f>IF(ISBLANK(HLOOKUP(O$1, q_preprocess!$1:$1048576, $D18, FALSE)), "", HLOOKUP(O$1, q_preprocess!$1:$1048576, $D18, FALSE))</f>
        <v/>
      </c>
      <c r="P18" t="str">
        <f>IF(ISBLANK(HLOOKUP(P$1, q_preprocess!$1:$1048576, $D18, FALSE)), "", HLOOKUP(P$1, q_preprocess!$1:$1048576, $D18, FALSE))</f>
        <v/>
      </c>
    </row>
    <row r="19" spans="1:16">
      <c r="A19" s="34">
        <v>34486</v>
      </c>
      <c r="B19">
        <v>1994</v>
      </c>
      <c r="C19">
        <v>2</v>
      </c>
      <c r="D19">
        <v>19</v>
      </c>
      <c r="E19" t="str">
        <f>IF(ISBLANK(HLOOKUP(E$1, q_preprocess!$1:$1048576, $D19, FALSE)), "", HLOOKUP(E$1, q_preprocess!$1:$1048576, $D19, FALSE))</f>
        <v/>
      </c>
      <c r="F19" t="str">
        <f>IF(ISBLANK(HLOOKUP(F$1, q_preprocess!$1:$1048576, $D19, FALSE)), "", HLOOKUP(F$1, q_preprocess!$1:$1048576, $D19, FALSE))</f>
        <v/>
      </c>
      <c r="G19" t="str">
        <f>IF(ISBLANK(HLOOKUP(G$1, q_preprocess!$1:$1048576, $D19, FALSE)), "", HLOOKUP(G$1, q_preprocess!$1:$1048576, $D19, FALSE))</f>
        <v/>
      </c>
      <c r="H19" t="str">
        <f>IF(ISBLANK(HLOOKUP(H$1, q_preprocess!$1:$1048576, $D19, FALSE)), "", HLOOKUP(H$1, q_preprocess!$1:$1048576, $D19, FALSE))</f>
        <v/>
      </c>
      <c r="I19" t="str">
        <f>IF(ISBLANK(HLOOKUP(I$1, q_preprocess!$1:$1048576, $D19, FALSE)), "", HLOOKUP(I$1, q_preprocess!$1:$1048576, $D19, FALSE))</f>
        <v/>
      </c>
      <c r="J19" t="str">
        <f>IF(ISBLANK(HLOOKUP(J$1, q_preprocess!$1:$1048576, $D19, FALSE)), "", HLOOKUP(J$1, q_preprocess!$1:$1048576, $D19, FALSE))</f>
        <v/>
      </c>
      <c r="K19" t="str">
        <f>IF(ISBLANK(HLOOKUP(K$1, q_preprocess!$1:$1048576, $D19, FALSE)), "", HLOOKUP(K$1, q_preprocess!$1:$1048576, $D19, FALSE))</f>
        <v/>
      </c>
      <c r="L19" t="str">
        <f>IF(ISBLANK(HLOOKUP(L$1, q_preprocess!$1:$1048576, $D19, FALSE)), "", HLOOKUP(L$1, q_preprocess!$1:$1048576, $D19, FALSE))</f>
        <v/>
      </c>
      <c r="M19" t="str">
        <f>IF(ISBLANK(HLOOKUP(M$1, q_preprocess!$1:$1048576, $D19, FALSE)), "", HLOOKUP(M$1, q_preprocess!$1:$1048576, $D19, FALSE))</f>
        <v/>
      </c>
      <c r="N19" t="str">
        <f>IF(ISBLANK(HLOOKUP(N$1, q_preprocess!$1:$1048576, $D19, FALSE)), "", HLOOKUP(N$1, q_preprocess!$1:$1048576, $D19, FALSE))</f>
        <v/>
      </c>
      <c r="O19" t="str">
        <f>IF(ISBLANK(HLOOKUP(O$1, q_preprocess!$1:$1048576, $D19, FALSE)), "", HLOOKUP(O$1, q_preprocess!$1:$1048576, $D19, FALSE))</f>
        <v/>
      </c>
      <c r="P19" t="str">
        <f>IF(ISBLANK(HLOOKUP(P$1, q_preprocess!$1:$1048576, $D19, FALSE)), "", HLOOKUP(P$1, q_preprocess!$1:$1048576, $D19, FALSE))</f>
        <v/>
      </c>
    </row>
    <row r="20" spans="1:16">
      <c r="A20" s="34">
        <v>34578</v>
      </c>
      <c r="B20">
        <v>1994</v>
      </c>
      <c r="C20">
        <v>3</v>
      </c>
      <c r="D20">
        <v>20</v>
      </c>
      <c r="E20" t="str">
        <f>IF(ISBLANK(HLOOKUP(E$1, q_preprocess!$1:$1048576, $D20, FALSE)), "", HLOOKUP(E$1, q_preprocess!$1:$1048576, $D20, FALSE))</f>
        <v/>
      </c>
      <c r="F20" t="str">
        <f>IF(ISBLANK(HLOOKUP(F$1, q_preprocess!$1:$1048576, $D20, FALSE)), "", HLOOKUP(F$1, q_preprocess!$1:$1048576, $D20, FALSE))</f>
        <v/>
      </c>
      <c r="G20" t="str">
        <f>IF(ISBLANK(HLOOKUP(G$1, q_preprocess!$1:$1048576, $D20, FALSE)), "", HLOOKUP(G$1, q_preprocess!$1:$1048576, $D20, FALSE))</f>
        <v/>
      </c>
      <c r="H20" t="str">
        <f>IF(ISBLANK(HLOOKUP(H$1, q_preprocess!$1:$1048576, $D20, FALSE)), "", HLOOKUP(H$1, q_preprocess!$1:$1048576, $D20, FALSE))</f>
        <v/>
      </c>
      <c r="I20" t="str">
        <f>IF(ISBLANK(HLOOKUP(I$1, q_preprocess!$1:$1048576, $D20, FALSE)), "", HLOOKUP(I$1, q_preprocess!$1:$1048576, $D20, FALSE))</f>
        <v/>
      </c>
      <c r="J20" t="str">
        <f>IF(ISBLANK(HLOOKUP(J$1, q_preprocess!$1:$1048576, $D20, FALSE)), "", HLOOKUP(J$1, q_preprocess!$1:$1048576, $D20, FALSE))</f>
        <v/>
      </c>
      <c r="K20" t="str">
        <f>IF(ISBLANK(HLOOKUP(K$1, q_preprocess!$1:$1048576, $D20, FALSE)), "", HLOOKUP(K$1, q_preprocess!$1:$1048576, $D20, FALSE))</f>
        <v/>
      </c>
      <c r="L20" t="str">
        <f>IF(ISBLANK(HLOOKUP(L$1, q_preprocess!$1:$1048576, $D20, FALSE)), "", HLOOKUP(L$1, q_preprocess!$1:$1048576, $D20, FALSE))</f>
        <v/>
      </c>
      <c r="M20" t="str">
        <f>IF(ISBLANK(HLOOKUP(M$1, q_preprocess!$1:$1048576, $D20, FALSE)), "", HLOOKUP(M$1, q_preprocess!$1:$1048576, $D20, FALSE))</f>
        <v/>
      </c>
      <c r="N20" t="str">
        <f>IF(ISBLANK(HLOOKUP(N$1, q_preprocess!$1:$1048576, $D20, FALSE)), "", HLOOKUP(N$1, q_preprocess!$1:$1048576, $D20, FALSE))</f>
        <v/>
      </c>
      <c r="O20" t="str">
        <f>IF(ISBLANK(HLOOKUP(O$1, q_preprocess!$1:$1048576, $D20, FALSE)), "", HLOOKUP(O$1, q_preprocess!$1:$1048576, $D20, FALSE))</f>
        <v/>
      </c>
      <c r="P20" t="str">
        <f>IF(ISBLANK(HLOOKUP(P$1, q_preprocess!$1:$1048576, $D20, FALSE)), "", HLOOKUP(P$1, q_preprocess!$1:$1048576, $D20, FALSE))</f>
        <v/>
      </c>
    </row>
    <row r="21" spans="1:16">
      <c r="A21" s="34">
        <v>34669</v>
      </c>
      <c r="B21">
        <v>1994</v>
      </c>
      <c r="C21">
        <v>4</v>
      </c>
      <c r="D21">
        <v>21</v>
      </c>
      <c r="E21" t="str">
        <f>IF(ISBLANK(HLOOKUP(E$1, q_preprocess!$1:$1048576, $D21, FALSE)), "", HLOOKUP(E$1, q_preprocess!$1:$1048576, $D21, FALSE))</f>
        <v/>
      </c>
      <c r="F21" t="str">
        <f>IF(ISBLANK(HLOOKUP(F$1, q_preprocess!$1:$1048576, $D21, FALSE)), "", HLOOKUP(F$1, q_preprocess!$1:$1048576, $D21, FALSE))</f>
        <v/>
      </c>
      <c r="G21" t="str">
        <f>IF(ISBLANK(HLOOKUP(G$1, q_preprocess!$1:$1048576, $D21, FALSE)), "", HLOOKUP(G$1, q_preprocess!$1:$1048576, $D21, FALSE))</f>
        <v/>
      </c>
      <c r="H21" t="str">
        <f>IF(ISBLANK(HLOOKUP(H$1, q_preprocess!$1:$1048576, $D21, FALSE)), "", HLOOKUP(H$1, q_preprocess!$1:$1048576, $D21, FALSE))</f>
        <v/>
      </c>
      <c r="I21" t="str">
        <f>IF(ISBLANK(HLOOKUP(I$1, q_preprocess!$1:$1048576, $D21, FALSE)), "", HLOOKUP(I$1, q_preprocess!$1:$1048576, $D21, FALSE))</f>
        <v/>
      </c>
      <c r="J21" t="str">
        <f>IF(ISBLANK(HLOOKUP(J$1, q_preprocess!$1:$1048576, $D21, FALSE)), "", HLOOKUP(J$1, q_preprocess!$1:$1048576, $D21, FALSE))</f>
        <v/>
      </c>
      <c r="K21" t="str">
        <f>IF(ISBLANK(HLOOKUP(K$1, q_preprocess!$1:$1048576, $D21, FALSE)), "", HLOOKUP(K$1, q_preprocess!$1:$1048576, $D21, FALSE))</f>
        <v/>
      </c>
      <c r="L21" t="str">
        <f>IF(ISBLANK(HLOOKUP(L$1, q_preprocess!$1:$1048576, $D21, FALSE)), "", HLOOKUP(L$1, q_preprocess!$1:$1048576, $D21, FALSE))</f>
        <v/>
      </c>
      <c r="M21" t="str">
        <f>IF(ISBLANK(HLOOKUP(M$1, q_preprocess!$1:$1048576, $D21, FALSE)), "", HLOOKUP(M$1, q_preprocess!$1:$1048576, $D21, FALSE))</f>
        <v/>
      </c>
      <c r="N21" t="str">
        <f>IF(ISBLANK(HLOOKUP(N$1, q_preprocess!$1:$1048576, $D21, FALSE)), "", HLOOKUP(N$1, q_preprocess!$1:$1048576, $D21, FALSE))</f>
        <v/>
      </c>
      <c r="O21" t="str">
        <f>IF(ISBLANK(HLOOKUP(O$1, q_preprocess!$1:$1048576, $D21, FALSE)), "", HLOOKUP(O$1, q_preprocess!$1:$1048576, $D21, FALSE))</f>
        <v/>
      </c>
      <c r="P21" t="str">
        <f>IF(ISBLANK(HLOOKUP(P$1, q_preprocess!$1:$1048576, $D21, FALSE)), "", HLOOKUP(P$1, q_preprocess!$1:$1048576, $D21, FALSE))</f>
        <v/>
      </c>
    </row>
    <row r="22" spans="1:16">
      <c r="A22" s="34">
        <v>34759</v>
      </c>
      <c r="B22">
        <v>1995</v>
      </c>
      <c r="C22">
        <v>1</v>
      </c>
      <c r="D22">
        <v>22</v>
      </c>
      <c r="E22" t="str">
        <f>IF(ISBLANK(HLOOKUP(E$1, q_preprocess!$1:$1048576, $D22, FALSE)), "", HLOOKUP(E$1, q_preprocess!$1:$1048576, $D22, FALSE))</f>
        <v/>
      </c>
      <c r="F22" t="str">
        <f>IF(ISBLANK(HLOOKUP(F$1, q_preprocess!$1:$1048576, $D22, FALSE)), "", HLOOKUP(F$1, q_preprocess!$1:$1048576, $D22, FALSE))</f>
        <v/>
      </c>
      <c r="G22" t="str">
        <f>IF(ISBLANK(HLOOKUP(G$1, q_preprocess!$1:$1048576, $D22, FALSE)), "", HLOOKUP(G$1, q_preprocess!$1:$1048576, $D22, FALSE))</f>
        <v/>
      </c>
      <c r="H22" t="str">
        <f>IF(ISBLANK(HLOOKUP(H$1, q_preprocess!$1:$1048576, $D22, FALSE)), "", HLOOKUP(H$1, q_preprocess!$1:$1048576, $D22, FALSE))</f>
        <v/>
      </c>
      <c r="I22" t="str">
        <f>IF(ISBLANK(HLOOKUP(I$1, q_preprocess!$1:$1048576, $D22, FALSE)), "", HLOOKUP(I$1, q_preprocess!$1:$1048576, $D22, FALSE))</f>
        <v/>
      </c>
      <c r="J22" t="str">
        <f>IF(ISBLANK(HLOOKUP(J$1, q_preprocess!$1:$1048576, $D22, FALSE)), "", HLOOKUP(J$1, q_preprocess!$1:$1048576, $D22, FALSE))</f>
        <v/>
      </c>
      <c r="K22" t="str">
        <f>IF(ISBLANK(HLOOKUP(K$1, q_preprocess!$1:$1048576, $D22, FALSE)), "", HLOOKUP(K$1, q_preprocess!$1:$1048576, $D22, FALSE))</f>
        <v/>
      </c>
      <c r="L22" t="str">
        <f>IF(ISBLANK(HLOOKUP(L$1, q_preprocess!$1:$1048576, $D22, FALSE)), "", HLOOKUP(L$1, q_preprocess!$1:$1048576, $D22, FALSE))</f>
        <v/>
      </c>
      <c r="M22" t="str">
        <f>IF(ISBLANK(HLOOKUP(M$1, q_preprocess!$1:$1048576, $D22, FALSE)), "", HLOOKUP(M$1, q_preprocess!$1:$1048576, $D22, FALSE))</f>
        <v/>
      </c>
      <c r="N22" t="str">
        <f>IF(ISBLANK(HLOOKUP(N$1, q_preprocess!$1:$1048576, $D22, FALSE)), "", HLOOKUP(N$1, q_preprocess!$1:$1048576, $D22, FALSE))</f>
        <v/>
      </c>
      <c r="O22" t="str">
        <f>IF(ISBLANK(HLOOKUP(O$1, q_preprocess!$1:$1048576, $D22, FALSE)), "", HLOOKUP(O$1, q_preprocess!$1:$1048576, $D22, FALSE))</f>
        <v/>
      </c>
      <c r="P22" t="str">
        <f>IF(ISBLANK(HLOOKUP(P$1, q_preprocess!$1:$1048576, $D22, FALSE)), "", HLOOKUP(P$1, q_preprocess!$1:$1048576, $D22, FALSE))</f>
        <v/>
      </c>
    </row>
    <row r="23" spans="1:16">
      <c r="A23" s="34">
        <v>34851</v>
      </c>
      <c r="B23">
        <v>1995</v>
      </c>
      <c r="C23">
        <v>2</v>
      </c>
      <c r="D23">
        <v>23</v>
      </c>
      <c r="E23" t="str">
        <f>IF(ISBLANK(HLOOKUP(E$1, q_preprocess!$1:$1048576, $D23, FALSE)), "", HLOOKUP(E$1, q_preprocess!$1:$1048576, $D23, FALSE))</f>
        <v/>
      </c>
      <c r="F23" t="str">
        <f>IF(ISBLANK(HLOOKUP(F$1, q_preprocess!$1:$1048576, $D23, FALSE)), "", HLOOKUP(F$1, q_preprocess!$1:$1048576, $D23, FALSE))</f>
        <v/>
      </c>
      <c r="G23" t="str">
        <f>IF(ISBLANK(HLOOKUP(G$1, q_preprocess!$1:$1048576, $D23, FALSE)), "", HLOOKUP(G$1, q_preprocess!$1:$1048576, $D23, FALSE))</f>
        <v/>
      </c>
      <c r="H23" t="str">
        <f>IF(ISBLANK(HLOOKUP(H$1, q_preprocess!$1:$1048576, $D23, FALSE)), "", HLOOKUP(H$1, q_preprocess!$1:$1048576, $D23, FALSE))</f>
        <v/>
      </c>
      <c r="I23" t="str">
        <f>IF(ISBLANK(HLOOKUP(I$1, q_preprocess!$1:$1048576, $D23, FALSE)), "", HLOOKUP(I$1, q_preprocess!$1:$1048576, $D23, FALSE))</f>
        <v/>
      </c>
      <c r="J23" t="str">
        <f>IF(ISBLANK(HLOOKUP(J$1, q_preprocess!$1:$1048576, $D23, FALSE)), "", HLOOKUP(J$1, q_preprocess!$1:$1048576, $D23, FALSE))</f>
        <v/>
      </c>
      <c r="K23" t="str">
        <f>IF(ISBLANK(HLOOKUP(K$1, q_preprocess!$1:$1048576, $D23, FALSE)), "", HLOOKUP(K$1, q_preprocess!$1:$1048576, $D23, FALSE))</f>
        <v/>
      </c>
      <c r="L23" t="str">
        <f>IF(ISBLANK(HLOOKUP(L$1, q_preprocess!$1:$1048576, $D23, FALSE)), "", HLOOKUP(L$1, q_preprocess!$1:$1048576, $D23, FALSE))</f>
        <v/>
      </c>
      <c r="M23" t="str">
        <f>IF(ISBLANK(HLOOKUP(M$1, q_preprocess!$1:$1048576, $D23, FALSE)), "", HLOOKUP(M$1, q_preprocess!$1:$1048576, $D23, FALSE))</f>
        <v/>
      </c>
      <c r="N23" t="str">
        <f>IF(ISBLANK(HLOOKUP(N$1, q_preprocess!$1:$1048576, $D23, FALSE)), "", HLOOKUP(N$1, q_preprocess!$1:$1048576, $D23, FALSE))</f>
        <v/>
      </c>
      <c r="O23" t="str">
        <f>IF(ISBLANK(HLOOKUP(O$1, q_preprocess!$1:$1048576, $D23, FALSE)), "", HLOOKUP(O$1, q_preprocess!$1:$1048576, $D23, FALSE))</f>
        <v/>
      </c>
      <c r="P23" t="str">
        <f>IF(ISBLANK(HLOOKUP(P$1, q_preprocess!$1:$1048576, $D23, FALSE)), "", HLOOKUP(P$1, q_preprocess!$1:$1048576, $D23, FALSE))</f>
        <v/>
      </c>
    </row>
    <row r="24" spans="1:16">
      <c r="A24" s="34">
        <v>34943</v>
      </c>
      <c r="B24">
        <v>1995</v>
      </c>
      <c r="C24">
        <v>3</v>
      </c>
      <c r="D24">
        <v>24</v>
      </c>
      <c r="E24" t="str">
        <f>IF(ISBLANK(HLOOKUP(E$1, q_preprocess!$1:$1048576, $D24, FALSE)), "", HLOOKUP(E$1, q_preprocess!$1:$1048576, $D24, FALSE))</f>
        <v/>
      </c>
      <c r="F24" t="str">
        <f>IF(ISBLANK(HLOOKUP(F$1, q_preprocess!$1:$1048576, $D24, FALSE)), "", HLOOKUP(F$1, q_preprocess!$1:$1048576, $D24, FALSE))</f>
        <v/>
      </c>
      <c r="G24" t="str">
        <f>IF(ISBLANK(HLOOKUP(G$1, q_preprocess!$1:$1048576, $D24, FALSE)), "", HLOOKUP(G$1, q_preprocess!$1:$1048576, $D24, FALSE))</f>
        <v/>
      </c>
      <c r="H24" t="str">
        <f>IF(ISBLANK(HLOOKUP(H$1, q_preprocess!$1:$1048576, $D24, FALSE)), "", HLOOKUP(H$1, q_preprocess!$1:$1048576, $D24, FALSE))</f>
        <v/>
      </c>
      <c r="I24" t="str">
        <f>IF(ISBLANK(HLOOKUP(I$1, q_preprocess!$1:$1048576, $D24, FALSE)), "", HLOOKUP(I$1, q_preprocess!$1:$1048576, $D24, FALSE))</f>
        <v/>
      </c>
      <c r="J24" t="str">
        <f>IF(ISBLANK(HLOOKUP(J$1, q_preprocess!$1:$1048576, $D24, FALSE)), "", HLOOKUP(J$1, q_preprocess!$1:$1048576, $D24, FALSE))</f>
        <v/>
      </c>
      <c r="K24" t="str">
        <f>IF(ISBLANK(HLOOKUP(K$1, q_preprocess!$1:$1048576, $D24, FALSE)), "", HLOOKUP(K$1, q_preprocess!$1:$1048576, $D24, FALSE))</f>
        <v/>
      </c>
      <c r="L24" t="str">
        <f>IF(ISBLANK(HLOOKUP(L$1, q_preprocess!$1:$1048576, $D24, FALSE)), "", HLOOKUP(L$1, q_preprocess!$1:$1048576, $D24, FALSE))</f>
        <v/>
      </c>
      <c r="M24" t="str">
        <f>IF(ISBLANK(HLOOKUP(M$1, q_preprocess!$1:$1048576, $D24, FALSE)), "", HLOOKUP(M$1, q_preprocess!$1:$1048576, $D24, FALSE))</f>
        <v/>
      </c>
      <c r="N24" t="str">
        <f>IF(ISBLANK(HLOOKUP(N$1, q_preprocess!$1:$1048576, $D24, FALSE)), "", HLOOKUP(N$1, q_preprocess!$1:$1048576, $D24, FALSE))</f>
        <v/>
      </c>
      <c r="O24" t="str">
        <f>IF(ISBLANK(HLOOKUP(O$1, q_preprocess!$1:$1048576, $D24, FALSE)), "", HLOOKUP(O$1, q_preprocess!$1:$1048576, $D24, FALSE))</f>
        <v/>
      </c>
      <c r="P24" t="str">
        <f>IF(ISBLANK(HLOOKUP(P$1, q_preprocess!$1:$1048576, $D24, FALSE)), "", HLOOKUP(P$1, q_preprocess!$1:$1048576, $D24, FALSE))</f>
        <v/>
      </c>
    </row>
    <row r="25" spans="1:16">
      <c r="A25" s="34">
        <v>35034</v>
      </c>
      <c r="B25">
        <v>1995</v>
      </c>
      <c r="C25">
        <v>4</v>
      </c>
      <c r="D25">
        <v>25</v>
      </c>
      <c r="E25" t="str">
        <f>IF(ISBLANK(HLOOKUP(E$1, q_preprocess!$1:$1048576, $D25, FALSE)), "", HLOOKUP(E$1, q_preprocess!$1:$1048576, $D25, FALSE))</f>
        <v/>
      </c>
      <c r="F25" t="str">
        <f>IF(ISBLANK(HLOOKUP(F$1, q_preprocess!$1:$1048576, $D25, FALSE)), "", HLOOKUP(F$1, q_preprocess!$1:$1048576, $D25, FALSE))</f>
        <v/>
      </c>
      <c r="G25" t="str">
        <f>IF(ISBLANK(HLOOKUP(G$1, q_preprocess!$1:$1048576, $D25, FALSE)), "", HLOOKUP(G$1, q_preprocess!$1:$1048576, $D25, FALSE))</f>
        <v/>
      </c>
      <c r="H25" t="str">
        <f>IF(ISBLANK(HLOOKUP(H$1, q_preprocess!$1:$1048576, $D25, FALSE)), "", HLOOKUP(H$1, q_preprocess!$1:$1048576, $D25, FALSE))</f>
        <v/>
      </c>
      <c r="I25" t="str">
        <f>IF(ISBLANK(HLOOKUP(I$1, q_preprocess!$1:$1048576, $D25, FALSE)), "", HLOOKUP(I$1, q_preprocess!$1:$1048576, $D25, FALSE))</f>
        <v/>
      </c>
      <c r="J25" t="str">
        <f>IF(ISBLANK(HLOOKUP(J$1, q_preprocess!$1:$1048576, $D25, FALSE)), "", HLOOKUP(J$1, q_preprocess!$1:$1048576, $D25, FALSE))</f>
        <v/>
      </c>
      <c r="K25" t="str">
        <f>IF(ISBLANK(HLOOKUP(K$1, q_preprocess!$1:$1048576, $D25, FALSE)), "", HLOOKUP(K$1, q_preprocess!$1:$1048576, $D25, FALSE))</f>
        <v/>
      </c>
      <c r="L25" t="str">
        <f>IF(ISBLANK(HLOOKUP(L$1, q_preprocess!$1:$1048576, $D25, FALSE)), "", HLOOKUP(L$1, q_preprocess!$1:$1048576, $D25, FALSE))</f>
        <v/>
      </c>
      <c r="M25" t="str">
        <f>IF(ISBLANK(HLOOKUP(M$1, q_preprocess!$1:$1048576, $D25, FALSE)), "", HLOOKUP(M$1, q_preprocess!$1:$1048576, $D25, FALSE))</f>
        <v/>
      </c>
      <c r="N25" t="str">
        <f>IF(ISBLANK(HLOOKUP(N$1, q_preprocess!$1:$1048576, $D25, FALSE)), "", HLOOKUP(N$1, q_preprocess!$1:$1048576, $D25, FALSE))</f>
        <v/>
      </c>
      <c r="O25" t="str">
        <f>IF(ISBLANK(HLOOKUP(O$1, q_preprocess!$1:$1048576, $D25, FALSE)), "", HLOOKUP(O$1, q_preprocess!$1:$1048576, $D25, FALSE))</f>
        <v/>
      </c>
      <c r="P25" t="str">
        <f>IF(ISBLANK(HLOOKUP(P$1, q_preprocess!$1:$1048576, $D25, FALSE)), "", HLOOKUP(P$1, q_preprocess!$1:$1048576, $D25, FALSE))</f>
        <v/>
      </c>
    </row>
    <row r="26" spans="1:16">
      <c r="A26" s="34">
        <v>35125</v>
      </c>
      <c r="B26">
        <v>1996</v>
      </c>
      <c r="C26">
        <v>1</v>
      </c>
      <c r="D26">
        <v>26</v>
      </c>
      <c r="E26" t="str">
        <f>IF(ISBLANK(HLOOKUP(E$1, q_preprocess!$1:$1048576, $D26, FALSE)), "", HLOOKUP(E$1, q_preprocess!$1:$1048576, $D26, FALSE))</f>
        <v/>
      </c>
      <c r="F26" t="str">
        <f>IF(ISBLANK(HLOOKUP(F$1, q_preprocess!$1:$1048576, $D26, FALSE)), "", HLOOKUP(F$1, q_preprocess!$1:$1048576, $D26, FALSE))</f>
        <v/>
      </c>
      <c r="G26" t="str">
        <f>IF(ISBLANK(HLOOKUP(G$1, q_preprocess!$1:$1048576, $D26, FALSE)), "", HLOOKUP(G$1, q_preprocess!$1:$1048576, $D26, FALSE))</f>
        <v/>
      </c>
      <c r="H26" t="str">
        <f>IF(ISBLANK(HLOOKUP(H$1, q_preprocess!$1:$1048576, $D26, FALSE)), "", HLOOKUP(H$1, q_preprocess!$1:$1048576, $D26, FALSE))</f>
        <v/>
      </c>
      <c r="I26" t="str">
        <f>IF(ISBLANK(HLOOKUP(I$1, q_preprocess!$1:$1048576, $D26, FALSE)), "", HLOOKUP(I$1, q_preprocess!$1:$1048576, $D26, FALSE))</f>
        <v/>
      </c>
      <c r="J26" t="str">
        <f>IF(ISBLANK(HLOOKUP(J$1, q_preprocess!$1:$1048576, $D26, FALSE)), "", HLOOKUP(J$1, q_preprocess!$1:$1048576, $D26, FALSE))</f>
        <v/>
      </c>
      <c r="K26" t="str">
        <f>IF(ISBLANK(HLOOKUP(K$1, q_preprocess!$1:$1048576, $D26, FALSE)), "", HLOOKUP(K$1, q_preprocess!$1:$1048576, $D26, FALSE))</f>
        <v/>
      </c>
      <c r="L26" t="str">
        <f>IF(ISBLANK(HLOOKUP(L$1, q_preprocess!$1:$1048576, $D26, FALSE)), "", HLOOKUP(L$1, q_preprocess!$1:$1048576, $D26, FALSE))</f>
        <v/>
      </c>
      <c r="M26" t="str">
        <f>IF(ISBLANK(HLOOKUP(M$1, q_preprocess!$1:$1048576, $D26, FALSE)), "", HLOOKUP(M$1, q_preprocess!$1:$1048576, $D26, FALSE))</f>
        <v/>
      </c>
      <c r="N26" t="str">
        <f>IF(ISBLANK(HLOOKUP(N$1, q_preprocess!$1:$1048576, $D26, FALSE)), "", HLOOKUP(N$1, q_preprocess!$1:$1048576, $D26, FALSE))</f>
        <v/>
      </c>
      <c r="O26" t="str">
        <f>IF(ISBLANK(HLOOKUP(O$1, q_preprocess!$1:$1048576, $D26, FALSE)), "", HLOOKUP(O$1, q_preprocess!$1:$1048576, $D26, FALSE))</f>
        <v/>
      </c>
      <c r="P26" t="str">
        <f>IF(ISBLANK(HLOOKUP(P$1, q_preprocess!$1:$1048576, $D26, FALSE)), "", HLOOKUP(P$1, q_preprocess!$1:$1048576, $D26, FALSE))</f>
        <v/>
      </c>
    </row>
    <row r="27" spans="1:16">
      <c r="A27" s="34">
        <v>35217</v>
      </c>
      <c r="B27">
        <v>1996</v>
      </c>
      <c r="C27">
        <v>2</v>
      </c>
      <c r="D27">
        <v>27</v>
      </c>
      <c r="E27" t="str">
        <f>IF(ISBLANK(HLOOKUP(E$1, q_preprocess!$1:$1048576, $D27, FALSE)), "", HLOOKUP(E$1, q_preprocess!$1:$1048576, $D27, FALSE))</f>
        <v/>
      </c>
      <c r="F27" t="str">
        <f>IF(ISBLANK(HLOOKUP(F$1, q_preprocess!$1:$1048576, $D27, FALSE)), "", HLOOKUP(F$1, q_preprocess!$1:$1048576, $D27, FALSE))</f>
        <v/>
      </c>
      <c r="G27" t="str">
        <f>IF(ISBLANK(HLOOKUP(G$1, q_preprocess!$1:$1048576, $D27, FALSE)), "", HLOOKUP(G$1, q_preprocess!$1:$1048576, $D27, FALSE))</f>
        <v/>
      </c>
      <c r="H27" t="str">
        <f>IF(ISBLANK(HLOOKUP(H$1, q_preprocess!$1:$1048576, $D27, FALSE)), "", HLOOKUP(H$1, q_preprocess!$1:$1048576, $D27, FALSE))</f>
        <v/>
      </c>
      <c r="I27" t="str">
        <f>IF(ISBLANK(HLOOKUP(I$1, q_preprocess!$1:$1048576, $D27, FALSE)), "", HLOOKUP(I$1, q_preprocess!$1:$1048576, $D27, FALSE))</f>
        <v/>
      </c>
      <c r="J27" t="str">
        <f>IF(ISBLANK(HLOOKUP(J$1, q_preprocess!$1:$1048576, $D27, FALSE)), "", HLOOKUP(J$1, q_preprocess!$1:$1048576, $D27, FALSE))</f>
        <v/>
      </c>
      <c r="K27" t="str">
        <f>IF(ISBLANK(HLOOKUP(K$1, q_preprocess!$1:$1048576, $D27, FALSE)), "", HLOOKUP(K$1, q_preprocess!$1:$1048576, $D27, FALSE))</f>
        <v/>
      </c>
      <c r="L27" t="str">
        <f>IF(ISBLANK(HLOOKUP(L$1, q_preprocess!$1:$1048576, $D27, FALSE)), "", HLOOKUP(L$1, q_preprocess!$1:$1048576, $D27, FALSE))</f>
        <v/>
      </c>
      <c r="M27" t="str">
        <f>IF(ISBLANK(HLOOKUP(M$1, q_preprocess!$1:$1048576, $D27, FALSE)), "", HLOOKUP(M$1, q_preprocess!$1:$1048576, $D27, FALSE))</f>
        <v/>
      </c>
      <c r="N27" t="str">
        <f>IF(ISBLANK(HLOOKUP(N$1, q_preprocess!$1:$1048576, $D27, FALSE)), "", HLOOKUP(N$1, q_preprocess!$1:$1048576, $D27, FALSE))</f>
        <v/>
      </c>
      <c r="O27" t="str">
        <f>IF(ISBLANK(HLOOKUP(O$1, q_preprocess!$1:$1048576, $D27, FALSE)), "", HLOOKUP(O$1, q_preprocess!$1:$1048576, $D27, FALSE))</f>
        <v/>
      </c>
      <c r="P27" t="str">
        <f>IF(ISBLANK(HLOOKUP(P$1, q_preprocess!$1:$1048576, $D27, FALSE)), "", HLOOKUP(P$1, q_preprocess!$1:$1048576, $D27, FALSE))</f>
        <v/>
      </c>
    </row>
    <row r="28" spans="1:16">
      <c r="A28" s="34">
        <v>35309</v>
      </c>
      <c r="B28">
        <v>1996</v>
      </c>
      <c r="C28">
        <v>3</v>
      </c>
      <c r="D28">
        <v>28</v>
      </c>
      <c r="E28" t="str">
        <f>IF(ISBLANK(HLOOKUP(E$1, q_preprocess!$1:$1048576, $D28, FALSE)), "", HLOOKUP(E$1, q_preprocess!$1:$1048576, $D28, FALSE))</f>
        <v/>
      </c>
      <c r="F28" t="str">
        <f>IF(ISBLANK(HLOOKUP(F$1, q_preprocess!$1:$1048576, $D28, FALSE)), "", HLOOKUP(F$1, q_preprocess!$1:$1048576, $D28, FALSE))</f>
        <v/>
      </c>
      <c r="G28" t="str">
        <f>IF(ISBLANK(HLOOKUP(G$1, q_preprocess!$1:$1048576, $D28, FALSE)), "", HLOOKUP(G$1, q_preprocess!$1:$1048576, $D28, FALSE))</f>
        <v/>
      </c>
      <c r="H28" t="str">
        <f>IF(ISBLANK(HLOOKUP(H$1, q_preprocess!$1:$1048576, $D28, FALSE)), "", HLOOKUP(H$1, q_preprocess!$1:$1048576, $D28, FALSE))</f>
        <v/>
      </c>
      <c r="I28" t="str">
        <f>IF(ISBLANK(HLOOKUP(I$1, q_preprocess!$1:$1048576, $D28, FALSE)), "", HLOOKUP(I$1, q_preprocess!$1:$1048576, $D28, FALSE))</f>
        <v/>
      </c>
      <c r="J28" t="str">
        <f>IF(ISBLANK(HLOOKUP(J$1, q_preprocess!$1:$1048576, $D28, FALSE)), "", HLOOKUP(J$1, q_preprocess!$1:$1048576, $D28, FALSE))</f>
        <v/>
      </c>
      <c r="K28" t="str">
        <f>IF(ISBLANK(HLOOKUP(K$1, q_preprocess!$1:$1048576, $D28, FALSE)), "", HLOOKUP(K$1, q_preprocess!$1:$1048576, $D28, FALSE))</f>
        <v/>
      </c>
      <c r="L28" t="str">
        <f>IF(ISBLANK(HLOOKUP(L$1, q_preprocess!$1:$1048576, $D28, FALSE)), "", HLOOKUP(L$1, q_preprocess!$1:$1048576, $D28, FALSE))</f>
        <v/>
      </c>
      <c r="M28" t="str">
        <f>IF(ISBLANK(HLOOKUP(M$1, q_preprocess!$1:$1048576, $D28, FALSE)), "", HLOOKUP(M$1, q_preprocess!$1:$1048576, $D28, FALSE))</f>
        <v/>
      </c>
      <c r="N28" t="str">
        <f>IF(ISBLANK(HLOOKUP(N$1, q_preprocess!$1:$1048576, $D28, FALSE)), "", HLOOKUP(N$1, q_preprocess!$1:$1048576, $D28, FALSE))</f>
        <v/>
      </c>
      <c r="O28" t="str">
        <f>IF(ISBLANK(HLOOKUP(O$1, q_preprocess!$1:$1048576, $D28, FALSE)), "", HLOOKUP(O$1, q_preprocess!$1:$1048576, $D28, FALSE))</f>
        <v/>
      </c>
      <c r="P28" t="str">
        <f>IF(ISBLANK(HLOOKUP(P$1, q_preprocess!$1:$1048576, $D28, FALSE)), "", HLOOKUP(P$1, q_preprocess!$1:$1048576, $D28, FALSE))</f>
        <v/>
      </c>
    </row>
    <row r="29" spans="1:16">
      <c r="A29" s="34">
        <v>35400</v>
      </c>
      <c r="B29">
        <v>1996</v>
      </c>
      <c r="C29">
        <v>4</v>
      </c>
      <c r="D29">
        <v>29</v>
      </c>
      <c r="E29" t="str">
        <f>IF(ISBLANK(HLOOKUP(E$1, q_preprocess!$1:$1048576, $D29, FALSE)), "", HLOOKUP(E$1, q_preprocess!$1:$1048576, $D29, FALSE))</f>
        <v/>
      </c>
      <c r="F29" t="str">
        <f>IF(ISBLANK(HLOOKUP(F$1, q_preprocess!$1:$1048576, $D29, FALSE)), "", HLOOKUP(F$1, q_preprocess!$1:$1048576, $D29, FALSE))</f>
        <v/>
      </c>
      <c r="G29" t="str">
        <f>IF(ISBLANK(HLOOKUP(G$1, q_preprocess!$1:$1048576, $D29, FALSE)), "", HLOOKUP(G$1, q_preprocess!$1:$1048576, $D29, FALSE))</f>
        <v/>
      </c>
      <c r="H29" t="str">
        <f>IF(ISBLANK(HLOOKUP(H$1, q_preprocess!$1:$1048576, $D29, FALSE)), "", HLOOKUP(H$1, q_preprocess!$1:$1048576, $D29, FALSE))</f>
        <v/>
      </c>
      <c r="I29" t="str">
        <f>IF(ISBLANK(HLOOKUP(I$1, q_preprocess!$1:$1048576, $D29, FALSE)), "", HLOOKUP(I$1, q_preprocess!$1:$1048576, $D29, FALSE))</f>
        <v/>
      </c>
      <c r="J29" t="str">
        <f>IF(ISBLANK(HLOOKUP(J$1, q_preprocess!$1:$1048576, $D29, FALSE)), "", HLOOKUP(J$1, q_preprocess!$1:$1048576, $D29, FALSE))</f>
        <v/>
      </c>
      <c r="K29" t="str">
        <f>IF(ISBLANK(HLOOKUP(K$1, q_preprocess!$1:$1048576, $D29, FALSE)), "", HLOOKUP(K$1, q_preprocess!$1:$1048576, $D29, FALSE))</f>
        <v/>
      </c>
      <c r="L29" t="str">
        <f>IF(ISBLANK(HLOOKUP(L$1, q_preprocess!$1:$1048576, $D29, FALSE)), "", HLOOKUP(L$1, q_preprocess!$1:$1048576, $D29, FALSE))</f>
        <v/>
      </c>
      <c r="M29" t="str">
        <f>IF(ISBLANK(HLOOKUP(M$1, q_preprocess!$1:$1048576, $D29, FALSE)), "", HLOOKUP(M$1, q_preprocess!$1:$1048576, $D29, FALSE))</f>
        <v/>
      </c>
      <c r="N29" t="str">
        <f>IF(ISBLANK(HLOOKUP(N$1, q_preprocess!$1:$1048576, $D29, FALSE)), "", HLOOKUP(N$1, q_preprocess!$1:$1048576, $D29, FALSE))</f>
        <v/>
      </c>
      <c r="O29" t="str">
        <f>IF(ISBLANK(HLOOKUP(O$1, q_preprocess!$1:$1048576, $D29, FALSE)), "", HLOOKUP(O$1, q_preprocess!$1:$1048576, $D29, FALSE))</f>
        <v/>
      </c>
      <c r="P29" t="str">
        <f>IF(ISBLANK(HLOOKUP(P$1, q_preprocess!$1:$1048576, $D29, FALSE)), "", HLOOKUP(P$1, q_preprocess!$1:$1048576, $D29, FALSE))</f>
        <v/>
      </c>
    </row>
    <row r="30" spans="1:16">
      <c r="A30" s="34">
        <v>35490</v>
      </c>
      <c r="B30">
        <v>1997</v>
      </c>
      <c r="C30">
        <v>1</v>
      </c>
      <c r="D30">
        <v>30</v>
      </c>
      <c r="E30" t="str">
        <f>IF(ISBLANK(HLOOKUP(E$1, q_preprocess!$1:$1048576, $D30, FALSE)), "", HLOOKUP(E$1, q_preprocess!$1:$1048576, $D30, FALSE))</f>
        <v/>
      </c>
      <c r="F30" t="str">
        <f>IF(ISBLANK(HLOOKUP(F$1, q_preprocess!$1:$1048576, $D30, FALSE)), "", HLOOKUP(F$1, q_preprocess!$1:$1048576, $D30, FALSE))</f>
        <v/>
      </c>
      <c r="G30" t="str">
        <f>IF(ISBLANK(HLOOKUP(G$1, q_preprocess!$1:$1048576, $D30, FALSE)), "", HLOOKUP(G$1, q_preprocess!$1:$1048576, $D30, FALSE))</f>
        <v/>
      </c>
      <c r="H30" t="str">
        <f>IF(ISBLANK(HLOOKUP(H$1, q_preprocess!$1:$1048576, $D30, FALSE)), "", HLOOKUP(H$1, q_preprocess!$1:$1048576, $D30, FALSE))</f>
        <v/>
      </c>
      <c r="I30" t="str">
        <f>IF(ISBLANK(HLOOKUP(I$1, q_preprocess!$1:$1048576, $D30, FALSE)), "", HLOOKUP(I$1, q_preprocess!$1:$1048576, $D30, FALSE))</f>
        <v/>
      </c>
      <c r="J30" t="str">
        <f>IF(ISBLANK(HLOOKUP(J$1, q_preprocess!$1:$1048576, $D30, FALSE)), "", HLOOKUP(J$1, q_preprocess!$1:$1048576, $D30, FALSE))</f>
        <v/>
      </c>
      <c r="K30" t="str">
        <f>IF(ISBLANK(HLOOKUP(K$1, q_preprocess!$1:$1048576, $D30, FALSE)), "", HLOOKUP(K$1, q_preprocess!$1:$1048576, $D30, FALSE))</f>
        <v/>
      </c>
      <c r="L30" t="str">
        <f>IF(ISBLANK(HLOOKUP(L$1, q_preprocess!$1:$1048576, $D30, FALSE)), "", HLOOKUP(L$1, q_preprocess!$1:$1048576, $D30, FALSE))</f>
        <v/>
      </c>
      <c r="M30" t="str">
        <f>IF(ISBLANK(HLOOKUP(M$1, q_preprocess!$1:$1048576, $D30, FALSE)), "", HLOOKUP(M$1, q_preprocess!$1:$1048576, $D30, FALSE))</f>
        <v/>
      </c>
      <c r="N30" t="str">
        <f>IF(ISBLANK(HLOOKUP(N$1, q_preprocess!$1:$1048576, $D30, FALSE)), "", HLOOKUP(N$1, q_preprocess!$1:$1048576, $D30, FALSE))</f>
        <v/>
      </c>
      <c r="O30" t="str">
        <f>IF(ISBLANK(HLOOKUP(O$1, q_preprocess!$1:$1048576, $D30, FALSE)), "", HLOOKUP(O$1, q_preprocess!$1:$1048576, $D30, FALSE))</f>
        <v/>
      </c>
      <c r="P30" t="str">
        <f>IF(ISBLANK(HLOOKUP(P$1, q_preprocess!$1:$1048576, $D30, FALSE)), "", HLOOKUP(P$1, q_preprocess!$1:$1048576, $D30, FALSE))</f>
        <v/>
      </c>
    </row>
    <row r="31" spans="1:16">
      <c r="A31" s="34">
        <v>35582</v>
      </c>
      <c r="B31">
        <v>1997</v>
      </c>
      <c r="C31">
        <v>2</v>
      </c>
      <c r="D31">
        <v>31</v>
      </c>
      <c r="E31" t="str">
        <f>IF(ISBLANK(HLOOKUP(E$1, q_preprocess!$1:$1048576, $D31, FALSE)), "", HLOOKUP(E$1, q_preprocess!$1:$1048576, $D31, FALSE))</f>
        <v/>
      </c>
      <c r="F31" t="str">
        <f>IF(ISBLANK(HLOOKUP(F$1, q_preprocess!$1:$1048576, $D31, FALSE)), "", HLOOKUP(F$1, q_preprocess!$1:$1048576, $D31, FALSE))</f>
        <v/>
      </c>
      <c r="G31" t="str">
        <f>IF(ISBLANK(HLOOKUP(G$1, q_preprocess!$1:$1048576, $D31, FALSE)), "", HLOOKUP(G$1, q_preprocess!$1:$1048576, $D31, FALSE))</f>
        <v/>
      </c>
      <c r="H31" t="str">
        <f>IF(ISBLANK(HLOOKUP(H$1, q_preprocess!$1:$1048576, $D31, FALSE)), "", HLOOKUP(H$1, q_preprocess!$1:$1048576, $D31, FALSE))</f>
        <v/>
      </c>
      <c r="I31" t="str">
        <f>IF(ISBLANK(HLOOKUP(I$1, q_preprocess!$1:$1048576, $D31, FALSE)), "", HLOOKUP(I$1, q_preprocess!$1:$1048576, $D31, FALSE))</f>
        <v/>
      </c>
      <c r="J31" t="str">
        <f>IF(ISBLANK(HLOOKUP(J$1, q_preprocess!$1:$1048576, $D31, FALSE)), "", HLOOKUP(J$1, q_preprocess!$1:$1048576, $D31, FALSE))</f>
        <v/>
      </c>
      <c r="K31" t="str">
        <f>IF(ISBLANK(HLOOKUP(K$1, q_preprocess!$1:$1048576, $D31, FALSE)), "", HLOOKUP(K$1, q_preprocess!$1:$1048576, $D31, FALSE))</f>
        <v/>
      </c>
      <c r="L31" t="str">
        <f>IF(ISBLANK(HLOOKUP(L$1, q_preprocess!$1:$1048576, $D31, FALSE)), "", HLOOKUP(L$1, q_preprocess!$1:$1048576, $D31, FALSE))</f>
        <v/>
      </c>
      <c r="M31" t="str">
        <f>IF(ISBLANK(HLOOKUP(M$1, q_preprocess!$1:$1048576, $D31, FALSE)), "", HLOOKUP(M$1, q_preprocess!$1:$1048576, $D31, FALSE))</f>
        <v/>
      </c>
      <c r="N31" t="str">
        <f>IF(ISBLANK(HLOOKUP(N$1, q_preprocess!$1:$1048576, $D31, FALSE)), "", HLOOKUP(N$1, q_preprocess!$1:$1048576, $D31, FALSE))</f>
        <v/>
      </c>
      <c r="O31" t="str">
        <f>IF(ISBLANK(HLOOKUP(O$1, q_preprocess!$1:$1048576, $D31, FALSE)), "", HLOOKUP(O$1, q_preprocess!$1:$1048576, $D31, FALSE))</f>
        <v/>
      </c>
      <c r="P31" t="str">
        <f>IF(ISBLANK(HLOOKUP(P$1, q_preprocess!$1:$1048576, $D31, FALSE)), "", HLOOKUP(P$1, q_preprocess!$1:$1048576, $D31, FALSE))</f>
        <v/>
      </c>
    </row>
    <row r="32" spans="1:16">
      <c r="A32" s="34">
        <v>35674</v>
      </c>
      <c r="B32">
        <v>1997</v>
      </c>
      <c r="C32">
        <v>3</v>
      </c>
      <c r="D32">
        <v>32</v>
      </c>
      <c r="E32" t="str">
        <f>IF(ISBLANK(HLOOKUP(E$1, q_preprocess!$1:$1048576, $D32, FALSE)), "", HLOOKUP(E$1, q_preprocess!$1:$1048576, $D32, FALSE))</f>
        <v/>
      </c>
      <c r="F32" t="str">
        <f>IF(ISBLANK(HLOOKUP(F$1, q_preprocess!$1:$1048576, $D32, FALSE)), "", HLOOKUP(F$1, q_preprocess!$1:$1048576, $D32, FALSE))</f>
        <v/>
      </c>
      <c r="G32" t="str">
        <f>IF(ISBLANK(HLOOKUP(G$1, q_preprocess!$1:$1048576, $D32, FALSE)), "", HLOOKUP(G$1, q_preprocess!$1:$1048576, $D32, FALSE))</f>
        <v/>
      </c>
      <c r="H32" t="str">
        <f>IF(ISBLANK(HLOOKUP(H$1, q_preprocess!$1:$1048576, $D32, FALSE)), "", HLOOKUP(H$1, q_preprocess!$1:$1048576, $D32, FALSE))</f>
        <v/>
      </c>
      <c r="I32" t="str">
        <f>IF(ISBLANK(HLOOKUP(I$1, q_preprocess!$1:$1048576, $D32, FALSE)), "", HLOOKUP(I$1, q_preprocess!$1:$1048576, $D32, FALSE))</f>
        <v/>
      </c>
      <c r="J32" t="str">
        <f>IF(ISBLANK(HLOOKUP(J$1, q_preprocess!$1:$1048576, $D32, FALSE)), "", HLOOKUP(J$1, q_preprocess!$1:$1048576, $D32, FALSE))</f>
        <v/>
      </c>
      <c r="K32" t="str">
        <f>IF(ISBLANK(HLOOKUP(K$1, q_preprocess!$1:$1048576, $D32, FALSE)), "", HLOOKUP(K$1, q_preprocess!$1:$1048576, $D32, FALSE))</f>
        <v/>
      </c>
      <c r="L32" t="str">
        <f>IF(ISBLANK(HLOOKUP(L$1, q_preprocess!$1:$1048576, $D32, FALSE)), "", HLOOKUP(L$1, q_preprocess!$1:$1048576, $D32, FALSE))</f>
        <v/>
      </c>
      <c r="M32" t="str">
        <f>IF(ISBLANK(HLOOKUP(M$1, q_preprocess!$1:$1048576, $D32, FALSE)), "", HLOOKUP(M$1, q_preprocess!$1:$1048576, $D32, FALSE))</f>
        <v/>
      </c>
      <c r="N32" t="str">
        <f>IF(ISBLANK(HLOOKUP(N$1, q_preprocess!$1:$1048576, $D32, FALSE)), "", HLOOKUP(N$1, q_preprocess!$1:$1048576, $D32, FALSE))</f>
        <v/>
      </c>
      <c r="O32" t="str">
        <f>IF(ISBLANK(HLOOKUP(O$1, q_preprocess!$1:$1048576, $D32, FALSE)), "", HLOOKUP(O$1, q_preprocess!$1:$1048576, $D32, FALSE))</f>
        <v/>
      </c>
      <c r="P32" t="str">
        <f>IF(ISBLANK(HLOOKUP(P$1, q_preprocess!$1:$1048576, $D32, FALSE)), "", HLOOKUP(P$1, q_preprocess!$1:$1048576, $D32, FALSE))</f>
        <v/>
      </c>
    </row>
    <row r="33" spans="1:16">
      <c r="A33" s="34">
        <v>35765</v>
      </c>
      <c r="B33">
        <v>1997</v>
      </c>
      <c r="C33">
        <v>4</v>
      </c>
      <c r="D33">
        <v>33</v>
      </c>
      <c r="E33" t="str">
        <f>IF(ISBLANK(HLOOKUP(E$1, q_preprocess!$1:$1048576, $D33, FALSE)), "", HLOOKUP(E$1, q_preprocess!$1:$1048576, $D33, FALSE))</f>
        <v/>
      </c>
      <c r="F33" t="str">
        <f>IF(ISBLANK(HLOOKUP(F$1, q_preprocess!$1:$1048576, $D33, FALSE)), "", HLOOKUP(F$1, q_preprocess!$1:$1048576, $D33, FALSE))</f>
        <v/>
      </c>
      <c r="G33" t="str">
        <f>IF(ISBLANK(HLOOKUP(G$1, q_preprocess!$1:$1048576, $D33, FALSE)), "", HLOOKUP(G$1, q_preprocess!$1:$1048576, $D33, FALSE))</f>
        <v/>
      </c>
      <c r="H33" t="str">
        <f>IF(ISBLANK(HLOOKUP(H$1, q_preprocess!$1:$1048576, $D33, FALSE)), "", HLOOKUP(H$1, q_preprocess!$1:$1048576, $D33, FALSE))</f>
        <v/>
      </c>
      <c r="I33" t="str">
        <f>IF(ISBLANK(HLOOKUP(I$1, q_preprocess!$1:$1048576, $D33, FALSE)), "", HLOOKUP(I$1, q_preprocess!$1:$1048576, $D33, FALSE))</f>
        <v/>
      </c>
      <c r="J33" t="str">
        <f>IF(ISBLANK(HLOOKUP(J$1, q_preprocess!$1:$1048576, $D33, FALSE)), "", HLOOKUP(J$1, q_preprocess!$1:$1048576, $D33, FALSE))</f>
        <v/>
      </c>
      <c r="K33" t="str">
        <f>IF(ISBLANK(HLOOKUP(K$1, q_preprocess!$1:$1048576, $D33, FALSE)), "", HLOOKUP(K$1, q_preprocess!$1:$1048576, $D33, FALSE))</f>
        <v/>
      </c>
      <c r="L33" t="str">
        <f>IF(ISBLANK(HLOOKUP(L$1, q_preprocess!$1:$1048576, $D33, FALSE)), "", HLOOKUP(L$1, q_preprocess!$1:$1048576, $D33, FALSE))</f>
        <v/>
      </c>
      <c r="M33" t="str">
        <f>IF(ISBLANK(HLOOKUP(M$1, q_preprocess!$1:$1048576, $D33, FALSE)), "", HLOOKUP(M$1, q_preprocess!$1:$1048576, $D33, FALSE))</f>
        <v/>
      </c>
      <c r="N33" t="str">
        <f>IF(ISBLANK(HLOOKUP(N$1, q_preprocess!$1:$1048576, $D33, FALSE)), "", HLOOKUP(N$1, q_preprocess!$1:$1048576, $D33, FALSE))</f>
        <v/>
      </c>
      <c r="O33" t="str">
        <f>IF(ISBLANK(HLOOKUP(O$1, q_preprocess!$1:$1048576, $D33, FALSE)), "", HLOOKUP(O$1, q_preprocess!$1:$1048576, $D33, FALSE))</f>
        <v/>
      </c>
      <c r="P33" t="str">
        <f>IF(ISBLANK(HLOOKUP(P$1, q_preprocess!$1:$1048576, $D33, FALSE)), "", HLOOKUP(P$1, q_preprocess!$1:$1048576, $D33, FALSE))</f>
        <v/>
      </c>
    </row>
    <row r="34" spans="1:16">
      <c r="A34" s="34">
        <v>35855</v>
      </c>
      <c r="B34">
        <v>1998</v>
      </c>
      <c r="C34">
        <v>1</v>
      </c>
      <c r="D34">
        <v>34</v>
      </c>
      <c r="E34" t="str">
        <f>IF(ISBLANK(HLOOKUP(E$1, q_preprocess!$1:$1048576, $D34, FALSE)), "", HLOOKUP(E$1, q_preprocess!$1:$1048576, $D34, FALSE))</f>
        <v/>
      </c>
      <c r="F34" t="str">
        <f>IF(ISBLANK(HLOOKUP(F$1, q_preprocess!$1:$1048576, $D34, FALSE)), "", HLOOKUP(F$1, q_preprocess!$1:$1048576, $D34, FALSE))</f>
        <v/>
      </c>
      <c r="G34" t="str">
        <f>IF(ISBLANK(HLOOKUP(G$1, q_preprocess!$1:$1048576, $D34, FALSE)), "", HLOOKUP(G$1, q_preprocess!$1:$1048576, $D34, FALSE))</f>
        <v/>
      </c>
      <c r="H34" t="str">
        <f>IF(ISBLANK(HLOOKUP(H$1, q_preprocess!$1:$1048576, $D34, FALSE)), "", HLOOKUP(H$1, q_preprocess!$1:$1048576, $D34, FALSE))</f>
        <v/>
      </c>
      <c r="I34" t="str">
        <f>IF(ISBLANK(HLOOKUP(I$1, q_preprocess!$1:$1048576, $D34, FALSE)), "", HLOOKUP(I$1, q_preprocess!$1:$1048576, $D34, FALSE))</f>
        <v/>
      </c>
      <c r="J34" t="str">
        <f>IF(ISBLANK(HLOOKUP(J$1, q_preprocess!$1:$1048576, $D34, FALSE)), "", HLOOKUP(J$1, q_preprocess!$1:$1048576, $D34, FALSE))</f>
        <v/>
      </c>
      <c r="K34" t="str">
        <f>IF(ISBLANK(HLOOKUP(K$1, q_preprocess!$1:$1048576, $D34, FALSE)), "", HLOOKUP(K$1, q_preprocess!$1:$1048576, $D34, FALSE))</f>
        <v/>
      </c>
      <c r="L34" t="str">
        <f>IF(ISBLANK(HLOOKUP(L$1, q_preprocess!$1:$1048576, $D34, FALSE)), "", HLOOKUP(L$1, q_preprocess!$1:$1048576, $D34, FALSE))</f>
        <v/>
      </c>
      <c r="M34" t="str">
        <f>IF(ISBLANK(HLOOKUP(M$1, q_preprocess!$1:$1048576, $D34, FALSE)), "", HLOOKUP(M$1, q_preprocess!$1:$1048576, $D34, FALSE))</f>
        <v/>
      </c>
      <c r="N34" t="str">
        <f>IF(ISBLANK(HLOOKUP(N$1, q_preprocess!$1:$1048576, $D34, FALSE)), "", HLOOKUP(N$1, q_preprocess!$1:$1048576, $D34, FALSE))</f>
        <v/>
      </c>
      <c r="O34" t="str">
        <f>IF(ISBLANK(HLOOKUP(O$1, q_preprocess!$1:$1048576, $D34, FALSE)), "", HLOOKUP(O$1, q_preprocess!$1:$1048576, $D34, FALSE))</f>
        <v/>
      </c>
      <c r="P34" t="str">
        <f>IF(ISBLANK(HLOOKUP(P$1, q_preprocess!$1:$1048576, $D34, FALSE)), "", HLOOKUP(P$1, q_preprocess!$1:$1048576, $D34, FALSE))</f>
        <v/>
      </c>
    </row>
    <row r="35" spans="1:16">
      <c r="A35" s="34">
        <v>35947</v>
      </c>
      <c r="B35">
        <v>1998</v>
      </c>
      <c r="C35">
        <v>2</v>
      </c>
      <c r="D35">
        <v>35</v>
      </c>
      <c r="E35" t="str">
        <f>IF(ISBLANK(HLOOKUP(E$1, q_preprocess!$1:$1048576, $D35, FALSE)), "", HLOOKUP(E$1, q_preprocess!$1:$1048576, $D35, FALSE))</f>
        <v/>
      </c>
      <c r="F35" t="str">
        <f>IF(ISBLANK(HLOOKUP(F$1, q_preprocess!$1:$1048576, $D35, FALSE)), "", HLOOKUP(F$1, q_preprocess!$1:$1048576, $D35, FALSE))</f>
        <v/>
      </c>
      <c r="G35" t="str">
        <f>IF(ISBLANK(HLOOKUP(G$1, q_preprocess!$1:$1048576, $D35, FALSE)), "", HLOOKUP(G$1, q_preprocess!$1:$1048576, $D35, FALSE))</f>
        <v/>
      </c>
      <c r="H35" t="str">
        <f>IF(ISBLANK(HLOOKUP(H$1, q_preprocess!$1:$1048576, $D35, FALSE)), "", HLOOKUP(H$1, q_preprocess!$1:$1048576, $D35, FALSE))</f>
        <v/>
      </c>
      <c r="I35" t="str">
        <f>IF(ISBLANK(HLOOKUP(I$1, q_preprocess!$1:$1048576, $D35, FALSE)), "", HLOOKUP(I$1, q_preprocess!$1:$1048576, $D35, FALSE))</f>
        <v/>
      </c>
      <c r="J35" t="str">
        <f>IF(ISBLANK(HLOOKUP(J$1, q_preprocess!$1:$1048576, $D35, FALSE)), "", HLOOKUP(J$1, q_preprocess!$1:$1048576, $D35, FALSE))</f>
        <v/>
      </c>
      <c r="K35" t="str">
        <f>IF(ISBLANK(HLOOKUP(K$1, q_preprocess!$1:$1048576, $D35, FALSE)), "", HLOOKUP(K$1, q_preprocess!$1:$1048576, $D35, FALSE))</f>
        <v/>
      </c>
      <c r="L35" t="str">
        <f>IF(ISBLANK(HLOOKUP(L$1, q_preprocess!$1:$1048576, $D35, FALSE)), "", HLOOKUP(L$1, q_preprocess!$1:$1048576, $D35, FALSE))</f>
        <v/>
      </c>
      <c r="M35" t="str">
        <f>IF(ISBLANK(HLOOKUP(M$1, q_preprocess!$1:$1048576, $D35, FALSE)), "", HLOOKUP(M$1, q_preprocess!$1:$1048576, $D35, FALSE))</f>
        <v/>
      </c>
      <c r="N35" t="str">
        <f>IF(ISBLANK(HLOOKUP(N$1, q_preprocess!$1:$1048576, $D35, FALSE)), "", HLOOKUP(N$1, q_preprocess!$1:$1048576, $D35, FALSE))</f>
        <v/>
      </c>
      <c r="O35" t="str">
        <f>IF(ISBLANK(HLOOKUP(O$1, q_preprocess!$1:$1048576, $D35, FALSE)), "", HLOOKUP(O$1, q_preprocess!$1:$1048576, $D35, FALSE))</f>
        <v/>
      </c>
      <c r="P35" t="str">
        <f>IF(ISBLANK(HLOOKUP(P$1, q_preprocess!$1:$1048576, $D35, FALSE)), "", HLOOKUP(P$1, q_preprocess!$1:$1048576, $D35, FALSE))</f>
        <v/>
      </c>
    </row>
    <row r="36" spans="1:16">
      <c r="A36" s="34">
        <v>36039</v>
      </c>
      <c r="B36">
        <v>1998</v>
      </c>
      <c r="C36">
        <v>3</v>
      </c>
      <c r="D36">
        <v>36</v>
      </c>
      <c r="E36" t="str">
        <f>IF(ISBLANK(HLOOKUP(E$1, q_preprocess!$1:$1048576, $D36, FALSE)), "", HLOOKUP(E$1, q_preprocess!$1:$1048576, $D36, FALSE))</f>
        <v/>
      </c>
      <c r="F36" t="str">
        <f>IF(ISBLANK(HLOOKUP(F$1, q_preprocess!$1:$1048576, $D36, FALSE)), "", HLOOKUP(F$1, q_preprocess!$1:$1048576, $D36, FALSE))</f>
        <v/>
      </c>
      <c r="G36" t="str">
        <f>IF(ISBLANK(HLOOKUP(G$1, q_preprocess!$1:$1048576, $D36, FALSE)), "", HLOOKUP(G$1, q_preprocess!$1:$1048576, $D36, FALSE))</f>
        <v/>
      </c>
      <c r="H36" t="str">
        <f>IF(ISBLANK(HLOOKUP(H$1, q_preprocess!$1:$1048576, $D36, FALSE)), "", HLOOKUP(H$1, q_preprocess!$1:$1048576, $D36, FALSE))</f>
        <v/>
      </c>
      <c r="I36" t="str">
        <f>IF(ISBLANK(HLOOKUP(I$1, q_preprocess!$1:$1048576, $D36, FALSE)), "", HLOOKUP(I$1, q_preprocess!$1:$1048576, $D36, FALSE))</f>
        <v/>
      </c>
      <c r="J36" t="str">
        <f>IF(ISBLANK(HLOOKUP(J$1, q_preprocess!$1:$1048576, $D36, FALSE)), "", HLOOKUP(J$1, q_preprocess!$1:$1048576, $D36, FALSE))</f>
        <v/>
      </c>
      <c r="K36" t="str">
        <f>IF(ISBLANK(HLOOKUP(K$1, q_preprocess!$1:$1048576, $D36, FALSE)), "", HLOOKUP(K$1, q_preprocess!$1:$1048576, $D36, FALSE))</f>
        <v/>
      </c>
      <c r="L36" t="str">
        <f>IF(ISBLANK(HLOOKUP(L$1, q_preprocess!$1:$1048576, $D36, FALSE)), "", HLOOKUP(L$1, q_preprocess!$1:$1048576, $D36, FALSE))</f>
        <v/>
      </c>
      <c r="M36" t="str">
        <f>IF(ISBLANK(HLOOKUP(M$1, q_preprocess!$1:$1048576, $D36, FALSE)), "", HLOOKUP(M$1, q_preprocess!$1:$1048576, $D36, FALSE))</f>
        <v/>
      </c>
      <c r="N36" t="str">
        <f>IF(ISBLANK(HLOOKUP(N$1, q_preprocess!$1:$1048576, $D36, FALSE)), "", HLOOKUP(N$1, q_preprocess!$1:$1048576, $D36, FALSE))</f>
        <v/>
      </c>
      <c r="O36" t="str">
        <f>IF(ISBLANK(HLOOKUP(O$1, q_preprocess!$1:$1048576, $D36, FALSE)), "", HLOOKUP(O$1, q_preprocess!$1:$1048576, $D36, FALSE))</f>
        <v/>
      </c>
      <c r="P36" t="str">
        <f>IF(ISBLANK(HLOOKUP(P$1, q_preprocess!$1:$1048576, $D36, FALSE)), "", HLOOKUP(P$1, q_preprocess!$1:$1048576, $D36, FALSE))</f>
        <v/>
      </c>
    </row>
    <row r="37" spans="1:16">
      <c r="A37" s="34">
        <v>36130</v>
      </c>
      <c r="B37">
        <v>1998</v>
      </c>
      <c r="C37">
        <v>4</v>
      </c>
      <c r="D37">
        <v>37</v>
      </c>
      <c r="E37" t="str">
        <f>IF(ISBLANK(HLOOKUP(E$1, q_preprocess!$1:$1048576, $D37, FALSE)), "", HLOOKUP(E$1, q_preprocess!$1:$1048576, $D37, FALSE))</f>
        <v/>
      </c>
      <c r="F37" t="str">
        <f>IF(ISBLANK(HLOOKUP(F$1, q_preprocess!$1:$1048576, $D37, FALSE)), "", HLOOKUP(F$1, q_preprocess!$1:$1048576, $D37, FALSE))</f>
        <v/>
      </c>
      <c r="G37" t="str">
        <f>IF(ISBLANK(HLOOKUP(G$1, q_preprocess!$1:$1048576, $D37, FALSE)), "", HLOOKUP(G$1, q_preprocess!$1:$1048576, $D37, FALSE))</f>
        <v/>
      </c>
      <c r="H37" t="str">
        <f>IF(ISBLANK(HLOOKUP(H$1, q_preprocess!$1:$1048576, $D37, FALSE)), "", HLOOKUP(H$1, q_preprocess!$1:$1048576, $D37, FALSE))</f>
        <v/>
      </c>
      <c r="I37" t="str">
        <f>IF(ISBLANK(HLOOKUP(I$1, q_preprocess!$1:$1048576, $D37, FALSE)), "", HLOOKUP(I$1, q_preprocess!$1:$1048576, $D37, FALSE))</f>
        <v/>
      </c>
      <c r="J37" t="str">
        <f>IF(ISBLANK(HLOOKUP(J$1, q_preprocess!$1:$1048576, $D37, FALSE)), "", HLOOKUP(J$1, q_preprocess!$1:$1048576, $D37, FALSE))</f>
        <v/>
      </c>
      <c r="K37" t="str">
        <f>IF(ISBLANK(HLOOKUP(K$1, q_preprocess!$1:$1048576, $D37, FALSE)), "", HLOOKUP(K$1, q_preprocess!$1:$1048576, $D37, FALSE))</f>
        <v/>
      </c>
      <c r="L37" t="str">
        <f>IF(ISBLANK(HLOOKUP(L$1, q_preprocess!$1:$1048576, $D37, FALSE)), "", HLOOKUP(L$1, q_preprocess!$1:$1048576, $D37, FALSE))</f>
        <v/>
      </c>
      <c r="M37" t="str">
        <f>IF(ISBLANK(HLOOKUP(M$1, q_preprocess!$1:$1048576, $D37, FALSE)), "", HLOOKUP(M$1, q_preprocess!$1:$1048576, $D37, FALSE))</f>
        <v/>
      </c>
      <c r="N37" t="str">
        <f>IF(ISBLANK(HLOOKUP(N$1, q_preprocess!$1:$1048576, $D37, FALSE)), "", HLOOKUP(N$1, q_preprocess!$1:$1048576, $D37, FALSE))</f>
        <v/>
      </c>
      <c r="O37" t="str">
        <f>IF(ISBLANK(HLOOKUP(O$1, q_preprocess!$1:$1048576, $D37, FALSE)), "", HLOOKUP(O$1, q_preprocess!$1:$1048576, $D37, FALSE))</f>
        <v/>
      </c>
      <c r="P37" t="str">
        <f>IF(ISBLANK(HLOOKUP(P$1, q_preprocess!$1:$1048576, $D37, FALSE)), "", HLOOKUP(P$1, q_preprocess!$1:$1048576, $D37, FALSE))</f>
        <v/>
      </c>
    </row>
    <row r="38" spans="1:16">
      <c r="A38" s="34">
        <v>36220</v>
      </c>
      <c r="B38">
        <v>1999</v>
      </c>
      <c r="C38">
        <v>1</v>
      </c>
      <c r="D38">
        <v>38</v>
      </c>
      <c r="E38" t="str">
        <f>IF(ISBLANK(HLOOKUP(E$1, q_preprocess!$1:$1048576, $D38, FALSE)), "", HLOOKUP(E$1, q_preprocess!$1:$1048576, $D38, FALSE))</f>
        <v/>
      </c>
      <c r="F38" t="str">
        <f>IF(ISBLANK(HLOOKUP(F$1, q_preprocess!$1:$1048576, $D38, FALSE)), "", HLOOKUP(F$1, q_preprocess!$1:$1048576, $D38, FALSE))</f>
        <v/>
      </c>
      <c r="G38" t="str">
        <f>IF(ISBLANK(HLOOKUP(G$1, q_preprocess!$1:$1048576, $D38, FALSE)), "", HLOOKUP(G$1, q_preprocess!$1:$1048576, $D38, FALSE))</f>
        <v/>
      </c>
      <c r="H38" t="str">
        <f>IF(ISBLANK(HLOOKUP(H$1, q_preprocess!$1:$1048576, $D38, FALSE)), "", HLOOKUP(H$1, q_preprocess!$1:$1048576, $D38, FALSE))</f>
        <v/>
      </c>
      <c r="I38" t="str">
        <f>IF(ISBLANK(HLOOKUP(I$1, q_preprocess!$1:$1048576, $D38, FALSE)), "", HLOOKUP(I$1, q_preprocess!$1:$1048576, $D38, FALSE))</f>
        <v/>
      </c>
      <c r="J38" t="str">
        <f>IF(ISBLANK(HLOOKUP(J$1, q_preprocess!$1:$1048576, $D38, FALSE)), "", HLOOKUP(J$1, q_preprocess!$1:$1048576, $D38, FALSE))</f>
        <v/>
      </c>
      <c r="K38" t="str">
        <f>IF(ISBLANK(HLOOKUP(K$1, q_preprocess!$1:$1048576, $D38, FALSE)), "", HLOOKUP(K$1, q_preprocess!$1:$1048576, $D38, FALSE))</f>
        <v/>
      </c>
      <c r="L38" t="str">
        <f>IF(ISBLANK(HLOOKUP(L$1, q_preprocess!$1:$1048576, $D38, FALSE)), "", HLOOKUP(L$1, q_preprocess!$1:$1048576, $D38, FALSE))</f>
        <v/>
      </c>
      <c r="M38" t="str">
        <f>IF(ISBLANK(HLOOKUP(M$1, q_preprocess!$1:$1048576, $D38, FALSE)), "", HLOOKUP(M$1, q_preprocess!$1:$1048576, $D38, FALSE))</f>
        <v/>
      </c>
      <c r="N38" t="str">
        <f>IF(ISBLANK(HLOOKUP(N$1, q_preprocess!$1:$1048576, $D38, FALSE)), "", HLOOKUP(N$1, q_preprocess!$1:$1048576, $D38, FALSE))</f>
        <v/>
      </c>
      <c r="O38" t="str">
        <f>IF(ISBLANK(HLOOKUP(O$1, q_preprocess!$1:$1048576, $D38, FALSE)), "", HLOOKUP(O$1, q_preprocess!$1:$1048576, $D38, FALSE))</f>
        <v/>
      </c>
      <c r="P38" t="str">
        <f>IF(ISBLANK(HLOOKUP(P$1, q_preprocess!$1:$1048576, $D38, FALSE)), "", HLOOKUP(P$1, q_preprocess!$1:$1048576, $D38, FALSE))</f>
        <v/>
      </c>
    </row>
    <row r="39" spans="1:16">
      <c r="A39" s="34">
        <v>36312</v>
      </c>
      <c r="B39">
        <v>1999</v>
      </c>
      <c r="C39">
        <v>2</v>
      </c>
      <c r="D39">
        <v>39</v>
      </c>
      <c r="E39" t="str">
        <f>IF(ISBLANK(HLOOKUP(E$1, q_preprocess!$1:$1048576, $D39, FALSE)), "", HLOOKUP(E$1, q_preprocess!$1:$1048576, $D39, FALSE))</f>
        <v/>
      </c>
      <c r="F39" t="str">
        <f>IF(ISBLANK(HLOOKUP(F$1, q_preprocess!$1:$1048576, $D39, FALSE)), "", HLOOKUP(F$1, q_preprocess!$1:$1048576, $D39, FALSE))</f>
        <v/>
      </c>
      <c r="G39" t="str">
        <f>IF(ISBLANK(HLOOKUP(G$1, q_preprocess!$1:$1048576, $D39, FALSE)), "", HLOOKUP(G$1, q_preprocess!$1:$1048576, $D39, FALSE))</f>
        <v/>
      </c>
      <c r="H39" t="str">
        <f>IF(ISBLANK(HLOOKUP(H$1, q_preprocess!$1:$1048576, $D39, FALSE)), "", HLOOKUP(H$1, q_preprocess!$1:$1048576, $D39, FALSE))</f>
        <v/>
      </c>
      <c r="I39" t="str">
        <f>IF(ISBLANK(HLOOKUP(I$1, q_preprocess!$1:$1048576, $D39, FALSE)), "", HLOOKUP(I$1, q_preprocess!$1:$1048576, $D39, FALSE))</f>
        <v/>
      </c>
      <c r="J39" t="str">
        <f>IF(ISBLANK(HLOOKUP(J$1, q_preprocess!$1:$1048576, $D39, FALSE)), "", HLOOKUP(J$1, q_preprocess!$1:$1048576, $D39, FALSE))</f>
        <v/>
      </c>
      <c r="K39" t="str">
        <f>IF(ISBLANK(HLOOKUP(K$1, q_preprocess!$1:$1048576, $D39, FALSE)), "", HLOOKUP(K$1, q_preprocess!$1:$1048576, $D39, FALSE))</f>
        <v/>
      </c>
      <c r="L39" t="str">
        <f>IF(ISBLANK(HLOOKUP(L$1, q_preprocess!$1:$1048576, $D39, FALSE)), "", HLOOKUP(L$1, q_preprocess!$1:$1048576, $D39, FALSE))</f>
        <v/>
      </c>
      <c r="M39" t="str">
        <f>IF(ISBLANK(HLOOKUP(M$1, q_preprocess!$1:$1048576, $D39, FALSE)), "", HLOOKUP(M$1, q_preprocess!$1:$1048576, $D39, FALSE))</f>
        <v/>
      </c>
      <c r="N39" t="str">
        <f>IF(ISBLANK(HLOOKUP(N$1, q_preprocess!$1:$1048576, $D39, FALSE)), "", HLOOKUP(N$1, q_preprocess!$1:$1048576, $D39, FALSE))</f>
        <v/>
      </c>
      <c r="O39" t="str">
        <f>IF(ISBLANK(HLOOKUP(O$1, q_preprocess!$1:$1048576, $D39, FALSE)), "", HLOOKUP(O$1, q_preprocess!$1:$1048576, $D39, FALSE))</f>
        <v/>
      </c>
      <c r="P39" t="str">
        <f>IF(ISBLANK(HLOOKUP(P$1, q_preprocess!$1:$1048576, $D39, FALSE)), "", HLOOKUP(P$1, q_preprocess!$1:$1048576, $D39, FALSE))</f>
        <v/>
      </c>
    </row>
    <row r="40" spans="1:16">
      <c r="A40" s="34">
        <v>36404</v>
      </c>
      <c r="B40">
        <v>1999</v>
      </c>
      <c r="C40">
        <v>3</v>
      </c>
      <c r="D40">
        <v>40</v>
      </c>
      <c r="E40" t="str">
        <f>IF(ISBLANK(HLOOKUP(E$1, q_preprocess!$1:$1048576, $D40, FALSE)), "", HLOOKUP(E$1, q_preprocess!$1:$1048576, $D40, FALSE))</f>
        <v/>
      </c>
      <c r="F40" t="str">
        <f>IF(ISBLANK(HLOOKUP(F$1, q_preprocess!$1:$1048576, $D40, FALSE)), "", HLOOKUP(F$1, q_preprocess!$1:$1048576, $D40, FALSE))</f>
        <v/>
      </c>
      <c r="G40" t="str">
        <f>IF(ISBLANK(HLOOKUP(G$1, q_preprocess!$1:$1048576, $D40, FALSE)), "", HLOOKUP(G$1, q_preprocess!$1:$1048576, $D40, FALSE))</f>
        <v/>
      </c>
      <c r="H40" t="str">
        <f>IF(ISBLANK(HLOOKUP(H$1, q_preprocess!$1:$1048576, $D40, FALSE)), "", HLOOKUP(H$1, q_preprocess!$1:$1048576, $D40, FALSE))</f>
        <v/>
      </c>
      <c r="I40" t="str">
        <f>IF(ISBLANK(HLOOKUP(I$1, q_preprocess!$1:$1048576, $D40, FALSE)), "", HLOOKUP(I$1, q_preprocess!$1:$1048576, $D40, FALSE))</f>
        <v/>
      </c>
      <c r="J40" t="str">
        <f>IF(ISBLANK(HLOOKUP(J$1, q_preprocess!$1:$1048576, $D40, FALSE)), "", HLOOKUP(J$1, q_preprocess!$1:$1048576, $D40, FALSE))</f>
        <v/>
      </c>
      <c r="K40" t="str">
        <f>IF(ISBLANK(HLOOKUP(K$1, q_preprocess!$1:$1048576, $D40, FALSE)), "", HLOOKUP(K$1, q_preprocess!$1:$1048576, $D40, FALSE))</f>
        <v/>
      </c>
      <c r="L40" t="str">
        <f>IF(ISBLANK(HLOOKUP(L$1, q_preprocess!$1:$1048576, $D40, FALSE)), "", HLOOKUP(L$1, q_preprocess!$1:$1048576, $D40, FALSE))</f>
        <v/>
      </c>
      <c r="M40" t="str">
        <f>IF(ISBLANK(HLOOKUP(M$1, q_preprocess!$1:$1048576, $D40, FALSE)), "", HLOOKUP(M$1, q_preprocess!$1:$1048576, $D40, FALSE))</f>
        <v/>
      </c>
      <c r="N40" t="str">
        <f>IF(ISBLANK(HLOOKUP(N$1, q_preprocess!$1:$1048576, $D40, FALSE)), "", HLOOKUP(N$1, q_preprocess!$1:$1048576, $D40, FALSE))</f>
        <v/>
      </c>
      <c r="O40" t="str">
        <f>IF(ISBLANK(HLOOKUP(O$1, q_preprocess!$1:$1048576, $D40, FALSE)), "", HLOOKUP(O$1, q_preprocess!$1:$1048576, $D40, FALSE))</f>
        <v/>
      </c>
      <c r="P40" t="str">
        <f>IF(ISBLANK(HLOOKUP(P$1, q_preprocess!$1:$1048576, $D40, FALSE)), "", HLOOKUP(P$1, q_preprocess!$1:$1048576, $D40, FALSE))</f>
        <v/>
      </c>
    </row>
    <row r="41" spans="1:16">
      <c r="A41" s="34">
        <v>36495</v>
      </c>
      <c r="B41">
        <v>1999</v>
      </c>
      <c r="C41">
        <v>4</v>
      </c>
      <c r="D41">
        <v>41</v>
      </c>
      <c r="E41" t="str">
        <f>IF(ISBLANK(HLOOKUP(E$1, q_preprocess!$1:$1048576, $D41, FALSE)), "", HLOOKUP(E$1, q_preprocess!$1:$1048576, $D41, FALSE))</f>
        <v/>
      </c>
      <c r="F41" t="str">
        <f>IF(ISBLANK(HLOOKUP(F$1, q_preprocess!$1:$1048576, $D41, FALSE)), "", HLOOKUP(F$1, q_preprocess!$1:$1048576, $D41, FALSE))</f>
        <v/>
      </c>
      <c r="G41" t="str">
        <f>IF(ISBLANK(HLOOKUP(G$1, q_preprocess!$1:$1048576, $D41, FALSE)), "", HLOOKUP(G$1, q_preprocess!$1:$1048576, $D41, FALSE))</f>
        <v/>
      </c>
      <c r="H41" t="str">
        <f>IF(ISBLANK(HLOOKUP(H$1, q_preprocess!$1:$1048576, $D41, FALSE)), "", HLOOKUP(H$1, q_preprocess!$1:$1048576, $D41, FALSE))</f>
        <v/>
      </c>
      <c r="I41" t="str">
        <f>IF(ISBLANK(HLOOKUP(I$1, q_preprocess!$1:$1048576, $D41, FALSE)), "", HLOOKUP(I$1, q_preprocess!$1:$1048576, $D41, FALSE))</f>
        <v/>
      </c>
      <c r="J41" t="str">
        <f>IF(ISBLANK(HLOOKUP(J$1, q_preprocess!$1:$1048576, $D41, FALSE)), "", HLOOKUP(J$1, q_preprocess!$1:$1048576, $D41, FALSE))</f>
        <v/>
      </c>
      <c r="K41" t="str">
        <f>IF(ISBLANK(HLOOKUP(K$1, q_preprocess!$1:$1048576, $D41, FALSE)), "", HLOOKUP(K$1, q_preprocess!$1:$1048576, $D41, FALSE))</f>
        <v/>
      </c>
      <c r="L41" t="str">
        <f>IF(ISBLANK(HLOOKUP(L$1, q_preprocess!$1:$1048576, $D41, FALSE)), "", HLOOKUP(L$1, q_preprocess!$1:$1048576, $D41, FALSE))</f>
        <v/>
      </c>
      <c r="M41" t="str">
        <f>IF(ISBLANK(HLOOKUP(M$1, q_preprocess!$1:$1048576, $D41, FALSE)), "", HLOOKUP(M$1, q_preprocess!$1:$1048576, $D41, FALSE))</f>
        <v/>
      </c>
      <c r="N41" t="str">
        <f>IF(ISBLANK(HLOOKUP(N$1, q_preprocess!$1:$1048576, $D41, FALSE)), "", HLOOKUP(N$1, q_preprocess!$1:$1048576, $D41, FALSE))</f>
        <v/>
      </c>
      <c r="O41" t="str">
        <f>IF(ISBLANK(HLOOKUP(O$1, q_preprocess!$1:$1048576, $D41, FALSE)), "", HLOOKUP(O$1, q_preprocess!$1:$1048576, $D41, FALSE))</f>
        <v/>
      </c>
      <c r="P41" t="str">
        <f>IF(ISBLANK(HLOOKUP(P$1, q_preprocess!$1:$1048576, $D41, FALSE)), "", HLOOKUP(P$1, q_preprocess!$1:$1048576, $D41, FALSE))</f>
        <v/>
      </c>
    </row>
    <row r="42" spans="1:16">
      <c r="A42" s="34">
        <v>36586</v>
      </c>
      <c r="B42">
        <v>2000</v>
      </c>
      <c r="C42">
        <v>1</v>
      </c>
      <c r="D42">
        <v>42</v>
      </c>
      <c r="E42">
        <f>IF(ISBLANK(HLOOKUP(E$1, q_preprocess!$1:$1048576, $D42, FALSE)), "", HLOOKUP(E$1, q_preprocess!$1:$1048576, $D42, FALSE))</f>
        <v>66524</v>
      </c>
      <c r="F42">
        <f>IF(ISBLANK(HLOOKUP(F$1, q_preprocess!$1:$1048576, $D42, FALSE)), "", HLOOKUP(F$1, q_preprocess!$1:$1048576, $D42, FALSE))</f>
        <v>70996</v>
      </c>
      <c r="G42">
        <f>IF(ISBLANK(HLOOKUP(G$1, q_preprocess!$1:$1048576, $D42, FALSE)), "", HLOOKUP(G$1, q_preprocess!$1:$1048576, $D42, FALSE))</f>
        <v>48411</v>
      </c>
      <c r="H42">
        <f>IF(ISBLANK(HLOOKUP(H$1, q_preprocess!$1:$1048576, $D42, FALSE)), "", HLOOKUP(H$1, q_preprocess!$1:$1048576, $D42, FALSE))</f>
        <v>11600</v>
      </c>
      <c r="I42">
        <f>IF(ISBLANK(HLOOKUP(I$1, q_preprocess!$1:$1048576, $D42, FALSE)), "", HLOOKUP(I$1, q_preprocess!$1:$1048576, $D42, FALSE))</f>
        <v>11153</v>
      </c>
      <c r="J42">
        <f>IF(ISBLANK(HLOOKUP(J$1, q_preprocess!$1:$1048576, $D42, FALSE)), "", HLOOKUP(J$1, q_preprocess!$1:$1048576, $D42, FALSE))</f>
        <v>9845</v>
      </c>
      <c r="K42">
        <f>IF(ISBLANK(HLOOKUP(K$1, q_preprocess!$1:$1048576, $D42, FALSE)), "", HLOOKUP(K$1, q_preprocess!$1:$1048576, $D42, FALSE))</f>
        <v>-404</v>
      </c>
      <c r="L42">
        <f>IF(ISBLANK(HLOOKUP(L$1, q_preprocess!$1:$1048576, $D42, FALSE)), "", HLOOKUP(L$1, q_preprocess!$1:$1048576, $D42, FALSE))</f>
        <v>11560</v>
      </c>
      <c r="M42">
        <f>IF(ISBLANK(HLOOKUP(M$1, q_preprocess!$1:$1048576, $D42, FALSE)), "", HLOOKUP(M$1, q_preprocess!$1:$1048576, $D42, FALSE))</f>
        <v>10737</v>
      </c>
      <c r="N42">
        <f>IF(ISBLANK(HLOOKUP(N$1, q_preprocess!$1:$1048576, $D42, FALSE)), "", HLOOKUP(N$1, q_preprocess!$1:$1048576, $D42, FALSE))</f>
        <v>11194</v>
      </c>
      <c r="O42">
        <f>IF(ISBLANK(HLOOKUP(O$1, q_preprocess!$1:$1048576, $D42, FALSE)), "", HLOOKUP(O$1, q_preprocess!$1:$1048576, $D42, FALSE))</f>
        <v>8914</v>
      </c>
      <c r="P42">
        <f>IF(ISBLANK(HLOOKUP(P$1, q_preprocess!$1:$1048576, $D42, FALSE)), "", HLOOKUP(P$1, q_preprocess!$1:$1048576, $D42, FALSE))</f>
        <v>41039</v>
      </c>
    </row>
    <row r="43" spans="1:16">
      <c r="A43" s="34">
        <v>36678</v>
      </c>
      <c r="B43">
        <v>2000</v>
      </c>
      <c r="C43">
        <v>2</v>
      </c>
      <c r="D43">
        <v>43</v>
      </c>
      <c r="E43">
        <f>IF(ISBLANK(HLOOKUP(E$1, q_preprocess!$1:$1048576, $D43, FALSE)), "", HLOOKUP(E$1, q_preprocess!$1:$1048576, $D43, FALSE))</f>
        <v>68993</v>
      </c>
      <c r="F43">
        <f>IF(ISBLANK(HLOOKUP(F$1, q_preprocess!$1:$1048576, $D43, FALSE)), "", HLOOKUP(F$1, q_preprocess!$1:$1048576, $D43, FALSE))</f>
        <v>71018</v>
      </c>
      <c r="G43">
        <f>IF(ISBLANK(HLOOKUP(G$1, q_preprocess!$1:$1048576, $D43, FALSE)), "", HLOOKUP(G$1, q_preprocess!$1:$1048576, $D43, FALSE))</f>
        <v>48515</v>
      </c>
      <c r="H43">
        <f>IF(ISBLANK(HLOOKUP(H$1, q_preprocess!$1:$1048576, $D43, FALSE)), "", HLOOKUP(H$1, q_preprocess!$1:$1048576, $D43, FALSE))</f>
        <v>11630</v>
      </c>
      <c r="I43">
        <f>IF(ISBLANK(HLOOKUP(I$1, q_preprocess!$1:$1048576, $D43, FALSE)), "", HLOOKUP(I$1, q_preprocess!$1:$1048576, $D43, FALSE))</f>
        <v>9460</v>
      </c>
      <c r="J43">
        <f>IF(ISBLANK(HLOOKUP(J$1, q_preprocess!$1:$1048576, $D43, FALSE)), "", HLOOKUP(J$1, q_preprocess!$1:$1048576, $D43, FALSE))</f>
        <v>9841</v>
      </c>
      <c r="K43">
        <f>IF(ISBLANK(HLOOKUP(K$1, q_preprocess!$1:$1048576, $D43, FALSE)), "", HLOOKUP(K$1, q_preprocess!$1:$1048576, $D43, FALSE))</f>
        <v>-108</v>
      </c>
      <c r="L43">
        <f>IF(ISBLANK(HLOOKUP(L$1, q_preprocess!$1:$1048576, $D43, FALSE)), "", HLOOKUP(L$1, q_preprocess!$1:$1048576, $D43, FALSE))</f>
        <v>11289</v>
      </c>
      <c r="M43">
        <f>IF(ISBLANK(HLOOKUP(M$1, q_preprocess!$1:$1048576, $D43, FALSE)), "", HLOOKUP(M$1, q_preprocess!$1:$1048576, $D43, FALSE))</f>
        <v>10883</v>
      </c>
      <c r="N43">
        <f>IF(ISBLANK(HLOOKUP(N$1, q_preprocess!$1:$1048576, $D43, FALSE)), "", HLOOKUP(N$1, q_preprocess!$1:$1048576, $D43, FALSE))</f>
        <v>11181</v>
      </c>
      <c r="O43">
        <f>IF(ISBLANK(HLOOKUP(O$1, q_preprocess!$1:$1048576, $D43, FALSE)), "", HLOOKUP(O$1, q_preprocess!$1:$1048576, $D43, FALSE))</f>
        <v>9243</v>
      </c>
      <c r="P43">
        <f>IF(ISBLANK(HLOOKUP(P$1, q_preprocess!$1:$1048576, $D43, FALSE)), "", HLOOKUP(P$1, q_preprocess!$1:$1048576, $D43, FALSE))</f>
        <v>43067</v>
      </c>
    </row>
    <row r="44" spans="1:16">
      <c r="A44" s="34">
        <v>36770</v>
      </c>
      <c r="B44">
        <v>2000</v>
      </c>
      <c r="C44">
        <v>3</v>
      </c>
      <c r="D44">
        <v>44</v>
      </c>
      <c r="E44">
        <f>IF(ISBLANK(HLOOKUP(E$1, q_preprocess!$1:$1048576, $D44, FALSE)), "", HLOOKUP(E$1, q_preprocess!$1:$1048576, $D44, FALSE))</f>
        <v>71531</v>
      </c>
      <c r="F44">
        <f>IF(ISBLANK(HLOOKUP(F$1, q_preprocess!$1:$1048576, $D44, FALSE)), "", HLOOKUP(F$1, q_preprocess!$1:$1048576, $D44, FALSE))</f>
        <v>71415</v>
      </c>
      <c r="G44">
        <f>IF(ISBLANK(HLOOKUP(G$1, q_preprocess!$1:$1048576, $D44, FALSE)), "", HLOOKUP(G$1, q_preprocess!$1:$1048576, $D44, FALSE))</f>
        <v>48531</v>
      </c>
      <c r="H44">
        <f>IF(ISBLANK(HLOOKUP(H$1, q_preprocess!$1:$1048576, $D44, FALSE)), "", HLOOKUP(H$1, q_preprocess!$1:$1048576, $D44, FALSE))</f>
        <v>11655</v>
      </c>
      <c r="I44">
        <f>IF(ISBLANK(HLOOKUP(I$1, q_preprocess!$1:$1048576, $D44, FALSE)), "", HLOOKUP(I$1, q_preprocess!$1:$1048576, $D44, FALSE))</f>
        <v>10340</v>
      </c>
      <c r="J44">
        <f>IF(ISBLANK(HLOOKUP(J$1, q_preprocess!$1:$1048576, $D44, FALSE)), "", HLOOKUP(J$1, q_preprocess!$1:$1048576, $D44, FALSE))</f>
        <v>9890</v>
      </c>
      <c r="K44">
        <f>IF(ISBLANK(HLOOKUP(K$1, q_preprocess!$1:$1048576, $D44, FALSE)), "", HLOOKUP(K$1, q_preprocess!$1:$1048576, $D44, FALSE))</f>
        <v>893</v>
      </c>
      <c r="L44">
        <f>IF(ISBLANK(HLOOKUP(L$1, q_preprocess!$1:$1048576, $D44, FALSE)), "", HLOOKUP(L$1, q_preprocess!$1:$1048576, $D44, FALSE))</f>
        <v>11316</v>
      </c>
      <c r="M44">
        <f>IF(ISBLANK(HLOOKUP(M$1, q_preprocess!$1:$1048576, $D44, FALSE)), "", HLOOKUP(M$1, q_preprocess!$1:$1048576, $D44, FALSE))</f>
        <v>10953</v>
      </c>
      <c r="N44">
        <f>IF(ISBLANK(HLOOKUP(N$1, q_preprocess!$1:$1048576, $D44, FALSE)), "", HLOOKUP(N$1, q_preprocess!$1:$1048576, $D44, FALSE))</f>
        <v>11287</v>
      </c>
      <c r="O44">
        <f>IF(ISBLANK(HLOOKUP(O$1, q_preprocess!$1:$1048576, $D44, FALSE)), "", HLOOKUP(O$1, q_preprocess!$1:$1048576, $D44, FALSE))</f>
        <v>10134</v>
      </c>
      <c r="P44">
        <f>IF(ISBLANK(HLOOKUP(P$1, q_preprocess!$1:$1048576, $D44, FALSE)), "", HLOOKUP(P$1, q_preprocess!$1:$1048576, $D44, FALSE))</f>
        <v>44364</v>
      </c>
    </row>
    <row r="45" spans="1:16">
      <c r="A45" s="34">
        <v>36861</v>
      </c>
      <c r="B45">
        <v>2000</v>
      </c>
      <c r="C45">
        <v>4</v>
      </c>
      <c r="D45">
        <v>45</v>
      </c>
      <c r="E45">
        <f>IF(ISBLANK(HLOOKUP(E$1, q_preprocess!$1:$1048576, $D45, FALSE)), "", HLOOKUP(E$1, q_preprocess!$1:$1048576, $D45, FALSE))</f>
        <v>77713</v>
      </c>
      <c r="F45">
        <f>IF(ISBLANK(HLOOKUP(F$1, q_preprocess!$1:$1048576, $D45, FALSE)), "", HLOOKUP(F$1, q_preprocess!$1:$1048576, $D45, FALSE))</f>
        <v>71332</v>
      </c>
      <c r="G45">
        <f>IF(ISBLANK(HLOOKUP(G$1, q_preprocess!$1:$1048576, $D45, FALSE)), "", HLOOKUP(G$1, q_preprocess!$1:$1048576, $D45, FALSE))</f>
        <v>48509</v>
      </c>
      <c r="H45">
        <f>IF(ISBLANK(HLOOKUP(H$1, q_preprocess!$1:$1048576, $D45, FALSE)), "", HLOOKUP(H$1, q_preprocess!$1:$1048576, $D45, FALSE))</f>
        <v>12114</v>
      </c>
      <c r="I45">
        <f>IF(ISBLANK(HLOOKUP(I$1, q_preprocess!$1:$1048576, $D45, FALSE)), "", HLOOKUP(I$1, q_preprocess!$1:$1048576, $D45, FALSE))</f>
        <v>10334</v>
      </c>
      <c r="J45">
        <f>IF(ISBLANK(HLOOKUP(J$1, q_preprocess!$1:$1048576, $D45, FALSE)), "", HLOOKUP(J$1, q_preprocess!$1:$1048576, $D45, FALSE))</f>
        <v>9542</v>
      </c>
      <c r="K45">
        <f>IF(ISBLANK(HLOOKUP(K$1, q_preprocess!$1:$1048576, $D45, FALSE)), "", HLOOKUP(K$1, q_preprocess!$1:$1048576, $D45, FALSE))</f>
        <v>1235</v>
      </c>
      <c r="L45">
        <f>IF(ISBLANK(HLOOKUP(L$1, q_preprocess!$1:$1048576, $D45, FALSE)), "", HLOOKUP(L$1, q_preprocess!$1:$1048576, $D45, FALSE))</f>
        <v>11657</v>
      </c>
      <c r="M45">
        <f>IF(ISBLANK(HLOOKUP(M$1, q_preprocess!$1:$1048576, $D45, FALSE)), "", HLOOKUP(M$1, q_preprocess!$1:$1048576, $D45, FALSE))</f>
        <v>11305</v>
      </c>
      <c r="N45">
        <f>IF(ISBLANK(HLOOKUP(N$1, q_preprocess!$1:$1048576, $D45, FALSE)), "", HLOOKUP(N$1, q_preprocess!$1:$1048576, $D45, FALSE))</f>
        <v>11587</v>
      </c>
      <c r="O45">
        <f>IF(ISBLANK(HLOOKUP(O$1, q_preprocess!$1:$1048576, $D45, FALSE)), "", HLOOKUP(O$1, q_preprocess!$1:$1048576, $D45, FALSE))</f>
        <v>10374</v>
      </c>
      <c r="P45">
        <f>IF(ISBLANK(HLOOKUP(P$1, q_preprocess!$1:$1048576, $D45, FALSE)), "", HLOOKUP(P$1, q_preprocess!$1:$1048576, $D45, FALSE))</f>
        <v>49490</v>
      </c>
    </row>
    <row r="46" spans="1:16">
      <c r="A46" s="34">
        <v>36951</v>
      </c>
      <c r="B46">
        <v>2001</v>
      </c>
      <c r="C46">
        <v>1</v>
      </c>
      <c r="D46">
        <v>46</v>
      </c>
      <c r="E46">
        <f>IF(ISBLANK(HLOOKUP(E$1, q_preprocess!$1:$1048576, $D46, FALSE)), "", HLOOKUP(E$1, q_preprocess!$1:$1048576, $D46, FALSE))</f>
        <v>67316</v>
      </c>
      <c r="F46">
        <f>IF(ISBLANK(HLOOKUP(F$1, q_preprocess!$1:$1048576, $D46, FALSE)), "", HLOOKUP(F$1, q_preprocess!$1:$1048576, $D46, FALSE))</f>
        <v>71844</v>
      </c>
      <c r="G46">
        <f>IF(ISBLANK(HLOOKUP(G$1, q_preprocess!$1:$1048576, $D46, FALSE)), "", HLOOKUP(G$1, q_preprocess!$1:$1048576, $D46, FALSE))</f>
        <v>48993</v>
      </c>
      <c r="H46">
        <f>IF(ISBLANK(HLOOKUP(H$1, q_preprocess!$1:$1048576, $D46, FALSE)), "", HLOOKUP(H$1, q_preprocess!$1:$1048576, $D46, FALSE))</f>
        <v>12016</v>
      </c>
      <c r="I46">
        <f>IF(ISBLANK(HLOOKUP(I$1, q_preprocess!$1:$1048576, $D46, FALSE)), "", HLOOKUP(I$1, q_preprocess!$1:$1048576, $D46, FALSE))</f>
        <v>9564</v>
      </c>
      <c r="J46">
        <f>IF(ISBLANK(HLOOKUP(J$1, q_preprocess!$1:$1048576, $D46, FALSE)), "", HLOOKUP(J$1, q_preprocess!$1:$1048576, $D46, FALSE))</f>
        <v>10031</v>
      </c>
      <c r="K46">
        <f>IF(ISBLANK(HLOOKUP(K$1, q_preprocess!$1:$1048576, $D46, FALSE)), "", HLOOKUP(K$1, q_preprocess!$1:$1048576, $D46, FALSE))</f>
        <v>-1772</v>
      </c>
      <c r="L46">
        <f>IF(ISBLANK(HLOOKUP(L$1, q_preprocess!$1:$1048576, $D46, FALSE)), "", HLOOKUP(L$1, q_preprocess!$1:$1048576, $D46, FALSE))</f>
        <v>11774</v>
      </c>
      <c r="M46">
        <f>IF(ISBLANK(HLOOKUP(M$1, q_preprocess!$1:$1048576, $D46, FALSE)), "", HLOOKUP(M$1, q_preprocess!$1:$1048576, $D46, FALSE))</f>
        <v>11982</v>
      </c>
      <c r="N46">
        <f>IF(ISBLANK(HLOOKUP(N$1, q_preprocess!$1:$1048576, $D46, FALSE)), "", HLOOKUP(N$1, q_preprocess!$1:$1048576, $D46, FALSE))</f>
        <v>10710</v>
      </c>
      <c r="O46">
        <f>IF(ISBLANK(HLOOKUP(O$1, q_preprocess!$1:$1048576, $D46, FALSE)), "", HLOOKUP(O$1, q_preprocess!$1:$1048576, $D46, FALSE))</f>
        <v>9285</v>
      </c>
      <c r="P46">
        <f>IF(ISBLANK(HLOOKUP(P$1, q_preprocess!$1:$1048576, $D46, FALSE)), "", HLOOKUP(P$1, q_preprocess!$1:$1048576, $D46, FALSE))</f>
        <v>41670</v>
      </c>
    </row>
    <row r="47" spans="1:16">
      <c r="A47" s="34">
        <v>37043</v>
      </c>
      <c r="B47">
        <v>2001</v>
      </c>
      <c r="C47">
        <v>2</v>
      </c>
      <c r="D47">
        <v>47</v>
      </c>
      <c r="E47">
        <f>IF(ISBLANK(HLOOKUP(E$1, q_preprocess!$1:$1048576, $D47, FALSE)), "", HLOOKUP(E$1, q_preprocess!$1:$1048576, $D47, FALSE))</f>
        <v>69940</v>
      </c>
      <c r="F47">
        <f>IF(ISBLANK(HLOOKUP(F$1, q_preprocess!$1:$1048576, $D47, FALSE)), "", HLOOKUP(F$1, q_preprocess!$1:$1048576, $D47, FALSE))</f>
        <v>72021</v>
      </c>
      <c r="G47">
        <f>IF(ISBLANK(HLOOKUP(G$1, q_preprocess!$1:$1048576, $D47, FALSE)), "", HLOOKUP(G$1, q_preprocess!$1:$1048576, $D47, FALSE))</f>
        <v>49287</v>
      </c>
      <c r="H47">
        <f>IF(ISBLANK(HLOOKUP(H$1, q_preprocess!$1:$1048576, $D47, FALSE)), "", HLOOKUP(H$1, q_preprocess!$1:$1048576, $D47, FALSE))</f>
        <v>11858</v>
      </c>
      <c r="I47">
        <f>IF(ISBLANK(HLOOKUP(I$1, q_preprocess!$1:$1048576, $D47, FALSE)), "", HLOOKUP(I$1, q_preprocess!$1:$1048576, $D47, FALSE))</f>
        <v>10974</v>
      </c>
      <c r="J47">
        <f>IF(ISBLANK(HLOOKUP(J$1, q_preprocess!$1:$1048576, $D47, FALSE)), "", HLOOKUP(J$1, q_preprocess!$1:$1048576, $D47, FALSE))</f>
        <v>10730</v>
      </c>
      <c r="K47">
        <f>IF(ISBLANK(HLOOKUP(K$1, q_preprocess!$1:$1048576, $D47, FALSE)), "", HLOOKUP(K$1, q_preprocess!$1:$1048576, $D47, FALSE))</f>
        <v>292</v>
      </c>
      <c r="L47">
        <f>IF(ISBLANK(HLOOKUP(L$1, q_preprocess!$1:$1048576, $D47, FALSE)), "", HLOOKUP(L$1, q_preprocess!$1:$1048576, $D47, FALSE))</f>
        <v>11528</v>
      </c>
      <c r="M47">
        <f>IF(ISBLANK(HLOOKUP(M$1, q_preprocess!$1:$1048576, $D47, FALSE)), "", HLOOKUP(M$1, q_preprocess!$1:$1048576, $D47, FALSE))</f>
        <v>12206</v>
      </c>
      <c r="N47">
        <f>IF(ISBLANK(HLOOKUP(N$1, q_preprocess!$1:$1048576, $D47, FALSE)), "", HLOOKUP(N$1, q_preprocess!$1:$1048576, $D47, FALSE))</f>
        <v>10451</v>
      </c>
      <c r="O47">
        <f>IF(ISBLANK(HLOOKUP(O$1, q_preprocess!$1:$1048576, $D47, FALSE)), "", HLOOKUP(O$1, q_preprocess!$1:$1048576, $D47, FALSE))</f>
        <v>9722</v>
      </c>
      <c r="P47">
        <f>IF(ISBLANK(HLOOKUP(P$1, q_preprocess!$1:$1048576, $D47, FALSE)), "", HLOOKUP(P$1, q_preprocess!$1:$1048576, $D47, FALSE))</f>
        <v>43905</v>
      </c>
    </row>
    <row r="48" spans="1:16">
      <c r="A48" s="34">
        <v>37135</v>
      </c>
      <c r="B48">
        <v>2001</v>
      </c>
      <c r="C48">
        <v>3</v>
      </c>
      <c r="D48">
        <v>48</v>
      </c>
      <c r="E48">
        <f>IF(ISBLANK(HLOOKUP(E$1, q_preprocess!$1:$1048576, $D48, FALSE)), "", HLOOKUP(E$1, q_preprocess!$1:$1048576, $D48, FALSE))</f>
        <v>72674</v>
      </c>
      <c r="F48">
        <f>IF(ISBLANK(HLOOKUP(F$1, q_preprocess!$1:$1048576, $D48, FALSE)), "", HLOOKUP(F$1, q_preprocess!$1:$1048576, $D48, FALSE))</f>
        <v>72615</v>
      </c>
      <c r="G48">
        <f>IF(ISBLANK(HLOOKUP(G$1, q_preprocess!$1:$1048576, $D48, FALSE)), "", HLOOKUP(G$1, q_preprocess!$1:$1048576, $D48, FALSE))</f>
        <v>49092</v>
      </c>
      <c r="H48">
        <f>IF(ISBLANK(HLOOKUP(H$1, q_preprocess!$1:$1048576, $D48, FALSE)), "", HLOOKUP(H$1, q_preprocess!$1:$1048576, $D48, FALSE))</f>
        <v>12023</v>
      </c>
      <c r="I48">
        <f>IF(ISBLANK(HLOOKUP(I$1, q_preprocess!$1:$1048576, $D48, FALSE)), "", HLOOKUP(I$1, q_preprocess!$1:$1048576, $D48, FALSE))</f>
        <v>11908</v>
      </c>
      <c r="J48">
        <f>IF(ISBLANK(HLOOKUP(J$1, q_preprocess!$1:$1048576, $D48, FALSE)), "", HLOOKUP(J$1, q_preprocess!$1:$1048576, $D48, FALSE))</f>
        <v>11158</v>
      </c>
      <c r="K48">
        <f>IF(ISBLANK(HLOOKUP(K$1, q_preprocess!$1:$1048576, $D48, FALSE)), "", HLOOKUP(K$1, q_preprocess!$1:$1048576, $D48, FALSE))</f>
        <v>1086</v>
      </c>
      <c r="L48">
        <f>IF(ISBLANK(HLOOKUP(L$1, q_preprocess!$1:$1048576, $D48, FALSE)), "", HLOOKUP(L$1, q_preprocess!$1:$1048576, $D48, FALSE))</f>
        <v>12113</v>
      </c>
      <c r="M48">
        <f>IF(ISBLANK(HLOOKUP(M$1, q_preprocess!$1:$1048576, $D48, FALSE)), "", HLOOKUP(M$1, q_preprocess!$1:$1048576, $D48, FALSE))</f>
        <v>11848</v>
      </c>
      <c r="N48">
        <f>IF(ISBLANK(HLOOKUP(N$1, q_preprocess!$1:$1048576, $D48, FALSE)), "", HLOOKUP(N$1, q_preprocess!$1:$1048576, $D48, FALSE))</f>
        <v>11239</v>
      </c>
      <c r="O48">
        <f>IF(ISBLANK(HLOOKUP(O$1, q_preprocess!$1:$1048576, $D48, FALSE)), "", HLOOKUP(O$1, q_preprocess!$1:$1048576, $D48, FALSE))</f>
        <v>10058</v>
      </c>
      <c r="P48">
        <f>IF(ISBLANK(HLOOKUP(P$1, q_preprocess!$1:$1048576, $D48, FALSE)), "", HLOOKUP(P$1, q_preprocess!$1:$1048576, $D48, FALSE))</f>
        <v>45356</v>
      </c>
    </row>
    <row r="49" spans="1:16">
      <c r="A49" s="34">
        <v>37226</v>
      </c>
      <c r="B49">
        <v>2001</v>
      </c>
      <c r="C49">
        <v>4</v>
      </c>
      <c r="D49">
        <v>49</v>
      </c>
      <c r="E49">
        <f>IF(ISBLANK(HLOOKUP(E$1, q_preprocess!$1:$1048576, $D49, FALSE)), "", HLOOKUP(E$1, q_preprocess!$1:$1048576, $D49, FALSE))</f>
        <v>79609</v>
      </c>
      <c r="F49">
        <f>IF(ISBLANK(HLOOKUP(F$1, q_preprocess!$1:$1048576, $D49, FALSE)), "", HLOOKUP(F$1, q_preprocess!$1:$1048576, $D49, FALSE))</f>
        <v>73059</v>
      </c>
      <c r="G49">
        <f>IF(ISBLANK(HLOOKUP(G$1, q_preprocess!$1:$1048576, $D49, FALSE)), "", HLOOKUP(G$1, q_preprocess!$1:$1048576, $D49, FALSE))</f>
        <v>49601</v>
      </c>
      <c r="H49">
        <f>IF(ISBLANK(HLOOKUP(H$1, q_preprocess!$1:$1048576, $D49, FALSE)), "", HLOOKUP(H$1, q_preprocess!$1:$1048576, $D49, FALSE))</f>
        <v>12132</v>
      </c>
      <c r="I49">
        <f>IF(ISBLANK(HLOOKUP(I$1, q_preprocess!$1:$1048576, $D49, FALSE)), "", HLOOKUP(I$1, q_preprocess!$1:$1048576, $D49, FALSE))</f>
        <v>12319</v>
      </c>
      <c r="J49">
        <f>IF(ISBLANK(HLOOKUP(J$1, q_preprocess!$1:$1048576, $D49, FALSE)), "", HLOOKUP(J$1, q_preprocess!$1:$1048576, $D49, FALSE))</f>
        <v>11002</v>
      </c>
      <c r="K49">
        <f>IF(ISBLANK(HLOOKUP(K$1, q_preprocess!$1:$1048576, $D49, FALSE)), "", HLOOKUP(K$1, q_preprocess!$1:$1048576, $D49, FALSE))</f>
        <v>1800</v>
      </c>
      <c r="L49">
        <f>IF(ISBLANK(HLOOKUP(L$1, q_preprocess!$1:$1048576, $D49, FALSE)), "", HLOOKUP(L$1, q_preprocess!$1:$1048576, $D49, FALSE))</f>
        <v>11695</v>
      </c>
      <c r="M49">
        <f>IF(ISBLANK(HLOOKUP(M$1, q_preprocess!$1:$1048576, $D49, FALSE)), "", HLOOKUP(M$1, q_preprocess!$1:$1048576, $D49, FALSE))</f>
        <v>11677</v>
      </c>
      <c r="N49">
        <f>IF(ISBLANK(HLOOKUP(N$1, q_preprocess!$1:$1048576, $D49, FALSE)), "", HLOOKUP(N$1, q_preprocess!$1:$1048576, $D49, FALSE))</f>
        <v>11379</v>
      </c>
      <c r="O49">
        <f>IF(ISBLANK(HLOOKUP(O$1, q_preprocess!$1:$1048576, $D49, FALSE)), "", HLOOKUP(O$1, q_preprocess!$1:$1048576, $D49, FALSE))</f>
        <v>10726</v>
      </c>
      <c r="P49">
        <f>IF(ISBLANK(HLOOKUP(P$1, q_preprocess!$1:$1048576, $D49, FALSE)), "", HLOOKUP(P$1, q_preprocess!$1:$1048576, $D49, FALSE))</f>
        <v>50909</v>
      </c>
    </row>
    <row r="50" spans="1:16">
      <c r="A50" s="34">
        <v>37316</v>
      </c>
      <c r="B50">
        <v>2002</v>
      </c>
      <c r="C50">
        <v>1</v>
      </c>
      <c r="D50">
        <v>50</v>
      </c>
      <c r="E50">
        <f>IF(ISBLANK(HLOOKUP(E$1, q_preprocess!$1:$1048576, $D50, FALSE)), "", HLOOKUP(E$1, q_preprocess!$1:$1048576, $D50, FALSE))</f>
        <v>67829</v>
      </c>
      <c r="F50">
        <f>IF(ISBLANK(HLOOKUP(F$1, q_preprocess!$1:$1048576, $D50, FALSE)), "", HLOOKUP(F$1, q_preprocess!$1:$1048576, $D50, FALSE))</f>
        <v>72413</v>
      </c>
      <c r="G50">
        <f>IF(ISBLANK(HLOOKUP(G$1, q_preprocess!$1:$1048576, $D50, FALSE)), "", HLOOKUP(G$1, q_preprocess!$1:$1048576, $D50, FALSE))</f>
        <v>49729</v>
      </c>
      <c r="H50">
        <f>IF(ISBLANK(HLOOKUP(H$1, q_preprocess!$1:$1048576, $D50, FALSE)), "", HLOOKUP(H$1, q_preprocess!$1:$1048576, $D50, FALSE))</f>
        <v>11787</v>
      </c>
      <c r="I50">
        <f>IF(ISBLANK(HLOOKUP(I$1, q_preprocess!$1:$1048576, $D50, FALSE)), "", HLOOKUP(I$1, q_preprocess!$1:$1048576, $D50, FALSE))</f>
        <v>11691</v>
      </c>
      <c r="J50">
        <f>IF(ISBLANK(HLOOKUP(J$1, q_preprocess!$1:$1048576, $D50, FALSE)), "", HLOOKUP(J$1, q_preprocess!$1:$1048576, $D50, FALSE))</f>
        <v>10714</v>
      </c>
      <c r="K50">
        <f>IF(ISBLANK(HLOOKUP(K$1, q_preprocess!$1:$1048576, $D50, FALSE)), "", HLOOKUP(K$1, q_preprocess!$1:$1048576, $D50, FALSE))</f>
        <v>-708</v>
      </c>
      <c r="L50">
        <f>IF(ISBLANK(HLOOKUP(L$1, q_preprocess!$1:$1048576, $D50, FALSE)), "", HLOOKUP(L$1, q_preprocess!$1:$1048576, $D50, FALSE))</f>
        <v>11744</v>
      </c>
      <c r="M50">
        <f>IF(ISBLANK(HLOOKUP(M$1, q_preprocess!$1:$1048576, $D50, FALSE)), "", HLOOKUP(M$1, q_preprocess!$1:$1048576, $D50, FALSE))</f>
        <v>11007</v>
      </c>
      <c r="N50">
        <f>IF(ISBLANK(HLOOKUP(N$1, q_preprocess!$1:$1048576, $D50, FALSE)), "", HLOOKUP(N$1, q_preprocess!$1:$1048576, $D50, FALSE))</f>
        <v>10828</v>
      </c>
      <c r="O50">
        <f>IF(ISBLANK(HLOOKUP(O$1, q_preprocess!$1:$1048576, $D50, FALSE)), "", HLOOKUP(O$1, q_preprocess!$1:$1048576, $D50, FALSE))</f>
        <v>9197</v>
      </c>
      <c r="P50">
        <f>IF(ISBLANK(HLOOKUP(P$1, q_preprocess!$1:$1048576, $D50, FALSE)), "", HLOOKUP(P$1, q_preprocess!$1:$1048576, $D50, FALSE))</f>
        <v>42181</v>
      </c>
    </row>
    <row r="51" spans="1:16">
      <c r="A51" s="34">
        <v>37408</v>
      </c>
      <c r="B51">
        <v>2002</v>
      </c>
      <c r="C51">
        <v>2</v>
      </c>
      <c r="D51">
        <v>51</v>
      </c>
      <c r="E51">
        <f>IF(ISBLANK(HLOOKUP(E$1, q_preprocess!$1:$1048576, $D51, FALSE)), "", HLOOKUP(E$1, q_preprocess!$1:$1048576, $D51, FALSE))</f>
        <v>72742</v>
      </c>
      <c r="F51">
        <f>IF(ISBLANK(HLOOKUP(F$1, q_preprocess!$1:$1048576, $D51, FALSE)), "", HLOOKUP(F$1, q_preprocess!$1:$1048576, $D51, FALSE))</f>
        <v>74907</v>
      </c>
      <c r="G51">
        <f>IF(ISBLANK(HLOOKUP(G$1, q_preprocess!$1:$1048576, $D51, FALSE)), "", HLOOKUP(G$1, q_preprocess!$1:$1048576, $D51, FALSE))</f>
        <v>49938</v>
      </c>
      <c r="H51">
        <f>IF(ISBLANK(HLOOKUP(H$1, q_preprocess!$1:$1048576, $D51, FALSE)), "", HLOOKUP(H$1, q_preprocess!$1:$1048576, $D51, FALSE))</f>
        <v>12036</v>
      </c>
      <c r="I51">
        <f>IF(ISBLANK(HLOOKUP(I$1, q_preprocess!$1:$1048576, $D51, FALSE)), "", HLOOKUP(I$1, q_preprocess!$1:$1048576, $D51, FALSE))</f>
        <v>12846</v>
      </c>
      <c r="J51">
        <f>IF(ISBLANK(HLOOKUP(J$1, q_preprocess!$1:$1048576, $D51, FALSE)), "", HLOOKUP(J$1, q_preprocess!$1:$1048576, $D51, FALSE))</f>
        <v>12509</v>
      </c>
      <c r="K51">
        <f>IF(ISBLANK(HLOOKUP(K$1, q_preprocess!$1:$1048576, $D51, FALSE)), "", HLOOKUP(K$1, q_preprocess!$1:$1048576, $D51, FALSE))</f>
        <v>435</v>
      </c>
      <c r="L51">
        <f>IF(ISBLANK(HLOOKUP(L$1, q_preprocess!$1:$1048576, $D51, FALSE)), "", HLOOKUP(L$1, q_preprocess!$1:$1048576, $D51, FALSE))</f>
        <v>11556</v>
      </c>
      <c r="M51">
        <f>IF(ISBLANK(HLOOKUP(M$1, q_preprocess!$1:$1048576, $D51, FALSE)), "", HLOOKUP(M$1, q_preprocess!$1:$1048576, $D51, FALSE))</f>
        <v>12093</v>
      </c>
      <c r="N51">
        <f>IF(ISBLANK(HLOOKUP(N$1, q_preprocess!$1:$1048576, $D51, FALSE)), "", HLOOKUP(N$1, q_preprocess!$1:$1048576, $D51, FALSE))</f>
        <v>10883</v>
      </c>
      <c r="O51">
        <f>IF(ISBLANK(HLOOKUP(O$1, q_preprocess!$1:$1048576, $D51, FALSE)), "", HLOOKUP(O$1, q_preprocess!$1:$1048576, $D51, FALSE))</f>
        <v>10178</v>
      </c>
      <c r="P51">
        <f>IF(ISBLANK(HLOOKUP(P$1, q_preprocess!$1:$1048576, $D51, FALSE)), "", HLOOKUP(P$1, q_preprocess!$1:$1048576, $D51, FALSE))</f>
        <v>45663</v>
      </c>
    </row>
    <row r="52" spans="1:16">
      <c r="A52" s="34">
        <v>37500</v>
      </c>
      <c r="B52">
        <v>2002</v>
      </c>
      <c r="C52">
        <v>3</v>
      </c>
      <c r="D52">
        <v>52</v>
      </c>
      <c r="E52">
        <f>IF(ISBLANK(HLOOKUP(E$1, q_preprocess!$1:$1048576, $D52, FALSE)), "", HLOOKUP(E$1, q_preprocess!$1:$1048576, $D52, FALSE))</f>
        <v>74620</v>
      </c>
      <c r="F52">
        <f>IF(ISBLANK(HLOOKUP(F$1, q_preprocess!$1:$1048576, $D52, FALSE)), "", HLOOKUP(F$1, q_preprocess!$1:$1048576, $D52, FALSE))</f>
        <v>74636</v>
      </c>
      <c r="G52">
        <f>IF(ISBLANK(HLOOKUP(G$1, q_preprocess!$1:$1048576, $D52, FALSE)), "", HLOOKUP(G$1, q_preprocess!$1:$1048576, $D52, FALSE))</f>
        <v>50586</v>
      </c>
      <c r="H52">
        <f>IF(ISBLANK(HLOOKUP(H$1, q_preprocess!$1:$1048576, $D52, FALSE)), "", HLOOKUP(H$1, q_preprocess!$1:$1048576, $D52, FALSE))</f>
        <v>12201</v>
      </c>
      <c r="I52">
        <f>IF(ISBLANK(HLOOKUP(I$1, q_preprocess!$1:$1048576, $D52, FALSE)), "", HLOOKUP(I$1, q_preprocess!$1:$1048576, $D52, FALSE))</f>
        <v>12504</v>
      </c>
      <c r="J52">
        <f>IF(ISBLANK(HLOOKUP(J$1, q_preprocess!$1:$1048576, $D52, FALSE)), "", HLOOKUP(J$1, q_preprocess!$1:$1048576, $D52, FALSE))</f>
        <v>12177</v>
      </c>
      <c r="K52">
        <f>IF(ISBLANK(HLOOKUP(K$1, q_preprocess!$1:$1048576, $D52, FALSE)), "", HLOOKUP(K$1, q_preprocess!$1:$1048576, $D52, FALSE))</f>
        <v>879</v>
      </c>
      <c r="L52">
        <f>IF(ISBLANK(HLOOKUP(L$1, q_preprocess!$1:$1048576, $D52, FALSE)), "", HLOOKUP(L$1, q_preprocess!$1:$1048576, $D52, FALSE))</f>
        <v>11155</v>
      </c>
      <c r="M52">
        <f>IF(ISBLANK(HLOOKUP(M$1, q_preprocess!$1:$1048576, $D52, FALSE)), "", HLOOKUP(M$1, q_preprocess!$1:$1048576, $D52, FALSE))</f>
        <v>12287</v>
      </c>
      <c r="N52">
        <f>IF(ISBLANK(HLOOKUP(N$1, q_preprocess!$1:$1048576, $D52, FALSE)), "", HLOOKUP(N$1, q_preprocess!$1:$1048576, $D52, FALSE))</f>
        <v>11177</v>
      </c>
      <c r="O52">
        <f>IF(ISBLANK(HLOOKUP(O$1, q_preprocess!$1:$1048576, $D52, FALSE)), "", HLOOKUP(O$1, q_preprocess!$1:$1048576, $D52, FALSE))</f>
        <v>10386</v>
      </c>
      <c r="P52">
        <f>IF(ISBLANK(HLOOKUP(P$1, q_preprocess!$1:$1048576, $D52, FALSE)), "", HLOOKUP(P$1, q_preprocess!$1:$1048576, $D52, FALSE))</f>
        <v>46850</v>
      </c>
    </row>
    <row r="53" spans="1:16">
      <c r="A53" s="34">
        <v>37591</v>
      </c>
      <c r="B53">
        <v>2002</v>
      </c>
      <c r="C53">
        <v>4</v>
      </c>
      <c r="D53">
        <v>53</v>
      </c>
      <c r="E53">
        <f>IF(ISBLANK(HLOOKUP(E$1, q_preprocess!$1:$1048576, $D53, FALSE)), "", HLOOKUP(E$1, q_preprocess!$1:$1048576, $D53, FALSE))</f>
        <v>81598</v>
      </c>
      <c r="F53">
        <f>IF(ISBLANK(HLOOKUP(F$1, q_preprocess!$1:$1048576, $D53, FALSE)), "", HLOOKUP(F$1, q_preprocess!$1:$1048576, $D53, FALSE))</f>
        <v>74833</v>
      </c>
      <c r="G53">
        <f>IF(ISBLANK(HLOOKUP(G$1, q_preprocess!$1:$1048576, $D53, FALSE)), "", HLOOKUP(G$1, q_preprocess!$1:$1048576, $D53, FALSE))</f>
        <v>50626</v>
      </c>
      <c r="H53">
        <f>IF(ISBLANK(HLOOKUP(H$1, q_preprocess!$1:$1048576, $D53, FALSE)), "", HLOOKUP(H$1, q_preprocess!$1:$1048576, $D53, FALSE))</f>
        <v>11789</v>
      </c>
      <c r="I53">
        <f>IF(ISBLANK(HLOOKUP(I$1, q_preprocess!$1:$1048576, $D53, FALSE)), "", HLOOKUP(I$1, q_preprocess!$1:$1048576, $D53, FALSE))</f>
        <v>12232</v>
      </c>
      <c r="J53">
        <f>IF(ISBLANK(HLOOKUP(J$1, q_preprocess!$1:$1048576, $D53, FALSE)), "", HLOOKUP(J$1, q_preprocess!$1:$1048576, $D53, FALSE))</f>
        <v>12293</v>
      </c>
      <c r="K53">
        <f>IF(ISBLANK(HLOOKUP(K$1, q_preprocess!$1:$1048576, $D53, FALSE)), "", HLOOKUP(K$1, q_preprocess!$1:$1048576, $D53, FALSE))</f>
        <v>205</v>
      </c>
      <c r="L53">
        <f>IF(ISBLANK(HLOOKUP(L$1, q_preprocess!$1:$1048576, $D53, FALSE)), "", HLOOKUP(L$1, q_preprocess!$1:$1048576, $D53, FALSE))</f>
        <v>11535</v>
      </c>
      <c r="M53">
        <f>IF(ISBLANK(HLOOKUP(M$1, q_preprocess!$1:$1048576, $D53, FALSE)), "", HLOOKUP(M$1, q_preprocess!$1:$1048576, $D53, FALSE))</f>
        <v>12483</v>
      </c>
      <c r="N53">
        <f>IF(ISBLANK(HLOOKUP(N$1, q_preprocess!$1:$1048576, $D53, FALSE)), "", HLOOKUP(N$1, q_preprocess!$1:$1048576, $D53, FALSE))</f>
        <v>11570</v>
      </c>
      <c r="O53">
        <f>IF(ISBLANK(HLOOKUP(O$1, q_preprocess!$1:$1048576, $D53, FALSE)), "", HLOOKUP(O$1, q_preprocess!$1:$1048576, $D53, FALSE))</f>
        <v>10881</v>
      </c>
      <c r="P53">
        <f>IF(ISBLANK(HLOOKUP(P$1, q_preprocess!$1:$1048576, $D53, FALSE)), "", HLOOKUP(P$1, q_preprocess!$1:$1048576, $D53, FALSE))</f>
        <v>52387</v>
      </c>
    </row>
    <row r="54" spans="1:16">
      <c r="A54" s="34">
        <v>37681</v>
      </c>
      <c r="B54">
        <v>2003</v>
      </c>
      <c r="C54">
        <v>1</v>
      </c>
      <c r="D54">
        <v>54</v>
      </c>
      <c r="E54">
        <f>IF(ISBLANK(HLOOKUP(E$1, q_preprocess!$1:$1048576, $D54, FALSE)), "", HLOOKUP(E$1, q_preprocess!$1:$1048576, $D54, FALSE))</f>
        <v>70637</v>
      </c>
      <c r="F54">
        <f>IF(ISBLANK(HLOOKUP(F$1, q_preprocess!$1:$1048576, $D54, FALSE)), "", HLOOKUP(F$1, q_preprocess!$1:$1048576, $D54, FALSE))</f>
        <v>75448</v>
      </c>
      <c r="G54">
        <f>IF(ISBLANK(HLOOKUP(G$1, q_preprocess!$1:$1048576, $D54, FALSE)), "", HLOOKUP(G$1, q_preprocess!$1:$1048576, $D54, FALSE))</f>
        <v>50670</v>
      </c>
      <c r="H54">
        <f>IF(ISBLANK(HLOOKUP(H$1, q_preprocess!$1:$1048576, $D54, FALSE)), "", HLOOKUP(H$1, q_preprocess!$1:$1048576, $D54, FALSE))</f>
        <v>11936</v>
      </c>
      <c r="I54">
        <f>IF(ISBLANK(HLOOKUP(I$1, q_preprocess!$1:$1048576, $D54, FALSE)), "", HLOOKUP(I$1, q_preprocess!$1:$1048576, $D54, FALSE))</f>
        <v>14271</v>
      </c>
      <c r="J54">
        <f>IF(ISBLANK(HLOOKUP(J$1, q_preprocess!$1:$1048576, $D54, FALSE)), "", HLOOKUP(J$1, q_preprocess!$1:$1048576, $D54, FALSE))</f>
        <v>12844</v>
      </c>
      <c r="K54">
        <f>IF(ISBLANK(HLOOKUP(K$1, q_preprocess!$1:$1048576, $D54, FALSE)), "", HLOOKUP(K$1, q_preprocess!$1:$1048576, $D54, FALSE))</f>
        <v>-487</v>
      </c>
      <c r="L54">
        <f>IF(ISBLANK(HLOOKUP(L$1, q_preprocess!$1:$1048576, $D54, FALSE)), "", HLOOKUP(L$1, q_preprocess!$1:$1048576, $D54, FALSE))</f>
        <v>11464</v>
      </c>
      <c r="M54">
        <f>IF(ISBLANK(HLOOKUP(M$1, q_preprocess!$1:$1048576, $D54, FALSE)), "", HLOOKUP(M$1, q_preprocess!$1:$1048576, $D54, FALSE))</f>
        <v>12833</v>
      </c>
      <c r="N54">
        <f>IF(ISBLANK(HLOOKUP(N$1, q_preprocess!$1:$1048576, $D54, FALSE)), "", HLOOKUP(N$1, q_preprocess!$1:$1048576, $D54, FALSE))</f>
        <v>10756</v>
      </c>
      <c r="O54">
        <f>IF(ISBLANK(HLOOKUP(O$1, q_preprocess!$1:$1048576, $D54, FALSE)), "", HLOOKUP(O$1, q_preprocess!$1:$1048576, $D54, FALSE))</f>
        <v>9854</v>
      </c>
      <c r="P54">
        <f>IF(ISBLANK(HLOOKUP(P$1, q_preprocess!$1:$1048576, $D54, FALSE)), "", HLOOKUP(P$1, q_preprocess!$1:$1048576, $D54, FALSE))</f>
        <v>44028</v>
      </c>
    </row>
    <row r="55" spans="1:16">
      <c r="A55" s="34">
        <v>37773</v>
      </c>
      <c r="B55">
        <v>2003</v>
      </c>
      <c r="C55">
        <v>2</v>
      </c>
      <c r="D55">
        <v>55</v>
      </c>
      <c r="E55">
        <f>IF(ISBLANK(HLOOKUP(E$1, q_preprocess!$1:$1048576, $D55, FALSE)), "", HLOOKUP(E$1, q_preprocess!$1:$1048576, $D55, FALSE))</f>
        <v>74475</v>
      </c>
      <c r="F55">
        <f>IF(ISBLANK(HLOOKUP(F$1, q_preprocess!$1:$1048576, $D55, FALSE)), "", HLOOKUP(F$1, q_preprocess!$1:$1048576, $D55, FALSE))</f>
        <v>76717</v>
      </c>
      <c r="G55">
        <f>IF(ISBLANK(HLOOKUP(G$1, q_preprocess!$1:$1048576, $D55, FALSE)), "", HLOOKUP(G$1, q_preprocess!$1:$1048576, $D55, FALSE))</f>
        <v>51446</v>
      </c>
      <c r="H55">
        <f>IF(ISBLANK(HLOOKUP(H$1, q_preprocess!$1:$1048576, $D55, FALSE)), "", HLOOKUP(H$1, q_preprocess!$1:$1048576, $D55, FALSE))</f>
        <v>12141</v>
      </c>
      <c r="I55">
        <f>IF(ISBLANK(HLOOKUP(I$1, q_preprocess!$1:$1048576, $D55, FALSE)), "", HLOOKUP(I$1, q_preprocess!$1:$1048576, $D55, FALSE))</f>
        <v>13162</v>
      </c>
      <c r="J55">
        <f>IF(ISBLANK(HLOOKUP(J$1, q_preprocess!$1:$1048576, $D55, FALSE)), "", HLOOKUP(J$1, q_preprocess!$1:$1048576, $D55, FALSE))</f>
        <v>13201</v>
      </c>
      <c r="K55">
        <f>IF(ISBLANK(HLOOKUP(K$1, q_preprocess!$1:$1048576, $D55, FALSE)), "", HLOOKUP(K$1, q_preprocess!$1:$1048576, $D55, FALSE))</f>
        <v>304</v>
      </c>
      <c r="L55">
        <f>IF(ISBLANK(HLOOKUP(L$1, q_preprocess!$1:$1048576, $D55, FALSE)), "", HLOOKUP(L$1, q_preprocess!$1:$1048576, $D55, FALSE))</f>
        <v>12181</v>
      </c>
      <c r="M55">
        <f>IF(ISBLANK(HLOOKUP(M$1, q_preprocess!$1:$1048576, $D55, FALSE)), "", HLOOKUP(M$1, q_preprocess!$1:$1048576, $D55, FALSE))</f>
        <v>12322</v>
      </c>
      <c r="N55">
        <f>IF(ISBLANK(HLOOKUP(N$1, q_preprocess!$1:$1048576, $D55, FALSE)), "", HLOOKUP(N$1, q_preprocess!$1:$1048576, $D55, FALSE))</f>
        <v>11258</v>
      </c>
      <c r="O55">
        <f>IF(ISBLANK(HLOOKUP(O$1, q_preprocess!$1:$1048576, $D55, FALSE)), "", HLOOKUP(O$1, q_preprocess!$1:$1048576, $D55, FALSE))</f>
        <v>10193</v>
      </c>
      <c r="P55">
        <f>IF(ISBLANK(HLOOKUP(P$1, q_preprocess!$1:$1048576, $D55, FALSE)), "", HLOOKUP(P$1, q_preprocess!$1:$1048576, $D55, FALSE))</f>
        <v>46809</v>
      </c>
    </row>
    <row r="56" spans="1:16">
      <c r="A56" s="34">
        <v>37865</v>
      </c>
      <c r="B56">
        <v>2003</v>
      </c>
      <c r="C56">
        <v>3</v>
      </c>
      <c r="D56">
        <v>56</v>
      </c>
      <c r="E56">
        <f>IF(ISBLANK(HLOOKUP(E$1, q_preprocess!$1:$1048576, $D56, FALSE)), "", HLOOKUP(E$1, q_preprocess!$1:$1048576, $D56, FALSE))</f>
        <v>77530</v>
      </c>
      <c r="F56">
        <f>IF(ISBLANK(HLOOKUP(F$1, q_preprocess!$1:$1048576, $D56, FALSE)), "", HLOOKUP(F$1, q_preprocess!$1:$1048576, $D56, FALSE))</f>
        <v>77633</v>
      </c>
      <c r="G56">
        <f>IF(ISBLANK(HLOOKUP(G$1, q_preprocess!$1:$1048576, $D56, FALSE)), "", HLOOKUP(G$1, q_preprocess!$1:$1048576, $D56, FALSE))</f>
        <v>52052</v>
      </c>
      <c r="H56">
        <f>IF(ISBLANK(HLOOKUP(H$1, q_preprocess!$1:$1048576, $D56, FALSE)), "", HLOOKUP(H$1, q_preprocess!$1:$1048576, $D56, FALSE))</f>
        <v>12250</v>
      </c>
      <c r="I56">
        <f>IF(ISBLANK(HLOOKUP(I$1, q_preprocess!$1:$1048576, $D56, FALSE)), "", HLOOKUP(I$1, q_preprocess!$1:$1048576, $D56, FALSE))</f>
        <v>13156</v>
      </c>
      <c r="J56">
        <f>IF(ISBLANK(HLOOKUP(J$1, q_preprocess!$1:$1048576, $D56, FALSE)), "", HLOOKUP(J$1, q_preprocess!$1:$1048576, $D56, FALSE))</f>
        <v>12817</v>
      </c>
      <c r="K56">
        <f>IF(ISBLANK(HLOOKUP(K$1, q_preprocess!$1:$1048576, $D56, FALSE)), "", HLOOKUP(K$1, q_preprocess!$1:$1048576, $D56, FALSE))</f>
        <v>1106</v>
      </c>
      <c r="L56">
        <f>IF(ISBLANK(HLOOKUP(L$1, q_preprocess!$1:$1048576, $D56, FALSE)), "", HLOOKUP(L$1, q_preprocess!$1:$1048576, $D56, FALSE))</f>
        <v>13328</v>
      </c>
      <c r="M56">
        <f>IF(ISBLANK(HLOOKUP(M$1, q_preprocess!$1:$1048576, $D56, FALSE)), "", HLOOKUP(M$1, q_preprocess!$1:$1048576, $D56, FALSE))</f>
        <v>13265</v>
      </c>
      <c r="N56">
        <f>IF(ISBLANK(HLOOKUP(N$1, q_preprocess!$1:$1048576, $D56, FALSE)), "", HLOOKUP(N$1, q_preprocess!$1:$1048576, $D56, FALSE))</f>
        <v>11832</v>
      </c>
      <c r="O56">
        <f>IF(ISBLANK(HLOOKUP(O$1, q_preprocess!$1:$1048576, $D56, FALSE)), "", HLOOKUP(O$1, q_preprocess!$1:$1048576, $D56, FALSE))</f>
        <v>10923</v>
      </c>
      <c r="P56">
        <f>IF(ISBLANK(HLOOKUP(P$1, q_preprocess!$1:$1048576, $D56, FALSE)), "", HLOOKUP(P$1, q_preprocess!$1:$1048576, $D56, FALSE))</f>
        <v>48237</v>
      </c>
    </row>
    <row r="57" spans="1:16">
      <c r="A57" s="34">
        <v>37956</v>
      </c>
      <c r="B57">
        <v>2003</v>
      </c>
      <c r="C57">
        <v>4</v>
      </c>
      <c r="D57">
        <v>57</v>
      </c>
      <c r="E57">
        <f>IF(ISBLANK(HLOOKUP(E$1, q_preprocess!$1:$1048576, $D57, FALSE)), "", HLOOKUP(E$1, q_preprocess!$1:$1048576, $D57, FALSE))</f>
        <v>85776</v>
      </c>
      <c r="F57">
        <f>IF(ISBLANK(HLOOKUP(F$1, q_preprocess!$1:$1048576, $D57, FALSE)), "", HLOOKUP(F$1, q_preprocess!$1:$1048576, $D57, FALSE))</f>
        <v>78620</v>
      </c>
      <c r="G57">
        <f>IF(ISBLANK(HLOOKUP(G$1, q_preprocess!$1:$1048576, $D57, FALSE)), "", HLOOKUP(G$1, q_preprocess!$1:$1048576, $D57, FALSE))</f>
        <v>52656</v>
      </c>
      <c r="H57">
        <f>IF(ISBLANK(HLOOKUP(H$1, q_preprocess!$1:$1048576, $D57, FALSE)), "", HLOOKUP(H$1, q_preprocess!$1:$1048576, $D57, FALSE))</f>
        <v>12332</v>
      </c>
      <c r="I57">
        <f>IF(ISBLANK(HLOOKUP(I$1, q_preprocess!$1:$1048576, $D57, FALSE)), "", HLOOKUP(I$1, q_preprocess!$1:$1048576, $D57, FALSE))</f>
        <v>14279</v>
      </c>
      <c r="J57">
        <f>IF(ISBLANK(HLOOKUP(J$1, q_preprocess!$1:$1048576, $D57, FALSE)), "", HLOOKUP(J$1, q_preprocess!$1:$1048576, $D57, FALSE))</f>
        <v>14309</v>
      </c>
      <c r="K57">
        <f>IF(ISBLANK(HLOOKUP(K$1, q_preprocess!$1:$1048576, $D57, FALSE)), "", HLOOKUP(K$1, q_preprocess!$1:$1048576, $D57, FALSE))</f>
        <v>335</v>
      </c>
      <c r="L57">
        <f>IF(ISBLANK(HLOOKUP(L$1, q_preprocess!$1:$1048576, $D57, FALSE)), "", HLOOKUP(L$1, q_preprocess!$1:$1048576, $D57, FALSE))</f>
        <v>12402</v>
      </c>
      <c r="M57">
        <f>IF(ISBLANK(HLOOKUP(M$1, q_preprocess!$1:$1048576, $D57, FALSE)), "", HLOOKUP(M$1, q_preprocess!$1:$1048576, $D57, FALSE))</f>
        <v>13361</v>
      </c>
      <c r="N57">
        <f>IF(ISBLANK(HLOOKUP(N$1, q_preprocess!$1:$1048576, $D57, FALSE)), "", HLOOKUP(N$1, q_preprocess!$1:$1048576, $D57, FALSE))</f>
        <v>11701</v>
      </c>
      <c r="O57">
        <f>IF(ISBLANK(HLOOKUP(O$1, q_preprocess!$1:$1048576, $D57, FALSE)), "", HLOOKUP(O$1, q_preprocess!$1:$1048576, $D57, FALSE))</f>
        <v>11662</v>
      </c>
      <c r="P57">
        <f>IF(ISBLANK(HLOOKUP(P$1, q_preprocess!$1:$1048576, $D57, FALSE)), "", HLOOKUP(P$1, q_preprocess!$1:$1048576, $D57, FALSE))</f>
        <v>55162</v>
      </c>
    </row>
    <row r="58" spans="1:16">
      <c r="A58" s="34">
        <v>38047</v>
      </c>
      <c r="B58">
        <v>2004</v>
      </c>
      <c r="C58">
        <v>1</v>
      </c>
      <c r="D58">
        <v>58</v>
      </c>
      <c r="E58">
        <f>IF(ISBLANK(HLOOKUP(E$1, q_preprocess!$1:$1048576, $D58, FALSE)), "", HLOOKUP(E$1, q_preprocess!$1:$1048576, $D58, FALSE))</f>
        <v>74953</v>
      </c>
      <c r="F58">
        <f>IF(ISBLANK(HLOOKUP(F$1, q_preprocess!$1:$1048576, $D58, FALSE)), "", HLOOKUP(F$1, q_preprocess!$1:$1048576, $D58, FALSE))</f>
        <v>80106</v>
      </c>
      <c r="G58">
        <f>IF(ISBLANK(HLOOKUP(G$1, q_preprocess!$1:$1048576, $D58, FALSE)), "", HLOOKUP(G$1, q_preprocess!$1:$1048576, $D58, FALSE))</f>
        <v>53277</v>
      </c>
      <c r="H58">
        <f>IF(ISBLANK(HLOOKUP(H$1, q_preprocess!$1:$1048576, $D58, FALSE)), "", HLOOKUP(H$1, q_preprocess!$1:$1048576, $D58, FALSE))</f>
        <v>12701</v>
      </c>
      <c r="I58">
        <f>IF(ISBLANK(HLOOKUP(I$1, q_preprocess!$1:$1048576, $D58, FALSE)), "", HLOOKUP(I$1, q_preprocess!$1:$1048576, $D58, FALSE))</f>
        <v>15834</v>
      </c>
      <c r="J58">
        <f>IF(ISBLANK(HLOOKUP(J$1, q_preprocess!$1:$1048576, $D58, FALSE)), "", HLOOKUP(J$1, q_preprocess!$1:$1048576, $D58, FALSE))</f>
        <v>14420</v>
      </c>
      <c r="K58">
        <f>IF(ISBLANK(HLOOKUP(K$1, q_preprocess!$1:$1048576, $D58, FALSE)), "", HLOOKUP(K$1, q_preprocess!$1:$1048576, $D58, FALSE))</f>
        <v>-478</v>
      </c>
      <c r="L58">
        <f>IF(ISBLANK(HLOOKUP(L$1, q_preprocess!$1:$1048576, $D58, FALSE)), "", HLOOKUP(L$1, q_preprocess!$1:$1048576, $D58, FALSE))</f>
        <v>13078</v>
      </c>
      <c r="M58">
        <f>IF(ISBLANK(HLOOKUP(M$1, q_preprocess!$1:$1048576, $D58, FALSE)), "", HLOOKUP(M$1, q_preprocess!$1:$1048576, $D58, FALSE))</f>
        <v>13793</v>
      </c>
      <c r="N58">
        <f>IF(ISBLANK(HLOOKUP(N$1, q_preprocess!$1:$1048576, $D58, FALSE)), "", HLOOKUP(N$1, q_preprocess!$1:$1048576, $D58, FALSE))</f>
        <v>11140</v>
      </c>
      <c r="O58">
        <f>IF(ISBLANK(HLOOKUP(O$1, q_preprocess!$1:$1048576, $D58, FALSE)), "", HLOOKUP(O$1, q_preprocess!$1:$1048576, $D58, FALSE))</f>
        <v>10549</v>
      </c>
      <c r="P58">
        <f>IF(ISBLANK(HLOOKUP(P$1, q_preprocess!$1:$1048576, $D58, FALSE)), "", HLOOKUP(P$1, q_preprocess!$1:$1048576, $D58, FALSE))</f>
        <v>46867</v>
      </c>
    </row>
    <row r="59" spans="1:16">
      <c r="A59" s="34">
        <v>38139</v>
      </c>
      <c r="B59">
        <v>2004</v>
      </c>
      <c r="C59">
        <v>2</v>
      </c>
      <c r="D59">
        <v>59</v>
      </c>
      <c r="E59">
        <f>IF(ISBLANK(HLOOKUP(E$1, q_preprocess!$1:$1048576, $D59, FALSE)), "", HLOOKUP(E$1, q_preprocess!$1:$1048576, $D59, FALSE))</f>
        <v>77714</v>
      </c>
      <c r="F59">
        <f>IF(ISBLANK(HLOOKUP(F$1, q_preprocess!$1:$1048576, $D59, FALSE)), "", HLOOKUP(F$1, q_preprocess!$1:$1048576, $D59, FALSE))</f>
        <v>80094</v>
      </c>
      <c r="G59">
        <f>IF(ISBLANK(HLOOKUP(G$1, q_preprocess!$1:$1048576, $D59, FALSE)), "", HLOOKUP(G$1, q_preprocess!$1:$1048576, $D59, FALSE))</f>
        <v>53224</v>
      </c>
      <c r="H59">
        <f>IF(ISBLANK(HLOOKUP(H$1, q_preprocess!$1:$1048576, $D59, FALSE)), "", HLOOKUP(H$1, q_preprocess!$1:$1048576, $D59, FALSE))</f>
        <v>12846</v>
      </c>
      <c r="I59">
        <f>IF(ISBLANK(HLOOKUP(I$1, q_preprocess!$1:$1048576, $D59, FALSE)), "", HLOOKUP(I$1, q_preprocess!$1:$1048576, $D59, FALSE))</f>
        <v>12022</v>
      </c>
      <c r="J59">
        <f>IF(ISBLANK(HLOOKUP(J$1, q_preprocess!$1:$1048576, $D59, FALSE)), "", HLOOKUP(J$1, q_preprocess!$1:$1048576, $D59, FALSE))</f>
        <v>14009</v>
      </c>
      <c r="K59">
        <f>IF(ISBLANK(HLOOKUP(K$1, q_preprocess!$1:$1048576, $D59, FALSE)), "", HLOOKUP(K$1, q_preprocess!$1:$1048576, $D59, FALSE))</f>
        <v>-1567</v>
      </c>
      <c r="L59">
        <f>IF(ISBLANK(HLOOKUP(L$1, q_preprocess!$1:$1048576, $D59, FALSE)), "", HLOOKUP(L$1, q_preprocess!$1:$1048576, $D59, FALSE))</f>
        <v>13464</v>
      </c>
      <c r="M59">
        <f>IF(ISBLANK(HLOOKUP(M$1, q_preprocess!$1:$1048576, $D59, FALSE)), "", HLOOKUP(M$1, q_preprocess!$1:$1048576, $D59, FALSE))</f>
        <v>13943</v>
      </c>
      <c r="N59">
        <f>IF(ISBLANK(HLOOKUP(N$1, q_preprocess!$1:$1048576, $D59, FALSE)), "", HLOOKUP(N$1, q_preprocess!$1:$1048576, $D59, FALSE))</f>
        <v>11182</v>
      </c>
      <c r="O59">
        <f>IF(ISBLANK(HLOOKUP(O$1, q_preprocess!$1:$1048576, $D59, FALSE)), "", HLOOKUP(O$1, q_preprocess!$1:$1048576, $D59, FALSE))</f>
        <v>11043</v>
      </c>
      <c r="P59">
        <f>IF(ISBLANK(HLOOKUP(P$1, q_preprocess!$1:$1048576, $D59, FALSE)), "", HLOOKUP(P$1, q_preprocess!$1:$1048576, $D59, FALSE))</f>
        <v>48943</v>
      </c>
    </row>
    <row r="60" spans="1:16">
      <c r="A60" s="34">
        <v>38231</v>
      </c>
      <c r="B60">
        <v>2004</v>
      </c>
      <c r="C60">
        <v>3</v>
      </c>
      <c r="D60">
        <v>60</v>
      </c>
      <c r="E60">
        <f>IF(ISBLANK(HLOOKUP(E$1, q_preprocess!$1:$1048576, $D60, FALSE)), "", HLOOKUP(E$1, q_preprocess!$1:$1048576, $D60, FALSE))</f>
        <v>80881</v>
      </c>
      <c r="F60">
        <f>IF(ISBLANK(HLOOKUP(F$1, q_preprocess!$1:$1048576, $D60, FALSE)), "", HLOOKUP(F$1, q_preprocess!$1:$1048576, $D60, FALSE))</f>
        <v>81037</v>
      </c>
      <c r="G60">
        <f>IF(ISBLANK(HLOOKUP(G$1, q_preprocess!$1:$1048576, $D60, FALSE)), "", HLOOKUP(G$1, q_preprocess!$1:$1048576, $D60, FALSE))</f>
        <v>53697</v>
      </c>
      <c r="H60">
        <f>IF(ISBLANK(HLOOKUP(H$1, q_preprocess!$1:$1048576, $D60, FALSE)), "", HLOOKUP(H$1, q_preprocess!$1:$1048576, $D60, FALSE))</f>
        <v>12788</v>
      </c>
      <c r="I60">
        <f>IF(ISBLANK(HLOOKUP(I$1, q_preprocess!$1:$1048576, $D60, FALSE)), "", HLOOKUP(I$1, q_preprocess!$1:$1048576, $D60, FALSE))</f>
        <v>16089</v>
      </c>
      <c r="J60">
        <f>IF(ISBLANK(HLOOKUP(J$1, q_preprocess!$1:$1048576, $D60, FALSE)), "", HLOOKUP(J$1, q_preprocess!$1:$1048576, $D60, FALSE))</f>
        <v>14768</v>
      </c>
      <c r="K60">
        <f>IF(ISBLANK(HLOOKUP(K$1, q_preprocess!$1:$1048576, $D60, FALSE)), "", HLOOKUP(K$1, q_preprocess!$1:$1048576, $D60, FALSE))</f>
        <v>2254</v>
      </c>
      <c r="L60">
        <f>IF(ISBLANK(HLOOKUP(L$1, q_preprocess!$1:$1048576, $D60, FALSE)), "", HLOOKUP(L$1, q_preprocess!$1:$1048576, $D60, FALSE))</f>
        <v>13752</v>
      </c>
      <c r="M60">
        <f>IF(ISBLANK(HLOOKUP(M$1, q_preprocess!$1:$1048576, $D60, FALSE)), "", HLOOKUP(M$1, q_preprocess!$1:$1048576, $D60, FALSE))</f>
        <v>13977</v>
      </c>
      <c r="N60">
        <f>IF(ISBLANK(HLOOKUP(N$1, q_preprocess!$1:$1048576, $D60, FALSE)), "", HLOOKUP(N$1, q_preprocess!$1:$1048576, $D60, FALSE))</f>
        <v>11599</v>
      </c>
      <c r="O60">
        <f>IF(ISBLANK(HLOOKUP(O$1, q_preprocess!$1:$1048576, $D60, FALSE)), "", HLOOKUP(O$1, q_preprocess!$1:$1048576, $D60, FALSE))</f>
        <v>11745</v>
      </c>
      <c r="P60">
        <f>IF(ISBLANK(HLOOKUP(P$1, q_preprocess!$1:$1048576, $D60, FALSE)), "", HLOOKUP(P$1, q_preprocess!$1:$1048576, $D60, FALSE))</f>
        <v>50727</v>
      </c>
    </row>
    <row r="61" spans="1:16">
      <c r="A61" s="34">
        <v>38322</v>
      </c>
      <c r="B61">
        <v>2004</v>
      </c>
      <c r="C61">
        <v>4</v>
      </c>
      <c r="D61">
        <v>61</v>
      </c>
      <c r="E61">
        <f>IF(ISBLANK(HLOOKUP(E$1, q_preprocess!$1:$1048576, $D61, FALSE)), "", HLOOKUP(E$1, q_preprocess!$1:$1048576, $D61, FALSE))</f>
        <v>91318</v>
      </c>
      <c r="F61">
        <f>IF(ISBLANK(HLOOKUP(F$1, q_preprocess!$1:$1048576, $D61, FALSE)), "", HLOOKUP(F$1, q_preprocess!$1:$1048576, $D61, FALSE))</f>
        <v>83629</v>
      </c>
      <c r="G61">
        <f>IF(ISBLANK(HLOOKUP(G$1, q_preprocess!$1:$1048576, $D61, FALSE)), "", HLOOKUP(G$1, q_preprocess!$1:$1048576, $D61, FALSE))</f>
        <v>54624</v>
      </c>
      <c r="H61">
        <f>IF(ISBLANK(HLOOKUP(H$1, q_preprocess!$1:$1048576, $D61, FALSE)), "", HLOOKUP(H$1, q_preprocess!$1:$1048576, $D61, FALSE))</f>
        <v>13402</v>
      </c>
      <c r="I61">
        <f>IF(ISBLANK(HLOOKUP(I$1, q_preprocess!$1:$1048576, $D61, FALSE)), "", HLOOKUP(I$1, q_preprocess!$1:$1048576, $D61, FALSE))</f>
        <v>17059</v>
      </c>
      <c r="J61">
        <f>IF(ISBLANK(HLOOKUP(J$1, q_preprocess!$1:$1048576, $D61, FALSE)), "", HLOOKUP(J$1, q_preprocess!$1:$1048576, $D61, FALSE))</f>
        <v>15892</v>
      </c>
      <c r="K61">
        <f>IF(ISBLANK(HLOOKUP(K$1, q_preprocess!$1:$1048576, $D61, FALSE)), "", HLOOKUP(K$1, q_preprocess!$1:$1048576, $D61, FALSE))</f>
        <v>1761</v>
      </c>
      <c r="L61">
        <f>IF(ISBLANK(HLOOKUP(L$1, q_preprocess!$1:$1048576, $D61, FALSE)), "", HLOOKUP(L$1, q_preprocess!$1:$1048576, $D61, FALSE))</f>
        <v>13924</v>
      </c>
      <c r="M61">
        <f>IF(ISBLANK(HLOOKUP(M$1, q_preprocess!$1:$1048576, $D61, FALSE)), "", HLOOKUP(M$1, q_preprocess!$1:$1048576, $D61, FALSE))</f>
        <v>15387</v>
      </c>
      <c r="N61">
        <f>IF(ISBLANK(HLOOKUP(N$1, q_preprocess!$1:$1048576, $D61, FALSE)), "", HLOOKUP(N$1, q_preprocess!$1:$1048576, $D61, FALSE))</f>
        <v>12177</v>
      </c>
      <c r="O61">
        <f>IF(ISBLANK(HLOOKUP(O$1, q_preprocess!$1:$1048576, $D61, FALSE)), "", HLOOKUP(O$1, q_preprocess!$1:$1048576, $D61, FALSE))</f>
        <v>12682</v>
      </c>
      <c r="P61">
        <f>IF(ISBLANK(HLOOKUP(P$1, q_preprocess!$1:$1048576, $D61, FALSE)), "", HLOOKUP(P$1, q_preprocess!$1:$1048576, $D61, FALSE))</f>
        <v>58714</v>
      </c>
    </row>
    <row r="62" spans="1:16">
      <c r="A62" s="34">
        <v>38412</v>
      </c>
      <c r="B62">
        <v>2005</v>
      </c>
      <c r="C62">
        <v>1</v>
      </c>
      <c r="D62">
        <v>62</v>
      </c>
      <c r="E62">
        <f>IF(ISBLANK(HLOOKUP(E$1, q_preprocess!$1:$1048576, $D62, FALSE)), "", HLOOKUP(E$1, q_preprocess!$1:$1048576, $D62, FALSE))</f>
        <v>78092</v>
      </c>
      <c r="F62">
        <f>IF(ISBLANK(HLOOKUP(F$1, q_preprocess!$1:$1048576, $D62, FALSE)), "", HLOOKUP(F$1, q_preprocess!$1:$1048576, $D62, FALSE))</f>
        <v>83445</v>
      </c>
      <c r="G62">
        <f>IF(ISBLANK(HLOOKUP(G$1, q_preprocess!$1:$1048576, $D62, FALSE)), "", HLOOKUP(G$1, q_preprocess!$1:$1048576, $D62, FALSE))</f>
        <v>54668</v>
      </c>
      <c r="H62">
        <f>IF(ISBLANK(HLOOKUP(H$1, q_preprocess!$1:$1048576, $D62, FALSE)), "", HLOOKUP(H$1, q_preprocess!$1:$1048576, $D62, FALSE))</f>
        <v>13674</v>
      </c>
      <c r="I62">
        <f>IF(ISBLANK(HLOOKUP(I$1, q_preprocess!$1:$1048576, $D62, FALSE)), "", HLOOKUP(I$1, q_preprocess!$1:$1048576, $D62, FALSE))</f>
        <v>16376</v>
      </c>
      <c r="J62">
        <f>IF(ISBLANK(HLOOKUP(J$1, q_preprocess!$1:$1048576, $D62, FALSE)), "", HLOOKUP(J$1, q_preprocess!$1:$1048576, $D62, FALSE))</f>
        <v>15891</v>
      </c>
      <c r="K62">
        <f>IF(ISBLANK(HLOOKUP(K$1, q_preprocess!$1:$1048576, $D62, FALSE)), "", HLOOKUP(K$1, q_preprocess!$1:$1048576, $D62, FALSE))</f>
        <v>-1077</v>
      </c>
      <c r="L62">
        <f>IF(ISBLANK(HLOOKUP(L$1, q_preprocess!$1:$1048576, $D62, FALSE)), "", HLOOKUP(L$1, q_preprocess!$1:$1048576, $D62, FALSE))</f>
        <v>13965</v>
      </c>
      <c r="M62">
        <f>IF(ISBLANK(HLOOKUP(M$1, q_preprocess!$1:$1048576, $D62, FALSE)), "", HLOOKUP(M$1, q_preprocess!$1:$1048576, $D62, FALSE))</f>
        <v>14718</v>
      </c>
      <c r="N62">
        <f>IF(ISBLANK(HLOOKUP(N$1, q_preprocess!$1:$1048576, $D62, FALSE)), "", HLOOKUP(N$1, q_preprocess!$1:$1048576, $D62, FALSE))</f>
        <v>11587</v>
      </c>
      <c r="O62">
        <f>IF(ISBLANK(HLOOKUP(O$1, q_preprocess!$1:$1048576, $D62, FALSE)), "", HLOOKUP(O$1, q_preprocess!$1:$1048576, $D62, FALSE))</f>
        <v>10966</v>
      </c>
      <c r="P62">
        <f>IF(ISBLANK(HLOOKUP(P$1, q_preprocess!$1:$1048576, $D62, FALSE)), "", HLOOKUP(P$1, q_preprocess!$1:$1048576, $D62, FALSE))</f>
        <v>48902</v>
      </c>
    </row>
    <row r="63" spans="1:16">
      <c r="A63" s="34">
        <v>38504</v>
      </c>
      <c r="B63">
        <v>2005</v>
      </c>
      <c r="C63">
        <v>2</v>
      </c>
      <c r="D63">
        <v>63</v>
      </c>
      <c r="E63">
        <f>IF(ISBLANK(HLOOKUP(E$1, q_preprocess!$1:$1048576, $D63, FALSE)), "", HLOOKUP(E$1, q_preprocess!$1:$1048576, $D63, FALSE))</f>
        <v>82377</v>
      </c>
      <c r="F63">
        <f>IF(ISBLANK(HLOOKUP(F$1, q_preprocess!$1:$1048576, $D63, FALSE)), "", HLOOKUP(F$1, q_preprocess!$1:$1048576, $D63, FALSE))</f>
        <v>84905</v>
      </c>
      <c r="G63">
        <f>IF(ISBLANK(HLOOKUP(G$1, q_preprocess!$1:$1048576, $D63, FALSE)), "", HLOOKUP(G$1, q_preprocess!$1:$1048576, $D63, FALSE))</f>
        <v>55908</v>
      </c>
      <c r="H63">
        <f>IF(ISBLANK(HLOOKUP(H$1, q_preprocess!$1:$1048576, $D63, FALSE)), "", HLOOKUP(H$1, q_preprocess!$1:$1048576, $D63, FALSE))</f>
        <v>13727</v>
      </c>
      <c r="I63">
        <f>IF(ISBLANK(HLOOKUP(I$1, q_preprocess!$1:$1048576, $D63, FALSE)), "", HLOOKUP(I$1, q_preprocess!$1:$1048576, $D63, FALSE))</f>
        <v>16228</v>
      </c>
      <c r="J63">
        <f>IF(ISBLANK(HLOOKUP(J$1, q_preprocess!$1:$1048576, $D63, FALSE)), "", HLOOKUP(J$1, q_preprocess!$1:$1048576, $D63, FALSE))</f>
        <v>16119</v>
      </c>
      <c r="K63">
        <f>IF(ISBLANK(HLOOKUP(K$1, q_preprocess!$1:$1048576, $D63, FALSE)), "", HLOOKUP(K$1, q_preprocess!$1:$1048576, $D63, FALSE))</f>
        <v>316</v>
      </c>
      <c r="L63">
        <f>IF(ISBLANK(HLOOKUP(L$1, q_preprocess!$1:$1048576, $D63, FALSE)), "", HLOOKUP(L$1, q_preprocess!$1:$1048576, $D63, FALSE))</f>
        <v>14509</v>
      </c>
      <c r="M63">
        <f>IF(ISBLANK(HLOOKUP(M$1, q_preprocess!$1:$1048576, $D63, FALSE)), "", HLOOKUP(M$1, q_preprocess!$1:$1048576, $D63, FALSE))</f>
        <v>16091</v>
      </c>
      <c r="N63">
        <f>IF(ISBLANK(HLOOKUP(N$1, q_preprocess!$1:$1048576, $D63, FALSE)), "", HLOOKUP(N$1, q_preprocess!$1:$1048576, $D63, FALSE))</f>
        <v>11734</v>
      </c>
      <c r="O63">
        <f>IF(ISBLANK(HLOOKUP(O$1, q_preprocess!$1:$1048576, $D63, FALSE)), "", HLOOKUP(O$1, q_preprocess!$1:$1048576, $D63, FALSE))</f>
        <v>11883</v>
      </c>
      <c r="P63">
        <f>IF(ISBLANK(HLOOKUP(P$1, q_preprocess!$1:$1048576, $D63, FALSE)), "", HLOOKUP(P$1, q_preprocess!$1:$1048576, $D63, FALSE))</f>
        <v>51717</v>
      </c>
    </row>
    <row r="64" spans="1:16">
      <c r="A64" s="34">
        <v>38596</v>
      </c>
      <c r="B64">
        <v>2005</v>
      </c>
      <c r="C64">
        <v>3</v>
      </c>
      <c r="D64">
        <v>64</v>
      </c>
      <c r="E64">
        <f>IF(ISBLANK(HLOOKUP(E$1, q_preprocess!$1:$1048576, $D64, FALSE)), "", HLOOKUP(E$1, q_preprocess!$1:$1048576, $D64, FALSE))</f>
        <v>85285</v>
      </c>
      <c r="F64">
        <f>IF(ISBLANK(HLOOKUP(F$1, q_preprocess!$1:$1048576, $D64, FALSE)), "", HLOOKUP(F$1, q_preprocess!$1:$1048576, $D64, FALSE))</f>
        <v>85398</v>
      </c>
      <c r="G64">
        <f>IF(ISBLANK(HLOOKUP(G$1, q_preprocess!$1:$1048576, $D64, FALSE)), "", HLOOKUP(G$1, q_preprocess!$1:$1048576, $D64, FALSE))</f>
        <v>56158</v>
      </c>
      <c r="H64">
        <f>IF(ISBLANK(HLOOKUP(H$1, q_preprocess!$1:$1048576, $D64, FALSE)), "", HLOOKUP(H$1, q_preprocess!$1:$1048576, $D64, FALSE))</f>
        <v>13584</v>
      </c>
      <c r="I64">
        <f>IF(ISBLANK(HLOOKUP(I$1, q_preprocess!$1:$1048576, $D64, FALSE)), "", HLOOKUP(I$1, q_preprocess!$1:$1048576, $D64, FALSE))</f>
        <v>17700</v>
      </c>
      <c r="J64">
        <f>IF(ISBLANK(HLOOKUP(J$1, q_preprocess!$1:$1048576, $D64, FALSE)), "", HLOOKUP(J$1, q_preprocess!$1:$1048576, $D64, FALSE))</f>
        <v>17063</v>
      </c>
      <c r="K64">
        <f>IF(ISBLANK(HLOOKUP(K$1, q_preprocess!$1:$1048576, $D64, FALSE)), "", HLOOKUP(K$1, q_preprocess!$1:$1048576, $D64, FALSE))</f>
        <v>1644</v>
      </c>
      <c r="L64">
        <f>IF(ISBLANK(HLOOKUP(L$1, q_preprocess!$1:$1048576, $D64, FALSE)), "", HLOOKUP(L$1, q_preprocess!$1:$1048576, $D64, FALSE))</f>
        <v>14271</v>
      </c>
      <c r="M64">
        <f>IF(ISBLANK(HLOOKUP(M$1, q_preprocess!$1:$1048576, $D64, FALSE)), "", HLOOKUP(M$1, q_preprocess!$1:$1048576, $D64, FALSE))</f>
        <v>16397</v>
      </c>
      <c r="N64">
        <f>IF(ISBLANK(HLOOKUP(N$1, q_preprocess!$1:$1048576, $D64, FALSE)), "", HLOOKUP(N$1, q_preprocess!$1:$1048576, $D64, FALSE))</f>
        <v>11971</v>
      </c>
      <c r="O64">
        <f>IF(ISBLANK(HLOOKUP(O$1, q_preprocess!$1:$1048576, $D64, FALSE)), "", HLOOKUP(O$1, q_preprocess!$1:$1048576, $D64, FALSE))</f>
        <v>12340</v>
      </c>
      <c r="P64">
        <f>IF(ISBLANK(HLOOKUP(P$1, q_preprocess!$1:$1048576, $D64, FALSE)), "", HLOOKUP(P$1, q_preprocess!$1:$1048576, $D64, FALSE))</f>
        <v>53695</v>
      </c>
    </row>
    <row r="65" spans="1:16">
      <c r="A65" s="34">
        <v>38687</v>
      </c>
      <c r="B65">
        <v>2005</v>
      </c>
      <c r="C65">
        <v>4</v>
      </c>
      <c r="D65">
        <v>65</v>
      </c>
      <c r="E65">
        <f>IF(ISBLANK(HLOOKUP(E$1, q_preprocess!$1:$1048576, $D65, FALSE)), "", HLOOKUP(E$1, q_preprocess!$1:$1048576, $D65, FALSE))</f>
        <v>94402</v>
      </c>
      <c r="F65">
        <f>IF(ISBLANK(HLOOKUP(F$1, q_preprocess!$1:$1048576, $D65, FALSE)), "", HLOOKUP(F$1, q_preprocess!$1:$1048576, $D65, FALSE))</f>
        <v>86408</v>
      </c>
      <c r="G65">
        <f>IF(ISBLANK(HLOOKUP(G$1, q_preprocess!$1:$1048576, $D65, FALSE)), "", HLOOKUP(G$1, q_preprocess!$1:$1048576, $D65, FALSE))</f>
        <v>56785</v>
      </c>
      <c r="H65">
        <f>IF(ISBLANK(HLOOKUP(H$1, q_preprocess!$1:$1048576, $D65, FALSE)), "", HLOOKUP(H$1, q_preprocess!$1:$1048576, $D65, FALSE))</f>
        <v>13449</v>
      </c>
      <c r="I65">
        <f>IF(ISBLANK(HLOOKUP(I$1, q_preprocess!$1:$1048576, $D65, FALSE)), "", HLOOKUP(I$1, q_preprocess!$1:$1048576, $D65, FALSE))</f>
        <v>18479</v>
      </c>
      <c r="J65">
        <f>IF(ISBLANK(HLOOKUP(J$1, q_preprocess!$1:$1048576, $D65, FALSE)), "", HLOOKUP(J$1, q_preprocess!$1:$1048576, $D65, FALSE))</f>
        <v>17821</v>
      </c>
      <c r="K65">
        <f>IF(ISBLANK(HLOOKUP(K$1, q_preprocess!$1:$1048576, $D65, FALSE)), "", HLOOKUP(K$1, q_preprocess!$1:$1048576, $D65, FALSE))</f>
        <v>1006</v>
      </c>
      <c r="L65">
        <f>IF(ISBLANK(HLOOKUP(L$1, q_preprocess!$1:$1048576, $D65, FALSE)), "", HLOOKUP(L$1, q_preprocess!$1:$1048576, $D65, FALSE))</f>
        <v>14571</v>
      </c>
      <c r="M65">
        <f>IF(ISBLANK(HLOOKUP(M$1, q_preprocess!$1:$1048576, $D65, FALSE)), "", HLOOKUP(M$1, q_preprocess!$1:$1048576, $D65, FALSE))</f>
        <v>16690</v>
      </c>
      <c r="N65">
        <f>IF(ISBLANK(HLOOKUP(N$1, q_preprocess!$1:$1048576, $D65, FALSE)), "", HLOOKUP(N$1, q_preprocess!$1:$1048576, $D65, FALSE))</f>
        <v>12358</v>
      </c>
      <c r="O65">
        <f>IF(ISBLANK(HLOOKUP(O$1, q_preprocess!$1:$1048576, $D65, FALSE)), "", HLOOKUP(O$1, q_preprocess!$1:$1048576, $D65, FALSE))</f>
        <v>12893</v>
      </c>
      <c r="P65">
        <f>IF(ISBLANK(HLOOKUP(P$1, q_preprocess!$1:$1048576, $D65, FALSE)), "", HLOOKUP(P$1, q_preprocess!$1:$1048576, $D65, FALSE))</f>
        <v>61235</v>
      </c>
    </row>
    <row r="66" spans="1:16">
      <c r="A66" s="34">
        <v>38777</v>
      </c>
      <c r="B66">
        <v>2006</v>
      </c>
      <c r="C66">
        <v>1</v>
      </c>
      <c r="D66">
        <v>66</v>
      </c>
      <c r="E66">
        <f>IF(ISBLANK(HLOOKUP(E$1, q_preprocess!$1:$1048576, $D66, FALSE)), "", HLOOKUP(E$1, q_preprocess!$1:$1048576, $D66, FALSE))</f>
        <v>82242</v>
      </c>
      <c r="F66">
        <f>IF(ISBLANK(HLOOKUP(F$1, q_preprocess!$1:$1048576, $D66, FALSE)), "", HLOOKUP(F$1, q_preprocess!$1:$1048576, $D66, FALSE))</f>
        <v>87941</v>
      </c>
      <c r="G66">
        <f>IF(ISBLANK(HLOOKUP(G$1, q_preprocess!$1:$1048576, $D66, FALSE)), "", HLOOKUP(G$1, q_preprocess!$1:$1048576, $D66, FALSE))</f>
        <v>57658</v>
      </c>
      <c r="H66">
        <f>IF(ISBLANK(HLOOKUP(H$1, q_preprocess!$1:$1048576, $D66, FALSE)), "", HLOOKUP(H$1, q_preprocess!$1:$1048576, $D66, FALSE))</f>
        <v>14295</v>
      </c>
      <c r="I66">
        <f>IF(ISBLANK(HLOOKUP(I$1, q_preprocess!$1:$1048576, $D66, FALSE)), "", HLOOKUP(I$1, q_preprocess!$1:$1048576, $D66, FALSE))</f>
        <v>18005</v>
      </c>
      <c r="J66">
        <f>IF(ISBLANK(HLOOKUP(J$1, q_preprocess!$1:$1048576, $D66, FALSE)), "", HLOOKUP(J$1, q_preprocess!$1:$1048576, $D66, FALSE))</f>
        <v>17448</v>
      </c>
      <c r="K66">
        <f>IF(ISBLANK(HLOOKUP(K$1, q_preprocess!$1:$1048576, $D66, FALSE)), "", HLOOKUP(K$1, q_preprocess!$1:$1048576, $D66, FALSE))</f>
        <v>-1086</v>
      </c>
      <c r="L66">
        <f>IF(ISBLANK(HLOOKUP(L$1, q_preprocess!$1:$1048576, $D66, FALSE)), "", HLOOKUP(L$1, q_preprocess!$1:$1048576, $D66, FALSE))</f>
        <v>15212</v>
      </c>
      <c r="M66">
        <f>IF(ISBLANK(HLOOKUP(M$1, q_preprocess!$1:$1048576, $D66, FALSE)), "", HLOOKUP(M$1, q_preprocess!$1:$1048576, $D66, FALSE))</f>
        <v>17679</v>
      </c>
      <c r="N66">
        <f>IF(ISBLANK(HLOOKUP(N$1, q_preprocess!$1:$1048576, $D66, FALSE)), "", HLOOKUP(N$1, q_preprocess!$1:$1048576, $D66, FALSE))</f>
        <v>11848</v>
      </c>
      <c r="O66">
        <f>IF(ISBLANK(HLOOKUP(O$1, q_preprocess!$1:$1048576, $D66, FALSE)), "", HLOOKUP(O$1, q_preprocess!$1:$1048576, $D66, FALSE))</f>
        <v>11602</v>
      </c>
      <c r="P66">
        <f>IF(ISBLANK(HLOOKUP(P$1, q_preprocess!$1:$1048576, $D66, FALSE)), "", HLOOKUP(P$1, q_preprocess!$1:$1048576, $D66, FALSE))</f>
        <v>51625</v>
      </c>
    </row>
    <row r="67" spans="1:16">
      <c r="A67" s="34">
        <v>38869</v>
      </c>
      <c r="B67">
        <v>2006</v>
      </c>
      <c r="C67">
        <v>2</v>
      </c>
      <c r="D67">
        <v>67</v>
      </c>
      <c r="E67">
        <f>IF(ISBLANK(HLOOKUP(E$1, q_preprocess!$1:$1048576, $D67, FALSE)), "", HLOOKUP(E$1, q_preprocess!$1:$1048576, $D67, FALSE))</f>
        <v>87137</v>
      </c>
      <c r="F67">
        <f>IF(ISBLANK(HLOOKUP(F$1, q_preprocess!$1:$1048576, $D67, FALSE)), "", HLOOKUP(F$1, q_preprocess!$1:$1048576, $D67, FALSE))</f>
        <v>89873</v>
      </c>
      <c r="G67">
        <f>IF(ISBLANK(HLOOKUP(G$1, q_preprocess!$1:$1048576, $D67, FALSE)), "", HLOOKUP(G$1, q_preprocess!$1:$1048576, $D67, FALSE))</f>
        <v>59110</v>
      </c>
      <c r="H67">
        <f>IF(ISBLANK(HLOOKUP(H$1, q_preprocess!$1:$1048576, $D67, FALSE)), "", HLOOKUP(H$1, q_preprocess!$1:$1048576, $D67, FALSE))</f>
        <v>14148</v>
      </c>
      <c r="I67">
        <f>IF(ISBLANK(HLOOKUP(I$1, q_preprocess!$1:$1048576, $D67, FALSE)), "", HLOOKUP(I$1, q_preprocess!$1:$1048576, $D67, FALSE))</f>
        <v>19988</v>
      </c>
      <c r="J67">
        <f>IF(ISBLANK(HLOOKUP(J$1, q_preprocess!$1:$1048576, $D67, FALSE)), "", HLOOKUP(J$1, q_preprocess!$1:$1048576, $D67, FALSE))</f>
        <v>20275</v>
      </c>
      <c r="K67">
        <f>IF(ISBLANK(HLOOKUP(K$1, q_preprocess!$1:$1048576, $D67, FALSE)), "", HLOOKUP(K$1, q_preprocess!$1:$1048576, $D67, FALSE))</f>
        <v>-51</v>
      </c>
      <c r="L67">
        <f>IF(ISBLANK(HLOOKUP(L$1, q_preprocess!$1:$1048576, $D67, FALSE)), "", HLOOKUP(L$1, q_preprocess!$1:$1048576, $D67, FALSE))</f>
        <v>15253</v>
      </c>
      <c r="M67">
        <f>IF(ISBLANK(HLOOKUP(M$1, q_preprocess!$1:$1048576, $D67, FALSE)), "", HLOOKUP(M$1, q_preprocess!$1:$1048576, $D67, FALSE))</f>
        <v>19237</v>
      </c>
      <c r="N67">
        <f>IF(ISBLANK(HLOOKUP(N$1, q_preprocess!$1:$1048576, $D67, FALSE)), "", HLOOKUP(N$1, q_preprocess!$1:$1048576, $D67, FALSE))</f>
        <v>11712</v>
      </c>
      <c r="O67">
        <f>IF(ISBLANK(HLOOKUP(O$1, q_preprocess!$1:$1048576, $D67, FALSE)), "", HLOOKUP(O$1, q_preprocess!$1:$1048576, $D67, FALSE))</f>
        <v>12386</v>
      </c>
      <c r="P67">
        <f>IF(ISBLANK(HLOOKUP(P$1, q_preprocess!$1:$1048576, $D67, FALSE)), "", HLOOKUP(P$1, q_preprocess!$1:$1048576, $D67, FALSE))</f>
        <v>55349</v>
      </c>
    </row>
    <row r="68" spans="1:16">
      <c r="A68" s="34">
        <v>38961</v>
      </c>
      <c r="B68">
        <v>2006</v>
      </c>
      <c r="C68">
        <v>3</v>
      </c>
      <c r="D68">
        <v>68</v>
      </c>
      <c r="E68">
        <f>IF(ISBLANK(HLOOKUP(E$1, q_preprocess!$1:$1048576, $D68, FALSE)), "", HLOOKUP(E$1, q_preprocess!$1:$1048576, $D68, FALSE))</f>
        <v>91781</v>
      </c>
      <c r="F68">
        <f>IF(ISBLANK(HLOOKUP(F$1, q_preprocess!$1:$1048576, $D68, FALSE)), "", HLOOKUP(F$1, q_preprocess!$1:$1048576, $D68, FALSE))</f>
        <v>91920</v>
      </c>
      <c r="G68">
        <f>IF(ISBLANK(HLOOKUP(G$1, q_preprocess!$1:$1048576, $D68, FALSE)), "", HLOOKUP(G$1, q_preprocess!$1:$1048576, $D68, FALSE))</f>
        <v>60127</v>
      </c>
      <c r="H68">
        <f>IF(ISBLANK(HLOOKUP(H$1, q_preprocess!$1:$1048576, $D68, FALSE)), "", HLOOKUP(H$1, q_preprocess!$1:$1048576, $D68, FALSE))</f>
        <v>14430</v>
      </c>
      <c r="I68">
        <f>IF(ISBLANK(HLOOKUP(I$1, q_preprocess!$1:$1048576, $D68, FALSE)), "", HLOOKUP(I$1, q_preprocess!$1:$1048576, $D68, FALSE))</f>
        <v>22536</v>
      </c>
      <c r="J68">
        <f>IF(ISBLANK(HLOOKUP(J$1, q_preprocess!$1:$1048576, $D68, FALSE)), "", HLOOKUP(J$1, q_preprocess!$1:$1048576, $D68, FALSE))</f>
        <v>20498</v>
      </c>
      <c r="K68">
        <f>IF(ISBLANK(HLOOKUP(K$1, q_preprocess!$1:$1048576, $D68, FALSE)), "", HLOOKUP(K$1, q_preprocess!$1:$1048576, $D68, FALSE))</f>
        <v>3188</v>
      </c>
      <c r="L68">
        <f>IF(ISBLANK(HLOOKUP(L$1, q_preprocess!$1:$1048576, $D68, FALSE)), "", HLOOKUP(L$1, q_preprocess!$1:$1048576, $D68, FALSE))</f>
        <v>16060</v>
      </c>
      <c r="M68">
        <f>IF(ISBLANK(HLOOKUP(M$1, q_preprocess!$1:$1048576, $D68, FALSE)), "", HLOOKUP(M$1, q_preprocess!$1:$1048576, $D68, FALSE))</f>
        <v>19868</v>
      </c>
      <c r="N68">
        <f>IF(ISBLANK(HLOOKUP(N$1, q_preprocess!$1:$1048576, $D68, FALSE)), "", HLOOKUP(N$1, q_preprocess!$1:$1048576, $D68, FALSE))</f>
        <v>12436</v>
      </c>
      <c r="O68">
        <f>IF(ISBLANK(HLOOKUP(O$1, q_preprocess!$1:$1048576, $D68, FALSE)), "", HLOOKUP(O$1, q_preprocess!$1:$1048576, $D68, FALSE))</f>
        <v>13317</v>
      </c>
      <c r="P68">
        <f>IF(ISBLANK(HLOOKUP(P$1, q_preprocess!$1:$1048576, $D68, FALSE)), "", HLOOKUP(P$1, q_preprocess!$1:$1048576, $D68, FALSE))</f>
        <v>57860</v>
      </c>
    </row>
    <row r="69" spans="1:16">
      <c r="A69" s="34">
        <v>39052</v>
      </c>
      <c r="B69">
        <v>2006</v>
      </c>
      <c r="C69">
        <v>4</v>
      </c>
      <c r="D69">
        <v>69</v>
      </c>
      <c r="E69">
        <f>IF(ISBLANK(HLOOKUP(E$1, q_preprocess!$1:$1048576, $D69, FALSE)), "", HLOOKUP(E$1, q_preprocess!$1:$1048576, $D69, FALSE))</f>
        <v>101778</v>
      </c>
      <c r="F69">
        <f>IF(ISBLANK(HLOOKUP(F$1, q_preprocess!$1:$1048576, $D69, FALSE)), "", HLOOKUP(F$1, q_preprocess!$1:$1048576, $D69, FALSE))</f>
        <v>93204</v>
      </c>
      <c r="G69">
        <f>IF(ISBLANK(HLOOKUP(G$1, q_preprocess!$1:$1048576, $D69, FALSE)), "", HLOOKUP(G$1, q_preprocess!$1:$1048576, $D69, FALSE))</f>
        <v>60991</v>
      </c>
      <c r="H69">
        <f>IF(ISBLANK(HLOOKUP(H$1, q_preprocess!$1:$1048576, $D69, FALSE)), "", HLOOKUP(H$1, q_preprocess!$1:$1048576, $D69, FALSE))</f>
        <v>14611</v>
      </c>
      <c r="I69">
        <f>IF(ISBLANK(HLOOKUP(I$1, q_preprocess!$1:$1048576, $D69, FALSE)), "", HLOOKUP(I$1, q_preprocess!$1:$1048576, $D69, FALSE))</f>
        <v>21452</v>
      </c>
      <c r="J69">
        <f>IF(ISBLANK(HLOOKUP(J$1, q_preprocess!$1:$1048576, $D69, FALSE)), "", HLOOKUP(J$1, q_preprocess!$1:$1048576, $D69, FALSE))</f>
        <v>20761</v>
      </c>
      <c r="K69">
        <f>IF(ISBLANK(HLOOKUP(K$1, q_preprocess!$1:$1048576, $D69, FALSE)), "", HLOOKUP(K$1, q_preprocess!$1:$1048576, $D69, FALSE))</f>
        <v>948</v>
      </c>
      <c r="L69">
        <f>IF(ISBLANK(HLOOKUP(L$1, q_preprocess!$1:$1048576, $D69, FALSE)), "", HLOOKUP(L$1, q_preprocess!$1:$1048576, $D69, FALSE))</f>
        <v>15719</v>
      </c>
      <c r="M69">
        <f>IF(ISBLANK(HLOOKUP(M$1, q_preprocess!$1:$1048576, $D69, FALSE)), "", HLOOKUP(M$1, q_preprocess!$1:$1048576, $D69, FALSE))</f>
        <v>19871</v>
      </c>
      <c r="N69">
        <f>IF(ISBLANK(HLOOKUP(N$1, q_preprocess!$1:$1048576, $D69, FALSE)), "", HLOOKUP(N$1, q_preprocess!$1:$1048576, $D69, FALSE))</f>
        <v>12796</v>
      </c>
      <c r="O69">
        <f>IF(ISBLANK(HLOOKUP(O$1, q_preprocess!$1:$1048576, $D69, FALSE)), "", HLOOKUP(O$1, q_preprocess!$1:$1048576, $D69, FALSE))</f>
        <v>14048</v>
      </c>
      <c r="P69">
        <f>IF(ISBLANK(HLOOKUP(P$1, q_preprocess!$1:$1048576, $D69, FALSE)), "", HLOOKUP(P$1, q_preprocess!$1:$1048576, $D69, FALSE))</f>
        <v>65909</v>
      </c>
    </row>
    <row r="70" spans="1:16">
      <c r="A70" s="34">
        <v>39142</v>
      </c>
      <c r="B70">
        <v>2007</v>
      </c>
      <c r="C70">
        <v>1</v>
      </c>
      <c r="D70">
        <v>70</v>
      </c>
      <c r="E70">
        <f>IF(ISBLANK(HLOOKUP(E$1, q_preprocess!$1:$1048576, $D70, FALSE)), "", HLOOKUP(E$1, q_preprocess!$1:$1048576, $D70, FALSE))</f>
        <v>88703</v>
      </c>
      <c r="F70">
        <f>IF(ISBLANK(HLOOKUP(F$1, q_preprocess!$1:$1048576, $D70, FALSE)), "", HLOOKUP(F$1, q_preprocess!$1:$1048576, $D70, FALSE))</f>
        <v>94938</v>
      </c>
      <c r="G70">
        <f>IF(ISBLANK(HLOOKUP(G$1, q_preprocess!$1:$1048576, $D70, FALSE)), "", HLOOKUP(G$1, q_preprocess!$1:$1048576, $D70, FALSE))</f>
        <v>62450</v>
      </c>
      <c r="H70">
        <f>IF(ISBLANK(HLOOKUP(H$1, q_preprocess!$1:$1048576, $D70, FALSE)), "", HLOOKUP(H$1, q_preprocess!$1:$1048576, $D70, FALSE))</f>
        <v>14828</v>
      </c>
      <c r="I70">
        <f>IF(ISBLANK(HLOOKUP(I$1, q_preprocess!$1:$1048576, $D70, FALSE)), "", HLOOKUP(I$1, q_preprocess!$1:$1048576, $D70, FALSE))</f>
        <v>21854</v>
      </c>
      <c r="J70">
        <f>IF(ISBLANK(HLOOKUP(J$1, q_preprocess!$1:$1048576, $D70, FALSE)), "", HLOOKUP(J$1, q_preprocess!$1:$1048576, $D70, FALSE))</f>
        <v>21930</v>
      </c>
      <c r="K70">
        <f>IF(ISBLANK(HLOOKUP(K$1, q_preprocess!$1:$1048576, $D70, FALSE)), "", HLOOKUP(K$1, q_preprocess!$1:$1048576, $D70, FALSE))</f>
        <v>-1565</v>
      </c>
      <c r="L70">
        <f>IF(ISBLANK(HLOOKUP(L$1, q_preprocess!$1:$1048576, $D70, FALSE)), "", HLOOKUP(L$1, q_preprocess!$1:$1048576, $D70, FALSE))</f>
        <v>15589</v>
      </c>
      <c r="M70">
        <f>IF(ISBLANK(HLOOKUP(M$1, q_preprocess!$1:$1048576, $D70, FALSE)), "", HLOOKUP(M$1, q_preprocess!$1:$1048576, $D70, FALSE))</f>
        <v>20734</v>
      </c>
      <c r="N70">
        <f>IF(ISBLANK(HLOOKUP(N$1, q_preprocess!$1:$1048576, $D70, FALSE)), "", HLOOKUP(N$1, q_preprocess!$1:$1048576, $D70, FALSE))</f>
        <v>12124</v>
      </c>
      <c r="O70">
        <f>IF(ISBLANK(HLOOKUP(O$1, q_preprocess!$1:$1048576, $D70, FALSE)), "", HLOOKUP(O$1, q_preprocess!$1:$1048576, $D70, FALSE))</f>
        <v>12656</v>
      </c>
      <c r="P70">
        <f>IF(ISBLANK(HLOOKUP(P$1, q_preprocess!$1:$1048576, $D70, FALSE)), "", HLOOKUP(P$1, q_preprocess!$1:$1048576, $D70, FALSE))</f>
        <v>55686</v>
      </c>
    </row>
    <row r="71" spans="1:16">
      <c r="A71" s="34">
        <v>39234</v>
      </c>
      <c r="B71">
        <v>2007</v>
      </c>
      <c r="C71">
        <v>2</v>
      </c>
      <c r="D71">
        <v>71</v>
      </c>
      <c r="E71">
        <f>IF(ISBLANK(HLOOKUP(E$1, q_preprocess!$1:$1048576, $D71, FALSE)), "", HLOOKUP(E$1, q_preprocess!$1:$1048576, $D71, FALSE))</f>
        <v>92599</v>
      </c>
      <c r="F71">
        <f>IF(ISBLANK(HLOOKUP(F$1, q_preprocess!$1:$1048576, $D71, FALSE)), "", HLOOKUP(F$1, q_preprocess!$1:$1048576, $D71, FALSE))</f>
        <v>95489</v>
      </c>
      <c r="G71">
        <f>IF(ISBLANK(HLOOKUP(G$1, q_preprocess!$1:$1048576, $D71, FALSE)), "", HLOOKUP(G$1, q_preprocess!$1:$1048576, $D71, FALSE))</f>
        <v>63301</v>
      </c>
      <c r="H71">
        <f>IF(ISBLANK(HLOOKUP(H$1, q_preprocess!$1:$1048576, $D71, FALSE)), "", HLOOKUP(H$1, q_preprocess!$1:$1048576, $D71, FALSE))</f>
        <v>14863</v>
      </c>
      <c r="I71">
        <f>IF(ISBLANK(HLOOKUP(I$1, q_preprocess!$1:$1048576, $D71, FALSE)), "", HLOOKUP(I$1, q_preprocess!$1:$1048576, $D71, FALSE))</f>
        <v>22718</v>
      </c>
      <c r="J71">
        <f>IF(ISBLANK(HLOOKUP(J$1, q_preprocess!$1:$1048576, $D71, FALSE)), "", HLOOKUP(J$1, q_preprocess!$1:$1048576, $D71, FALSE))</f>
        <v>22012</v>
      </c>
      <c r="K71">
        <f>IF(ISBLANK(HLOOKUP(K$1, q_preprocess!$1:$1048576, $D71, FALSE)), "", HLOOKUP(K$1, q_preprocess!$1:$1048576, $D71, FALSE))</f>
        <v>718</v>
      </c>
      <c r="L71">
        <f>IF(ISBLANK(HLOOKUP(L$1, q_preprocess!$1:$1048576, $D71, FALSE)), "", HLOOKUP(L$1, q_preprocess!$1:$1048576, $D71, FALSE))</f>
        <v>15998</v>
      </c>
      <c r="M71">
        <f>IF(ISBLANK(HLOOKUP(M$1, q_preprocess!$1:$1048576, $D71, FALSE)), "", HLOOKUP(M$1, q_preprocess!$1:$1048576, $D71, FALSE))</f>
        <v>21473</v>
      </c>
      <c r="N71">
        <f>IF(ISBLANK(HLOOKUP(N$1, q_preprocess!$1:$1048576, $D71, FALSE)), "", HLOOKUP(N$1, q_preprocess!$1:$1048576, $D71, FALSE))</f>
        <v>12102</v>
      </c>
      <c r="O71">
        <f>IF(ISBLANK(HLOOKUP(O$1, q_preprocess!$1:$1048576, $D71, FALSE)), "", HLOOKUP(O$1, q_preprocess!$1:$1048576, $D71, FALSE))</f>
        <v>13233</v>
      </c>
      <c r="P71">
        <f>IF(ISBLANK(HLOOKUP(P$1, q_preprocess!$1:$1048576, $D71, FALSE)), "", HLOOKUP(P$1, q_preprocess!$1:$1048576, $D71, FALSE))</f>
        <v>58765</v>
      </c>
    </row>
    <row r="72" spans="1:16">
      <c r="A72" s="34">
        <v>39326</v>
      </c>
      <c r="B72">
        <v>2007</v>
      </c>
      <c r="C72">
        <v>3</v>
      </c>
      <c r="D72">
        <v>72</v>
      </c>
      <c r="E72">
        <f>IF(ISBLANK(HLOOKUP(E$1, q_preprocess!$1:$1048576, $D72, FALSE)), "", HLOOKUP(E$1, q_preprocess!$1:$1048576, $D72, FALSE))</f>
        <v>97462</v>
      </c>
      <c r="F72">
        <f>IF(ISBLANK(HLOOKUP(F$1, q_preprocess!$1:$1048576, $D72, FALSE)), "", HLOOKUP(F$1, q_preprocess!$1:$1048576, $D72, FALSE))</f>
        <v>97579</v>
      </c>
      <c r="G72">
        <f>IF(ISBLANK(HLOOKUP(G$1, q_preprocess!$1:$1048576, $D72, FALSE)), "", HLOOKUP(G$1, q_preprocess!$1:$1048576, $D72, FALSE))</f>
        <v>64368</v>
      </c>
      <c r="H72">
        <f>IF(ISBLANK(HLOOKUP(H$1, q_preprocess!$1:$1048576, $D72, FALSE)), "", HLOOKUP(H$1, q_preprocess!$1:$1048576, $D72, FALSE))</f>
        <v>15545</v>
      </c>
      <c r="I72">
        <f>IF(ISBLANK(HLOOKUP(I$1, q_preprocess!$1:$1048576, $D72, FALSE)), "", HLOOKUP(I$1, q_preprocess!$1:$1048576, $D72, FALSE))</f>
        <v>23922</v>
      </c>
      <c r="J72">
        <f>IF(ISBLANK(HLOOKUP(J$1, q_preprocess!$1:$1048576, $D72, FALSE)), "", HLOOKUP(J$1, q_preprocess!$1:$1048576, $D72, FALSE))</f>
        <v>22823</v>
      </c>
      <c r="K72">
        <f>IF(ISBLANK(HLOOKUP(K$1, q_preprocess!$1:$1048576, $D72, FALSE)), "", HLOOKUP(K$1, q_preprocess!$1:$1048576, $D72, FALSE))</f>
        <v>2201</v>
      </c>
      <c r="L72">
        <f>IF(ISBLANK(HLOOKUP(L$1, q_preprocess!$1:$1048576, $D72, FALSE)), "", HLOOKUP(L$1, q_preprocess!$1:$1048576, $D72, FALSE))</f>
        <v>16810</v>
      </c>
      <c r="M72">
        <f>IF(ISBLANK(HLOOKUP(M$1, q_preprocess!$1:$1048576, $D72, FALSE)), "", HLOOKUP(M$1, q_preprocess!$1:$1048576, $D72, FALSE))</f>
        <v>22415</v>
      </c>
      <c r="N72">
        <f>IF(ISBLANK(HLOOKUP(N$1, q_preprocess!$1:$1048576, $D72, FALSE)), "", HLOOKUP(N$1, q_preprocess!$1:$1048576, $D72, FALSE))</f>
        <v>12625</v>
      </c>
      <c r="O72">
        <f>IF(ISBLANK(HLOOKUP(O$1, q_preprocess!$1:$1048576, $D72, FALSE)), "", HLOOKUP(O$1, q_preprocess!$1:$1048576, $D72, FALSE))</f>
        <v>14028</v>
      </c>
      <c r="P72">
        <f>IF(ISBLANK(HLOOKUP(P$1, q_preprocess!$1:$1048576, $D72, FALSE)), "", HLOOKUP(P$1, q_preprocess!$1:$1048576, $D72, FALSE))</f>
        <v>61801</v>
      </c>
    </row>
    <row r="73" spans="1:16">
      <c r="A73" s="34">
        <v>39417</v>
      </c>
      <c r="B73">
        <v>2007</v>
      </c>
      <c r="C73">
        <v>4</v>
      </c>
      <c r="D73">
        <v>73</v>
      </c>
      <c r="E73">
        <f>IF(ISBLANK(HLOOKUP(E$1, q_preprocess!$1:$1048576, $D73, FALSE)), "", HLOOKUP(E$1, q_preprocess!$1:$1048576, $D73, FALSE))</f>
        <v>109219</v>
      </c>
      <c r="F73">
        <f>IF(ISBLANK(HLOOKUP(F$1, q_preprocess!$1:$1048576, $D73, FALSE)), "", HLOOKUP(F$1, q_preprocess!$1:$1048576, $D73, FALSE))</f>
        <v>99977</v>
      </c>
      <c r="G73">
        <f>IF(ISBLANK(HLOOKUP(G$1, q_preprocess!$1:$1048576, $D73, FALSE)), "", HLOOKUP(G$1, q_preprocess!$1:$1048576, $D73, FALSE))</f>
        <v>65054</v>
      </c>
      <c r="H73">
        <f>IF(ISBLANK(HLOOKUP(H$1, q_preprocess!$1:$1048576, $D73, FALSE)), "", HLOOKUP(H$1, q_preprocess!$1:$1048576, $D73, FALSE))</f>
        <v>15697</v>
      </c>
      <c r="I73">
        <f>IF(ISBLANK(HLOOKUP(I$1, q_preprocess!$1:$1048576, $D73, FALSE)), "", HLOOKUP(I$1, q_preprocess!$1:$1048576, $D73, FALSE))</f>
        <v>24162</v>
      </c>
      <c r="J73">
        <f>IF(ISBLANK(HLOOKUP(J$1, q_preprocess!$1:$1048576, $D73, FALSE)), "", HLOOKUP(J$1, q_preprocess!$1:$1048576, $D73, FALSE))</f>
        <v>23617</v>
      </c>
      <c r="K73">
        <f>IF(ISBLANK(HLOOKUP(K$1, q_preprocess!$1:$1048576, $D73, FALSE)), "", HLOOKUP(K$1, q_preprocess!$1:$1048576, $D73, FALSE))</f>
        <v>776</v>
      </c>
      <c r="L73">
        <f>IF(ISBLANK(HLOOKUP(L$1, q_preprocess!$1:$1048576, $D73, FALSE)), "", HLOOKUP(L$1, q_preprocess!$1:$1048576, $D73, FALSE))</f>
        <v>18145</v>
      </c>
      <c r="M73">
        <f>IF(ISBLANK(HLOOKUP(M$1, q_preprocess!$1:$1048576, $D73, FALSE)), "", HLOOKUP(M$1, q_preprocess!$1:$1048576, $D73, FALSE))</f>
        <v>22800</v>
      </c>
      <c r="N73">
        <f>IF(ISBLANK(HLOOKUP(N$1, q_preprocess!$1:$1048576, $D73, FALSE)), "", HLOOKUP(N$1, q_preprocess!$1:$1048576, $D73, FALSE))</f>
        <v>13320</v>
      </c>
      <c r="O73">
        <f>IF(ISBLANK(HLOOKUP(O$1, q_preprocess!$1:$1048576, $D73, FALSE)), "", HLOOKUP(O$1, q_preprocess!$1:$1048576, $D73, FALSE))</f>
        <v>15134</v>
      </c>
      <c r="P73">
        <f>IF(ISBLANK(HLOOKUP(P$1, q_preprocess!$1:$1048576, $D73, FALSE)), "", HLOOKUP(P$1, q_preprocess!$1:$1048576, $D73, FALSE))</f>
        <v>70838</v>
      </c>
    </row>
    <row r="74" spans="1:16">
      <c r="A74" s="34">
        <v>39508</v>
      </c>
      <c r="B74">
        <v>2008</v>
      </c>
      <c r="C74">
        <v>1</v>
      </c>
      <c r="D74">
        <v>74</v>
      </c>
      <c r="E74">
        <f>IF(ISBLANK(HLOOKUP(E$1, q_preprocess!$1:$1048576, $D74, FALSE)), "", HLOOKUP(E$1, q_preprocess!$1:$1048576, $D74, FALSE))</f>
        <v>93188</v>
      </c>
      <c r="F74">
        <f>IF(ISBLANK(HLOOKUP(F$1, q_preprocess!$1:$1048576, $D74, FALSE)), "", HLOOKUP(F$1, q_preprocess!$1:$1048576, $D74, FALSE))</f>
        <v>99667</v>
      </c>
      <c r="G74">
        <f>IF(ISBLANK(HLOOKUP(G$1, q_preprocess!$1:$1048576, $D74, FALSE)), "", HLOOKUP(G$1, q_preprocess!$1:$1048576, $D74, FALSE))</f>
        <v>65652</v>
      </c>
      <c r="H74">
        <f>IF(ISBLANK(HLOOKUP(H$1, q_preprocess!$1:$1048576, $D74, FALSE)), "", HLOOKUP(H$1, q_preprocess!$1:$1048576, $D74, FALSE))</f>
        <v>15567</v>
      </c>
      <c r="I74">
        <f>IF(ISBLANK(HLOOKUP(I$1, q_preprocess!$1:$1048576, $D74, FALSE)), "", HLOOKUP(I$1, q_preprocess!$1:$1048576, $D74, FALSE))</f>
        <v>24919</v>
      </c>
      <c r="J74">
        <f>IF(ISBLANK(HLOOKUP(J$1, q_preprocess!$1:$1048576, $D74, FALSE)), "", HLOOKUP(J$1, q_preprocess!$1:$1048576, $D74, FALSE))</f>
        <v>24322</v>
      </c>
      <c r="K74">
        <f>IF(ISBLANK(HLOOKUP(K$1, q_preprocess!$1:$1048576, $D74, FALSE)), "", HLOOKUP(K$1, q_preprocess!$1:$1048576, $D74, FALSE))</f>
        <v>-667</v>
      </c>
      <c r="L74">
        <f>IF(ISBLANK(HLOOKUP(L$1, q_preprocess!$1:$1048576, $D74, FALSE)), "", HLOOKUP(L$1, q_preprocess!$1:$1048576, $D74, FALSE))</f>
        <v>17251</v>
      </c>
      <c r="M74">
        <f>IF(ISBLANK(HLOOKUP(M$1, q_preprocess!$1:$1048576, $D74, FALSE)), "", HLOOKUP(M$1, q_preprocess!$1:$1048576, $D74, FALSE))</f>
        <v>23241</v>
      </c>
      <c r="N74">
        <f>IF(ISBLANK(HLOOKUP(N$1, q_preprocess!$1:$1048576, $D74, FALSE)), "", HLOOKUP(N$1, q_preprocess!$1:$1048576, $D74, FALSE))</f>
        <v>12580</v>
      </c>
      <c r="O74">
        <f>IF(ISBLANK(HLOOKUP(O$1, q_preprocess!$1:$1048576, $D74, FALSE)), "", HLOOKUP(O$1, q_preprocess!$1:$1048576, $D74, FALSE))</f>
        <v>13135</v>
      </c>
      <c r="P74">
        <f>IF(ISBLANK(HLOOKUP(P$1, q_preprocess!$1:$1048576, $D74, FALSE)), "", HLOOKUP(P$1, q_preprocess!$1:$1048576, $D74, FALSE))</f>
        <v>58699</v>
      </c>
    </row>
    <row r="75" spans="1:16">
      <c r="A75" s="34">
        <v>39600</v>
      </c>
      <c r="B75">
        <v>2008</v>
      </c>
      <c r="C75">
        <v>2</v>
      </c>
      <c r="D75">
        <v>75</v>
      </c>
      <c r="E75">
        <f>IF(ISBLANK(HLOOKUP(E$1, q_preprocess!$1:$1048576, $D75, FALSE)), "", HLOOKUP(E$1, q_preprocess!$1:$1048576, $D75, FALSE))</f>
        <v>97737</v>
      </c>
      <c r="F75">
        <f>IF(ISBLANK(HLOOKUP(F$1, q_preprocess!$1:$1048576, $D75, FALSE)), "", HLOOKUP(F$1, q_preprocess!$1:$1048576, $D75, FALSE))</f>
        <v>100568</v>
      </c>
      <c r="G75">
        <f>IF(ISBLANK(HLOOKUP(G$1, q_preprocess!$1:$1048576, $D75, FALSE)), "", HLOOKUP(G$1, q_preprocess!$1:$1048576, $D75, FALSE))</f>
        <v>65748</v>
      </c>
      <c r="H75">
        <f>IF(ISBLANK(HLOOKUP(H$1, q_preprocess!$1:$1048576, $D75, FALSE)), "", HLOOKUP(H$1, q_preprocess!$1:$1048576, $D75, FALSE))</f>
        <v>15809</v>
      </c>
      <c r="I75">
        <f>IF(ISBLANK(HLOOKUP(I$1, q_preprocess!$1:$1048576, $D75, FALSE)), "", HLOOKUP(I$1, q_preprocess!$1:$1048576, $D75, FALSE))</f>
        <v>26168</v>
      </c>
      <c r="J75">
        <f>IF(ISBLANK(HLOOKUP(J$1, q_preprocess!$1:$1048576, $D75, FALSE)), "", HLOOKUP(J$1, q_preprocess!$1:$1048576, $D75, FALSE))</f>
        <v>25155</v>
      </c>
      <c r="K75">
        <f>IF(ISBLANK(HLOOKUP(K$1, q_preprocess!$1:$1048576, $D75, FALSE)), "", HLOOKUP(K$1, q_preprocess!$1:$1048576, $D75, FALSE))</f>
        <v>890</v>
      </c>
      <c r="L75">
        <f>IF(ISBLANK(HLOOKUP(L$1, q_preprocess!$1:$1048576, $D75, FALSE)), "", HLOOKUP(L$1, q_preprocess!$1:$1048576, $D75, FALSE))</f>
        <v>17083</v>
      </c>
      <c r="M75">
        <f>IF(ISBLANK(HLOOKUP(M$1, q_preprocess!$1:$1048576, $D75, FALSE)), "", HLOOKUP(M$1, q_preprocess!$1:$1048576, $D75, FALSE))</f>
        <v>23479</v>
      </c>
      <c r="N75">
        <f>IF(ISBLANK(HLOOKUP(N$1, q_preprocess!$1:$1048576, $D75, FALSE)), "", HLOOKUP(N$1, q_preprocess!$1:$1048576, $D75, FALSE))</f>
        <v>12786</v>
      </c>
      <c r="O75">
        <f>IF(ISBLANK(HLOOKUP(O$1, q_preprocess!$1:$1048576, $D75, FALSE)), "", HLOOKUP(O$1, q_preprocess!$1:$1048576, $D75, FALSE))</f>
        <v>13733</v>
      </c>
      <c r="P75">
        <f>IF(ISBLANK(HLOOKUP(P$1, q_preprocess!$1:$1048576, $D75, FALSE)), "", HLOOKUP(P$1, q_preprocess!$1:$1048576, $D75, FALSE))</f>
        <v>62283</v>
      </c>
    </row>
    <row r="76" spans="1:16">
      <c r="A76" s="34">
        <v>39692</v>
      </c>
      <c r="B76">
        <v>2008</v>
      </c>
      <c r="C76">
        <v>3</v>
      </c>
      <c r="D76">
        <v>76</v>
      </c>
      <c r="E76">
        <f>IF(ISBLANK(HLOOKUP(E$1, q_preprocess!$1:$1048576, $D76, FALSE)), "", HLOOKUP(E$1, q_preprocess!$1:$1048576, $D76, FALSE))</f>
        <v>101146</v>
      </c>
      <c r="F76">
        <f>IF(ISBLANK(HLOOKUP(F$1, q_preprocess!$1:$1048576, $D76, FALSE)), "", HLOOKUP(F$1, q_preprocess!$1:$1048576, $D76, FALSE))</f>
        <v>101179</v>
      </c>
      <c r="G76">
        <f>IF(ISBLANK(HLOOKUP(G$1, q_preprocess!$1:$1048576, $D76, FALSE)), "", HLOOKUP(G$1, q_preprocess!$1:$1048576, $D76, FALSE))</f>
        <v>66360</v>
      </c>
      <c r="H76">
        <f>IF(ISBLANK(HLOOKUP(H$1, q_preprocess!$1:$1048576, $D76, FALSE)), "", HLOOKUP(H$1, q_preprocess!$1:$1048576, $D76, FALSE))</f>
        <v>15676</v>
      </c>
      <c r="I76">
        <f>IF(ISBLANK(HLOOKUP(I$1, q_preprocess!$1:$1048576, $D76, FALSE)), "", HLOOKUP(I$1, q_preprocess!$1:$1048576, $D76, FALSE))</f>
        <v>25535</v>
      </c>
      <c r="J76">
        <f>IF(ISBLANK(HLOOKUP(J$1, q_preprocess!$1:$1048576, $D76, FALSE)), "", HLOOKUP(J$1, q_preprocess!$1:$1048576, $D76, FALSE))</f>
        <v>25539</v>
      </c>
      <c r="K76">
        <f>IF(ISBLANK(HLOOKUP(K$1, q_preprocess!$1:$1048576, $D76, FALSE)), "", HLOOKUP(K$1, q_preprocess!$1:$1048576, $D76, FALSE))</f>
        <v>1044</v>
      </c>
      <c r="L76">
        <f>IF(ISBLANK(HLOOKUP(L$1, q_preprocess!$1:$1048576, $D76, FALSE)), "", HLOOKUP(L$1, q_preprocess!$1:$1048576, $D76, FALSE))</f>
        <v>17208</v>
      </c>
      <c r="M76">
        <f>IF(ISBLANK(HLOOKUP(M$1, q_preprocess!$1:$1048576, $D76, FALSE)), "", HLOOKUP(M$1, q_preprocess!$1:$1048576, $D76, FALSE))</f>
        <v>24413</v>
      </c>
      <c r="N76">
        <f>IF(ISBLANK(HLOOKUP(N$1, q_preprocess!$1:$1048576, $D76, FALSE)), "", HLOOKUP(N$1, q_preprocess!$1:$1048576, $D76, FALSE))</f>
        <v>13224</v>
      </c>
      <c r="O76">
        <f>IF(ISBLANK(HLOOKUP(O$1, q_preprocess!$1:$1048576, $D76, FALSE)), "", HLOOKUP(O$1, q_preprocess!$1:$1048576, $D76, FALSE))</f>
        <v>14138</v>
      </c>
      <c r="P76">
        <f>IF(ISBLANK(HLOOKUP(P$1, q_preprocess!$1:$1048576, $D76, FALSE)), "", HLOOKUP(P$1, q_preprocess!$1:$1048576, $D76, FALSE))</f>
        <v>64421</v>
      </c>
    </row>
    <row r="77" spans="1:16">
      <c r="A77" s="34">
        <v>39783</v>
      </c>
      <c r="B77">
        <v>2008</v>
      </c>
      <c r="C77">
        <v>4</v>
      </c>
      <c r="D77">
        <v>77</v>
      </c>
      <c r="E77">
        <f>IF(ISBLANK(HLOOKUP(E$1, q_preprocess!$1:$1048576, $D77, FALSE)), "", HLOOKUP(E$1, q_preprocess!$1:$1048576, $D77, FALSE))</f>
        <v>109673</v>
      </c>
      <c r="F77">
        <f>IF(ISBLANK(HLOOKUP(F$1, q_preprocess!$1:$1048576, $D77, FALSE)), "", HLOOKUP(F$1, q_preprocess!$1:$1048576, $D77, FALSE))</f>
        <v>100330</v>
      </c>
      <c r="G77">
        <f>IF(ISBLANK(HLOOKUP(G$1, q_preprocess!$1:$1048576, $D77, FALSE)), "", HLOOKUP(G$1, q_preprocess!$1:$1048576, $D77, FALSE))</f>
        <v>66329</v>
      </c>
      <c r="H77">
        <f>IF(ISBLANK(HLOOKUP(H$1, q_preprocess!$1:$1048576, $D77, FALSE)), "", HLOOKUP(H$1, q_preprocess!$1:$1048576, $D77, FALSE))</f>
        <v>15874</v>
      </c>
      <c r="I77">
        <f>IF(ISBLANK(HLOOKUP(I$1, q_preprocess!$1:$1048576, $D77, FALSE)), "", HLOOKUP(I$1, q_preprocess!$1:$1048576, $D77, FALSE))</f>
        <v>24530</v>
      </c>
      <c r="J77">
        <f>IF(ISBLANK(HLOOKUP(J$1, q_preprocess!$1:$1048576, $D77, FALSE)), "", HLOOKUP(J$1, q_preprocess!$1:$1048576, $D77, FALSE))</f>
        <v>24275</v>
      </c>
      <c r="K77">
        <f>IF(ISBLANK(HLOOKUP(K$1, q_preprocess!$1:$1048576, $D77, FALSE)), "", HLOOKUP(K$1, q_preprocess!$1:$1048576, $D77, FALSE))</f>
        <v>290</v>
      </c>
      <c r="L77">
        <f>IF(ISBLANK(HLOOKUP(L$1, q_preprocess!$1:$1048576, $D77, FALSE)), "", HLOOKUP(L$1, q_preprocess!$1:$1048576, $D77, FALSE))</f>
        <v>17980</v>
      </c>
      <c r="M77">
        <f>IF(ISBLANK(HLOOKUP(M$1, q_preprocess!$1:$1048576, $D77, FALSE)), "", HLOOKUP(M$1, q_preprocess!$1:$1048576, $D77, FALSE))</f>
        <v>25447</v>
      </c>
      <c r="N77">
        <f>IF(ISBLANK(HLOOKUP(N$1, q_preprocess!$1:$1048576, $D77, FALSE)), "", HLOOKUP(N$1, q_preprocess!$1:$1048576, $D77, FALSE))</f>
        <v>13565</v>
      </c>
      <c r="O77">
        <f>IF(ISBLANK(HLOOKUP(O$1, q_preprocess!$1:$1048576, $D77, FALSE)), "", HLOOKUP(O$1, q_preprocess!$1:$1048576, $D77, FALSE))</f>
        <v>14383</v>
      </c>
      <c r="P77">
        <f>IF(ISBLANK(HLOOKUP(P$1, q_preprocess!$1:$1048576, $D77, FALSE)), "", HLOOKUP(P$1, q_preprocess!$1:$1048576, $D77, FALSE))</f>
        <v>71469</v>
      </c>
    </row>
    <row r="78" spans="1:16">
      <c r="A78" s="34">
        <v>39873</v>
      </c>
      <c r="B78">
        <v>2009</v>
      </c>
      <c r="C78">
        <v>1</v>
      </c>
      <c r="D78">
        <v>78</v>
      </c>
      <c r="E78">
        <f>IF(ISBLANK(HLOOKUP(E$1, q_preprocess!$1:$1048576, $D78, FALSE)), "", HLOOKUP(E$1, q_preprocess!$1:$1048576, $D78, FALSE))</f>
        <v>94241</v>
      </c>
      <c r="F78">
        <f>IF(ISBLANK(HLOOKUP(F$1, q_preprocess!$1:$1048576, $D78, FALSE)), "", HLOOKUP(F$1, q_preprocess!$1:$1048576, $D78, FALSE))</f>
        <v>100809</v>
      </c>
      <c r="G78">
        <f>IF(ISBLANK(HLOOKUP(G$1, q_preprocess!$1:$1048576, $D78, FALSE)), "", HLOOKUP(G$1, q_preprocess!$1:$1048576, $D78, FALSE))</f>
        <v>66161</v>
      </c>
      <c r="H78">
        <f>IF(ISBLANK(HLOOKUP(H$1, q_preprocess!$1:$1048576, $D78, FALSE)), "", HLOOKUP(H$1, q_preprocess!$1:$1048576, $D78, FALSE))</f>
        <v>16193</v>
      </c>
      <c r="I78">
        <f>IF(ISBLANK(HLOOKUP(I$1, q_preprocess!$1:$1048576, $D78, FALSE)), "", HLOOKUP(I$1, q_preprocess!$1:$1048576, $D78, FALSE))</f>
        <v>24427</v>
      </c>
      <c r="J78">
        <f>IF(ISBLANK(HLOOKUP(J$1, q_preprocess!$1:$1048576, $D78, FALSE)), "", HLOOKUP(J$1, q_preprocess!$1:$1048576, $D78, FALSE))</f>
        <v>24321</v>
      </c>
      <c r="K78">
        <f>IF(ISBLANK(HLOOKUP(K$1, q_preprocess!$1:$1048576, $D78, FALSE)), "", HLOOKUP(K$1, q_preprocess!$1:$1048576, $D78, FALSE))</f>
        <v>-794</v>
      </c>
      <c r="L78">
        <f>IF(ISBLANK(HLOOKUP(L$1, q_preprocess!$1:$1048576, $D78, FALSE)), "", HLOOKUP(L$1, q_preprocess!$1:$1048576, $D78, FALSE))</f>
        <v>17774</v>
      </c>
      <c r="M78">
        <f>IF(ISBLANK(HLOOKUP(M$1, q_preprocess!$1:$1048576, $D78, FALSE)), "", HLOOKUP(M$1, q_preprocess!$1:$1048576, $D78, FALSE))</f>
        <v>22987</v>
      </c>
      <c r="N78">
        <f>IF(ISBLANK(HLOOKUP(N$1, q_preprocess!$1:$1048576, $D78, FALSE)), "", HLOOKUP(N$1, q_preprocess!$1:$1048576, $D78, FALSE))</f>
        <v>13210</v>
      </c>
      <c r="O78">
        <f>IF(ISBLANK(HLOOKUP(O$1, q_preprocess!$1:$1048576, $D78, FALSE)), "", HLOOKUP(O$1, q_preprocess!$1:$1048576, $D78, FALSE))</f>
        <v>12535</v>
      </c>
      <c r="P78">
        <f>IF(ISBLANK(HLOOKUP(P$1, q_preprocess!$1:$1048576, $D78, FALSE)), "", HLOOKUP(P$1, q_preprocess!$1:$1048576, $D78, FALSE))</f>
        <v>59643</v>
      </c>
    </row>
    <row r="79" spans="1:16">
      <c r="A79" s="34">
        <v>39965</v>
      </c>
      <c r="B79">
        <v>2009</v>
      </c>
      <c r="C79">
        <v>2</v>
      </c>
      <c r="D79">
        <v>79</v>
      </c>
      <c r="E79">
        <f>IF(ISBLANK(HLOOKUP(E$1, q_preprocess!$1:$1048576, $D79, FALSE)), "", HLOOKUP(E$1, q_preprocess!$1:$1048576, $D79, FALSE))</f>
        <v>99011</v>
      </c>
      <c r="F79">
        <f>IF(ISBLANK(HLOOKUP(F$1, q_preprocess!$1:$1048576, $D79, FALSE)), "", HLOOKUP(F$1, q_preprocess!$1:$1048576, $D79, FALSE))</f>
        <v>101783</v>
      </c>
      <c r="G79">
        <f>IF(ISBLANK(HLOOKUP(G$1, q_preprocess!$1:$1048576, $D79, FALSE)), "", HLOOKUP(G$1, q_preprocess!$1:$1048576, $D79, FALSE))</f>
        <v>66381</v>
      </c>
      <c r="H79">
        <f>IF(ISBLANK(HLOOKUP(H$1, q_preprocess!$1:$1048576, $D79, FALSE)), "", HLOOKUP(H$1, q_preprocess!$1:$1048576, $D79, FALSE))</f>
        <v>16483</v>
      </c>
      <c r="I79">
        <f>IF(ISBLANK(HLOOKUP(I$1, q_preprocess!$1:$1048576, $D79, FALSE)), "", HLOOKUP(I$1, q_preprocess!$1:$1048576, $D79, FALSE))</f>
        <v>23590</v>
      </c>
      <c r="J79">
        <f>IF(ISBLANK(HLOOKUP(J$1, q_preprocess!$1:$1048576, $D79, FALSE)), "", HLOOKUP(J$1, q_preprocess!$1:$1048576, $D79, FALSE))</f>
        <v>24875</v>
      </c>
      <c r="K79">
        <f>IF(ISBLANK(HLOOKUP(K$1, q_preprocess!$1:$1048576, $D79, FALSE)), "", HLOOKUP(K$1, q_preprocess!$1:$1048576, $D79, FALSE))</f>
        <v>-1345</v>
      </c>
      <c r="L79">
        <f>IF(ISBLANK(HLOOKUP(L$1, q_preprocess!$1:$1048576, $D79, FALSE)), "", HLOOKUP(L$1, q_preprocess!$1:$1048576, $D79, FALSE))</f>
        <v>16982</v>
      </c>
      <c r="M79">
        <f>IF(ISBLANK(HLOOKUP(M$1, q_preprocess!$1:$1048576, $D79, FALSE)), "", HLOOKUP(M$1, q_preprocess!$1:$1048576, $D79, FALSE))</f>
        <v>20795</v>
      </c>
      <c r="N79">
        <f>IF(ISBLANK(HLOOKUP(N$1, q_preprocess!$1:$1048576, $D79, FALSE)), "", HLOOKUP(N$1, q_preprocess!$1:$1048576, $D79, FALSE))</f>
        <v>13187</v>
      </c>
      <c r="O79">
        <f>IF(ISBLANK(HLOOKUP(O$1, q_preprocess!$1:$1048576, $D79, FALSE)), "", HLOOKUP(O$1, q_preprocess!$1:$1048576, $D79, FALSE))</f>
        <v>12870</v>
      </c>
      <c r="P79">
        <f>IF(ISBLANK(HLOOKUP(P$1, q_preprocess!$1:$1048576, $D79, FALSE)), "", HLOOKUP(P$1, q_preprocess!$1:$1048576, $D79, FALSE))</f>
        <v>64011</v>
      </c>
    </row>
    <row r="80" spans="1:16">
      <c r="A80" s="34">
        <v>40057</v>
      </c>
      <c r="B80">
        <v>2009</v>
      </c>
      <c r="C80">
        <v>3</v>
      </c>
      <c r="D80">
        <v>80</v>
      </c>
      <c r="E80">
        <f>IF(ISBLANK(HLOOKUP(E$1, q_preprocess!$1:$1048576, $D80, FALSE)), "", HLOOKUP(E$1, q_preprocess!$1:$1048576, $D80, FALSE))</f>
        <v>102318</v>
      </c>
      <c r="F80">
        <f>IF(ISBLANK(HLOOKUP(F$1, q_preprocess!$1:$1048576, $D80, FALSE)), "", HLOOKUP(F$1, q_preprocess!$1:$1048576, $D80, FALSE))</f>
        <v>102533</v>
      </c>
      <c r="G80">
        <f>IF(ISBLANK(HLOOKUP(G$1, q_preprocess!$1:$1048576, $D80, FALSE)), "", HLOOKUP(G$1, q_preprocess!$1:$1048576, $D80, FALSE))</f>
        <v>66258</v>
      </c>
      <c r="H80">
        <f>IF(ISBLANK(HLOOKUP(H$1, q_preprocess!$1:$1048576, $D80, FALSE)), "", HLOOKUP(H$1, q_preprocess!$1:$1048576, $D80, FALSE))</f>
        <v>16896</v>
      </c>
      <c r="I80">
        <f>IF(ISBLANK(HLOOKUP(I$1, q_preprocess!$1:$1048576, $D80, FALSE)), "", HLOOKUP(I$1, q_preprocess!$1:$1048576, $D80, FALSE))</f>
        <v>22907</v>
      </c>
      <c r="J80">
        <f>IF(ISBLANK(HLOOKUP(J$1, q_preprocess!$1:$1048576, $D80, FALSE)), "", HLOOKUP(J$1, q_preprocess!$1:$1048576, $D80, FALSE))</f>
        <v>24374</v>
      </c>
      <c r="K80">
        <f>IF(ISBLANK(HLOOKUP(K$1, q_preprocess!$1:$1048576, $D80, FALSE)), "", HLOOKUP(K$1, q_preprocess!$1:$1048576, $D80, FALSE))</f>
        <v>-865</v>
      </c>
      <c r="L80">
        <f>IF(ISBLANK(HLOOKUP(L$1, q_preprocess!$1:$1048576, $D80, FALSE)), "", HLOOKUP(L$1, q_preprocess!$1:$1048576, $D80, FALSE))</f>
        <v>16401</v>
      </c>
      <c r="M80">
        <f>IF(ISBLANK(HLOOKUP(M$1, q_preprocess!$1:$1048576, $D80, FALSE)), "", HLOOKUP(M$1, q_preprocess!$1:$1048576, $D80, FALSE))</f>
        <v>21229</v>
      </c>
      <c r="N80">
        <f>IF(ISBLANK(HLOOKUP(N$1, q_preprocess!$1:$1048576, $D80, FALSE)), "", HLOOKUP(N$1, q_preprocess!$1:$1048576, $D80, FALSE))</f>
        <v>13776</v>
      </c>
      <c r="O80">
        <f>IF(ISBLANK(HLOOKUP(O$1, q_preprocess!$1:$1048576, $D80, FALSE)), "", HLOOKUP(O$1, q_preprocess!$1:$1048576, $D80, FALSE))</f>
        <v>13547</v>
      </c>
      <c r="P80">
        <f>IF(ISBLANK(HLOOKUP(P$1, q_preprocess!$1:$1048576, $D80, FALSE)), "", HLOOKUP(P$1, q_preprocess!$1:$1048576, $D80, FALSE))</f>
        <v>65540</v>
      </c>
    </row>
    <row r="81" spans="1:16">
      <c r="A81" s="34">
        <v>40148</v>
      </c>
      <c r="B81">
        <v>2009</v>
      </c>
      <c r="C81">
        <v>4</v>
      </c>
      <c r="D81">
        <v>81</v>
      </c>
      <c r="E81">
        <f>IF(ISBLANK(HLOOKUP(E$1, q_preprocess!$1:$1048576, $D81, FALSE)), "", HLOOKUP(E$1, q_preprocess!$1:$1048576, $D81, FALSE))</f>
        <v>112809</v>
      </c>
      <c r="F81">
        <f>IF(ISBLANK(HLOOKUP(F$1, q_preprocess!$1:$1048576, $D81, FALSE)), "", HLOOKUP(F$1, q_preprocess!$1:$1048576, $D81, FALSE))</f>
        <v>103254</v>
      </c>
      <c r="G81">
        <f>IF(ISBLANK(HLOOKUP(G$1, q_preprocess!$1:$1048576, $D81, FALSE)), "", HLOOKUP(G$1, q_preprocess!$1:$1048576, $D81, FALSE))</f>
        <v>66787</v>
      </c>
      <c r="H81">
        <f>IF(ISBLANK(HLOOKUP(H$1, q_preprocess!$1:$1048576, $D81, FALSE)), "", HLOOKUP(H$1, q_preprocess!$1:$1048576, $D81, FALSE))</f>
        <v>17049</v>
      </c>
      <c r="I81">
        <f>IF(ISBLANK(HLOOKUP(I$1, q_preprocess!$1:$1048576, $D81, FALSE)), "", HLOOKUP(I$1, q_preprocess!$1:$1048576, $D81, FALSE))</f>
        <v>26062</v>
      </c>
      <c r="J81">
        <f>IF(ISBLANK(HLOOKUP(J$1, q_preprocess!$1:$1048576, $D81, FALSE)), "", HLOOKUP(J$1, q_preprocess!$1:$1048576, $D81, FALSE))</f>
        <v>24445</v>
      </c>
      <c r="K81">
        <f>IF(ISBLANK(HLOOKUP(K$1, q_preprocess!$1:$1048576, $D81, FALSE)), "", HLOOKUP(K$1, q_preprocess!$1:$1048576, $D81, FALSE))</f>
        <v>1875</v>
      </c>
      <c r="L81">
        <f>IF(ISBLANK(HLOOKUP(L$1, q_preprocess!$1:$1048576, $D81, FALSE)), "", HLOOKUP(L$1, q_preprocess!$1:$1048576, $D81, FALSE))</f>
        <v>16387</v>
      </c>
      <c r="M81">
        <f>IF(ISBLANK(HLOOKUP(M$1, q_preprocess!$1:$1048576, $D81, FALSE)), "", HLOOKUP(M$1, q_preprocess!$1:$1048576, $D81, FALSE))</f>
        <v>22733</v>
      </c>
      <c r="N81">
        <f>IF(ISBLANK(HLOOKUP(N$1, q_preprocess!$1:$1048576, $D81, FALSE)), "", HLOOKUP(N$1, q_preprocess!$1:$1048576, $D81, FALSE))</f>
        <v>14458</v>
      </c>
      <c r="O81">
        <f>IF(ISBLANK(HLOOKUP(O$1, q_preprocess!$1:$1048576, $D81, FALSE)), "", HLOOKUP(O$1, q_preprocess!$1:$1048576, $D81, FALSE))</f>
        <v>14139</v>
      </c>
      <c r="P81">
        <f>IF(ISBLANK(HLOOKUP(P$1, q_preprocess!$1:$1048576, $D81, FALSE)), "", HLOOKUP(P$1, q_preprocess!$1:$1048576, $D81, FALSE))</f>
        <v>73846</v>
      </c>
    </row>
    <row r="82" spans="1:16">
      <c r="A82" s="34">
        <v>40238</v>
      </c>
      <c r="B82">
        <v>2010</v>
      </c>
      <c r="C82">
        <v>1</v>
      </c>
      <c r="D82">
        <v>82</v>
      </c>
      <c r="E82">
        <f>IF(ISBLANK(HLOOKUP(E$1, q_preprocess!$1:$1048576, $D82, FALSE)), "", HLOOKUP(E$1, q_preprocess!$1:$1048576, $D82, FALSE))</f>
        <v>97552</v>
      </c>
      <c r="F82">
        <f>IF(ISBLANK(HLOOKUP(F$1, q_preprocess!$1:$1048576, $D82, FALSE)), "", HLOOKUP(F$1, q_preprocess!$1:$1048576, $D82, FALSE))</f>
        <v>104445</v>
      </c>
      <c r="G82">
        <f>IF(ISBLANK(HLOOKUP(G$1, q_preprocess!$1:$1048576, $D82, FALSE)), "", HLOOKUP(G$1, q_preprocess!$1:$1048576, $D82, FALSE))</f>
        <v>68257</v>
      </c>
      <c r="H82">
        <f>IF(ISBLANK(HLOOKUP(H$1, q_preprocess!$1:$1048576, $D82, FALSE)), "", HLOOKUP(H$1, q_preprocess!$1:$1048576, $D82, FALSE))</f>
        <v>17346</v>
      </c>
      <c r="I82">
        <f>IF(ISBLANK(HLOOKUP(I$1, q_preprocess!$1:$1048576, $D82, FALSE)), "", HLOOKUP(I$1, q_preprocess!$1:$1048576, $D82, FALSE))</f>
        <v>25740</v>
      </c>
      <c r="J82">
        <f>IF(ISBLANK(HLOOKUP(J$1, q_preprocess!$1:$1048576, $D82, FALSE)), "", HLOOKUP(J$1, q_preprocess!$1:$1048576, $D82, FALSE))</f>
        <v>24733</v>
      </c>
      <c r="K82">
        <f>IF(ISBLANK(HLOOKUP(K$1, q_preprocess!$1:$1048576, $D82, FALSE)), "", HLOOKUP(K$1, q_preprocess!$1:$1048576, $D82, FALSE))</f>
        <v>523</v>
      </c>
      <c r="L82">
        <f>IF(ISBLANK(HLOOKUP(L$1, q_preprocess!$1:$1048576, $D82, FALSE)), "", HLOOKUP(L$1, q_preprocess!$1:$1048576, $D82, FALSE))</f>
        <v>16970</v>
      </c>
      <c r="M82">
        <f>IF(ISBLANK(HLOOKUP(M$1, q_preprocess!$1:$1048576, $D82, FALSE)), "", HLOOKUP(M$1, q_preprocess!$1:$1048576, $D82, FALSE))</f>
        <v>23047</v>
      </c>
      <c r="N82">
        <f>IF(ISBLANK(HLOOKUP(N$1, q_preprocess!$1:$1048576, $D82, FALSE)), "", HLOOKUP(N$1, q_preprocess!$1:$1048576, $D82, FALSE))</f>
        <v>13871</v>
      </c>
      <c r="O82">
        <f>IF(ISBLANK(HLOOKUP(O$1, q_preprocess!$1:$1048576, $D82, FALSE)), "", HLOOKUP(O$1, q_preprocess!$1:$1048576, $D82, FALSE))</f>
        <v>12686</v>
      </c>
      <c r="P82">
        <f>IF(ISBLANK(HLOOKUP(P$1, q_preprocess!$1:$1048576, $D82, FALSE)), "", HLOOKUP(P$1, q_preprocess!$1:$1048576, $D82, FALSE))</f>
        <v>61746</v>
      </c>
    </row>
    <row r="83" spans="1:16">
      <c r="A83" s="34">
        <v>40330</v>
      </c>
      <c r="B83">
        <v>2010</v>
      </c>
      <c r="C83">
        <v>2</v>
      </c>
      <c r="D83">
        <v>83</v>
      </c>
      <c r="E83">
        <f>IF(ISBLANK(HLOOKUP(E$1, q_preprocess!$1:$1048576, $D83, FALSE)), "", HLOOKUP(E$1, q_preprocess!$1:$1048576, $D83, FALSE))</f>
        <v>102650</v>
      </c>
      <c r="F83">
        <f>IF(ISBLANK(HLOOKUP(F$1, q_preprocess!$1:$1048576, $D83, FALSE)), "", HLOOKUP(F$1, q_preprocess!$1:$1048576, $D83, FALSE))</f>
        <v>105385</v>
      </c>
      <c r="G83">
        <f>IF(ISBLANK(HLOOKUP(G$1, q_preprocess!$1:$1048576, $D83, FALSE)), "", HLOOKUP(G$1, q_preprocess!$1:$1048576, $D83, FALSE))</f>
        <v>69117</v>
      </c>
      <c r="H83">
        <f>IF(ISBLANK(HLOOKUP(H$1, q_preprocess!$1:$1048576, $D83, FALSE)), "", HLOOKUP(H$1, q_preprocess!$1:$1048576, $D83, FALSE))</f>
        <v>17548</v>
      </c>
      <c r="I83">
        <f>IF(ISBLANK(HLOOKUP(I$1, q_preprocess!$1:$1048576, $D83, FALSE)), "", HLOOKUP(I$1, q_preprocess!$1:$1048576, $D83, FALSE))</f>
        <v>25192</v>
      </c>
      <c r="J83">
        <f>IF(ISBLANK(HLOOKUP(J$1, q_preprocess!$1:$1048576, $D83, FALSE)), "", HLOOKUP(J$1, q_preprocess!$1:$1048576, $D83, FALSE))</f>
        <v>24792</v>
      </c>
      <c r="K83">
        <f>IF(ISBLANK(HLOOKUP(K$1, q_preprocess!$1:$1048576, $D83, FALSE)), "", HLOOKUP(K$1, q_preprocess!$1:$1048576, $D83, FALSE))</f>
        <v>265</v>
      </c>
      <c r="L83">
        <f>IF(ISBLANK(HLOOKUP(L$1, q_preprocess!$1:$1048576, $D83, FALSE)), "", HLOOKUP(L$1, q_preprocess!$1:$1048576, $D83, FALSE))</f>
        <v>17275</v>
      </c>
      <c r="M83">
        <f>IF(ISBLANK(HLOOKUP(M$1, q_preprocess!$1:$1048576, $D83, FALSE)), "", HLOOKUP(M$1, q_preprocess!$1:$1048576, $D83, FALSE))</f>
        <v>23653</v>
      </c>
      <c r="N83">
        <f>IF(ISBLANK(HLOOKUP(N$1, q_preprocess!$1:$1048576, $D83, FALSE)), "", HLOOKUP(N$1, q_preprocess!$1:$1048576, $D83, FALSE))</f>
        <v>14189</v>
      </c>
      <c r="O83">
        <f>IF(ISBLANK(HLOOKUP(O$1, q_preprocess!$1:$1048576, $D83, FALSE)), "", HLOOKUP(O$1, q_preprocess!$1:$1048576, $D83, FALSE))</f>
        <v>13298</v>
      </c>
      <c r="P83">
        <f>IF(ISBLANK(HLOOKUP(P$1, q_preprocess!$1:$1048576, $D83, FALSE)), "", HLOOKUP(P$1, q_preprocess!$1:$1048576, $D83, FALSE))</f>
        <v>65713</v>
      </c>
    </row>
    <row r="84" spans="1:16">
      <c r="A84" s="34">
        <v>40422</v>
      </c>
      <c r="B84">
        <v>2010</v>
      </c>
      <c r="C84">
        <v>3</v>
      </c>
      <c r="D84">
        <v>84</v>
      </c>
      <c r="E84">
        <f>IF(ISBLANK(HLOOKUP(E$1, q_preprocess!$1:$1048576, $D84, FALSE)), "", HLOOKUP(E$1, q_preprocess!$1:$1048576, $D84, FALSE))</f>
        <v>105626</v>
      </c>
      <c r="F84">
        <f>IF(ISBLANK(HLOOKUP(F$1, q_preprocess!$1:$1048576, $D84, FALSE)), "", HLOOKUP(F$1, q_preprocess!$1:$1048576, $D84, FALSE))</f>
        <v>106039</v>
      </c>
      <c r="G84">
        <f>IF(ISBLANK(HLOOKUP(G$1, q_preprocess!$1:$1048576, $D84, FALSE)), "", HLOOKUP(G$1, q_preprocess!$1:$1048576, $D84, FALSE))</f>
        <v>70186</v>
      </c>
      <c r="H84">
        <f>IF(ISBLANK(HLOOKUP(H$1, q_preprocess!$1:$1048576, $D84, FALSE)), "", HLOOKUP(H$1, q_preprocess!$1:$1048576, $D84, FALSE))</f>
        <v>17688</v>
      </c>
      <c r="I84">
        <f>IF(ISBLANK(HLOOKUP(I$1, q_preprocess!$1:$1048576, $D84, FALSE)), "", HLOOKUP(I$1, q_preprocess!$1:$1048576, $D84, FALSE))</f>
        <v>25578</v>
      </c>
      <c r="J84">
        <f>IF(ISBLANK(HLOOKUP(J$1, q_preprocess!$1:$1048576, $D84, FALSE)), "", HLOOKUP(J$1, q_preprocess!$1:$1048576, $D84, FALSE))</f>
        <v>25530</v>
      </c>
      <c r="K84">
        <f>IF(ISBLANK(HLOOKUP(K$1, q_preprocess!$1:$1048576, $D84, FALSE)), "", HLOOKUP(K$1, q_preprocess!$1:$1048576, $D84, FALSE))</f>
        <v>808</v>
      </c>
      <c r="L84">
        <f>IF(ISBLANK(HLOOKUP(L$1, q_preprocess!$1:$1048576, $D84, FALSE)), "", HLOOKUP(L$1, q_preprocess!$1:$1048576, $D84, FALSE))</f>
        <v>17144</v>
      </c>
      <c r="M84">
        <f>IF(ISBLANK(HLOOKUP(M$1, q_preprocess!$1:$1048576, $D84, FALSE)), "", HLOOKUP(M$1, q_preprocess!$1:$1048576, $D84, FALSE))</f>
        <v>24842</v>
      </c>
      <c r="N84">
        <f>IF(ISBLANK(HLOOKUP(N$1, q_preprocess!$1:$1048576, $D84, FALSE)), "", HLOOKUP(N$1, q_preprocess!$1:$1048576, $D84, FALSE))</f>
        <v>14310</v>
      </c>
      <c r="O84">
        <f>IF(ISBLANK(HLOOKUP(O$1, q_preprocess!$1:$1048576, $D84, FALSE)), "", HLOOKUP(O$1, q_preprocess!$1:$1048576, $D84, FALSE))</f>
        <v>13570</v>
      </c>
      <c r="P84">
        <f>IF(ISBLANK(HLOOKUP(P$1, q_preprocess!$1:$1048576, $D84, FALSE)), "", HLOOKUP(P$1, q_preprocess!$1:$1048576, $D84, FALSE))</f>
        <v>67846</v>
      </c>
    </row>
    <row r="85" spans="1:16">
      <c r="A85" s="34">
        <v>40513</v>
      </c>
      <c r="B85">
        <v>2010</v>
      </c>
      <c r="C85">
        <v>4</v>
      </c>
      <c r="D85">
        <v>85</v>
      </c>
      <c r="E85">
        <f>IF(ISBLANK(HLOOKUP(E$1, q_preprocess!$1:$1048576, $D85, FALSE)), "", HLOOKUP(E$1, q_preprocess!$1:$1048576, $D85, FALSE))</f>
        <v>118771</v>
      </c>
      <c r="F85">
        <f>IF(ISBLANK(HLOOKUP(F$1, q_preprocess!$1:$1048576, $D85, FALSE)), "", HLOOKUP(F$1, q_preprocess!$1:$1048576, $D85, FALSE))</f>
        <v>108730</v>
      </c>
      <c r="G85">
        <f>IF(ISBLANK(HLOOKUP(G$1, q_preprocess!$1:$1048576, $D85, FALSE)), "", HLOOKUP(G$1, q_preprocess!$1:$1048576, $D85, FALSE))</f>
        <v>71288</v>
      </c>
      <c r="H85">
        <f>IF(ISBLANK(HLOOKUP(H$1, q_preprocess!$1:$1048576, $D85, FALSE)), "", HLOOKUP(H$1, q_preprocess!$1:$1048576, $D85, FALSE))</f>
        <v>17784</v>
      </c>
      <c r="I85">
        <f>IF(ISBLANK(HLOOKUP(I$1, q_preprocess!$1:$1048576, $D85, FALSE)), "", HLOOKUP(I$1, q_preprocess!$1:$1048576, $D85, FALSE))</f>
        <v>27651</v>
      </c>
      <c r="J85">
        <f>IF(ISBLANK(HLOOKUP(J$1, q_preprocess!$1:$1048576, $D85, FALSE)), "", HLOOKUP(J$1, q_preprocess!$1:$1048576, $D85, FALSE))</f>
        <v>27724</v>
      </c>
      <c r="K85">
        <f>IF(ISBLANK(HLOOKUP(K$1, q_preprocess!$1:$1048576, $D85, FALSE)), "", HLOOKUP(K$1, q_preprocess!$1:$1048576, $D85, FALSE))</f>
        <v>-28</v>
      </c>
      <c r="L85">
        <f>IF(ISBLANK(HLOOKUP(L$1, q_preprocess!$1:$1048576, $D85, FALSE)), "", HLOOKUP(L$1, q_preprocess!$1:$1048576, $D85, FALSE))</f>
        <v>17009</v>
      </c>
      <c r="M85">
        <f>IF(ISBLANK(HLOOKUP(M$1, q_preprocess!$1:$1048576, $D85, FALSE)), "", HLOOKUP(M$1, q_preprocess!$1:$1048576, $D85, FALSE))</f>
        <v>25718</v>
      </c>
      <c r="N85">
        <f>IF(ISBLANK(HLOOKUP(N$1, q_preprocess!$1:$1048576, $D85, FALSE)), "", HLOOKUP(N$1, q_preprocess!$1:$1048576, $D85, FALSE))</f>
        <v>15171</v>
      </c>
      <c r="O85">
        <f>IF(ISBLANK(HLOOKUP(O$1, q_preprocess!$1:$1048576, $D85, FALSE)), "", HLOOKUP(O$1, q_preprocess!$1:$1048576, $D85, FALSE))</f>
        <v>14511</v>
      </c>
      <c r="P85">
        <f>IF(ISBLANK(HLOOKUP(P$1, q_preprocess!$1:$1048576, $D85, FALSE)), "", HLOOKUP(P$1, q_preprocess!$1:$1048576, $D85, FALSE))</f>
        <v>77844</v>
      </c>
    </row>
    <row r="86" spans="1:16">
      <c r="A86" s="34">
        <v>40603</v>
      </c>
      <c r="B86">
        <v>2011</v>
      </c>
      <c r="C86">
        <v>1</v>
      </c>
      <c r="D86">
        <v>86</v>
      </c>
      <c r="E86">
        <f>IF(ISBLANK(HLOOKUP(E$1, q_preprocess!$1:$1048576, $D86, FALSE)), "", HLOOKUP(E$1, q_preprocess!$1:$1048576, $D86, FALSE))</f>
        <v>103039</v>
      </c>
      <c r="F86">
        <f>IF(ISBLANK(HLOOKUP(F$1, q_preprocess!$1:$1048576, $D86, FALSE)), "", HLOOKUP(F$1, q_preprocess!$1:$1048576, $D86, FALSE))</f>
        <v>110358</v>
      </c>
      <c r="G86">
        <f>IF(ISBLANK(HLOOKUP(G$1, q_preprocess!$1:$1048576, $D86, FALSE)), "", HLOOKUP(G$1, q_preprocess!$1:$1048576, $D86, FALSE))</f>
        <v>71669</v>
      </c>
      <c r="H86">
        <f>IF(ISBLANK(HLOOKUP(H$1, q_preprocess!$1:$1048576, $D86, FALSE)), "", HLOOKUP(H$1, q_preprocess!$1:$1048576, $D86, FALSE))</f>
        <v>17917</v>
      </c>
      <c r="I86">
        <f>IF(ISBLANK(HLOOKUP(I$1, q_preprocess!$1:$1048576, $D86, FALSE)), "", HLOOKUP(I$1, q_preprocess!$1:$1048576, $D86, FALSE))</f>
        <v>29680</v>
      </c>
      <c r="J86">
        <f>IF(ISBLANK(HLOOKUP(J$1, q_preprocess!$1:$1048576, $D86, FALSE)), "", HLOOKUP(J$1, q_preprocess!$1:$1048576, $D86, FALSE))</f>
        <v>28523</v>
      </c>
      <c r="K86">
        <f>IF(ISBLANK(HLOOKUP(K$1, q_preprocess!$1:$1048576, $D86, FALSE)), "", HLOOKUP(K$1, q_preprocess!$1:$1048576, $D86, FALSE))</f>
        <v>750</v>
      </c>
      <c r="L86">
        <f>IF(ISBLANK(HLOOKUP(L$1, q_preprocess!$1:$1048576, $D86, FALSE)), "", HLOOKUP(L$1, q_preprocess!$1:$1048576, $D86, FALSE))</f>
        <v>18745</v>
      </c>
      <c r="M86">
        <f>IF(ISBLANK(HLOOKUP(M$1, q_preprocess!$1:$1048576, $D86, FALSE)), "", HLOOKUP(M$1, q_preprocess!$1:$1048576, $D86, FALSE))</f>
        <v>27901</v>
      </c>
      <c r="N86">
        <f>IF(ISBLANK(HLOOKUP(N$1, q_preprocess!$1:$1048576, $D86, FALSE)), "", HLOOKUP(N$1, q_preprocess!$1:$1048576, $D86, FALSE))</f>
        <v>15052</v>
      </c>
      <c r="O86">
        <f>IF(ISBLANK(HLOOKUP(O$1, q_preprocess!$1:$1048576, $D86, FALSE)), "", HLOOKUP(O$1, q_preprocess!$1:$1048576, $D86, FALSE))</f>
        <v>13335</v>
      </c>
      <c r="P86">
        <f>IF(ISBLANK(HLOOKUP(P$1, q_preprocess!$1:$1048576, $D86, FALSE)), "", HLOOKUP(P$1, q_preprocess!$1:$1048576, $D86, FALSE))</f>
        <v>64437</v>
      </c>
    </row>
    <row r="87" spans="1:16">
      <c r="A87" s="34">
        <v>40695</v>
      </c>
      <c r="B87">
        <v>2011</v>
      </c>
      <c r="C87">
        <v>2</v>
      </c>
      <c r="D87">
        <v>87</v>
      </c>
      <c r="E87">
        <f>IF(ISBLANK(HLOOKUP(E$1, q_preprocess!$1:$1048576, $D87, FALSE)), "", HLOOKUP(E$1, q_preprocess!$1:$1048576, $D87, FALSE))</f>
        <v>109344</v>
      </c>
      <c r="F87">
        <f>IF(ISBLANK(HLOOKUP(F$1, q_preprocess!$1:$1048576, $D87, FALSE)), "", HLOOKUP(F$1, q_preprocess!$1:$1048576, $D87, FALSE))</f>
        <v>112134</v>
      </c>
      <c r="G87">
        <f>IF(ISBLANK(HLOOKUP(G$1, q_preprocess!$1:$1048576, $D87, FALSE)), "", HLOOKUP(G$1, q_preprocess!$1:$1048576, $D87, FALSE))</f>
        <v>73901</v>
      </c>
      <c r="H87">
        <f>IF(ISBLANK(HLOOKUP(H$1, q_preprocess!$1:$1048576, $D87, FALSE)), "", HLOOKUP(H$1, q_preprocess!$1:$1048576, $D87, FALSE))</f>
        <v>18156</v>
      </c>
      <c r="I87">
        <f>IF(ISBLANK(HLOOKUP(I$1, q_preprocess!$1:$1048576, $D87, FALSE)), "", HLOOKUP(I$1, q_preprocess!$1:$1048576, $D87, FALSE))</f>
        <v>30665</v>
      </c>
      <c r="J87">
        <f>IF(ISBLANK(HLOOKUP(J$1, q_preprocess!$1:$1048576, $D87, FALSE)), "", HLOOKUP(J$1, q_preprocess!$1:$1048576, $D87, FALSE))</f>
        <v>30391</v>
      </c>
      <c r="K87">
        <f>IF(ISBLANK(HLOOKUP(K$1, q_preprocess!$1:$1048576, $D87, FALSE)), "", HLOOKUP(K$1, q_preprocess!$1:$1048576, $D87, FALSE))</f>
        <v>68</v>
      </c>
      <c r="L87">
        <f>IF(ISBLANK(HLOOKUP(L$1, q_preprocess!$1:$1048576, $D87, FALSE)), "", HLOOKUP(L$1, q_preprocess!$1:$1048576, $D87, FALSE))</f>
        <v>19097</v>
      </c>
      <c r="M87">
        <f>IF(ISBLANK(HLOOKUP(M$1, q_preprocess!$1:$1048576, $D87, FALSE)), "", HLOOKUP(M$1, q_preprocess!$1:$1048576, $D87, FALSE))</f>
        <v>29482</v>
      </c>
      <c r="N87">
        <f>IF(ISBLANK(HLOOKUP(N$1, q_preprocess!$1:$1048576, $D87, FALSE)), "", HLOOKUP(N$1, q_preprocess!$1:$1048576, $D87, FALSE))</f>
        <v>15175</v>
      </c>
      <c r="O87">
        <f>IF(ISBLANK(HLOOKUP(O$1, q_preprocess!$1:$1048576, $D87, FALSE)), "", HLOOKUP(O$1, q_preprocess!$1:$1048576, $D87, FALSE))</f>
        <v>13730</v>
      </c>
      <c r="P87">
        <f>IF(ISBLANK(HLOOKUP(P$1, q_preprocess!$1:$1048576, $D87, FALSE)), "", HLOOKUP(P$1, q_preprocess!$1:$1048576, $D87, FALSE))</f>
        <v>69625</v>
      </c>
    </row>
    <row r="88" spans="1:16">
      <c r="A88" s="34">
        <v>40787</v>
      </c>
      <c r="B88">
        <v>2011</v>
      </c>
      <c r="C88">
        <v>3</v>
      </c>
      <c r="D88">
        <v>88</v>
      </c>
      <c r="E88">
        <f>IF(ISBLANK(HLOOKUP(E$1, q_preprocess!$1:$1048576, $D88, FALSE)), "", HLOOKUP(E$1, q_preprocess!$1:$1048576, $D88, FALSE))</f>
        <v>113827</v>
      </c>
      <c r="F88">
        <f>IF(ISBLANK(HLOOKUP(F$1, q_preprocess!$1:$1048576, $D88, FALSE)), "", HLOOKUP(F$1, q_preprocess!$1:$1048576, $D88, FALSE))</f>
        <v>114436</v>
      </c>
      <c r="G88">
        <f>IF(ISBLANK(HLOOKUP(G$1, q_preprocess!$1:$1048576, $D88, FALSE)), "", HLOOKUP(G$1, q_preprocess!$1:$1048576, $D88, FALSE))</f>
        <v>74556</v>
      </c>
      <c r="H88">
        <f>IF(ISBLANK(HLOOKUP(H$1, q_preprocess!$1:$1048576, $D88, FALSE)), "", HLOOKUP(H$1, q_preprocess!$1:$1048576, $D88, FALSE))</f>
        <v>18332</v>
      </c>
      <c r="I88">
        <f>IF(ISBLANK(HLOOKUP(I$1, q_preprocess!$1:$1048576, $D88, FALSE)), "", HLOOKUP(I$1, q_preprocess!$1:$1048576, $D88, FALSE))</f>
        <v>31419</v>
      </c>
      <c r="J88">
        <f>IF(ISBLANK(HLOOKUP(J$1, q_preprocess!$1:$1048576, $D88, FALSE)), "", HLOOKUP(J$1, q_preprocess!$1:$1048576, $D88, FALSE))</f>
        <v>31432</v>
      </c>
      <c r="K88">
        <f>IF(ISBLANK(HLOOKUP(K$1, q_preprocess!$1:$1048576, $D88, FALSE)), "", HLOOKUP(K$1, q_preprocess!$1:$1048576, $D88, FALSE))</f>
        <v>472</v>
      </c>
      <c r="L88">
        <f>IF(ISBLANK(HLOOKUP(L$1, q_preprocess!$1:$1048576, $D88, FALSE)), "", HLOOKUP(L$1, q_preprocess!$1:$1048576, $D88, FALSE))</f>
        <v>19214</v>
      </c>
      <c r="M88">
        <f>IF(ISBLANK(HLOOKUP(M$1, q_preprocess!$1:$1048576, $D88, FALSE)), "", HLOOKUP(M$1, q_preprocess!$1:$1048576, $D88, FALSE))</f>
        <v>29932</v>
      </c>
      <c r="N88">
        <f>IF(ISBLANK(HLOOKUP(N$1, q_preprocess!$1:$1048576, $D88, FALSE)), "", HLOOKUP(N$1, q_preprocess!$1:$1048576, $D88, FALSE))</f>
        <v>15796</v>
      </c>
      <c r="O88">
        <f>IF(ISBLANK(HLOOKUP(O$1, q_preprocess!$1:$1048576, $D88, FALSE)), "", HLOOKUP(O$1, q_preprocess!$1:$1048576, $D88, FALSE))</f>
        <v>14447</v>
      </c>
      <c r="P88">
        <f>IF(ISBLANK(HLOOKUP(P$1, q_preprocess!$1:$1048576, $D88, FALSE)), "", HLOOKUP(P$1, q_preprocess!$1:$1048576, $D88, FALSE))</f>
        <v>72510</v>
      </c>
    </row>
    <row r="89" spans="1:16">
      <c r="A89" s="34">
        <v>40878</v>
      </c>
      <c r="B89">
        <v>2011</v>
      </c>
      <c r="C89">
        <v>4</v>
      </c>
      <c r="D89">
        <v>89</v>
      </c>
      <c r="E89">
        <f>IF(ISBLANK(HLOOKUP(E$1, q_preprocess!$1:$1048576, $D89, FALSE)), "", HLOOKUP(E$1, q_preprocess!$1:$1048576, $D89, FALSE))</f>
        <v>126368</v>
      </c>
      <c r="F89">
        <f>IF(ISBLANK(HLOOKUP(F$1, q_preprocess!$1:$1048576, $D89, FALSE)), "", HLOOKUP(F$1, q_preprocess!$1:$1048576, $D89, FALSE))</f>
        <v>115650</v>
      </c>
      <c r="G89">
        <f>IF(ISBLANK(HLOOKUP(G$1, q_preprocess!$1:$1048576, $D89, FALSE)), "", HLOOKUP(G$1, q_preprocess!$1:$1048576, $D89, FALSE))</f>
        <v>75390</v>
      </c>
      <c r="H89">
        <f>IF(ISBLANK(HLOOKUP(H$1, q_preprocess!$1:$1048576, $D89, FALSE)), "", HLOOKUP(H$1, q_preprocess!$1:$1048576, $D89, FALSE))</f>
        <v>18476</v>
      </c>
      <c r="I89">
        <f>IF(ISBLANK(HLOOKUP(I$1, q_preprocess!$1:$1048576, $D89, FALSE)), "", HLOOKUP(I$1, q_preprocess!$1:$1048576, $D89, FALSE))</f>
        <v>32052</v>
      </c>
      <c r="J89">
        <f>IF(ISBLANK(HLOOKUP(J$1, q_preprocess!$1:$1048576, $D89, FALSE)), "", HLOOKUP(J$1, q_preprocess!$1:$1048576, $D89, FALSE))</f>
        <v>31931</v>
      </c>
      <c r="K89">
        <f>IF(ISBLANK(HLOOKUP(K$1, q_preprocess!$1:$1048576, $D89, FALSE)), "", HLOOKUP(K$1, q_preprocess!$1:$1048576, $D89, FALSE))</f>
        <v>50</v>
      </c>
      <c r="L89">
        <f>IF(ISBLANK(HLOOKUP(L$1, q_preprocess!$1:$1048576, $D89, FALSE)), "", HLOOKUP(L$1, q_preprocess!$1:$1048576, $D89, FALSE))</f>
        <v>19382</v>
      </c>
      <c r="M89">
        <f>IF(ISBLANK(HLOOKUP(M$1, q_preprocess!$1:$1048576, $D89, FALSE)), "", HLOOKUP(M$1, q_preprocess!$1:$1048576, $D89, FALSE))</f>
        <v>30843</v>
      </c>
      <c r="N89">
        <f>IF(ISBLANK(HLOOKUP(N$1, q_preprocess!$1:$1048576, $D89, FALSE)), "", HLOOKUP(N$1, q_preprocess!$1:$1048576, $D89, FALSE))</f>
        <v>16419</v>
      </c>
      <c r="O89">
        <f>IF(ISBLANK(HLOOKUP(O$1, q_preprocess!$1:$1048576, $D89, FALSE)), "", HLOOKUP(O$1, q_preprocess!$1:$1048576, $D89, FALSE))</f>
        <v>15119</v>
      </c>
      <c r="P89">
        <f>IF(ISBLANK(HLOOKUP(P$1, q_preprocess!$1:$1048576, $D89, FALSE)), "", HLOOKUP(P$1, q_preprocess!$1:$1048576, $D89, FALSE))</f>
        <v>82339</v>
      </c>
    </row>
    <row r="90" spans="1:16">
      <c r="A90" s="34">
        <v>40969</v>
      </c>
      <c r="B90">
        <v>2012</v>
      </c>
      <c r="C90">
        <v>1</v>
      </c>
      <c r="D90">
        <v>90</v>
      </c>
      <c r="E90">
        <f>IF(ISBLANK(HLOOKUP(E$1, q_preprocess!$1:$1048576, $D90, FALSE)), "", HLOOKUP(E$1, q_preprocess!$1:$1048576, $D90, FALSE))</f>
        <v>109114</v>
      </c>
      <c r="F90">
        <f>IF(ISBLANK(HLOOKUP(F$1, q_preprocess!$1:$1048576, $D90, FALSE)), "", HLOOKUP(F$1, q_preprocess!$1:$1048576, $D90, FALSE))</f>
        <v>116741</v>
      </c>
      <c r="G90">
        <f>IF(ISBLANK(HLOOKUP(G$1, q_preprocess!$1:$1048576, $D90, FALSE)), "", HLOOKUP(G$1, q_preprocess!$1:$1048576, $D90, FALSE))</f>
        <v>76147</v>
      </c>
      <c r="H90">
        <f>IF(ISBLANK(HLOOKUP(H$1, q_preprocess!$1:$1048576, $D90, FALSE)), "", HLOOKUP(H$1, q_preprocess!$1:$1048576, $D90, FALSE))</f>
        <v>18705</v>
      </c>
      <c r="I90">
        <f>IF(ISBLANK(HLOOKUP(I$1, q_preprocess!$1:$1048576, $D90, FALSE)), "", HLOOKUP(I$1, q_preprocess!$1:$1048576, $D90, FALSE))</f>
        <v>33160</v>
      </c>
      <c r="J90">
        <f>IF(ISBLANK(HLOOKUP(J$1, q_preprocess!$1:$1048576, $D90, FALSE)), "", HLOOKUP(J$1, q_preprocess!$1:$1048576, $D90, FALSE))</f>
        <v>32088</v>
      </c>
      <c r="K90">
        <f>IF(ISBLANK(HLOOKUP(K$1, q_preprocess!$1:$1048576, $D90, FALSE)), "", HLOOKUP(K$1, q_preprocess!$1:$1048576, $D90, FALSE))</f>
        <v>981</v>
      </c>
      <c r="L90">
        <f>IF(ISBLANK(HLOOKUP(L$1, q_preprocess!$1:$1048576, $D90, FALSE)), "", HLOOKUP(L$1, q_preprocess!$1:$1048576, $D90, FALSE))</f>
        <v>20277</v>
      </c>
      <c r="M90">
        <f>IF(ISBLANK(HLOOKUP(M$1, q_preprocess!$1:$1048576, $D90, FALSE)), "", HLOOKUP(M$1, q_preprocess!$1:$1048576, $D90, FALSE))</f>
        <v>31552</v>
      </c>
      <c r="N90">
        <f>IF(ISBLANK(HLOOKUP(N$1, q_preprocess!$1:$1048576, $D90, FALSE)), "", HLOOKUP(N$1, q_preprocess!$1:$1048576, $D90, FALSE))</f>
        <v>16150</v>
      </c>
      <c r="O90">
        <f>IF(ISBLANK(HLOOKUP(O$1, q_preprocess!$1:$1048576, $D90, FALSE)), "", HLOOKUP(O$1, q_preprocess!$1:$1048576, $D90, FALSE))</f>
        <v>13504</v>
      </c>
      <c r="P90">
        <f>IF(ISBLANK(HLOOKUP(P$1, q_preprocess!$1:$1048576, $D90, FALSE)), "", HLOOKUP(P$1, q_preprocess!$1:$1048576, $D90, FALSE))</f>
        <v>68315</v>
      </c>
    </row>
    <row r="91" spans="1:16">
      <c r="A91" s="34">
        <v>41061</v>
      </c>
      <c r="B91">
        <v>2012</v>
      </c>
      <c r="C91">
        <v>2</v>
      </c>
      <c r="D91">
        <v>91</v>
      </c>
      <c r="E91">
        <f>IF(ISBLANK(HLOOKUP(E$1, q_preprocess!$1:$1048576, $D91, FALSE)), "", HLOOKUP(E$1, q_preprocess!$1:$1048576, $D91, FALSE))</f>
        <v>114929</v>
      </c>
      <c r="F91">
        <f>IF(ISBLANK(HLOOKUP(F$1, q_preprocess!$1:$1048576, $D91, FALSE)), "", HLOOKUP(F$1, q_preprocess!$1:$1048576, $D91, FALSE))</f>
        <v>117726</v>
      </c>
      <c r="G91">
        <f>IF(ISBLANK(HLOOKUP(G$1, q_preprocess!$1:$1048576, $D91, FALSE)), "", HLOOKUP(G$1, q_preprocess!$1:$1048576, $D91, FALSE))</f>
        <v>76821</v>
      </c>
      <c r="H91">
        <f>IF(ISBLANK(HLOOKUP(H$1, q_preprocess!$1:$1048576, $D91, FALSE)), "", HLOOKUP(H$1, q_preprocess!$1:$1048576, $D91, FALSE))</f>
        <v>19172</v>
      </c>
      <c r="I91">
        <f>IF(ISBLANK(HLOOKUP(I$1, q_preprocess!$1:$1048576, $D91, FALSE)), "", HLOOKUP(I$1, q_preprocess!$1:$1048576, $D91, FALSE))</f>
        <v>34465</v>
      </c>
      <c r="J91">
        <f>IF(ISBLANK(HLOOKUP(J$1, q_preprocess!$1:$1048576, $D91, FALSE)), "", HLOOKUP(J$1, q_preprocess!$1:$1048576, $D91, FALSE))</f>
        <v>33772</v>
      </c>
      <c r="K91">
        <f>IF(ISBLANK(HLOOKUP(K$1, q_preprocess!$1:$1048576, $D91, FALSE)), "", HLOOKUP(K$1, q_preprocess!$1:$1048576, $D91, FALSE))</f>
        <v>546</v>
      </c>
      <c r="L91">
        <f>IF(ISBLANK(HLOOKUP(L$1, q_preprocess!$1:$1048576, $D91, FALSE)), "", HLOOKUP(L$1, q_preprocess!$1:$1048576, $D91, FALSE))</f>
        <v>20316</v>
      </c>
      <c r="M91">
        <f>IF(ISBLANK(HLOOKUP(M$1, q_preprocess!$1:$1048576, $D91, FALSE)), "", HLOOKUP(M$1, q_preprocess!$1:$1048576, $D91, FALSE))</f>
        <v>32593</v>
      </c>
      <c r="N91">
        <f>IF(ISBLANK(HLOOKUP(N$1, q_preprocess!$1:$1048576, $D91, FALSE)), "", HLOOKUP(N$1, q_preprocess!$1:$1048576, $D91, FALSE))</f>
        <v>16057</v>
      </c>
      <c r="O91">
        <f>IF(ISBLANK(HLOOKUP(O$1, q_preprocess!$1:$1048576, $D91, FALSE)), "", HLOOKUP(O$1, q_preprocess!$1:$1048576, $D91, FALSE))</f>
        <v>13820</v>
      </c>
      <c r="P91">
        <f>IF(ISBLANK(HLOOKUP(P$1, q_preprocess!$1:$1048576, $D91, FALSE)), "", HLOOKUP(P$1, q_preprocess!$1:$1048576, $D91, FALSE))</f>
        <v>73512</v>
      </c>
    </row>
    <row r="92" spans="1:16">
      <c r="A92" s="34">
        <v>41153</v>
      </c>
      <c r="B92">
        <v>2012</v>
      </c>
      <c r="C92">
        <v>3</v>
      </c>
      <c r="D92">
        <v>92</v>
      </c>
      <c r="E92">
        <f>IF(ISBLANK(HLOOKUP(E$1, q_preprocess!$1:$1048576, $D92, FALSE)), "", HLOOKUP(E$1, q_preprocess!$1:$1048576, $D92, FALSE))</f>
        <v>116783</v>
      </c>
      <c r="F92">
        <f>IF(ISBLANK(HLOOKUP(F$1, q_preprocess!$1:$1048576, $D92, FALSE)), "", HLOOKUP(F$1, q_preprocess!$1:$1048576, $D92, FALSE))</f>
        <v>117422</v>
      </c>
      <c r="G92">
        <f>IF(ISBLANK(HLOOKUP(G$1, q_preprocess!$1:$1048576, $D92, FALSE)), "", HLOOKUP(G$1, q_preprocess!$1:$1048576, $D92, FALSE))</f>
        <v>77480</v>
      </c>
      <c r="H92">
        <f>IF(ISBLANK(HLOOKUP(H$1, q_preprocess!$1:$1048576, $D92, FALSE)), "", HLOOKUP(H$1, q_preprocess!$1:$1048576, $D92, FALSE))</f>
        <v>19525</v>
      </c>
      <c r="I92">
        <f>IF(ISBLANK(HLOOKUP(I$1, q_preprocess!$1:$1048576, $D92, FALSE)), "", HLOOKUP(I$1, q_preprocess!$1:$1048576, $D92, FALSE))</f>
        <v>30026</v>
      </c>
      <c r="J92">
        <f>IF(ISBLANK(HLOOKUP(J$1, q_preprocess!$1:$1048576, $D92, FALSE)), "", HLOOKUP(J$1, q_preprocess!$1:$1048576, $D92, FALSE))</f>
        <v>30571</v>
      </c>
      <c r="K92">
        <f>IF(ISBLANK(HLOOKUP(K$1, q_preprocess!$1:$1048576, $D92, FALSE)), "", HLOOKUP(K$1, q_preprocess!$1:$1048576, $D92, FALSE))</f>
        <v>-45</v>
      </c>
      <c r="L92">
        <f>IF(ISBLANK(HLOOKUP(L$1, q_preprocess!$1:$1048576, $D92, FALSE)), "", HLOOKUP(L$1, q_preprocess!$1:$1048576, $D92, FALSE))</f>
        <v>20379</v>
      </c>
      <c r="M92">
        <f>IF(ISBLANK(HLOOKUP(M$1, q_preprocess!$1:$1048576, $D92, FALSE)), "", HLOOKUP(M$1, q_preprocess!$1:$1048576, $D92, FALSE))</f>
        <v>32590</v>
      </c>
      <c r="N92">
        <f>IF(ISBLANK(HLOOKUP(N$1, q_preprocess!$1:$1048576, $D92, FALSE)), "", HLOOKUP(N$1, q_preprocess!$1:$1048576, $D92, FALSE))</f>
        <v>16042</v>
      </c>
      <c r="O92">
        <f>IF(ISBLANK(HLOOKUP(O$1, q_preprocess!$1:$1048576, $D92, FALSE)), "", HLOOKUP(O$1, q_preprocess!$1:$1048576, $D92, FALSE))</f>
        <v>14391</v>
      </c>
      <c r="P92">
        <f>IF(ISBLANK(HLOOKUP(P$1, q_preprocess!$1:$1048576, $D92, FALSE)), "", HLOOKUP(P$1, q_preprocess!$1:$1048576, $D92, FALSE))</f>
        <v>74887</v>
      </c>
    </row>
    <row r="93" spans="1:16">
      <c r="A93" s="34">
        <v>41244</v>
      </c>
      <c r="B93">
        <v>2012</v>
      </c>
      <c r="C93">
        <v>4</v>
      </c>
      <c r="D93">
        <v>93</v>
      </c>
      <c r="E93">
        <f>IF(ISBLANK(HLOOKUP(E$1, q_preprocess!$1:$1048576, $D93, FALSE)), "", HLOOKUP(E$1, q_preprocess!$1:$1048576, $D93, FALSE))</f>
        <v>130054</v>
      </c>
      <c r="F93">
        <f>IF(ISBLANK(HLOOKUP(F$1, q_preprocess!$1:$1048576, $D93, FALSE)), "", HLOOKUP(F$1, q_preprocess!$1:$1048576, $D93, FALSE))</f>
        <v>118991</v>
      </c>
      <c r="G93">
        <f>IF(ISBLANK(HLOOKUP(G$1, q_preprocess!$1:$1048576, $D93, FALSE)), "", HLOOKUP(G$1, q_preprocess!$1:$1048576, $D93, FALSE))</f>
        <v>78023</v>
      </c>
      <c r="H93">
        <f>IF(ISBLANK(HLOOKUP(H$1, q_preprocess!$1:$1048576, $D93, FALSE)), "", HLOOKUP(H$1, q_preprocess!$1:$1048576, $D93, FALSE))</f>
        <v>20071</v>
      </c>
      <c r="I93">
        <f>IF(ISBLANK(HLOOKUP(I$1, q_preprocess!$1:$1048576, $D93, FALSE)), "", HLOOKUP(I$1, q_preprocess!$1:$1048576, $D93, FALSE))</f>
        <v>31515</v>
      </c>
      <c r="J93">
        <f>IF(ISBLANK(HLOOKUP(J$1, q_preprocess!$1:$1048576, $D93, FALSE)), "", HLOOKUP(J$1, q_preprocess!$1:$1048576, $D93, FALSE))</f>
        <v>31649</v>
      </c>
      <c r="K93">
        <f>IF(ISBLANK(HLOOKUP(K$1, q_preprocess!$1:$1048576, $D93, FALSE)), "", HLOOKUP(K$1, q_preprocess!$1:$1048576, $D93, FALSE))</f>
        <v>-130</v>
      </c>
      <c r="L93">
        <f>IF(ISBLANK(HLOOKUP(L$1, q_preprocess!$1:$1048576, $D93, FALSE)), "", HLOOKUP(L$1, q_preprocess!$1:$1048576, $D93, FALSE))</f>
        <v>20044</v>
      </c>
      <c r="M93">
        <f>IF(ISBLANK(HLOOKUP(M$1, q_preprocess!$1:$1048576, $D93, FALSE)), "", HLOOKUP(M$1, q_preprocess!$1:$1048576, $D93, FALSE))</f>
        <v>32145</v>
      </c>
      <c r="N93">
        <f>IF(ISBLANK(HLOOKUP(N$1, q_preprocess!$1:$1048576, $D93, FALSE)), "", HLOOKUP(N$1, q_preprocess!$1:$1048576, $D93, FALSE))</f>
        <v>16704</v>
      </c>
      <c r="O93">
        <f>IF(ISBLANK(HLOOKUP(O$1, q_preprocess!$1:$1048576, $D93, FALSE)), "", HLOOKUP(O$1, q_preprocess!$1:$1048576, $D93, FALSE))</f>
        <v>14962</v>
      </c>
      <c r="P93">
        <f>IF(ISBLANK(HLOOKUP(P$1, q_preprocess!$1:$1048576, $D93, FALSE)), "", HLOOKUP(P$1, q_preprocess!$1:$1048576, $D93, FALSE))</f>
        <v>85285</v>
      </c>
    </row>
    <row r="94" spans="1:16">
      <c r="A94" s="34">
        <v>41334</v>
      </c>
      <c r="B94">
        <v>2013</v>
      </c>
      <c r="C94">
        <v>1</v>
      </c>
      <c r="D94">
        <v>94</v>
      </c>
      <c r="E94">
        <f>IF(ISBLANK(HLOOKUP(E$1, q_preprocess!$1:$1048576, $D94, FALSE)), "", HLOOKUP(E$1, q_preprocess!$1:$1048576, $D94, FALSE))</f>
        <v>112316</v>
      </c>
      <c r="F94">
        <f>IF(ISBLANK(HLOOKUP(F$1, q_preprocess!$1:$1048576, $D94, FALSE)), "", HLOOKUP(F$1, q_preprocess!$1:$1048576, $D94, FALSE))</f>
        <v>120172</v>
      </c>
      <c r="G94">
        <f>IF(ISBLANK(HLOOKUP(G$1, q_preprocess!$1:$1048576, $D94, FALSE)), "", HLOOKUP(G$1, q_preprocess!$1:$1048576, $D94, FALSE))</f>
        <v>78420</v>
      </c>
      <c r="H94">
        <f>IF(ISBLANK(HLOOKUP(H$1, q_preprocess!$1:$1048576, $D94, FALSE)), "", HLOOKUP(H$1, q_preprocess!$1:$1048576, $D94, FALSE))</f>
        <v>20310</v>
      </c>
      <c r="I94">
        <f>IF(ISBLANK(HLOOKUP(I$1, q_preprocess!$1:$1048576, $D94, FALSE)), "", HLOOKUP(I$1, q_preprocess!$1:$1048576, $D94, FALSE))</f>
        <v>32903</v>
      </c>
      <c r="J94">
        <f>IF(ISBLANK(HLOOKUP(J$1, q_preprocess!$1:$1048576, $D94, FALSE)), "", HLOOKUP(J$1, q_preprocess!$1:$1048576, $D94, FALSE))</f>
        <v>33120</v>
      </c>
      <c r="K94">
        <f>IF(ISBLANK(HLOOKUP(K$1, q_preprocess!$1:$1048576, $D94, FALSE)), "", HLOOKUP(K$1, q_preprocess!$1:$1048576, $D94, FALSE))</f>
        <v>-61</v>
      </c>
      <c r="L94">
        <f>IF(ISBLANK(HLOOKUP(L$1, q_preprocess!$1:$1048576, $D94, FALSE)), "", HLOOKUP(L$1, q_preprocess!$1:$1048576, $D94, FALSE))</f>
        <v>19873</v>
      </c>
      <c r="M94">
        <f>IF(ISBLANK(HLOOKUP(M$1, q_preprocess!$1:$1048576, $D94, FALSE)), "", HLOOKUP(M$1, q_preprocess!$1:$1048576, $D94, FALSE))</f>
        <v>32763</v>
      </c>
      <c r="N94">
        <f>IF(ISBLANK(HLOOKUP(N$1, q_preprocess!$1:$1048576, $D94, FALSE)), "", HLOOKUP(N$1, q_preprocess!$1:$1048576, $D94, FALSE))</f>
        <v>16632</v>
      </c>
      <c r="O94">
        <f>IF(ISBLANK(HLOOKUP(O$1, q_preprocess!$1:$1048576, $D94, FALSE)), "", HLOOKUP(O$1, q_preprocess!$1:$1048576, $D94, FALSE))</f>
        <v>13103</v>
      </c>
      <c r="P94">
        <f>IF(ISBLANK(HLOOKUP(P$1, q_preprocess!$1:$1048576, $D94, FALSE)), "", HLOOKUP(P$1, q_preprocess!$1:$1048576, $D94, FALSE))</f>
        <v>70882</v>
      </c>
    </row>
    <row r="95" spans="1:16">
      <c r="A95" s="34">
        <v>41426</v>
      </c>
      <c r="B95">
        <v>2013</v>
      </c>
      <c r="C95">
        <v>2</v>
      </c>
      <c r="D95">
        <v>95</v>
      </c>
      <c r="E95">
        <f>IF(ISBLANK(HLOOKUP(E$1, q_preprocess!$1:$1048576, $D95, FALSE)), "", HLOOKUP(E$1, q_preprocess!$1:$1048576, $D95, FALSE))</f>
        <v>120268</v>
      </c>
      <c r="F95">
        <f>IF(ISBLANK(HLOOKUP(F$1, q_preprocess!$1:$1048576, $D95, FALSE)), "", HLOOKUP(F$1, q_preprocess!$1:$1048576, $D95, FALSE))</f>
        <v>123283</v>
      </c>
      <c r="G95">
        <f>IF(ISBLANK(HLOOKUP(G$1, q_preprocess!$1:$1048576, $D95, FALSE)), "", HLOOKUP(G$1, q_preprocess!$1:$1048576, $D95, FALSE))</f>
        <v>79578</v>
      </c>
      <c r="H95">
        <f>IF(ISBLANK(HLOOKUP(H$1, q_preprocess!$1:$1048576, $D95, FALSE)), "", HLOOKUP(H$1, q_preprocess!$1:$1048576, $D95, FALSE))</f>
        <v>21011</v>
      </c>
      <c r="I95">
        <f>IF(ISBLANK(HLOOKUP(I$1, q_preprocess!$1:$1048576, $D95, FALSE)), "", HLOOKUP(I$1, q_preprocess!$1:$1048576, $D95, FALSE))</f>
        <v>33732</v>
      </c>
      <c r="J95">
        <f>IF(ISBLANK(HLOOKUP(J$1, q_preprocess!$1:$1048576, $D95, FALSE)), "", HLOOKUP(J$1, q_preprocess!$1:$1048576, $D95, FALSE))</f>
        <v>34168</v>
      </c>
      <c r="K95">
        <f>IF(ISBLANK(HLOOKUP(K$1, q_preprocess!$1:$1048576, $D95, FALSE)), "", HLOOKUP(K$1, q_preprocess!$1:$1048576, $D95, FALSE))</f>
        <v>-657</v>
      </c>
      <c r="L95">
        <f>IF(ISBLANK(HLOOKUP(L$1, q_preprocess!$1:$1048576, $D95, FALSE)), "", HLOOKUP(L$1, q_preprocess!$1:$1048576, $D95, FALSE))</f>
        <v>23350</v>
      </c>
      <c r="M95">
        <f>IF(ISBLANK(HLOOKUP(M$1, q_preprocess!$1:$1048576, $D95, FALSE)), "", HLOOKUP(M$1, q_preprocess!$1:$1048576, $D95, FALSE))</f>
        <v>34759</v>
      </c>
      <c r="N95">
        <f>IF(ISBLANK(HLOOKUP(N$1, q_preprocess!$1:$1048576, $D95, FALSE)), "", HLOOKUP(N$1, q_preprocess!$1:$1048576, $D95, FALSE))</f>
        <v>17099</v>
      </c>
      <c r="O95">
        <f>IF(ISBLANK(HLOOKUP(O$1, q_preprocess!$1:$1048576, $D95, FALSE)), "", HLOOKUP(O$1, q_preprocess!$1:$1048576, $D95, FALSE))</f>
        <v>14272</v>
      </c>
      <c r="P95">
        <f>IF(ISBLANK(HLOOKUP(P$1, q_preprocess!$1:$1048576, $D95, FALSE)), "", HLOOKUP(P$1, q_preprocess!$1:$1048576, $D95, FALSE))</f>
        <v>76658</v>
      </c>
    </row>
    <row r="96" spans="1:16">
      <c r="A96" s="34">
        <v>41518</v>
      </c>
      <c r="B96">
        <v>2013</v>
      </c>
      <c r="C96">
        <v>3</v>
      </c>
      <c r="D96">
        <v>96</v>
      </c>
      <c r="E96">
        <f>IF(ISBLANK(HLOOKUP(E$1, q_preprocess!$1:$1048576, $D96, FALSE)), "", HLOOKUP(E$1, q_preprocess!$1:$1048576, $D96, FALSE))</f>
        <v>123735</v>
      </c>
      <c r="F96">
        <f>IF(ISBLANK(HLOOKUP(F$1, q_preprocess!$1:$1048576, $D96, FALSE)), "", HLOOKUP(F$1, q_preprocess!$1:$1048576, $D96, FALSE))</f>
        <v>124563</v>
      </c>
      <c r="G96">
        <f>IF(ISBLANK(HLOOKUP(G$1, q_preprocess!$1:$1048576, $D96, FALSE)), "", HLOOKUP(G$1, q_preprocess!$1:$1048576, $D96, FALSE))</f>
        <v>80183</v>
      </c>
      <c r="H96">
        <f>IF(ISBLANK(HLOOKUP(H$1, q_preprocess!$1:$1048576, $D96, FALSE)), "", HLOOKUP(H$1, q_preprocess!$1:$1048576, $D96, FALSE))</f>
        <v>21444</v>
      </c>
      <c r="I96">
        <f>IF(ISBLANK(HLOOKUP(I$1, q_preprocess!$1:$1048576, $D96, FALSE)), "", HLOOKUP(I$1, q_preprocess!$1:$1048576, $D96, FALSE))</f>
        <v>34904</v>
      </c>
      <c r="J96">
        <f>IF(ISBLANK(HLOOKUP(J$1, q_preprocess!$1:$1048576, $D96, FALSE)), "", HLOOKUP(J$1, q_preprocess!$1:$1048576, $D96, FALSE))</f>
        <v>34416</v>
      </c>
      <c r="K96">
        <f>IF(ISBLANK(HLOOKUP(K$1, q_preprocess!$1:$1048576, $D96, FALSE)), "", HLOOKUP(K$1, q_preprocess!$1:$1048576, $D96, FALSE))</f>
        <v>649</v>
      </c>
      <c r="L96">
        <f>IF(ISBLANK(HLOOKUP(L$1, q_preprocess!$1:$1048576, $D96, FALSE)), "", HLOOKUP(L$1, q_preprocess!$1:$1048576, $D96, FALSE))</f>
        <v>20650</v>
      </c>
      <c r="M96">
        <f>IF(ISBLANK(HLOOKUP(M$1, q_preprocess!$1:$1048576, $D96, FALSE)), "", HLOOKUP(M$1, q_preprocess!$1:$1048576, $D96, FALSE))</f>
        <v>34616</v>
      </c>
      <c r="N96">
        <f>IF(ISBLANK(HLOOKUP(N$1, q_preprocess!$1:$1048576, $D96, FALSE)), "", HLOOKUP(N$1, q_preprocess!$1:$1048576, $D96, FALSE))</f>
        <v>17059</v>
      </c>
      <c r="O96">
        <f>IF(ISBLANK(HLOOKUP(O$1, q_preprocess!$1:$1048576, $D96, FALSE)), "", HLOOKUP(O$1, q_preprocess!$1:$1048576, $D96, FALSE))</f>
        <v>14620</v>
      </c>
      <c r="P96">
        <f>IF(ISBLANK(HLOOKUP(P$1, q_preprocess!$1:$1048576, $D96, FALSE)), "", HLOOKUP(P$1, q_preprocess!$1:$1048576, $D96, FALSE))</f>
        <v>79857</v>
      </c>
    </row>
    <row r="97" spans="1:16">
      <c r="A97" s="34">
        <v>41609</v>
      </c>
      <c r="B97">
        <v>2013</v>
      </c>
      <c r="C97">
        <v>4</v>
      </c>
      <c r="D97">
        <v>97</v>
      </c>
      <c r="E97">
        <f>IF(ISBLANK(HLOOKUP(E$1, q_preprocess!$1:$1048576, $D97, FALSE)), "", HLOOKUP(E$1, q_preprocess!$1:$1048576, $D97, FALSE))</f>
        <v>137512</v>
      </c>
      <c r="F97">
        <f>IF(ISBLANK(HLOOKUP(F$1, q_preprocess!$1:$1048576, $D97, FALSE)), "", HLOOKUP(F$1, q_preprocess!$1:$1048576, $D97, FALSE))</f>
        <v>125813</v>
      </c>
      <c r="G97">
        <f>IF(ISBLANK(HLOOKUP(G$1, q_preprocess!$1:$1048576, $D97, FALSE)), "", HLOOKUP(G$1, q_preprocess!$1:$1048576, $D97, FALSE))</f>
        <v>80749</v>
      </c>
      <c r="H97">
        <f>IF(ISBLANK(HLOOKUP(H$1, q_preprocess!$1:$1048576, $D97, FALSE)), "", HLOOKUP(H$1, q_preprocess!$1:$1048576, $D97, FALSE))</f>
        <v>21862</v>
      </c>
      <c r="I97">
        <f>IF(ISBLANK(HLOOKUP(I$1, q_preprocess!$1:$1048576, $D97, FALSE)), "", HLOOKUP(I$1, q_preprocess!$1:$1048576, $D97, FALSE))</f>
        <v>35769</v>
      </c>
      <c r="J97">
        <f>IF(ISBLANK(HLOOKUP(J$1, q_preprocess!$1:$1048576, $D97, FALSE)), "", HLOOKUP(J$1, q_preprocess!$1:$1048576, $D97, FALSE))</f>
        <v>35047</v>
      </c>
      <c r="K97">
        <f>IF(ISBLANK(HLOOKUP(K$1, q_preprocess!$1:$1048576, $D97, FALSE)), "", HLOOKUP(K$1, q_preprocess!$1:$1048576, $D97, FALSE))</f>
        <v>703</v>
      </c>
      <c r="L97">
        <f>IF(ISBLANK(HLOOKUP(L$1, q_preprocess!$1:$1048576, $D97, FALSE)), "", HLOOKUP(L$1, q_preprocess!$1:$1048576, $D97, FALSE))</f>
        <v>21360</v>
      </c>
      <c r="M97">
        <f>IF(ISBLANK(HLOOKUP(M$1, q_preprocess!$1:$1048576, $D97, FALSE)), "", HLOOKUP(M$1, q_preprocess!$1:$1048576, $D97, FALSE))</f>
        <v>34446</v>
      </c>
      <c r="N97">
        <f>IF(ISBLANK(HLOOKUP(N$1, q_preprocess!$1:$1048576, $D97, FALSE)), "", HLOOKUP(N$1, q_preprocess!$1:$1048576, $D97, FALSE))</f>
        <v>17848</v>
      </c>
      <c r="O97">
        <f>IF(ISBLANK(HLOOKUP(O$1, q_preprocess!$1:$1048576, $D97, FALSE)), "", HLOOKUP(O$1, q_preprocess!$1:$1048576, $D97, FALSE))</f>
        <v>15197</v>
      </c>
      <c r="P97">
        <f>IF(ISBLANK(HLOOKUP(P$1, q_preprocess!$1:$1048576, $D97, FALSE)), "", HLOOKUP(P$1, q_preprocess!$1:$1048576, $D97, FALSE))</f>
        <v>90766</v>
      </c>
    </row>
    <row r="98" spans="1:16">
      <c r="A98" s="34">
        <v>41699</v>
      </c>
      <c r="B98">
        <v>2014</v>
      </c>
      <c r="C98">
        <v>1</v>
      </c>
      <c r="D98">
        <v>98</v>
      </c>
      <c r="E98">
        <f>IF(ISBLANK(HLOOKUP(E$1, q_preprocess!$1:$1048576, $D98, FALSE)), "", HLOOKUP(E$1, q_preprocess!$1:$1048576, $D98, FALSE))</f>
        <v>119616</v>
      </c>
      <c r="F98">
        <f>IF(ISBLANK(HLOOKUP(F$1, q_preprocess!$1:$1048576, $D98, FALSE)), "", HLOOKUP(F$1, q_preprocess!$1:$1048576, $D98, FALSE))</f>
        <v>127924</v>
      </c>
      <c r="G98">
        <f>IF(ISBLANK(HLOOKUP(G$1, q_preprocess!$1:$1048576, $D98, FALSE)), "", HLOOKUP(G$1, q_preprocess!$1:$1048576, $D98, FALSE))</f>
        <v>81543</v>
      </c>
      <c r="H98">
        <f>IF(ISBLANK(HLOOKUP(H$1, q_preprocess!$1:$1048576, $D98, FALSE)), "", HLOOKUP(H$1, q_preprocess!$1:$1048576, $D98, FALSE))</f>
        <v>21901</v>
      </c>
      <c r="I98">
        <f>IF(ISBLANK(HLOOKUP(I$1, q_preprocess!$1:$1048576, $D98, FALSE)), "", HLOOKUP(I$1, q_preprocess!$1:$1048576, $D98, FALSE))</f>
        <v>37654</v>
      </c>
      <c r="J98">
        <f>IF(ISBLANK(HLOOKUP(J$1, q_preprocess!$1:$1048576, $D98, FALSE)), "", HLOOKUP(J$1, q_preprocess!$1:$1048576, $D98, FALSE))</f>
        <v>36683</v>
      </c>
      <c r="K98">
        <f>IF(ISBLANK(HLOOKUP(K$1, q_preprocess!$1:$1048576, $D98, FALSE)), "", HLOOKUP(K$1, q_preprocess!$1:$1048576, $D98, FALSE))</f>
        <v>779</v>
      </c>
      <c r="L98">
        <f>IF(ISBLANK(HLOOKUP(L$1, q_preprocess!$1:$1048576, $D98, FALSE)), "", HLOOKUP(L$1, q_preprocess!$1:$1048576, $D98, FALSE))</f>
        <v>20472</v>
      </c>
      <c r="M98">
        <f>IF(ISBLANK(HLOOKUP(M$1, q_preprocess!$1:$1048576, $D98, FALSE)), "", HLOOKUP(M$1, q_preprocess!$1:$1048576, $D98, FALSE))</f>
        <v>35291</v>
      </c>
      <c r="N98">
        <f>IF(ISBLANK(HLOOKUP(N$1, q_preprocess!$1:$1048576, $D98, FALSE)), "", HLOOKUP(N$1, q_preprocess!$1:$1048576, $D98, FALSE))</f>
        <v>17459</v>
      </c>
      <c r="O98">
        <f>IF(ISBLANK(HLOOKUP(O$1, q_preprocess!$1:$1048576, $D98, FALSE)), "", HLOOKUP(O$1, q_preprocess!$1:$1048576, $D98, FALSE))</f>
        <v>13841</v>
      </c>
      <c r="P98">
        <f>IF(ISBLANK(HLOOKUP(P$1, q_preprocess!$1:$1048576, $D98, FALSE)), "", HLOOKUP(P$1, q_preprocess!$1:$1048576, $D98, FALSE))</f>
        <v>75852</v>
      </c>
    </row>
    <row r="99" spans="1:16">
      <c r="A99" s="34">
        <v>41791</v>
      </c>
      <c r="B99">
        <v>2014</v>
      </c>
      <c r="C99">
        <v>2</v>
      </c>
      <c r="D99">
        <v>99</v>
      </c>
      <c r="E99">
        <f>IF(ISBLANK(HLOOKUP(E$1, q_preprocess!$1:$1048576, $D99, FALSE)), "", HLOOKUP(E$1, q_preprocess!$1:$1048576, $D99, FALSE))</f>
        <v>125151</v>
      </c>
      <c r="F99">
        <f>IF(ISBLANK(HLOOKUP(F$1, q_preprocess!$1:$1048576, $D99, FALSE)), "", HLOOKUP(F$1, q_preprocess!$1:$1048576, $D99, FALSE))</f>
        <v>128260</v>
      </c>
      <c r="G99">
        <f>IF(ISBLANK(HLOOKUP(G$1, q_preprocess!$1:$1048576, $D99, FALSE)), "", HLOOKUP(G$1, q_preprocess!$1:$1048576, $D99, FALSE))</f>
        <v>82731</v>
      </c>
      <c r="H99">
        <f>IF(ISBLANK(HLOOKUP(H$1, q_preprocess!$1:$1048576, $D99, FALSE)), "", HLOOKUP(H$1, q_preprocess!$1:$1048576, $D99, FALSE))</f>
        <v>21997</v>
      </c>
      <c r="I99">
        <f>IF(ISBLANK(HLOOKUP(I$1, q_preprocess!$1:$1048576, $D99, FALSE)), "", HLOOKUP(I$1, q_preprocess!$1:$1048576, $D99, FALSE))</f>
        <v>38657</v>
      </c>
      <c r="J99">
        <f>IF(ISBLANK(HLOOKUP(J$1, q_preprocess!$1:$1048576, $D99, FALSE)), "", HLOOKUP(J$1, q_preprocess!$1:$1048576, $D99, FALSE))</f>
        <v>37040</v>
      </c>
      <c r="K99">
        <f>IF(ISBLANK(HLOOKUP(K$1, q_preprocess!$1:$1048576, $D99, FALSE)), "", HLOOKUP(K$1, q_preprocess!$1:$1048576, $D99, FALSE))</f>
        <v>1663</v>
      </c>
      <c r="L99">
        <f>IF(ISBLANK(HLOOKUP(L$1, q_preprocess!$1:$1048576, $D99, FALSE)), "", HLOOKUP(L$1, q_preprocess!$1:$1048576, $D99, FALSE))</f>
        <v>20723</v>
      </c>
      <c r="M99">
        <f>IF(ISBLANK(HLOOKUP(M$1, q_preprocess!$1:$1048576, $D99, FALSE)), "", HLOOKUP(M$1, q_preprocess!$1:$1048576, $D99, FALSE))</f>
        <v>36216</v>
      </c>
      <c r="N99">
        <f>IF(ISBLANK(HLOOKUP(N$1, q_preprocess!$1:$1048576, $D99, FALSE)), "", HLOOKUP(N$1, q_preprocess!$1:$1048576, $D99, FALSE))</f>
        <v>16816</v>
      </c>
      <c r="O99">
        <f>IF(ISBLANK(HLOOKUP(O$1, q_preprocess!$1:$1048576, $D99, FALSE)), "", HLOOKUP(O$1, q_preprocess!$1:$1048576, $D99, FALSE))</f>
        <v>14146</v>
      </c>
      <c r="P99">
        <f>IF(ISBLANK(HLOOKUP(P$1, q_preprocess!$1:$1048576, $D99, FALSE)), "", HLOOKUP(P$1, q_preprocess!$1:$1048576, $D99, FALSE))</f>
        <v>81149</v>
      </c>
    </row>
    <row r="100" spans="1:16">
      <c r="A100" s="34">
        <v>41883</v>
      </c>
      <c r="B100">
        <v>2014</v>
      </c>
      <c r="C100">
        <v>3</v>
      </c>
      <c r="D100">
        <v>100</v>
      </c>
      <c r="E100">
        <f>IF(ISBLANK(HLOOKUP(E$1, q_preprocess!$1:$1048576, $D100, FALSE)), "", HLOOKUP(E$1, q_preprocess!$1:$1048576, $D100, FALSE))</f>
        <v>128687</v>
      </c>
      <c r="F100">
        <f>IF(ISBLANK(HLOOKUP(F$1, q_preprocess!$1:$1048576, $D100, FALSE)), "", HLOOKUP(F$1, q_preprocess!$1:$1048576, $D100, FALSE))</f>
        <v>129459</v>
      </c>
      <c r="G100">
        <f>IF(ISBLANK(HLOOKUP(G$1, q_preprocess!$1:$1048576, $D100, FALSE)), "", HLOOKUP(G$1, q_preprocess!$1:$1048576, $D100, FALSE))</f>
        <v>83405</v>
      </c>
      <c r="H100">
        <f>IF(ISBLANK(HLOOKUP(H$1, q_preprocess!$1:$1048576, $D100, FALSE)), "", HLOOKUP(H$1, q_preprocess!$1:$1048576, $D100, FALSE))</f>
        <v>22254</v>
      </c>
      <c r="I100">
        <f>IF(ISBLANK(HLOOKUP(I$1, q_preprocess!$1:$1048576, $D100, FALSE)), "", HLOOKUP(I$1, q_preprocess!$1:$1048576, $D100, FALSE))</f>
        <v>38527</v>
      </c>
      <c r="J100">
        <f>IF(ISBLANK(HLOOKUP(J$1, q_preprocess!$1:$1048576, $D100, FALSE)), "", HLOOKUP(J$1, q_preprocess!$1:$1048576, $D100, FALSE))</f>
        <v>38313</v>
      </c>
      <c r="K100">
        <f>IF(ISBLANK(HLOOKUP(K$1, q_preprocess!$1:$1048576, $D100, FALSE)), "", HLOOKUP(K$1, q_preprocess!$1:$1048576, $D100, FALSE))</f>
        <v>433</v>
      </c>
      <c r="L100">
        <f>IF(ISBLANK(HLOOKUP(L$1, q_preprocess!$1:$1048576, $D100, FALSE)), "", HLOOKUP(L$1, q_preprocess!$1:$1048576, $D100, FALSE))</f>
        <v>21724</v>
      </c>
      <c r="M100">
        <f>IF(ISBLANK(HLOOKUP(M$1, q_preprocess!$1:$1048576, $D100, FALSE)), "", HLOOKUP(M$1, q_preprocess!$1:$1048576, $D100, FALSE))</f>
        <v>37061</v>
      </c>
      <c r="N100">
        <f>IF(ISBLANK(HLOOKUP(N$1, q_preprocess!$1:$1048576, $D100, FALSE)), "", HLOOKUP(N$1, q_preprocess!$1:$1048576, $D100, FALSE))</f>
        <v>17060</v>
      </c>
      <c r="O100">
        <f>IF(ISBLANK(HLOOKUP(O$1, q_preprocess!$1:$1048576, $D100, FALSE)), "", HLOOKUP(O$1, q_preprocess!$1:$1048576, $D100, FALSE))</f>
        <v>14577</v>
      </c>
      <c r="P100">
        <f>IF(ISBLANK(HLOOKUP(P$1, q_preprocess!$1:$1048576, $D100, FALSE)), "", HLOOKUP(P$1, q_preprocess!$1:$1048576, $D100, FALSE))</f>
        <v>84376</v>
      </c>
    </row>
    <row r="101" spans="1:16">
      <c r="A101" s="34">
        <v>41974</v>
      </c>
      <c r="B101">
        <v>2014</v>
      </c>
      <c r="C101">
        <v>4</v>
      </c>
      <c r="D101">
        <v>101</v>
      </c>
      <c r="E101">
        <f>IF(ISBLANK(HLOOKUP(E$1, q_preprocess!$1:$1048576, $D101, FALSE)), "", HLOOKUP(E$1, q_preprocess!$1:$1048576, $D101, FALSE))</f>
        <v>142074</v>
      </c>
      <c r="F101">
        <f>IF(ISBLANK(HLOOKUP(F$1, q_preprocess!$1:$1048576, $D101, FALSE)), "", HLOOKUP(F$1, q_preprocess!$1:$1048576, $D101, FALSE))</f>
        <v>129885</v>
      </c>
      <c r="G101">
        <f>IF(ISBLANK(HLOOKUP(G$1, q_preprocess!$1:$1048576, $D101, FALSE)), "", HLOOKUP(G$1, q_preprocess!$1:$1048576, $D101, FALSE))</f>
        <v>84865</v>
      </c>
      <c r="H101">
        <f>IF(ISBLANK(HLOOKUP(H$1, q_preprocess!$1:$1048576, $D101, FALSE)), "", HLOOKUP(H$1, q_preprocess!$1:$1048576, $D101, FALSE))</f>
        <v>22493</v>
      </c>
      <c r="I101">
        <f>IF(ISBLANK(HLOOKUP(I$1, q_preprocess!$1:$1048576, $D101, FALSE)), "", HLOOKUP(I$1, q_preprocess!$1:$1048576, $D101, FALSE))</f>
        <v>38415</v>
      </c>
      <c r="J101">
        <f>IF(ISBLANK(HLOOKUP(J$1, q_preprocess!$1:$1048576, $D101, FALSE)), "", HLOOKUP(J$1, q_preprocess!$1:$1048576, $D101, FALSE))</f>
        <v>38165</v>
      </c>
      <c r="K101">
        <f>IF(ISBLANK(HLOOKUP(K$1, q_preprocess!$1:$1048576, $D101, FALSE)), "", HLOOKUP(K$1, q_preprocess!$1:$1048576, $D101, FALSE))</f>
        <v>250</v>
      </c>
      <c r="L101">
        <f>IF(ISBLANK(HLOOKUP(L$1, q_preprocess!$1:$1048576, $D101, FALSE)), "", HLOOKUP(L$1, q_preprocess!$1:$1048576, $D101, FALSE))</f>
        <v>20999</v>
      </c>
      <c r="M101">
        <f>IF(ISBLANK(HLOOKUP(M$1, q_preprocess!$1:$1048576, $D101, FALSE)), "", HLOOKUP(M$1, q_preprocess!$1:$1048576, $D101, FALSE))</f>
        <v>38768</v>
      </c>
      <c r="N101">
        <f>IF(ISBLANK(HLOOKUP(N$1, q_preprocess!$1:$1048576, $D101, FALSE)), "", HLOOKUP(N$1, q_preprocess!$1:$1048576, $D101, FALSE))</f>
        <v>17674</v>
      </c>
      <c r="O101">
        <f>IF(ISBLANK(HLOOKUP(O$1, q_preprocess!$1:$1048576, $D101, FALSE)), "", HLOOKUP(O$1, q_preprocess!$1:$1048576, $D101, FALSE))</f>
        <v>15226</v>
      </c>
      <c r="P101">
        <f>IF(ISBLANK(HLOOKUP(P$1, q_preprocess!$1:$1048576, $D101, FALSE)), "", HLOOKUP(P$1, q_preprocess!$1:$1048576, $D101, FALSE))</f>
        <v>94951</v>
      </c>
    </row>
    <row r="102" spans="1:16">
      <c r="A102" s="34">
        <v>42064</v>
      </c>
      <c r="B102">
        <v>2015</v>
      </c>
      <c r="C102">
        <v>1</v>
      </c>
      <c r="D102">
        <v>102</v>
      </c>
      <c r="E102">
        <f>IF(ISBLANK(HLOOKUP(E$1, q_preprocess!$1:$1048576, $D102, FALSE)), "", HLOOKUP(E$1, q_preprocess!$1:$1048576, $D102, FALSE))</f>
        <v>122705</v>
      </c>
      <c r="F102">
        <f>IF(ISBLANK(HLOOKUP(F$1, q_preprocess!$1:$1048576, $D102, FALSE)), "", HLOOKUP(F$1, q_preprocess!$1:$1048576, $D102, FALSE))</f>
        <v>131201</v>
      </c>
      <c r="G102">
        <f>IF(ISBLANK(HLOOKUP(G$1, q_preprocess!$1:$1048576, $D102, FALSE)), "", HLOOKUP(G$1, q_preprocess!$1:$1048576, $D102, FALSE))</f>
        <v>84799</v>
      </c>
      <c r="H102">
        <f>IF(ISBLANK(HLOOKUP(H$1, q_preprocess!$1:$1048576, $D102, FALSE)), "", HLOOKUP(H$1, q_preprocess!$1:$1048576, $D102, FALSE))</f>
        <v>22836</v>
      </c>
      <c r="I102">
        <f>IF(ISBLANK(HLOOKUP(I$1, q_preprocess!$1:$1048576, $D102, FALSE)), "", HLOOKUP(I$1, q_preprocess!$1:$1048576, $D102, FALSE))</f>
        <v>38855</v>
      </c>
      <c r="J102">
        <f>IF(ISBLANK(HLOOKUP(J$1, q_preprocess!$1:$1048576, $D102, FALSE)), "", HLOOKUP(J$1, q_preprocess!$1:$1048576, $D102, FALSE))</f>
        <v>38563</v>
      </c>
      <c r="K102">
        <f>IF(ISBLANK(HLOOKUP(K$1, q_preprocess!$1:$1048576, $D102, FALSE)), "", HLOOKUP(K$1, q_preprocess!$1:$1048576, $D102, FALSE))</f>
        <v>357</v>
      </c>
      <c r="L102">
        <f>IF(ISBLANK(HLOOKUP(L$1, q_preprocess!$1:$1048576, $D102, FALSE)), "", HLOOKUP(L$1, q_preprocess!$1:$1048576, $D102, FALSE))</f>
        <v>21460</v>
      </c>
      <c r="M102">
        <f>IF(ISBLANK(HLOOKUP(M$1, q_preprocess!$1:$1048576, $D102, FALSE)), "", HLOOKUP(M$1, q_preprocess!$1:$1048576, $D102, FALSE))</f>
        <v>37910</v>
      </c>
      <c r="N102">
        <f>IF(ISBLANK(HLOOKUP(N$1, q_preprocess!$1:$1048576, $D102, FALSE)), "", HLOOKUP(N$1, q_preprocess!$1:$1048576, $D102, FALSE))</f>
        <v>17500</v>
      </c>
      <c r="O102">
        <f>IF(ISBLANK(HLOOKUP(O$1, q_preprocess!$1:$1048576, $D102, FALSE)), "", HLOOKUP(O$1, q_preprocess!$1:$1048576, $D102, FALSE))</f>
        <v>13643</v>
      </c>
      <c r="P102">
        <f>IF(ISBLANK(HLOOKUP(P$1, q_preprocess!$1:$1048576, $D102, FALSE)), "", HLOOKUP(P$1, q_preprocess!$1:$1048576, $D102, FALSE))</f>
        <v>78966</v>
      </c>
    </row>
    <row r="103" spans="1:16">
      <c r="A103" s="34">
        <v>42156</v>
      </c>
      <c r="B103">
        <v>2015</v>
      </c>
      <c r="C103">
        <v>2</v>
      </c>
      <c r="D103">
        <v>103</v>
      </c>
      <c r="E103" s="2">
        <f>IF(ISBLANK(HLOOKUP(E$1, q_preprocess!$1:$1048576, $D103, FALSE)), "", HLOOKUP(E$1, q_preprocess!$1:$1048576, $D103, FALSE))</f>
        <v>128777</v>
      </c>
      <c r="F103" s="2">
        <f>IF(ISBLANK(HLOOKUP(F$1, q_preprocess!$1:$1048576, $D103, FALSE)), "", HLOOKUP(F$1, q_preprocess!$1:$1048576, $D103, FALSE))</f>
        <v>132094</v>
      </c>
      <c r="G103" s="2">
        <f>IF(ISBLANK(HLOOKUP(G$1, q_preprocess!$1:$1048576, $D103, FALSE)), "", HLOOKUP(G$1, q_preprocess!$1:$1048576, $D103, FALSE))</f>
        <v>85289</v>
      </c>
      <c r="H103" s="2">
        <f>IF(ISBLANK(HLOOKUP(H$1, q_preprocess!$1:$1048576, $D103, FALSE)), "", HLOOKUP(H$1, q_preprocess!$1:$1048576, $D103, FALSE))</f>
        <v>23006</v>
      </c>
      <c r="I103" s="2">
        <f>IF(ISBLANK(HLOOKUP(I$1, q_preprocess!$1:$1048576, $D103, FALSE)), "", HLOOKUP(I$1, q_preprocess!$1:$1048576, $D103, FALSE))</f>
        <v>38798</v>
      </c>
      <c r="J103" s="2">
        <f>IF(ISBLANK(HLOOKUP(J$1, q_preprocess!$1:$1048576, $D103, FALSE)), "", HLOOKUP(J$1, q_preprocess!$1:$1048576, $D103, FALSE))</f>
        <v>38310</v>
      </c>
      <c r="K103" s="2">
        <f>IF(ISBLANK(HLOOKUP(K$1, q_preprocess!$1:$1048576, $D103, FALSE)), "", HLOOKUP(K$1, q_preprocess!$1:$1048576, $D103, FALSE))</f>
        <v>536</v>
      </c>
      <c r="L103" s="2">
        <f>IF(ISBLANK(HLOOKUP(L$1, q_preprocess!$1:$1048576, $D103, FALSE)), "", HLOOKUP(L$1, q_preprocess!$1:$1048576, $D103, FALSE))</f>
        <v>20793</v>
      </c>
      <c r="M103" s="2">
        <f>IF(ISBLANK(HLOOKUP(M$1, q_preprocess!$1:$1048576, $D103, FALSE)), "", HLOOKUP(M$1, q_preprocess!$1:$1048576, $D103, FALSE))</f>
        <v>35791</v>
      </c>
      <c r="N103" s="2">
        <f>IF(ISBLANK(HLOOKUP(N$1, q_preprocess!$1:$1048576, $D103, FALSE)), "", HLOOKUP(N$1, q_preprocess!$1:$1048576, $D103, FALSE))</f>
        <v>17283</v>
      </c>
      <c r="O103" s="2">
        <f>IF(ISBLANK(HLOOKUP(O$1, q_preprocess!$1:$1048576, $D103, FALSE)), "", HLOOKUP(O$1, q_preprocess!$1:$1048576, $D103, FALSE))</f>
        <v>14213</v>
      </c>
      <c r="P103" s="2">
        <f>IF(ISBLANK(HLOOKUP(P$1, q_preprocess!$1:$1048576, $D103, FALSE)), "", HLOOKUP(P$1, q_preprocess!$1:$1048576, $D103, FALSE))</f>
        <v>84181</v>
      </c>
    </row>
    <row r="104" spans="1:16">
      <c r="A104" s="34">
        <v>42248</v>
      </c>
      <c r="B104">
        <v>2015</v>
      </c>
      <c r="C104">
        <v>3</v>
      </c>
      <c r="D104">
        <v>104</v>
      </c>
      <c r="E104">
        <f>IF(ISBLANK(HLOOKUP(E$1, q_preprocess!$1:$1048576, $D104, FALSE)), "", HLOOKUP(E$1, q_preprocess!$1:$1048576, $D104, FALSE))</f>
        <v>132810</v>
      </c>
      <c r="F104">
        <f>IF(ISBLANK(HLOOKUP(F$1, q_preprocess!$1:$1048576, $D104, FALSE)), "", HLOOKUP(F$1, q_preprocess!$1:$1048576, $D104, FALSE))</f>
        <v>133654</v>
      </c>
      <c r="G104">
        <f>IF(ISBLANK(HLOOKUP(G$1, q_preprocess!$1:$1048576, $D104, FALSE)), "", HLOOKUP(G$1, q_preprocess!$1:$1048576, $D104, FALSE))</f>
        <v>86542</v>
      </c>
      <c r="H104">
        <f>IF(ISBLANK(HLOOKUP(H$1, q_preprocess!$1:$1048576, $D104, FALSE)), "", HLOOKUP(H$1, q_preprocess!$1:$1048576, $D104, FALSE))</f>
        <v>23499</v>
      </c>
      <c r="I104">
        <f>IF(ISBLANK(HLOOKUP(I$1, q_preprocess!$1:$1048576, $D104, FALSE)), "", HLOOKUP(I$1, q_preprocess!$1:$1048576, $D104, FALSE))</f>
        <v>39271</v>
      </c>
      <c r="J104">
        <f>IF(ISBLANK(HLOOKUP(J$1, q_preprocess!$1:$1048576, $D104, FALSE)), "", HLOOKUP(J$1, q_preprocess!$1:$1048576, $D104, FALSE))</f>
        <v>38210</v>
      </c>
      <c r="K104">
        <f>IF(ISBLANK(HLOOKUP(K$1, q_preprocess!$1:$1048576, $D104, FALSE)), "", HLOOKUP(K$1, q_preprocess!$1:$1048576, $D104, FALSE))</f>
        <v>1164</v>
      </c>
      <c r="L104">
        <f>IF(ISBLANK(HLOOKUP(L$1, q_preprocess!$1:$1048576, $D104, FALSE)), "", HLOOKUP(L$1, q_preprocess!$1:$1048576, $D104, FALSE))</f>
        <v>21346</v>
      </c>
      <c r="M104">
        <f>IF(ISBLANK(HLOOKUP(M$1, q_preprocess!$1:$1048576, $D104, FALSE)), "", HLOOKUP(M$1, q_preprocess!$1:$1048576, $D104, FALSE))</f>
        <v>39034</v>
      </c>
      <c r="N104">
        <f>IF(ISBLANK(HLOOKUP(N$1, q_preprocess!$1:$1048576, $D104, FALSE)), "", HLOOKUP(N$1, q_preprocess!$1:$1048576, $D104, FALSE))</f>
        <v>17262</v>
      </c>
      <c r="O104">
        <f>IF(ISBLANK(HLOOKUP(O$1, q_preprocess!$1:$1048576, $D104, FALSE)), "", HLOOKUP(O$1, q_preprocess!$1:$1048576, $D104, FALSE))</f>
        <v>15064</v>
      </c>
      <c r="P104">
        <f>IF(ISBLANK(HLOOKUP(P$1, q_preprocess!$1:$1048576, $D104, FALSE)), "", HLOOKUP(P$1, q_preprocess!$1:$1048576, $D104, FALSE))</f>
        <v>87717</v>
      </c>
    </row>
    <row r="105" spans="1:16">
      <c r="A105" s="34">
        <v>42339</v>
      </c>
      <c r="B105">
        <v>2015</v>
      </c>
      <c r="C105">
        <v>4</v>
      </c>
      <c r="D105">
        <v>105</v>
      </c>
      <c r="E105">
        <f>IF(ISBLANK(HLOOKUP(E$1, q_preprocess!$1:$1048576, $D105, FALSE)), "", HLOOKUP(E$1, q_preprocess!$1:$1048576, $D105, FALSE))</f>
        <v>146970</v>
      </c>
      <c r="F105">
        <f>IF(ISBLANK(HLOOKUP(F$1, q_preprocess!$1:$1048576, $D105, FALSE)), "", HLOOKUP(F$1, q_preprocess!$1:$1048576, $D105, FALSE))</f>
        <v>134313</v>
      </c>
      <c r="G105">
        <f>IF(ISBLANK(HLOOKUP(G$1, q_preprocess!$1:$1048576, $D105, FALSE)), "", HLOOKUP(G$1, q_preprocess!$1:$1048576, $D105, FALSE))</f>
        <v>86555</v>
      </c>
      <c r="H105">
        <f>IF(ISBLANK(HLOOKUP(H$1, q_preprocess!$1:$1048576, $D105, FALSE)), "", HLOOKUP(H$1, q_preprocess!$1:$1048576, $D105, FALSE))</f>
        <v>23693</v>
      </c>
      <c r="I105">
        <f>IF(ISBLANK(HLOOKUP(I$1, q_preprocess!$1:$1048576, $D105, FALSE)), "", HLOOKUP(I$1, q_preprocess!$1:$1048576, $D105, FALSE))</f>
        <v>38157</v>
      </c>
      <c r="J105">
        <f>IF(ISBLANK(HLOOKUP(J$1, q_preprocess!$1:$1048576, $D105, FALSE)), "", HLOOKUP(J$1, q_preprocess!$1:$1048576, $D105, FALSE))</f>
        <v>37896</v>
      </c>
      <c r="K105">
        <f>IF(ISBLANK(HLOOKUP(K$1, q_preprocess!$1:$1048576, $D105, FALSE)), "", HLOOKUP(K$1, q_preprocess!$1:$1048576, $D105, FALSE))</f>
        <v>150</v>
      </c>
      <c r="L105">
        <f>IF(ISBLANK(HLOOKUP(L$1, q_preprocess!$1:$1048576, $D105, FALSE)), "", HLOOKUP(L$1, q_preprocess!$1:$1048576, $D105, FALSE))</f>
        <v>21352</v>
      </c>
      <c r="M105">
        <f>IF(ISBLANK(HLOOKUP(M$1, q_preprocess!$1:$1048576, $D105, FALSE)), "", HLOOKUP(M$1, q_preprocess!$1:$1048576, $D105, FALSE))</f>
        <v>36690</v>
      </c>
      <c r="N105">
        <f>IF(ISBLANK(HLOOKUP(N$1, q_preprocess!$1:$1048576, $D105, FALSE)), "", HLOOKUP(N$1, q_preprocess!$1:$1048576, $D105, FALSE))</f>
        <v>17852</v>
      </c>
      <c r="O105">
        <f>IF(ISBLANK(HLOOKUP(O$1, q_preprocess!$1:$1048576, $D105, FALSE)), "", HLOOKUP(O$1, q_preprocess!$1:$1048576, $D105, FALSE))</f>
        <v>15863</v>
      </c>
      <c r="P105">
        <f>IF(ISBLANK(HLOOKUP(P$1, q_preprocess!$1:$1048576, $D105, FALSE)), "", HLOOKUP(P$1, q_preprocess!$1:$1048576, $D105, FALSE))</f>
        <v>98921</v>
      </c>
    </row>
    <row r="106" spans="1:16">
      <c r="A106" s="34">
        <v>42430</v>
      </c>
      <c r="B106">
        <f>B102+1</f>
        <v>2016</v>
      </c>
      <c r="C106">
        <f>C102</f>
        <v>1</v>
      </c>
      <c r="D106">
        <v>106</v>
      </c>
      <c r="E106">
        <f>IF(ISBLANK(HLOOKUP(E$1, q_preprocess!$1:$1048576, $D106, FALSE)), "", HLOOKUP(E$1, q_preprocess!$1:$1048576, $D106, FALSE))</f>
        <v>125790</v>
      </c>
      <c r="F106">
        <f>IF(ISBLANK(HLOOKUP(F$1, q_preprocess!$1:$1048576, $D106, FALSE)), "", HLOOKUP(F$1, q_preprocess!$1:$1048576, $D106, FALSE))</f>
        <v>134492</v>
      </c>
      <c r="G106">
        <f>IF(ISBLANK(HLOOKUP(G$1, q_preprocess!$1:$1048576, $D106, FALSE)), "", HLOOKUP(G$1, q_preprocess!$1:$1048576, $D106, FALSE))</f>
        <v>87136</v>
      </c>
      <c r="H106">
        <f>IF(ISBLANK(HLOOKUP(H$1, q_preprocess!$1:$1048576, $D106, FALSE)), "", HLOOKUP(H$1, q_preprocess!$1:$1048576, $D106, FALSE))</f>
        <v>23710</v>
      </c>
      <c r="I106">
        <f>IF(ISBLANK(HLOOKUP(I$1, q_preprocess!$1:$1048576, $D106, FALSE)), "", HLOOKUP(I$1, q_preprocess!$1:$1048576, $D106, FALSE))</f>
        <v>37273</v>
      </c>
      <c r="J106">
        <f>IF(ISBLANK(HLOOKUP(J$1, q_preprocess!$1:$1048576, $D106, FALSE)), "", HLOOKUP(J$1, q_preprocess!$1:$1048576, $D106, FALSE))</f>
        <v>37026</v>
      </c>
      <c r="K106">
        <f>IF(ISBLANK(HLOOKUP(K$1, q_preprocess!$1:$1048576, $D106, FALSE)), "", HLOOKUP(K$1, q_preprocess!$1:$1048576, $D106, FALSE))</f>
        <v>385</v>
      </c>
      <c r="L106">
        <f>IF(ISBLANK(HLOOKUP(L$1, q_preprocess!$1:$1048576, $D106, FALSE)), "", HLOOKUP(L$1, q_preprocess!$1:$1048576, $D106, FALSE))</f>
        <v>21645</v>
      </c>
      <c r="M106">
        <f>IF(ISBLANK(HLOOKUP(M$1, q_preprocess!$1:$1048576, $D106, FALSE)), "", HLOOKUP(M$1, q_preprocess!$1:$1048576, $D106, FALSE))</f>
        <v>35680</v>
      </c>
      <c r="N106">
        <f>IF(ISBLANK(HLOOKUP(N$1, q_preprocess!$1:$1048576, $D106, FALSE)), "", HLOOKUP(N$1, q_preprocess!$1:$1048576, $D106, FALSE))</f>
        <v>17067</v>
      </c>
      <c r="O106">
        <f>IF(ISBLANK(HLOOKUP(O$1, q_preprocess!$1:$1048576, $D106, FALSE)), "", HLOOKUP(O$1, q_preprocess!$1:$1048576, $D106, FALSE))</f>
        <v>14215</v>
      </c>
      <c r="P106">
        <f>IF(ISBLANK(HLOOKUP(P$1, q_preprocess!$1:$1048576, $D106, FALSE)), "", HLOOKUP(P$1, q_preprocess!$1:$1048576, $D106, FALSE))</f>
        <v>81733</v>
      </c>
    </row>
    <row r="107" spans="1:16">
      <c r="A107" s="34">
        <v>42522</v>
      </c>
      <c r="B107">
        <f t="shared" ref="B107:B113" si="0">B103+1</f>
        <v>2016</v>
      </c>
      <c r="C107">
        <f t="shared" ref="C107:C113" si="1">C103</f>
        <v>2</v>
      </c>
      <c r="D107">
        <v>107</v>
      </c>
      <c r="E107">
        <f>IF(ISBLANK(HLOOKUP(E$1, q_preprocess!$1:$1048576, $D107, FALSE)), "", HLOOKUP(E$1, q_preprocess!$1:$1048576, $D107, FALSE))</f>
        <v>131920</v>
      </c>
      <c r="F107">
        <f>IF(ISBLANK(HLOOKUP(F$1, q_preprocess!$1:$1048576, $D107, FALSE)), "", HLOOKUP(F$1, q_preprocess!$1:$1048576, $D107, FALSE))</f>
        <v>135383</v>
      </c>
      <c r="G107">
        <f>IF(ISBLANK(HLOOKUP(G$1, q_preprocess!$1:$1048576, $D107, FALSE)), "", HLOOKUP(G$1, q_preprocess!$1:$1048576, $D107, FALSE))</f>
        <v>87110</v>
      </c>
      <c r="H107">
        <f>IF(ISBLANK(HLOOKUP(H$1, q_preprocess!$1:$1048576, $D107, FALSE)), "", HLOOKUP(H$1, q_preprocess!$1:$1048576, $D107, FALSE))</f>
        <v>23695</v>
      </c>
      <c r="I107">
        <f>IF(ISBLANK(HLOOKUP(I$1, q_preprocess!$1:$1048576, $D107, FALSE)), "", HLOOKUP(I$1, q_preprocess!$1:$1048576, $D107, FALSE))</f>
        <v>36980</v>
      </c>
      <c r="J107">
        <f>IF(ISBLANK(HLOOKUP(J$1, q_preprocess!$1:$1048576, $D107, FALSE)), "", HLOOKUP(J$1, q_preprocess!$1:$1048576, $D107, FALSE))</f>
        <v>36771</v>
      </c>
      <c r="K107">
        <f>IF(ISBLANK(HLOOKUP(K$1, q_preprocess!$1:$1048576, $D107, FALSE)), "", HLOOKUP(K$1, q_preprocess!$1:$1048576, $D107, FALSE))</f>
        <v>250</v>
      </c>
      <c r="L107">
        <f>IF(ISBLANK(HLOOKUP(L$1, q_preprocess!$1:$1048576, $D107, FALSE)), "", HLOOKUP(L$1, q_preprocess!$1:$1048576, $D107, FALSE))</f>
        <v>21166</v>
      </c>
      <c r="M107">
        <f>IF(ISBLANK(HLOOKUP(M$1, q_preprocess!$1:$1048576, $D107, FALSE)), "", HLOOKUP(M$1, q_preprocess!$1:$1048576, $D107, FALSE))</f>
        <v>34496</v>
      </c>
      <c r="N107">
        <f>IF(ISBLANK(HLOOKUP(N$1, q_preprocess!$1:$1048576, $D107, FALSE)), "", HLOOKUP(N$1, q_preprocess!$1:$1048576, $D107, FALSE))</f>
        <v>16674</v>
      </c>
      <c r="O107">
        <f>IF(ISBLANK(HLOOKUP(O$1, q_preprocess!$1:$1048576, $D107, FALSE)), "", HLOOKUP(O$1, q_preprocess!$1:$1048576, $D107, FALSE))</f>
        <v>14993</v>
      </c>
      <c r="P107">
        <f>IF(ISBLANK(HLOOKUP(P$1, q_preprocess!$1:$1048576, $D107, FALSE)), "", HLOOKUP(P$1, q_preprocess!$1:$1048576, $D107, FALSE))</f>
        <v>86604</v>
      </c>
    </row>
    <row r="108" spans="1:16">
      <c r="A108" s="34">
        <v>42614</v>
      </c>
      <c r="B108">
        <f t="shared" si="0"/>
        <v>2016</v>
      </c>
      <c r="C108">
        <f t="shared" si="1"/>
        <v>3</v>
      </c>
      <c r="D108">
        <v>108</v>
      </c>
      <c r="E108">
        <f>IF(ISBLANK(HLOOKUP(E$1, q_preprocess!$1:$1048576, $D108, FALSE)), "", HLOOKUP(E$1, q_preprocess!$1:$1048576, $D108, FALSE))</f>
        <v>134502</v>
      </c>
      <c r="F108">
        <f>IF(ISBLANK(HLOOKUP(F$1, q_preprocess!$1:$1048576, $D108, FALSE)), "", HLOOKUP(F$1, q_preprocess!$1:$1048576, $D108, FALSE))</f>
        <v>135284</v>
      </c>
      <c r="G108">
        <f>IF(ISBLANK(HLOOKUP(G$1, q_preprocess!$1:$1048576, $D108, FALSE)), "", HLOOKUP(G$1, q_preprocess!$1:$1048576, $D108, FALSE))</f>
        <v>87502</v>
      </c>
      <c r="H108">
        <f>IF(ISBLANK(HLOOKUP(H$1, q_preprocess!$1:$1048576, $D108, FALSE)), "", HLOOKUP(H$1, q_preprocess!$1:$1048576, $D108, FALSE))</f>
        <v>23554</v>
      </c>
      <c r="I108">
        <f>IF(ISBLANK(HLOOKUP(I$1, q_preprocess!$1:$1048576, $D108, FALSE)), "", HLOOKUP(I$1, q_preprocess!$1:$1048576, $D108, FALSE))</f>
        <v>36841</v>
      </c>
      <c r="J108">
        <f>IF(ISBLANK(HLOOKUP(J$1, q_preprocess!$1:$1048576, $D108, FALSE)), "", HLOOKUP(J$1, q_preprocess!$1:$1048576, $D108, FALSE))</f>
        <v>36845</v>
      </c>
      <c r="K108">
        <f>IF(ISBLANK(HLOOKUP(K$1, q_preprocess!$1:$1048576, $D108, FALSE)), "", HLOOKUP(K$1, q_preprocess!$1:$1048576, $D108, FALSE))</f>
        <v>70</v>
      </c>
      <c r="L108">
        <f>IF(ISBLANK(HLOOKUP(L$1, q_preprocess!$1:$1048576, $D108, FALSE)), "", HLOOKUP(L$1, q_preprocess!$1:$1048576, $D108, FALSE))</f>
        <v>20609</v>
      </c>
      <c r="M108">
        <f>IF(ISBLANK(HLOOKUP(M$1, q_preprocess!$1:$1048576, $D108, FALSE)), "", HLOOKUP(M$1, q_preprocess!$1:$1048576, $D108, FALSE))</f>
        <v>34807</v>
      </c>
      <c r="N108">
        <f>IF(ISBLANK(HLOOKUP(N$1, q_preprocess!$1:$1048576, $D108, FALSE)), "", HLOOKUP(N$1, q_preprocess!$1:$1048576, $D108, FALSE))</f>
        <v>16633</v>
      </c>
      <c r="O108">
        <f>IF(ISBLANK(HLOOKUP(O$1, q_preprocess!$1:$1048576, $D108, FALSE)), "", HLOOKUP(O$1, q_preprocess!$1:$1048576, $D108, FALSE))</f>
        <v>15264</v>
      </c>
      <c r="P108">
        <f>IF(ISBLANK(HLOOKUP(P$1, q_preprocess!$1:$1048576, $D108, FALSE)), "", HLOOKUP(P$1, q_preprocess!$1:$1048576, $D108, FALSE))</f>
        <v>89810</v>
      </c>
    </row>
    <row r="109" spans="1:16">
      <c r="A109" s="34">
        <v>42705</v>
      </c>
      <c r="B109">
        <f t="shared" si="0"/>
        <v>2016</v>
      </c>
      <c r="C109">
        <f t="shared" si="1"/>
        <v>4</v>
      </c>
      <c r="D109">
        <v>109</v>
      </c>
      <c r="E109">
        <f>IF(ISBLANK(HLOOKUP(E$1, q_preprocess!$1:$1048576, $D109, FALSE)), "", HLOOKUP(E$1, q_preprocess!$1:$1048576, $D109, FALSE))</f>
        <v>149463</v>
      </c>
      <c r="F109">
        <f>IF(ISBLANK(HLOOKUP(F$1, q_preprocess!$1:$1048576, $D109, FALSE)), "", HLOOKUP(F$1, q_preprocess!$1:$1048576, $D109, FALSE))</f>
        <v>136516</v>
      </c>
      <c r="G109">
        <f>IF(ISBLANK(HLOOKUP(G$1, q_preprocess!$1:$1048576, $D109, FALSE)), "", HLOOKUP(G$1, q_preprocess!$1:$1048576, $D109, FALSE))</f>
        <v>88575</v>
      </c>
      <c r="H109">
        <f>IF(ISBLANK(HLOOKUP(H$1, q_preprocess!$1:$1048576, $D109, FALSE)), "", HLOOKUP(H$1, q_preprocess!$1:$1048576, $D109, FALSE))</f>
        <v>23787</v>
      </c>
      <c r="I109">
        <f>IF(ISBLANK(HLOOKUP(I$1, q_preprocess!$1:$1048576, $D109, FALSE)), "", HLOOKUP(I$1, q_preprocess!$1:$1048576, $D109, FALSE))</f>
        <v>36977</v>
      </c>
      <c r="J109">
        <f>IF(ISBLANK(HLOOKUP(J$1, q_preprocess!$1:$1048576, $D109, FALSE)), "", HLOOKUP(J$1, q_preprocess!$1:$1048576, $D109, FALSE))</f>
        <v>36814</v>
      </c>
      <c r="K109">
        <f>IF(ISBLANK(HLOOKUP(K$1, q_preprocess!$1:$1048576, $D109, FALSE)), "", HLOOKUP(K$1, q_preprocess!$1:$1048576, $D109, FALSE))</f>
        <v>10</v>
      </c>
      <c r="L109">
        <f>IF(ISBLANK(HLOOKUP(L$1, q_preprocess!$1:$1048576, $D109, FALSE)), "", HLOOKUP(L$1, q_preprocess!$1:$1048576, $D109, FALSE))</f>
        <v>20744</v>
      </c>
      <c r="M109">
        <f>IF(ISBLANK(HLOOKUP(M$1, q_preprocess!$1:$1048576, $D109, FALSE)), "", HLOOKUP(M$1, q_preprocess!$1:$1048576, $D109, FALSE))</f>
        <v>35145</v>
      </c>
      <c r="N109">
        <f>IF(ISBLANK(HLOOKUP(N$1, q_preprocess!$1:$1048576, $D109, FALSE)), "", HLOOKUP(N$1, q_preprocess!$1:$1048576, $D109, FALSE))</f>
        <v>17241</v>
      </c>
      <c r="O109">
        <f>IF(ISBLANK(HLOOKUP(O$1, q_preprocess!$1:$1048576, $D109, FALSE)), "", HLOOKUP(O$1, q_preprocess!$1:$1048576, $D109, FALSE))</f>
        <v>16046</v>
      </c>
      <c r="P109">
        <f>IF(ISBLANK(HLOOKUP(P$1, q_preprocess!$1:$1048576, $D109, FALSE)), "", HLOOKUP(P$1, q_preprocess!$1:$1048576, $D109, FALSE))</f>
        <v>101464</v>
      </c>
    </row>
    <row r="110" spans="1:16">
      <c r="A110" s="34">
        <v>42795</v>
      </c>
      <c r="B110">
        <f t="shared" si="0"/>
        <v>2017</v>
      </c>
      <c r="C110">
        <f t="shared" si="1"/>
        <v>1</v>
      </c>
      <c r="D110">
        <v>110</v>
      </c>
      <c r="E110">
        <f>IF(ISBLANK(HLOOKUP(E$1, q_preprocess!$1:$1048576, $D110, FALSE)), "", HLOOKUP(E$1, q_preprocess!$1:$1048576, $D110, FALSE))</f>
        <v>127262</v>
      </c>
      <c r="F110">
        <f>IF(ISBLANK(HLOOKUP(F$1, q_preprocess!$1:$1048576, $D110, FALSE)), "", HLOOKUP(F$1, q_preprocess!$1:$1048576, $D110, FALSE))</f>
        <v>136086</v>
      </c>
      <c r="G110">
        <f>IF(ISBLANK(HLOOKUP(G$1, q_preprocess!$1:$1048576, $D110, FALSE)), "", HLOOKUP(G$1, q_preprocess!$1:$1048576, $D110, FALSE))</f>
        <v>88391</v>
      </c>
      <c r="H110">
        <f>IF(ISBLANK(HLOOKUP(H$1, q_preprocess!$1:$1048576, $D110, FALSE)), "", HLOOKUP(H$1, q_preprocess!$1:$1048576, $D110, FALSE))</f>
        <v>24331</v>
      </c>
      <c r="I110">
        <f>IF(ISBLANK(HLOOKUP(I$1, q_preprocess!$1:$1048576, $D110, FALSE)), "", HLOOKUP(I$1, q_preprocess!$1:$1048576, $D110, FALSE))</f>
        <v>37257</v>
      </c>
      <c r="J110">
        <f>IF(ISBLANK(HLOOKUP(J$1, q_preprocess!$1:$1048576, $D110, FALSE)), "", HLOOKUP(J$1, q_preprocess!$1:$1048576, $D110, FALSE))</f>
        <v>36742</v>
      </c>
      <c r="K110">
        <f>IF(ISBLANK(HLOOKUP(K$1, q_preprocess!$1:$1048576, $D110, FALSE)), "", HLOOKUP(K$1, q_preprocess!$1:$1048576, $D110, FALSE))</f>
        <v>669</v>
      </c>
      <c r="L110">
        <f>IF(ISBLANK(HLOOKUP(L$1, q_preprocess!$1:$1048576, $D110, FALSE)), "", HLOOKUP(L$1, q_preprocess!$1:$1048576, $D110, FALSE))</f>
        <v>20621</v>
      </c>
      <c r="M110">
        <f>IF(ISBLANK(HLOOKUP(M$1, q_preprocess!$1:$1048576, $D110, FALSE)), "", HLOOKUP(M$1, q_preprocess!$1:$1048576, $D110, FALSE))</f>
        <v>35549</v>
      </c>
      <c r="N110">
        <f>IF(ISBLANK(HLOOKUP(N$1, q_preprocess!$1:$1048576, $D110, FALSE)), "", HLOOKUP(N$1, q_preprocess!$1:$1048576, $D110, FALSE))</f>
        <v>16864</v>
      </c>
      <c r="O110">
        <f>IF(ISBLANK(HLOOKUP(O$1, q_preprocess!$1:$1048576, $D110, FALSE)), "", HLOOKUP(O$1, q_preprocess!$1:$1048576, $D110, FALSE))</f>
        <v>14254</v>
      </c>
      <c r="P110">
        <f>IF(ISBLANK(HLOOKUP(P$1, q_preprocess!$1:$1048576, $D110, FALSE)), "", HLOOKUP(P$1, q_preprocess!$1:$1048576, $D110, FALSE))</f>
        <v>83147</v>
      </c>
    </row>
    <row r="111" spans="1:16">
      <c r="A111" s="34">
        <v>42887</v>
      </c>
      <c r="B111">
        <f t="shared" si="0"/>
        <v>2017</v>
      </c>
      <c r="C111">
        <f t="shared" si="1"/>
        <v>2</v>
      </c>
      <c r="D111">
        <v>111</v>
      </c>
      <c r="E111">
        <f>IF(ISBLANK(HLOOKUP(E$1, q_preprocess!$1:$1048576, $D111, FALSE)), "", HLOOKUP(E$1, q_preprocess!$1:$1048576, $D111, FALSE))</f>
        <v>133597</v>
      </c>
      <c r="F111">
        <f>IF(ISBLANK(HLOOKUP(F$1, q_preprocess!$1:$1048576, $D111, FALSE)), "", HLOOKUP(F$1, q_preprocess!$1:$1048576, $D111, FALSE))</f>
        <v>137102</v>
      </c>
      <c r="G111">
        <f>IF(ISBLANK(HLOOKUP(G$1, q_preprocess!$1:$1048576, $D111, FALSE)), "", HLOOKUP(G$1, q_preprocess!$1:$1048576, $D111, FALSE))</f>
        <v>88383</v>
      </c>
      <c r="H111">
        <f>IF(ISBLANK(HLOOKUP(H$1, q_preprocess!$1:$1048576, $D111, FALSE)), "", HLOOKUP(H$1, q_preprocess!$1:$1048576, $D111, FALSE))</f>
        <v>24685</v>
      </c>
      <c r="I111">
        <f>IF(ISBLANK(HLOOKUP(I$1, q_preprocess!$1:$1048576, $D111, FALSE)), "", HLOOKUP(I$1, q_preprocess!$1:$1048576, $D111, FALSE))</f>
        <v>37489</v>
      </c>
      <c r="J111">
        <f>IF(ISBLANK(HLOOKUP(J$1, q_preprocess!$1:$1048576, $D111, FALSE)), "", HLOOKUP(J$1, q_preprocess!$1:$1048576, $D111, FALSE))</f>
        <v>37175</v>
      </c>
      <c r="K111">
        <f>IF(ISBLANK(HLOOKUP(K$1, q_preprocess!$1:$1048576, $D111, FALSE)), "", HLOOKUP(K$1, q_preprocess!$1:$1048576, $D111, FALSE))</f>
        <v>310</v>
      </c>
      <c r="L111">
        <f>IF(ISBLANK(HLOOKUP(L$1, q_preprocess!$1:$1048576, $D111, FALSE)), "", HLOOKUP(L$1, q_preprocess!$1:$1048576, $D111, FALSE))</f>
        <v>20802</v>
      </c>
      <c r="M111">
        <f>IF(ISBLANK(HLOOKUP(M$1, q_preprocess!$1:$1048576, $D111, FALSE)), "", HLOOKUP(M$1, q_preprocess!$1:$1048576, $D111, FALSE))</f>
        <v>35765</v>
      </c>
      <c r="N111">
        <f>IF(ISBLANK(HLOOKUP(N$1, q_preprocess!$1:$1048576, $D111, FALSE)), "", HLOOKUP(N$1, q_preprocess!$1:$1048576, $D111, FALSE))</f>
        <v>16497</v>
      </c>
      <c r="O111">
        <f>IF(ISBLANK(HLOOKUP(O$1, q_preprocess!$1:$1048576, $D111, FALSE)), "", HLOOKUP(O$1, q_preprocess!$1:$1048576, $D111, FALSE))</f>
        <v>14499</v>
      </c>
      <c r="P111">
        <f>IF(ISBLANK(HLOOKUP(P$1, q_preprocess!$1:$1048576, $D111, FALSE)), "", HLOOKUP(P$1, q_preprocess!$1:$1048576, $D111, FALSE))</f>
        <v>88586</v>
      </c>
    </row>
    <row r="112" spans="1:16">
      <c r="A112" s="34">
        <v>42979</v>
      </c>
      <c r="B112">
        <f t="shared" si="0"/>
        <v>2017</v>
      </c>
      <c r="C112">
        <f t="shared" si="1"/>
        <v>3</v>
      </c>
      <c r="D112">
        <v>112</v>
      </c>
      <c r="E112" t="str">
        <f>IF(ISBLANK(HLOOKUP(E$1, q_preprocess!$1:$1048576, $D112, FALSE)), "", HLOOKUP(E$1, q_preprocess!$1:$1048576, $D112, FALSE))</f>
        <v/>
      </c>
      <c r="F112" t="str">
        <f>IF(ISBLANK(HLOOKUP(F$1, q_preprocess!$1:$1048576, $D112, FALSE)), "", HLOOKUP(F$1, q_preprocess!$1:$1048576, $D112, FALSE))</f>
        <v/>
      </c>
      <c r="G112" t="str">
        <f>IF(ISBLANK(HLOOKUP(G$1, q_preprocess!$1:$1048576, $D112, FALSE)), "", HLOOKUP(G$1, q_preprocess!$1:$1048576, $D112, FALSE))</f>
        <v/>
      </c>
      <c r="H112" t="str">
        <f>IF(ISBLANK(HLOOKUP(H$1, q_preprocess!$1:$1048576, $D112, FALSE)), "", HLOOKUP(H$1, q_preprocess!$1:$1048576, $D112, FALSE))</f>
        <v/>
      </c>
      <c r="I112" t="str">
        <f>IF(ISBLANK(HLOOKUP(I$1, q_preprocess!$1:$1048576, $D112, FALSE)), "", HLOOKUP(I$1, q_preprocess!$1:$1048576, $D112, FALSE))</f>
        <v/>
      </c>
      <c r="J112" t="str">
        <f>IF(ISBLANK(HLOOKUP(J$1, q_preprocess!$1:$1048576, $D112, FALSE)), "", HLOOKUP(J$1, q_preprocess!$1:$1048576, $D112, FALSE))</f>
        <v/>
      </c>
      <c r="K112" t="str">
        <f>IF(ISBLANK(HLOOKUP(K$1, q_preprocess!$1:$1048576, $D112, FALSE)), "", HLOOKUP(K$1, q_preprocess!$1:$1048576, $D112, FALSE))</f>
        <v/>
      </c>
      <c r="L112" t="str">
        <f>IF(ISBLANK(HLOOKUP(L$1, q_preprocess!$1:$1048576, $D112, FALSE)), "", HLOOKUP(L$1, q_preprocess!$1:$1048576, $D112, FALSE))</f>
        <v/>
      </c>
      <c r="M112" t="str">
        <f>IF(ISBLANK(HLOOKUP(M$1, q_preprocess!$1:$1048576, $D112, FALSE)), "", HLOOKUP(M$1, q_preprocess!$1:$1048576, $D112, FALSE))</f>
        <v/>
      </c>
      <c r="N112" t="str">
        <f>IF(ISBLANK(HLOOKUP(N$1, q_preprocess!$1:$1048576, $D112, FALSE)), "", HLOOKUP(N$1, q_preprocess!$1:$1048576, $D112, FALSE))</f>
        <v/>
      </c>
      <c r="O112" t="str">
        <f>IF(ISBLANK(HLOOKUP(O$1, q_preprocess!$1:$1048576, $D112, FALSE)), "", HLOOKUP(O$1, q_preprocess!$1:$1048576, $D112, FALSE))</f>
        <v/>
      </c>
      <c r="P112" t="str">
        <f>IF(ISBLANK(HLOOKUP(P$1, q_preprocess!$1:$1048576, $D112, FALSE)), "", HLOOKUP(P$1, q_preprocess!$1:$1048576, $D112, FALSE))</f>
        <v/>
      </c>
    </row>
    <row r="113" spans="1:16">
      <c r="A113" s="34">
        <v>43070</v>
      </c>
      <c r="B113">
        <f t="shared" si="0"/>
        <v>2017</v>
      </c>
      <c r="C113">
        <f t="shared" si="1"/>
        <v>4</v>
      </c>
      <c r="D113">
        <v>113</v>
      </c>
      <c r="E113" t="str">
        <f>IF(ISBLANK(HLOOKUP(E$1, q_preprocess!$1:$1048576, $D113, FALSE)), "", HLOOKUP(E$1, q_preprocess!$1:$1048576, $D113, FALSE))</f>
        <v/>
      </c>
      <c r="F113" t="str">
        <f>IF(ISBLANK(HLOOKUP(F$1, q_preprocess!$1:$1048576, $D113, FALSE)), "", HLOOKUP(F$1, q_preprocess!$1:$1048576, $D113, FALSE))</f>
        <v/>
      </c>
      <c r="G113" t="str">
        <f>IF(ISBLANK(HLOOKUP(G$1, q_preprocess!$1:$1048576, $D113, FALSE)), "", HLOOKUP(G$1, q_preprocess!$1:$1048576, $D113, FALSE))</f>
        <v/>
      </c>
      <c r="H113" t="str">
        <f>IF(ISBLANK(HLOOKUP(H$1, q_preprocess!$1:$1048576, $D113, FALSE)), "", HLOOKUP(H$1, q_preprocess!$1:$1048576, $D113, FALSE))</f>
        <v/>
      </c>
      <c r="I113" t="str">
        <f>IF(ISBLANK(HLOOKUP(I$1, q_preprocess!$1:$1048576, $D113, FALSE)), "", HLOOKUP(I$1, q_preprocess!$1:$1048576, $D113, FALSE))</f>
        <v/>
      </c>
      <c r="J113" t="str">
        <f>IF(ISBLANK(HLOOKUP(J$1, q_preprocess!$1:$1048576, $D113, FALSE)), "", HLOOKUP(J$1, q_preprocess!$1:$1048576, $D113, FALSE))</f>
        <v/>
      </c>
      <c r="K113" t="str">
        <f>IF(ISBLANK(HLOOKUP(K$1, q_preprocess!$1:$1048576, $D113, FALSE)), "", HLOOKUP(K$1, q_preprocess!$1:$1048576, $D113, FALSE))</f>
        <v/>
      </c>
      <c r="L113" t="str">
        <f>IF(ISBLANK(HLOOKUP(L$1, q_preprocess!$1:$1048576, $D113, FALSE)), "", HLOOKUP(L$1, q_preprocess!$1:$1048576, $D113, FALSE))</f>
        <v/>
      </c>
      <c r="M113" t="str">
        <f>IF(ISBLANK(HLOOKUP(M$1, q_preprocess!$1:$1048576, $D113, FALSE)), "", HLOOKUP(M$1, q_preprocess!$1:$1048576, $D113, FALSE))</f>
        <v/>
      </c>
      <c r="N113" t="str">
        <f>IF(ISBLANK(HLOOKUP(N$1, q_preprocess!$1:$1048576, $D113, FALSE)), "", HLOOKUP(N$1, q_preprocess!$1:$1048576, $D113, FALSE))</f>
        <v/>
      </c>
      <c r="O113" t="str">
        <f>IF(ISBLANK(HLOOKUP(O$1, q_preprocess!$1:$1048576, $D113, FALSE)), "", HLOOKUP(O$1, q_preprocess!$1:$1048576, $D113, FALSE))</f>
        <v/>
      </c>
      <c r="P113" t="str">
        <f>IF(ISBLANK(HLOOKUP(P$1, q_preprocess!$1:$1048576, $D113, FALSE)), "", HLOOKUP(P$1, q_preprocess!$1:$1048576, $D113, FALSE))</f>
        <v/>
      </c>
    </row>
    <row r="114" spans="1:16">
      <c r="A114" s="33">
        <v>43160</v>
      </c>
      <c r="B114" s="4">
        <v>2018</v>
      </c>
      <c r="C114" s="4">
        <v>1</v>
      </c>
      <c r="D114">
        <v>114</v>
      </c>
      <c r="E114" t="str">
        <f>IF(ISBLANK(HLOOKUP(E$1, q_preprocess!$1:$1048576, $D114, FALSE)), "", HLOOKUP(E$1, q_preprocess!$1:$1048576, $D114, FALSE))</f>
        <v/>
      </c>
      <c r="F114" t="str">
        <f>IF(ISBLANK(HLOOKUP(F$1, q_preprocess!$1:$1048576, $D114, FALSE)), "", HLOOKUP(F$1, q_preprocess!$1:$1048576, $D114, FALSE))</f>
        <v/>
      </c>
      <c r="G114" t="str">
        <f>IF(ISBLANK(HLOOKUP(G$1, q_preprocess!$1:$1048576, $D114, FALSE)), "", HLOOKUP(G$1, q_preprocess!$1:$1048576, $D114, FALSE))</f>
        <v/>
      </c>
      <c r="H114" t="str">
        <f>IF(ISBLANK(HLOOKUP(H$1, q_preprocess!$1:$1048576, $D114, FALSE)), "", HLOOKUP(H$1, q_preprocess!$1:$1048576, $D114, FALSE))</f>
        <v/>
      </c>
      <c r="I114" t="str">
        <f>IF(ISBLANK(HLOOKUP(I$1, q_preprocess!$1:$1048576, $D114, FALSE)), "", HLOOKUP(I$1, q_preprocess!$1:$1048576, $D114, FALSE))</f>
        <v/>
      </c>
      <c r="J114" t="str">
        <f>IF(ISBLANK(HLOOKUP(J$1, q_preprocess!$1:$1048576, $D114, FALSE)), "", HLOOKUP(J$1, q_preprocess!$1:$1048576, $D114, FALSE))</f>
        <v/>
      </c>
      <c r="K114" t="str">
        <f>IF(ISBLANK(HLOOKUP(K$1, q_preprocess!$1:$1048576, $D114, FALSE)), "", HLOOKUP(K$1, q_preprocess!$1:$1048576, $D114, FALSE))</f>
        <v/>
      </c>
      <c r="L114" t="str">
        <f>IF(ISBLANK(HLOOKUP(L$1, q_preprocess!$1:$1048576, $D114, FALSE)), "", HLOOKUP(L$1, q_preprocess!$1:$1048576, $D114, FALSE))</f>
        <v/>
      </c>
      <c r="M114" t="str">
        <f>IF(ISBLANK(HLOOKUP(M$1, q_preprocess!$1:$1048576, $D114, FALSE)), "", HLOOKUP(M$1, q_preprocess!$1:$1048576, $D114, FALSE))</f>
        <v/>
      </c>
      <c r="N114" t="str">
        <f>IF(ISBLANK(HLOOKUP(N$1, q_preprocess!$1:$1048576, $D114, FALSE)), "", HLOOKUP(N$1, q_preprocess!$1:$1048576, $D114, FALSE))</f>
        <v/>
      </c>
      <c r="O114" t="str">
        <f>IF(ISBLANK(HLOOKUP(O$1, q_preprocess!$1:$1048576, $D114, FALSE)), "", HLOOKUP(O$1, q_preprocess!$1:$1048576, $D114, FALSE))</f>
        <v/>
      </c>
      <c r="P114" t="str">
        <f>IF(ISBLANK(HLOOKUP(P$1, q_preprocess!$1:$1048576, $D114, FALSE)), "", HLOOKUP(P$1, q_preprocess!$1:$1048576, $D114, FALSE))</f>
        <v/>
      </c>
    </row>
    <row r="115" spans="1:16">
      <c r="A115" s="33">
        <v>43252</v>
      </c>
      <c r="B115" s="4">
        <v>2018</v>
      </c>
      <c r="C115" s="4">
        <v>2</v>
      </c>
      <c r="D115">
        <v>115</v>
      </c>
      <c r="E115" t="str">
        <f>IF(ISBLANK(HLOOKUP(E$1, q_preprocess!$1:$1048576, $D115, FALSE)), "", HLOOKUP(E$1, q_preprocess!$1:$1048576, $D115, FALSE))</f>
        <v/>
      </c>
      <c r="F115" t="str">
        <f>IF(ISBLANK(HLOOKUP(F$1, q_preprocess!$1:$1048576, $D115, FALSE)), "", HLOOKUP(F$1, q_preprocess!$1:$1048576, $D115, FALSE))</f>
        <v/>
      </c>
      <c r="G115" t="str">
        <f>IF(ISBLANK(HLOOKUP(G$1, q_preprocess!$1:$1048576, $D115, FALSE)), "", HLOOKUP(G$1, q_preprocess!$1:$1048576, $D115, FALSE))</f>
        <v/>
      </c>
      <c r="H115" t="str">
        <f>IF(ISBLANK(HLOOKUP(H$1, q_preprocess!$1:$1048576, $D115, FALSE)), "", HLOOKUP(H$1, q_preprocess!$1:$1048576, $D115, FALSE))</f>
        <v/>
      </c>
      <c r="I115" t="str">
        <f>IF(ISBLANK(HLOOKUP(I$1, q_preprocess!$1:$1048576, $D115, FALSE)), "", HLOOKUP(I$1, q_preprocess!$1:$1048576, $D115, FALSE))</f>
        <v/>
      </c>
      <c r="J115" t="str">
        <f>IF(ISBLANK(HLOOKUP(J$1, q_preprocess!$1:$1048576, $D115, FALSE)), "", HLOOKUP(J$1, q_preprocess!$1:$1048576, $D115, FALSE))</f>
        <v/>
      </c>
      <c r="K115" t="str">
        <f>IF(ISBLANK(HLOOKUP(K$1, q_preprocess!$1:$1048576, $D115, FALSE)), "", HLOOKUP(K$1, q_preprocess!$1:$1048576, $D115, FALSE))</f>
        <v/>
      </c>
      <c r="L115" t="str">
        <f>IF(ISBLANK(HLOOKUP(L$1, q_preprocess!$1:$1048576, $D115, FALSE)), "", HLOOKUP(L$1, q_preprocess!$1:$1048576, $D115, FALSE))</f>
        <v/>
      </c>
      <c r="M115" t="str">
        <f>IF(ISBLANK(HLOOKUP(M$1, q_preprocess!$1:$1048576, $D115, FALSE)), "", HLOOKUP(M$1, q_preprocess!$1:$1048576, $D115, FALSE))</f>
        <v/>
      </c>
      <c r="N115" t="str">
        <f>IF(ISBLANK(HLOOKUP(N$1, q_preprocess!$1:$1048576, $D115, FALSE)), "", HLOOKUP(N$1, q_preprocess!$1:$1048576, $D115, FALSE))</f>
        <v/>
      </c>
      <c r="O115" t="str">
        <f>IF(ISBLANK(HLOOKUP(O$1, q_preprocess!$1:$1048576, $D115, FALSE)), "", HLOOKUP(O$1, q_preprocess!$1:$1048576, $D115, FALSE))</f>
        <v/>
      </c>
      <c r="P115" t="str">
        <f>IF(ISBLANK(HLOOKUP(P$1, q_preprocess!$1:$1048576, $D115, FALSE)), "", HLOOKUP(P$1, q_preprocess!$1:$1048576, $D115, FALSE))</f>
        <v/>
      </c>
    </row>
    <row r="116" spans="1:16">
      <c r="A116" s="33">
        <v>43344</v>
      </c>
      <c r="B116" s="4">
        <v>2018</v>
      </c>
      <c r="C116" s="4">
        <v>3</v>
      </c>
      <c r="D116">
        <v>116</v>
      </c>
      <c r="E116" t="str">
        <f>IF(ISBLANK(HLOOKUP(E$1, q_preprocess!$1:$1048576, $D116, FALSE)), "", HLOOKUP(E$1, q_preprocess!$1:$1048576, $D116, FALSE))</f>
        <v/>
      </c>
      <c r="F116" t="str">
        <f>IF(ISBLANK(HLOOKUP(F$1, q_preprocess!$1:$1048576, $D116, FALSE)), "", HLOOKUP(F$1, q_preprocess!$1:$1048576, $D116, FALSE))</f>
        <v/>
      </c>
      <c r="G116" t="str">
        <f>IF(ISBLANK(HLOOKUP(G$1, q_preprocess!$1:$1048576, $D116, FALSE)), "", HLOOKUP(G$1, q_preprocess!$1:$1048576, $D116, FALSE))</f>
        <v/>
      </c>
      <c r="H116" t="str">
        <f>IF(ISBLANK(HLOOKUP(H$1, q_preprocess!$1:$1048576, $D116, FALSE)), "", HLOOKUP(H$1, q_preprocess!$1:$1048576, $D116, FALSE))</f>
        <v/>
      </c>
      <c r="I116" t="str">
        <f>IF(ISBLANK(HLOOKUP(I$1, q_preprocess!$1:$1048576, $D116, FALSE)), "", HLOOKUP(I$1, q_preprocess!$1:$1048576, $D116, FALSE))</f>
        <v/>
      </c>
      <c r="J116" t="str">
        <f>IF(ISBLANK(HLOOKUP(J$1, q_preprocess!$1:$1048576, $D116, FALSE)), "", HLOOKUP(J$1, q_preprocess!$1:$1048576, $D116, FALSE))</f>
        <v/>
      </c>
      <c r="K116" t="str">
        <f>IF(ISBLANK(HLOOKUP(K$1, q_preprocess!$1:$1048576, $D116, FALSE)), "", HLOOKUP(K$1, q_preprocess!$1:$1048576, $D116, FALSE))</f>
        <v/>
      </c>
      <c r="L116" t="str">
        <f>IF(ISBLANK(HLOOKUP(L$1, q_preprocess!$1:$1048576, $D116, FALSE)), "", HLOOKUP(L$1, q_preprocess!$1:$1048576, $D116, FALSE))</f>
        <v/>
      </c>
      <c r="M116" t="str">
        <f>IF(ISBLANK(HLOOKUP(M$1, q_preprocess!$1:$1048576, $D116, FALSE)), "", HLOOKUP(M$1, q_preprocess!$1:$1048576, $D116, FALSE))</f>
        <v/>
      </c>
      <c r="N116" t="str">
        <f>IF(ISBLANK(HLOOKUP(N$1, q_preprocess!$1:$1048576, $D116, FALSE)), "", HLOOKUP(N$1, q_preprocess!$1:$1048576, $D116, FALSE))</f>
        <v/>
      </c>
      <c r="O116" t="str">
        <f>IF(ISBLANK(HLOOKUP(O$1, q_preprocess!$1:$1048576, $D116, FALSE)), "", HLOOKUP(O$1, q_preprocess!$1:$1048576, $D116, FALSE))</f>
        <v/>
      </c>
      <c r="P116" t="str">
        <f>IF(ISBLANK(HLOOKUP(P$1, q_preprocess!$1:$1048576, $D116, FALSE)), "", HLOOKUP(P$1, q_preprocess!$1:$1048576, $D116, FALSE))</f>
        <v/>
      </c>
    </row>
    <row r="117" spans="1:16">
      <c r="A117" s="33">
        <v>43435</v>
      </c>
      <c r="B117" s="4">
        <v>2018</v>
      </c>
      <c r="C117" s="4">
        <v>4</v>
      </c>
      <c r="D117">
        <v>117</v>
      </c>
      <c r="E117" t="str">
        <f>IF(ISBLANK(HLOOKUP(E$1, q_preprocess!$1:$1048576, $D117, FALSE)), "", HLOOKUP(E$1, q_preprocess!$1:$1048576, $D117, FALSE))</f>
        <v/>
      </c>
      <c r="F117" t="str">
        <f>IF(ISBLANK(HLOOKUP(F$1, q_preprocess!$1:$1048576, $D117, FALSE)), "", HLOOKUP(F$1, q_preprocess!$1:$1048576, $D117, FALSE))</f>
        <v/>
      </c>
      <c r="G117" t="str">
        <f>IF(ISBLANK(HLOOKUP(G$1, q_preprocess!$1:$1048576, $D117, FALSE)), "", HLOOKUP(G$1, q_preprocess!$1:$1048576, $D117, FALSE))</f>
        <v/>
      </c>
      <c r="H117" t="str">
        <f>IF(ISBLANK(HLOOKUP(H$1, q_preprocess!$1:$1048576, $D117, FALSE)), "", HLOOKUP(H$1, q_preprocess!$1:$1048576, $D117, FALSE))</f>
        <v/>
      </c>
      <c r="I117" t="str">
        <f>IF(ISBLANK(HLOOKUP(I$1, q_preprocess!$1:$1048576, $D117, FALSE)), "", HLOOKUP(I$1, q_preprocess!$1:$1048576, $D117, FALSE))</f>
        <v/>
      </c>
      <c r="J117" t="str">
        <f>IF(ISBLANK(HLOOKUP(J$1, q_preprocess!$1:$1048576, $D117, FALSE)), "", HLOOKUP(J$1, q_preprocess!$1:$1048576, $D117, FALSE))</f>
        <v/>
      </c>
      <c r="K117" t="str">
        <f>IF(ISBLANK(HLOOKUP(K$1, q_preprocess!$1:$1048576, $D117, FALSE)), "", HLOOKUP(K$1, q_preprocess!$1:$1048576, $D117, FALSE))</f>
        <v/>
      </c>
      <c r="L117" t="str">
        <f>IF(ISBLANK(HLOOKUP(L$1, q_preprocess!$1:$1048576, $D117, FALSE)), "", HLOOKUP(L$1, q_preprocess!$1:$1048576, $D117, FALSE))</f>
        <v/>
      </c>
      <c r="M117" t="str">
        <f>IF(ISBLANK(HLOOKUP(M$1, q_preprocess!$1:$1048576, $D117, FALSE)), "", HLOOKUP(M$1, q_preprocess!$1:$1048576, $D117, FALSE))</f>
        <v/>
      </c>
      <c r="N117" t="str">
        <f>IF(ISBLANK(HLOOKUP(N$1, q_preprocess!$1:$1048576, $D117, FALSE)), "", HLOOKUP(N$1, q_preprocess!$1:$1048576, $D117, FALSE))</f>
        <v/>
      </c>
      <c r="O117" t="str">
        <f>IF(ISBLANK(HLOOKUP(O$1, q_preprocess!$1:$1048576, $D117, FALSE)), "", HLOOKUP(O$1, q_preprocess!$1:$1048576, $D117, FALSE))</f>
        <v/>
      </c>
      <c r="P117" t="str">
        <f>IF(ISBLANK(HLOOKUP(P$1, q_preprocess!$1:$1048576, $D117, FALSE)), "", HLOOKUP(P$1, q_preprocess!$1:$1048576, $D117, FALSE))</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rgb="FFFF0000"/>
  </sheetPr>
  <dimension ref="A1:O124"/>
  <sheetViews>
    <sheetView zoomScale="80" zoomScaleNormal="80" workbookViewId="0">
      <pane xSplit="3" ySplit="1" topLeftCell="D73" activePane="bottomRight" state="frozen"/>
      <selection activeCell="A120" sqref="A120"/>
      <selection pane="topRight" activeCell="A120" sqref="A120"/>
      <selection pane="bottomLeft" activeCell="A120" sqref="A120"/>
      <selection pane="bottomRight" activeCell="H111" sqref="H111"/>
    </sheetView>
  </sheetViews>
  <sheetFormatPr defaultRowHeight="15"/>
  <cols>
    <col min="1" max="1" width="9.85546875" style="21" bestFit="1" customWidth="1"/>
    <col min="2" max="2" width="9.140625" style="4" customWidth="1"/>
    <col min="3" max="3" width="9.140625" style="4"/>
    <col min="4" max="4" width="29.28515625" style="20" customWidth="1"/>
    <col min="5" max="12" width="13" style="20" customWidth="1"/>
    <col min="13" max="13" width="11.85546875" style="4" customWidth="1"/>
    <col min="14" max="14" width="14.28515625" style="4" customWidth="1"/>
    <col min="15" max="15" width="13.5703125" style="4" customWidth="1"/>
    <col min="16" max="16384" width="9.140625" style="4"/>
  </cols>
  <sheetData>
    <row r="1" spans="1:15" s="19" customFormat="1">
      <c r="A1" s="18" t="s">
        <v>4</v>
      </c>
      <c r="B1" s="19" t="s">
        <v>0</v>
      </c>
      <c r="C1" s="19" t="s">
        <v>1</v>
      </c>
      <c r="D1" s="20" t="s">
        <v>2</v>
      </c>
      <c r="E1" s="20" t="s">
        <v>184</v>
      </c>
      <c r="F1" s="20" t="s">
        <v>3</v>
      </c>
      <c r="G1" s="20" t="s">
        <v>9</v>
      </c>
      <c r="H1" s="20" t="s">
        <v>10</v>
      </c>
      <c r="I1" s="20" t="s">
        <v>195</v>
      </c>
      <c r="J1" s="20" t="s">
        <v>196</v>
      </c>
      <c r="K1" s="20" t="s">
        <v>11</v>
      </c>
      <c r="L1" s="20" t="s">
        <v>12</v>
      </c>
      <c r="M1" s="19" t="s">
        <v>147</v>
      </c>
      <c r="N1" s="19" t="s">
        <v>148</v>
      </c>
      <c r="O1" s="19" t="s">
        <v>149</v>
      </c>
    </row>
    <row r="2" spans="1:15">
      <c r="A2" s="33">
        <v>32933</v>
      </c>
      <c r="B2" s="4">
        <v>1990</v>
      </c>
      <c r="C2" s="4">
        <v>1</v>
      </c>
    </row>
    <row r="3" spans="1:15">
      <c r="A3" s="33">
        <v>33025</v>
      </c>
      <c r="B3" s="4">
        <v>1990</v>
      </c>
      <c r="C3" s="4">
        <v>2</v>
      </c>
    </row>
    <row r="4" spans="1:15">
      <c r="A4" s="33">
        <v>33117</v>
      </c>
      <c r="B4" s="4">
        <v>1990</v>
      </c>
      <c r="C4" s="4">
        <v>3</v>
      </c>
    </row>
    <row r="5" spans="1:15">
      <c r="A5" s="33">
        <v>33208</v>
      </c>
      <c r="B5" s="4">
        <v>1990</v>
      </c>
      <c r="C5" s="4">
        <v>4</v>
      </c>
    </row>
    <row r="6" spans="1:15">
      <c r="A6" s="33">
        <v>33298</v>
      </c>
      <c r="B6" s="4">
        <v>1991</v>
      </c>
      <c r="C6" s="4">
        <v>1</v>
      </c>
    </row>
    <row r="7" spans="1:15">
      <c r="A7" s="33">
        <v>33390</v>
      </c>
      <c r="B7" s="4">
        <v>1991</v>
      </c>
      <c r="C7" s="4">
        <v>2</v>
      </c>
    </row>
    <row r="8" spans="1:15">
      <c r="A8" s="33">
        <v>33482</v>
      </c>
      <c r="B8" s="4">
        <v>1991</v>
      </c>
      <c r="C8" s="4">
        <v>3</v>
      </c>
    </row>
    <row r="9" spans="1:15">
      <c r="A9" s="33">
        <v>33573</v>
      </c>
      <c r="B9" s="4">
        <v>1991</v>
      </c>
      <c r="C9" s="4">
        <v>4</v>
      </c>
    </row>
    <row r="10" spans="1:15">
      <c r="A10" s="33">
        <v>33664</v>
      </c>
      <c r="B10" s="4">
        <v>1992</v>
      </c>
      <c r="C10" s="4">
        <v>1</v>
      </c>
    </row>
    <row r="11" spans="1:15">
      <c r="A11" s="33">
        <v>33756</v>
      </c>
      <c r="B11" s="4">
        <v>1992</v>
      </c>
      <c r="C11" s="4">
        <v>2</v>
      </c>
    </row>
    <row r="12" spans="1:15">
      <c r="A12" s="33">
        <v>33848</v>
      </c>
      <c r="B12" s="4">
        <v>1992</v>
      </c>
      <c r="C12" s="4">
        <v>3</v>
      </c>
    </row>
    <row r="13" spans="1:15">
      <c r="A13" s="33">
        <v>33939</v>
      </c>
      <c r="B13" s="4">
        <v>1992</v>
      </c>
      <c r="C13" s="4">
        <v>4</v>
      </c>
    </row>
    <row r="14" spans="1:15">
      <c r="A14" s="33">
        <v>34029</v>
      </c>
      <c r="B14" s="4">
        <v>1993</v>
      </c>
      <c r="C14" s="4">
        <v>1</v>
      </c>
    </row>
    <row r="15" spans="1:15">
      <c r="A15" s="33">
        <v>34121</v>
      </c>
      <c r="B15" s="4">
        <v>1993</v>
      </c>
      <c r="C15" s="4">
        <v>2</v>
      </c>
    </row>
    <row r="16" spans="1:15">
      <c r="A16" s="33">
        <v>34213</v>
      </c>
      <c r="B16" s="4">
        <v>1993</v>
      </c>
      <c r="C16" s="4">
        <v>3</v>
      </c>
    </row>
    <row r="17" spans="1:3">
      <c r="A17" s="33">
        <v>34304</v>
      </c>
      <c r="B17" s="4">
        <v>1993</v>
      </c>
      <c r="C17" s="4">
        <v>4</v>
      </c>
    </row>
    <row r="18" spans="1:3">
      <c r="A18" s="33">
        <v>34394</v>
      </c>
      <c r="B18" s="4">
        <v>1994</v>
      </c>
      <c r="C18" s="4">
        <v>1</v>
      </c>
    </row>
    <row r="19" spans="1:3">
      <c r="A19" s="33">
        <v>34486</v>
      </c>
      <c r="B19" s="4">
        <v>1994</v>
      </c>
      <c r="C19" s="4">
        <v>2</v>
      </c>
    </row>
    <row r="20" spans="1:3">
      <c r="A20" s="33">
        <v>34578</v>
      </c>
      <c r="B20" s="4">
        <v>1994</v>
      </c>
      <c r="C20" s="4">
        <v>3</v>
      </c>
    </row>
    <row r="21" spans="1:3">
      <c r="A21" s="33">
        <v>34669</v>
      </c>
      <c r="B21" s="4">
        <v>1994</v>
      </c>
      <c r="C21" s="4">
        <v>4</v>
      </c>
    </row>
    <row r="22" spans="1:3">
      <c r="A22" s="33">
        <v>34759</v>
      </c>
      <c r="B22" s="4">
        <v>1995</v>
      </c>
      <c r="C22" s="4">
        <v>1</v>
      </c>
    </row>
    <row r="23" spans="1:3">
      <c r="A23" s="33">
        <v>34851</v>
      </c>
      <c r="B23" s="4">
        <v>1995</v>
      </c>
      <c r="C23" s="4">
        <v>2</v>
      </c>
    </row>
    <row r="24" spans="1:3">
      <c r="A24" s="33">
        <v>34943</v>
      </c>
      <c r="B24" s="4">
        <v>1995</v>
      </c>
      <c r="C24" s="4">
        <v>3</v>
      </c>
    </row>
    <row r="25" spans="1:3">
      <c r="A25" s="33">
        <v>35034</v>
      </c>
      <c r="B25" s="4">
        <v>1995</v>
      </c>
      <c r="C25" s="4">
        <v>4</v>
      </c>
    </row>
    <row r="26" spans="1:3">
      <c r="A26" s="33">
        <v>35125</v>
      </c>
      <c r="B26" s="4">
        <v>1996</v>
      </c>
      <c r="C26" s="4">
        <v>1</v>
      </c>
    </row>
    <row r="27" spans="1:3">
      <c r="A27" s="33">
        <v>35217</v>
      </c>
      <c r="B27" s="4">
        <v>1996</v>
      </c>
      <c r="C27" s="4">
        <v>2</v>
      </c>
    </row>
    <row r="28" spans="1:3">
      <c r="A28" s="33">
        <v>35309</v>
      </c>
      <c r="B28" s="4">
        <v>1996</v>
      </c>
      <c r="C28" s="4">
        <v>3</v>
      </c>
    </row>
    <row r="29" spans="1:3">
      <c r="A29" s="33">
        <v>35400</v>
      </c>
      <c r="B29" s="4">
        <v>1996</v>
      </c>
      <c r="C29" s="4">
        <v>4</v>
      </c>
    </row>
    <row r="30" spans="1:3">
      <c r="A30" s="33">
        <v>35490</v>
      </c>
      <c r="B30" s="4">
        <v>1997</v>
      </c>
      <c r="C30" s="4">
        <v>1</v>
      </c>
    </row>
    <row r="31" spans="1:3">
      <c r="A31" s="33">
        <v>35582</v>
      </c>
      <c r="B31" s="4">
        <v>1997</v>
      </c>
      <c r="C31" s="4">
        <v>2</v>
      </c>
    </row>
    <row r="32" spans="1:3">
      <c r="A32" s="33">
        <v>35674</v>
      </c>
      <c r="B32" s="4">
        <v>1997</v>
      </c>
      <c r="C32" s="4">
        <v>3</v>
      </c>
    </row>
    <row r="33" spans="1:15">
      <c r="A33" s="33">
        <v>35765</v>
      </c>
      <c r="B33" s="4">
        <v>1997</v>
      </c>
      <c r="C33" s="4">
        <v>4</v>
      </c>
    </row>
    <row r="34" spans="1:15">
      <c r="A34" s="33">
        <v>35855</v>
      </c>
      <c r="B34" s="4">
        <v>1998</v>
      </c>
      <c r="C34" s="4">
        <v>1</v>
      </c>
    </row>
    <row r="35" spans="1:15">
      <c r="A35" s="33">
        <v>35947</v>
      </c>
      <c r="B35" s="4">
        <v>1998</v>
      </c>
      <c r="C35" s="4">
        <v>2</v>
      </c>
    </row>
    <row r="36" spans="1:15">
      <c r="A36" s="33">
        <v>36039</v>
      </c>
      <c r="B36" s="4">
        <v>1998</v>
      </c>
      <c r="C36" s="4">
        <v>3</v>
      </c>
    </row>
    <row r="37" spans="1:15">
      <c r="A37" s="33">
        <v>36130</v>
      </c>
      <c r="B37" s="4">
        <v>1998</v>
      </c>
      <c r="C37" s="4">
        <v>4</v>
      </c>
    </row>
    <row r="38" spans="1:15">
      <c r="A38" s="33">
        <v>36220</v>
      </c>
      <c r="B38" s="4">
        <v>1999</v>
      </c>
      <c r="C38" s="4">
        <v>1</v>
      </c>
    </row>
    <row r="39" spans="1:15">
      <c r="A39" s="33">
        <v>36312</v>
      </c>
      <c r="B39" s="4">
        <v>1999</v>
      </c>
      <c r="C39" s="4">
        <v>2</v>
      </c>
    </row>
    <row r="40" spans="1:15">
      <c r="A40" s="33">
        <v>36404</v>
      </c>
      <c r="B40" s="4">
        <v>1999</v>
      </c>
      <c r="C40" s="4">
        <v>3</v>
      </c>
    </row>
    <row r="41" spans="1:15">
      <c r="A41" s="33">
        <v>36495</v>
      </c>
      <c r="B41" s="4">
        <v>1999</v>
      </c>
      <c r="C41" s="4">
        <v>4</v>
      </c>
    </row>
    <row r="42" spans="1:15">
      <c r="A42" s="33">
        <v>36586</v>
      </c>
      <c r="B42" s="4">
        <v>2000</v>
      </c>
      <c r="C42" s="4">
        <v>1</v>
      </c>
      <c r="D42" s="20">
        <v>66524</v>
      </c>
      <c r="E42" s="20">
        <v>70996</v>
      </c>
      <c r="F42" s="20">
        <v>48411</v>
      </c>
      <c r="G42" s="20">
        <v>11600</v>
      </c>
      <c r="H42" s="20">
        <v>11153</v>
      </c>
      <c r="I42" s="20">
        <v>9845</v>
      </c>
      <c r="J42" s="20">
        <v>-404</v>
      </c>
      <c r="K42" s="20">
        <v>11560</v>
      </c>
      <c r="L42" s="20">
        <v>10737</v>
      </c>
      <c r="M42" s="4">
        <v>11194</v>
      </c>
      <c r="N42" s="4">
        <v>8914</v>
      </c>
      <c r="O42" s="4">
        <v>41039</v>
      </c>
    </row>
    <row r="43" spans="1:15">
      <c r="A43" s="33">
        <v>36678</v>
      </c>
      <c r="B43" s="4">
        <v>2000</v>
      </c>
      <c r="C43" s="4">
        <v>2</v>
      </c>
      <c r="D43" s="20">
        <v>68993</v>
      </c>
      <c r="E43" s="20">
        <v>71018</v>
      </c>
      <c r="F43" s="20">
        <v>48515</v>
      </c>
      <c r="G43" s="20">
        <v>11630</v>
      </c>
      <c r="H43" s="20">
        <v>9460</v>
      </c>
      <c r="I43" s="20">
        <v>9841</v>
      </c>
      <c r="J43" s="20">
        <v>-108</v>
      </c>
      <c r="K43" s="20">
        <v>11289</v>
      </c>
      <c r="L43" s="20">
        <v>10883</v>
      </c>
      <c r="M43" s="4">
        <v>11181</v>
      </c>
      <c r="N43" s="4">
        <v>9243</v>
      </c>
      <c r="O43" s="4">
        <v>43067</v>
      </c>
    </row>
    <row r="44" spans="1:15">
      <c r="A44" s="33">
        <v>36770</v>
      </c>
      <c r="B44" s="4">
        <v>2000</v>
      </c>
      <c r="C44" s="4">
        <v>3</v>
      </c>
      <c r="D44" s="20">
        <v>71531</v>
      </c>
      <c r="E44" s="20">
        <v>71415</v>
      </c>
      <c r="F44" s="20">
        <v>48531</v>
      </c>
      <c r="G44" s="20">
        <v>11655</v>
      </c>
      <c r="H44" s="20">
        <v>10340</v>
      </c>
      <c r="I44" s="20">
        <v>9890</v>
      </c>
      <c r="J44" s="20">
        <v>893</v>
      </c>
      <c r="K44" s="20">
        <v>11316</v>
      </c>
      <c r="L44" s="20">
        <v>10953</v>
      </c>
      <c r="M44" s="4">
        <v>11287</v>
      </c>
      <c r="N44" s="4">
        <v>10134</v>
      </c>
      <c r="O44" s="4">
        <v>44364</v>
      </c>
    </row>
    <row r="45" spans="1:15">
      <c r="A45" s="33">
        <v>36861</v>
      </c>
      <c r="B45" s="4">
        <v>2000</v>
      </c>
      <c r="C45" s="4">
        <v>4</v>
      </c>
      <c r="D45" s="20">
        <v>77713</v>
      </c>
      <c r="E45" s="20">
        <v>71332</v>
      </c>
      <c r="F45" s="20">
        <v>48509</v>
      </c>
      <c r="G45" s="20">
        <v>12114</v>
      </c>
      <c r="H45" s="20">
        <v>10334</v>
      </c>
      <c r="I45" s="20">
        <v>9542</v>
      </c>
      <c r="J45" s="20">
        <v>1235</v>
      </c>
      <c r="K45" s="20">
        <v>11657</v>
      </c>
      <c r="L45" s="20">
        <v>11305</v>
      </c>
      <c r="M45" s="4">
        <v>11587</v>
      </c>
      <c r="N45" s="4">
        <v>10374</v>
      </c>
      <c r="O45" s="4">
        <v>49490</v>
      </c>
    </row>
    <row r="46" spans="1:15">
      <c r="A46" s="33">
        <v>36951</v>
      </c>
      <c r="B46" s="4">
        <v>2001</v>
      </c>
      <c r="C46" s="4">
        <v>1</v>
      </c>
      <c r="D46" s="20">
        <v>67316</v>
      </c>
      <c r="E46" s="20">
        <v>71844</v>
      </c>
      <c r="F46" s="20">
        <v>48993</v>
      </c>
      <c r="G46" s="20">
        <v>12016</v>
      </c>
      <c r="H46" s="20">
        <v>9564</v>
      </c>
      <c r="I46" s="20">
        <v>10031</v>
      </c>
      <c r="J46" s="20">
        <v>-1772</v>
      </c>
      <c r="K46" s="20">
        <v>11774</v>
      </c>
      <c r="L46" s="20">
        <v>11982</v>
      </c>
      <c r="M46" s="4">
        <v>10710</v>
      </c>
      <c r="N46" s="4">
        <v>9285</v>
      </c>
      <c r="O46" s="4">
        <v>41670</v>
      </c>
    </row>
    <row r="47" spans="1:15">
      <c r="A47" s="33">
        <v>37043</v>
      </c>
      <c r="B47" s="4">
        <v>2001</v>
      </c>
      <c r="C47" s="4">
        <v>2</v>
      </c>
      <c r="D47" s="20">
        <v>69940</v>
      </c>
      <c r="E47" s="20">
        <v>72021</v>
      </c>
      <c r="F47" s="20">
        <v>49287</v>
      </c>
      <c r="G47" s="20">
        <v>11858</v>
      </c>
      <c r="H47" s="20">
        <v>10974</v>
      </c>
      <c r="I47" s="20">
        <v>10730</v>
      </c>
      <c r="J47" s="20">
        <v>292</v>
      </c>
      <c r="K47" s="20">
        <v>11528</v>
      </c>
      <c r="L47" s="20">
        <v>12206</v>
      </c>
      <c r="M47" s="4">
        <v>10451</v>
      </c>
      <c r="N47" s="4">
        <v>9722</v>
      </c>
      <c r="O47" s="4">
        <v>43905</v>
      </c>
    </row>
    <row r="48" spans="1:15">
      <c r="A48" s="33">
        <v>37135</v>
      </c>
      <c r="B48" s="4">
        <v>2001</v>
      </c>
      <c r="C48" s="4">
        <v>3</v>
      </c>
      <c r="D48" s="20">
        <v>72674</v>
      </c>
      <c r="E48" s="20">
        <v>72615</v>
      </c>
      <c r="F48" s="20">
        <v>49092</v>
      </c>
      <c r="G48" s="20">
        <v>12023</v>
      </c>
      <c r="H48" s="20">
        <v>11908</v>
      </c>
      <c r="I48" s="20">
        <v>11158</v>
      </c>
      <c r="J48" s="20">
        <v>1086</v>
      </c>
      <c r="K48" s="20">
        <v>12113</v>
      </c>
      <c r="L48" s="20">
        <v>11848</v>
      </c>
      <c r="M48" s="4">
        <v>11239</v>
      </c>
      <c r="N48" s="4">
        <v>10058</v>
      </c>
      <c r="O48" s="4">
        <v>45356</v>
      </c>
    </row>
    <row r="49" spans="1:15">
      <c r="A49" s="33">
        <v>37226</v>
      </c>
      <c r="B49" s="4">
        <v>2001</v>
      </c>
      <c r="C49" s="4">
        <v>4</v>
      </c>
      <c r="D49" s="20">
        <v>79609</v>
      </c>
      <c r="E49" s="20">
        <v>73059</v>
      </c>
      <c r="F49" s="20">
        <v>49601</v>
      </c>
      <c r="G49" s="20">
        <v>12132</v>
      </c>
      <c r="H49" s="20">
        <v>12319</v>
      </c>
      <c r="I49" s="20">
        <v>11002</v>
      </c>
      <c r="J49" s="20">
        <v>1800</v>
      </c>
      <c r="K49" s="20">
        <v>11695</v>
      </c>
      <c r="L49" s="20">
        <v>11677</v>
      </c>
      <c r="M49" s="4">
        <v>11379</v>
      </c>
      <c r="N49" s="4">
        <v>10726</v>
      </c>
      <c r="O49" s="4">
        <v>50909</v>
      </c>
    </row>
    <row r="50" spans="1:15">
      <c r="A50" s="33">
        <v>37316</v>
      </c>
      <c r="B50" s="4">
        <v>2002</v>
      </c>
      <c r="C50" s="4">
        <v>1</v>
      </c>
      <c r="D50" s="20">
        <v>67829</v>
      </c>
      <c r="E50" s="20">
        <v>72413</v>
      </c>
      <c r="F50" s="20">
        <v>49729</v>
      </c>
      <c r="G50" s="20">
        <v>11787</v>
      </c>
      <c r="H50" s="20">
        <v>11691</v>
      </c>
      <c r="I50" s="20">
        <v>10714</v>
      </c>
      <c r="J50" s="20">
        <v>-708</v>
      </c>
      <c r="K50" s="20">
        <v>11744</v>
      </c>
      <c r="L50" s="20">
        <v>11007</v>
      </c>
      <c r="M50" s="4">
        <v>10828</v>
      </c>
      <c r="N50" s="4">
        <v>9197</v>
      </c>
      <c r="O50" s="4">
        <v>42181</v>
      </c>
    </row>
    <row r="51" spans="1:15">
      <c r="A51" s="33">
        <v>37408</v>
      </c>
      <c r="B51" s="4">
        <v>2002</v>
      </c>
      <c r="C51" s="4">
        <v>2</v>
      </c>
      <c r="D51" s="20">
        <v>72742</v>
      </c>
      <c r="E51" s="20">
        <v>74907</v>
      </c>
      <c r="F51" s="20">
        <v>49938</v>
      </c>
      <c r="G51" s="20">
        <v>12036</v>
      </c>
      <c r="H51" s="20">
        <v>12846</v>
      </c>
      <c r="I51" s="20">
        <v>12509</v>
      </c>
      <c r="J51" s="20">
        <v>435</v>
      </c>
      <c r="K51" s="20">
        <v>11556</v>
      </c>
      <c r="L51" s="20">
        <v>12093</v>
      </c>
      <c r="M51" s="4">
        <v>10883</v>
      </c>
      <c r="N51" s="4">
        <v>10178</v>
      </c>
      <c r="O51" s="4">
        <v>45663</v>
      </c>
    </row>
    <row r="52" spans="1:15">
      <c r="A52" s="33">
        <v>37500</v>
      </c>
      <c r="B52" s="4">
        <v>2002</v>
      </c>
      <c r="C52" s="4">
        <v>3</v>
      </c>
      <c r="D52" s="20">
        <v>74620</v>
      </c>
      <c r="E52" s="20">
        <v>74636</v>
      </c>
      <c r="F52" s="20">
        <v>50586</v>
      </c>
      <c r="G52" s="20">
        <v>12201</v>
      </c>
      <c r="H52" s="20">
        <v>12504</v>
      </c>
      <c r="I52" s="20">
        <v>12177</v>
      </c>
      <c r="J52" s="20">
        <v>879</v>
      </c>
      <c r="K52" s="20">
        <v>11155</v>
      </c>
      <c r="L52" s="20">
        <v>12287</v>
      </c>
      <c r="M52" s="4">
        <v>11177</v>
      </c>
      <c r="N52" s="4">
        <v>10386</v>
      </c>
      <c r="O52" s="4">
        <v>46850</v>
      </c>
    </row>
    <row r="53" spans="1:15">
      <c r="A53" s="33">
        <v>37591</v>
      </c>
      <c r="B53" s="4">
        <v>2002</v>
      </c>
      <c r="C53" s="4">
        <v>4</v>
      </c>
      <c r="D53" s="20">
        <v>81598</v>
      </c>
      <c r="E53" s="20">
        <v>74833</v>
      </c>
      <c r="F53" s="20">
        <v>50626</v>
      </c>
      <c r="G53" s="20">
        <v>11789</v>
      </c>
      <c r="H53" s="20">
        <v>12232</v>
      </c>
      <c r="I53" s="20">
        <v>12293</v>
      </c>
      <c r="J53" s="20">
        <v>205</v>
      </c>
      <c r="K53" s="20">
        <v>11535</v>
      </c>
      <c r="L53" s="20">
        <v>12483</v>
      </c>
      <c r="M53" s="4">
        <v>11570</v>
      </c>
      <c r="N53" s="4">
        <v>10881</v>
      </c>
      <c r="O53" s="4">
        <v>52387</v>
      </c>
    </row>
    <row r="54" spans="1:15">
      <c r="A54" s="33">
        <v>37681</v>
      </c>
      <c r="B54" s="4">
        <v>2003</v>
      </c>
      <c r="C54" s="4">
        <v>1</v>
      </c>
      <c r="D54" s="20">
        <v>70637</v>
      </c>
      <c r="E54" s="20">
        <v>75448</v>
      </c>
      <c r="F54" s="20">
        <v>50670</v>
      </c>
      <c r="G54" s="20">
        <v>11936</v>
      </c>
      <c r="H54" s="20">
        <v>14271</v>
      </c>
      <c r="I54" s="20">
        <v>12844</v>
      </c>
      <c r="J54" s="20">
        <v>-487</v>
      </c>
      <c r="K54" s="20">
        <v>11464</v>
      </c>
      <c r="L54" s="20">
        <v>12833</v>
      </c>
      <c r="M54" s="4">
        <v>10756</v>
      </c>
      <c r="N54" s="4">
        <v>9854</v>
      </c>
      <c r="O54" s="4">
        <v>44028</v>
      </c>
    </row>
    <row r="55" spans="1:15">
      <c r="A55" s="33">
        <v>37773</v>
      </c>
      <c r="B55" s="4">
        <v>2003</v>
      </c>
      <c r="C55" s="4">
        <v>2</v>
      </c>
      <c r="D55" s="20">
        <v>74475</v>
      </c>
      <c r="E55" s="20">
        <v>76717</v>
      </c>
      <c r="F55" s="20">
        <v>51446</v>
      </c>
      <c r="G55" s="20">
        <v>12141</v>
      </c>
      <c r="H55" s="20">
        <v>13162</v>
      </c>
      <c r="I55" s="20">
        <v>13201</v>
      </c>
      <c r="J55" s="20">
        <v>304</v>
      </c>
      <c r="K55" s="20">
        <v>12181</v>
      </c>
      <c r="L55" s="20">
        <v>12322</v>
      </c>
      <c r="M55" s="4">
        <v>11258</v>
      </c>
      <c r="N55" s="4">
        <v>10193</v>
      </c>
      <c r="O55" s="4">
        <v>46809</v>
      </c>
    </row>
    <row r="56" spans="1:15">
      <c r="A56" s="33">
        <v>37865</v>
      </c>
      <c r="B56" s="4">
        <v>2003</v>
      </c>
      <c r="C56" s="4">
        <v>3</v>
      </c>
      <c r="D56" s="20">
        <v>77530</v>
      </c>
      <c r="E56" s="20">
        <v>77633</v>
      </c>
      <c r="F56" s="20">
        <v>52052</v>
      </c>
      <c r="G56" s="20">
        <v>12250</v>
      </c>
      <c r="H56" s="20">
        <v>13156</v>
      </c>
      <c r="I56" s="20">
        <v>12817</v>
      </c>
      <c r="J56" s="20">
        <v>1106</v>
      </c>
      <c r="K56" s="20">
        <v>13328</v>
      </c>
      <c r="L56" s="20">
        <v>13265</v>
      </c>
      <c r="M56" s="4">
        <v>11832</v>
      </c>
      <c r="N56" s="4">
        <v>10923</v>
      </c>
      <c r="O56" s="4">
        <v>48237</v>
      </c>
    </row>
    <row r="57" spans="1:15">
      <c r="A57" s="33">
        <v>37956</v>
      </c>
      <c r="B57" s="4">
        <v>2003</v>
      </c>
      <c r="C57" s="4">
        <v>4</v>
      </c>
      <c r="D57" s="20">
        <v>85776</v>
      </c>
      <c r="E57" s="20">
        <v>78620</v>
      </c>
      <c r="F57" s="20">
        <v>52656</v>
      </c>
      <c r="G57" s="20">
        <v>12332</v>
      </c>
      <c r="H57" s="20">
        <v>14279</v>
      </c>
      <c r="I57" s="20">
        <v>14309</v>
      </c>
      <c r="J57" s="20">
        <v>335</v>
      </c>
      <c r="K57" s="20">
        <v>12402</v>
      </c>
      <c r="L57" s="20">
        <v>13361</v>
      </c>
      <c r="M57" s="4">
        <v>11701</v>
      </c>
      <c r="N57" s="4">
        <v>11662</v>
      </c>
      <c r="O57" s="4">
        <v>55162</v>
      </c>
    </row>
    <row r="58" spans="1:15">
      <c r="A58" s="33">
        <v>38047</v>
      </c>
      <c r="B58" s="4">
        <v>2004</v>
      </c>
      <c r="C58" s="4">
        <v>1</v>
      </c>
      <c r="D58" s="20">
        <v>74953</v>
      </c>
      <c r="E58" s="20">
        <v>80106</v>
      </c>
      <c r="F58" s="20">
        <v>53277</v>
      </c>
      <c r="G58" s="20">
        <v>12701</v>
      </c>
      <c r="H58" s="20">
        <v>15834</v>
      </c>
      <c r="I58" s="20">
        <v>14420</v>
      </c>
      <c r="J58" s="20">
        <v>-478</v>
      </c>
      <c r="K58" s="20">
        <v>13078</v>
      </c>
      <c r="L58" s="20">
        <v>13793</v>
      </c>
      <c r="M58" s="4">
        <v>11140</v>
      </c>
      <c r="N58" s="4">
        <v>10549</v>
      </c>
      <c r="O58" s="4">
        <v>46867</v>
      </c>
    </row>
    <row r="59" spans="1:15">
      <c r="A59" s="33">
        <v>38139</v>
      </c>
      <c r="B59" s="4">
        <v>2004</v>
      </c>
      <c r="C59" s="4">
        <v>2</v>
      </c>
      <c r="D59" s="20">
        <v>77714</v>
      </c>
      <c r="E59" s="20">
        <v>80094</v>
      </c>
      <c r="F59" s="20">
        <v>53224</v>
      </c>
      <c r="G59" s="20">
        <v>12846</v>
      </c>
      <c r="H59" s="20">
        <v>12022</v>
      </c>
      <c r="I59" s="20">
        <v>14009</v>
      </c>
      <c r="J59" s="20">
        <v>-1567</v>
      </c>
      <c r="K59" s="20">
        <v>13464</v>
      </c>
      <c r="L59" s="20">
        <v>13943</v>
      </c>
      <c r="M59" s="4">
        <v>11182</v>
      </c>
      <c r="N59" s="4">
        <v>11043</v>
      </c>
      <c r="O59" s="4">
        <v>48943</v>
      </c>
    </row>
    <row r="60" spans="1:15">
      <c r="A60" s="33">
        <v>38231</v>
      </c>
      <c r="B60" s="4">
        <v>2004</v>
      </c>
      <c r="C60" s="4">
        <v>3</v>
      </c>
      <c r="D60" s="20">
        <v>80881</v>
      </c>
      <c r="E60" s="20">
        <v>81037</v>
      </c>
      <c r="F60" s="20">
        <v>53697</v>
      </c>
      <c r="G60" s="20">
        <v>12788</v>
      </c>
      <c r="H60" s="20">
        <v>16089</v>
      </c>
      <c r="I60" s="20">
        <v>14768</v>
      </c>
      <c r="J60" s="20">
        <v>2254</v>
      </c>
      <c r="K60" s="20">
        <v>13752</v>
      </c>
      <c r="L60" s="20">
        <v>13977</v>
      </c>
      <c r="M60" s="4">
        <v>11599</v>
      </c>
      <c r="N60" s="4">
        <v>11745</v>
      </c>
      <c r="O60" s="4">
        <v>50727</v>
      </c>
    </row>
    <row r="61" spans="1:15">
      <c r="A61" s="33">
        <v>38322</v>
      </c>
      <c r="B61" s="4">
        <v>2004</v>
      </c>
      <c r="C61" s="4">
        <v>4</v>
      </c>
      <c r="D61" s="20">
        <v>91318</v>
      </c>
      <c r="E61" s="20">
        <v>83629</v>
      </c>
      <c r="F61" s="20">
        <v>54624</v>
      </c>
      <c r="G61" s="20">
        <v>13402</v>
      </c>
      <c r="H61" s="20">
        <v>17059</v>
      </c>
      <c r="I61" s="20">
        <v>15892</v>
      </c>
      <c r="J61" s="20">
        <v>1761</v>
      </c>
      <c r="K61" s="20">
        <v>13924</v>
      </c>
      <c r="L61" s="20">
        <v>15387</v>
      </c>
      <c r="M61" s="4">
        <v>12177</v>
      </c>
      <c r="N61" s="4">
        <v>12682</v>
      </c>
      <c r="O61" s="4">
        <v>58714</v>
      </c>
    </row>
    <row r="62" spans="1:15">
      <c r="A62" s="33">
        <v>38412</v>
      </c>
      <c r="B62" s="4">
        <v>2005</v>
      </c>
      <c r="C62" s="4">
        <v>1</v>
      </c>
      <c r="D62" s="20">
        <v>78092</v>
      </c>
      <c r="E62" s="20">
        <v>83445</v>
      </c>
      <c r="F62" s="20">
        <v>54668</v>
      </c>
      <c r="G62" s="20">
        <v>13674</v>
      </c>
      <c r="H62" s="20">
        <v>16376</v>
      </c>
      <c r="I62" s="20">
        <v>15891</v>
      </c>
      <c r="J62" s="20">
        <v>-1077</v>
      </c>
      <c r="K62" s="20">
        <v>13965</v>
      </c>
      <c r="L62" s="20">
        <v>14718</v>
      </c>
      <c r="M62" s="4">
        <v>11587</v>
      </c>
      <c r="N62" s="4">
        <v>10966</v>
      </c>
      <c r="O62" s="4">
        <v>48902</v>
      </c>
    </row>
    <row r="63" spans="1:15">
      <c r="A63" s="33">
        <v>38504</v>
      </c>
      <c r="B63" s="4">
        <v>2005</v>
      </c>
      <c r="C63" s="4">
        <v>2</v>
      </c>
      <c r="D63" s="20">
        <v>82377</v>
      </c>
      <c r="E63" s="20">
        <v>84905</v>
      </c>
      <c r="F63" s="20">
        <v>55908</v>
      </c>
      <c r="G63" s="20">
        <v>13727</v>
      </c>
      <c r="H63" s="20">
        <v>16228</v>
      </c>
      <c r="I63" s="20">
        <v>16119</v>
      </c>
      <c r="J63" s="20">
        <v>316</v>
      </c>
      <c r="K63" s="20">
        <v>14509</v>
      </c>
      <c r="L63" s="20">
        <v>16091</v>
      </c>
      <c r="M63" s="4">
        <v>11734</v>
      </c>
      <c r="N63" s="4">
        <v>11883</v>
      </c>
      <c r="O63" s="4">
        <v>51717</v>
      </c>
    </row>
    <row r="64" spans="1:15">
      <c r="A64" s="33">
        <v>38596</v>
      </c>
      <c r="B64" s="4">
        <v>2005</v>
      </c>
      <c r="C64" s="4">
        <v>3</v>
      </c>
      <c r="D64" s="20">
        <v>85285</v>
      </c>
      <c r="E64" s="20">
        <v>85398</v>
      </c>
      <c r="F64" s="20">
        <v>56158</v>
      </c>
      <c r="G64" s="20">
        <v>13584</v>
      </c>
      <c r="H64" s="20">
        <v>17700</v>
      </c>
      <c r="I64" s="20">
        <v>17063</v>
      </c>
      <c r="J64" s="20">
        <v>1644</v>
      </c>
      <c r="K64" s="20">
        <v>14271</v>
      </c>
      <c r="L64" s="20">
        <v>16397</v>
      </c>
      <c r="M64" s="4">
        <v>11971</v>
      </c>
      <c r="N64" s="4">
        <v>12340</v>
      </c>
      <c r="O64" s="4">
        <v>53695</v>
      </c>
    </row>
    <row r="65" spans="1:15">
      <c r="A65" s="33">
        <v>38687</v>
      </c>
      <c r="B65" s="4">
        <v>2005</v>
      </c>
      <c r="C65" s="4">
        <v>4</v>
      </c>
      <c r="D65" s="20">
        <v>94402</v>
      </c>
      <c r="E65" s="20">
        <v>86408</v>
      </c>
      <c r="F65" s="20">
        <v>56785</v>
      </c>
      <c r="G65" s="20">
        <v>13449</v>
      </c>
      <c r="H65" s="20">
        <v>18479</v>
      </c>
      <c r="I65" s="20">
        <v>17821</v>
      </c>
      <c r="J65" s="20">
        <v>1006</v>
      </c>
      <c r="K65" s="20">
        <v>14571</v>
      </c>
      <c r="L65" s="20">
        <v>16690</v>
      </c>
      <c r="M65" s="4">
        <v>12358</v>
      </c>
      <c r="N65" s="4">
        <v>12893</v>
      </c>
      <c r="O65" s="4">
        <v>61235</v>
      </c>
    </row>
    <row r="66" spans="1:15">
      <c r="A66" s="33">
        <v>38777</v>
      </c>
      <c r="B66" s="4">
        <v>2006</v>
      </c>
      <c r="C66" s="4">
        <v>1</v>
      </c>
      <c r="D66" s="20">
        <v>82242</v>
      </c>
      <c r="E66" s="20">
        <v>87941</v>
      </c>
      <c r="F66" s="20">
        <v>57658</v>
      </c>
      <c r="G66" s="20">
        <v>14295</v>
      </c>
      <c r="H66" s="20">
        <v>18005</v>
      </c>
      <c r="I66" s="20">
        <v>17448</v>
      </c>
      <c r="J66" s="20">
        <v>-1086</v>
      </c>
      <c r="K66" s="20">
        <v>15212</v>
      </c>
      <c r="L66" s="20">
        <v>17679</v>
      </c>
      <c r="M66" s="4">
        <v>11848</v>
      </c>
      <c r="N66" s="4">
        <v>11602</v>
      </c>
      <c r="O66" s="4">
        <v>51625</v>
      </c>
    </row>
    <row r="67" spans="1:15">
      <c r="A67" s="33">
        <v>38869</v>
      </c>
      <c r="B67" s="4">
        <v>2006</v>
      </c>
      <c r="C67" s="4">
        <v>2</v>
      </c>
      <c r="D67" s="20">
        <v>87137</v>
      </c>
      <c r="E67" s="20">
        <v>89873</v>
      </c>
      <c r="F67" s="20">
        <v>59110</v>
      </c>
      <c r="G67" s="20">
        <v>14148</v>
      </c>
      <c r="H67" s="20">
        <v>19988</v>
      </c>
      <c r="I67" s="20">
        <v>20275</v>
      </c>
      <c r="J67" s="20">
        <v>-51</v>
      </c>
      <c r="K67" s="20">
        <v>15253</v>
      </c>
      <c r="L67" s="20">
        <v>19237</v>
      </c>
      <c r="M67" s="4">
        <v>11712</v>
      </c>
      <c r="N67" s="4">
        <v>12386</v>
      </c>
      <c r="O67" s="4">
        <v>55349</v>
      </c>
    </row>
    <row r="68" spans="1:15">
      <c r="A68" s="33">
        <v>38961</v>
      </c>
      <c r="B68" s="4">
        <v>2006</v>
      </c>
      <c r="C68" s="4">
        <v>3</v>
      </c>
      <c r="D68" s="20">
        <v>91781</v>
      </c>
      <c r="E68" s="20">
        <v>91920</v>
      </c>
      <c r="F68" s="20">
        <v>60127</v>
      </c>
      <c r="G68" s="20">
        <v>14430</v>
      </c>
      <c r="H68" s="20">
        <v>22536</v>
      </c>
      <c r="I68" s="20">
        <v>20498</v>
      </c>
      <c r="J68" s="20">
        <v>3188</v>
      </c>
      <c r="K68" s="20">
        <v>16060</v>
      </c>
      <c r="L68" s="20">
        <v>19868</v>
      </c>
      <c r="M68" s="4">
        <v>12436</v>
      </c>
      <c r="N68" s="4">
        <v>13317</v>
      </c>
      <c r="O68" s="4">
        <v>57860</v>
      </c>
    </row>
    <row r="69" spans="1:15">
      <c r="A69" s="33">
        <v>39052</v>
      </c>
      <c r="B69" s="4">
        <v>2006</v>
      </c>
      <c r="C69" s="4">
        <v>4</v>
      </c>
      <c r="D69" s="20">
        <v>101778</v>
      </c>
      <c r="E69" s="20">
        <v>93204</v>
      </c>
      <c r="F69" s="20">
        <v>60991</v>
      </c>
      <c r="G69" s="20">
        <v>14611</v>
      </c>
      <c r="H69" s="20">
        <v>21452</v>
      </c>
      <c r="I69" s="20">
        <v>20761</v>
      </c>
      <c r="J69" s="20">
        <v>948</v>
      </c>
      <c r="K69" s="20">
        <v>15719</v>
      </c>
      <c r="L69" s="20">
        <v>19871</v>
      </c>
      <c r="M69" s="4">
        <v>12796</v>
      </c>
      <c r="N69" s="4">
        <v>14048</v>
      </c>
      <c r="O69" s="4">
        <v>65909</v>
      </c>
    </row>
    <row r="70" spans="1:15">
      <c r="A70" s="33">
        <v>39142</v>
      </c>
      <c r="B70" s="4">
        <v>2007</v>
      </c>
      <c r="C70" s="4">
        <v>1</v>
      </c>
      <c r="D70" s="20">
        <v>88703</v>
      </c>
      <c r="E70" s="20">
        <v>94938</v>
      </c>
      <c r="F70" s="20">
        <v>62450</v>
      </c>
      <c r="G70" s="20">
        <v>14828</v>
      </c>
      <c r="H70" s="20">
        <v>21854</v>
      </c>
      <c r="I70" s="20">
        <v>21930</v>
      </c>
      <c r="J70" s="20">
        <v>-1565</v>
      </c>
      <c r="K70" s="20">
        <v>15589</v>
      </c>
      <c r="L70" s="20">
        <v>20734</v>
      </c>
      <c r="M70" s="4">
        <v>12124</v>
      </c>
      <c r="N70" s="4">
        <v>12656</v>
      </c>
      <c r="O70" s="4">
        <v>55686</v>
      </c>
    </row>
    <row r="71" spans="1:15">
      <c r="A71" s="33">
        <v>39234</v>
      </c>
      <c r="B71" s="4">
        <v>2007</v>
      </c>
      <c r="C71" s="4">
        <v>2</v>
      </c>
      <c r="D71" s="20">
        <v>92599</v>
      </c>
      <c r="E71" s="20">
        <v>95489</v>
      </c>
      <c r="F71" s="20">
        <v>63301</v>
      </c>
      <c r="G71" s="20">
        <v>14863</v>
      </c>
      <c r="H71" s="20">
        <v>22718</v>
      </c>
      <c r="I71" s="20">
        <v>22012</v>
      </c>
      <c r="J71" s="20">
        <v>718</v>
      </c>
      <c r="K71" s="20">
        <v>15998</v>
      </c>
      <c r="L71" s="20">
        <v>21473</v>
      </c>
      <c r="M71" s="4">
        <v>12102</v>
      </c>
      <c r="N71" s="4">
        <v>13233</v>
      </c>
      <c r="O71" s="4">
        <v>58765</v>
      </c>
    </row>
    <row r="72" spans="1:15">
      <c r="A72" s="33">
        <v>39326</v>
      </c>
      <c r="B72" s="4">
        <v>2007</v>
      </c>
      <c r="C72" s="4">
        <v>3</v>
      </c>
      <c r="D72" s="20">
        <v>97462</v>
      </c>
      <c r="E72" s="20">
        <v>97579</v>
      </c>
      <c r="F72" s="20">
        <v>64368</v>
      </c>
      <c r="G72" s="20">
        <v>15545</v>
      </c>
      <c r="H72" s="20">
        <v>23922</v>
      </c>
      <c r="I72" s="20">
        <v>22823</v>
      </c>
      <c r="J72" s="20">
        <v>2201</v>
      </c>
      <c r="K72" s="20">
        <v>16810</v>
      </c>
      <c r="L72" s="20">
        <v>22415</v>
      </c>
      <c r="M72" s="4">
        <v>12625</v>
      </c>
      <c r="N72" s="4">
        <v>14028</v>
      </c>
      <c r="O72" s="4">
        <v>61801</v>
      </c>
    </row>
    <row r="73" spans="1:15">
      <c r="A73" s="33">
        <v>39417</v>
      </c>
      <c r="B73" s="4">
        <v>2007</v>
      </c>
      <c r="C73" s="4">
        <v>4</v>
      </c>
      <c r="D73" s="20">
        <v>109219</v>
      </c>
      <c r="E73" s="20">
        <v>99977</v>
      </c>
      <c r="F73" s="20">
        <v>65054</v>
      </c>
      <c r="G73" s="20">
        <v>15697</v>
      </c>
      <c r="H73" s="20">
        <v>24162</v>
      </c>
      <c r="I73" s="20">
        <v>23617</v>
      </c>
      <c r="J73" s="20">
        <v>776</v>
      </c>
      <c r="K73" s="20">
        <v>18145</v>
      </c>
      <c r="L73" s="20">
        <v>22800</v>
      </c>
      <c r="M73" s="4">
        <v>13320</v>
      </c>
      <c r="N73" s="4">
        <v>15134</v>
      </c>
      <c r="O73" s="4">
        <v>70838</v>
      </c>
    </row>
    <row r="74" spans="1:15">
      <c r="A74" s="33">
        <v>39508</v>
      </c>
      <c r="B74" s="4">
        <v>2008</v>
      </c>
      <c r="C74" s="4">
        <v>1</v>
      </c>
      <c r="D74" s="20">
        <v>93188</v>
      </c>
      <c r="E74" s="20">
        <v>99667</v>
      </c>
      <c r="F74" s="20">
        <v>65652</v>
      </c>
      <c r="G74" s="20">
        <v>15567</v>
      </c>
      <c r="H74" s="20">
        <v>24919</v>
      </c>
      <c r="I74" s="20">
        <v>24322</v>
      </c>
      <c r="J74" s="20">
        <v>-667</v>
      </c>
      <c r="K74" s="20">
        <v>17251</v>
      </c>
      <c r="L74" s="20">
        <v>23241</v>
      </c>
      <c r="M74" s="4">
        <v>12580</v>
      </c>
      <c r="N74" s="4">
        <v>13135</v>
      </c>
      <c r="O74" s="4">
        <v>58699</v>
      </c>
    </row>
    <row r="75" spans="1:15">
      <c r="A75" s="33">
        <v>39600</v>
      </c>
      <c r="B75" s="4">
        <v>2008</v>
      </c>
      <c r="C75" s="4">
        <v>2</v>
      </c>
      <c r="D75" s="20">
        <v>97737</v>
      </c>
      <c r="E75" s="20">
        <v>100568</v>
      </c>
      <c r="F75" s="20">
        <v>65748</v>
      </c>
      <c r="G75" s="20">
        <v>15809</v>
      </c>
      <c r="H75" s="20">
        <v>26168</v>
      </c>
      <c r="I75" s="20">
        <v>25155</v>
      </c>
      <c r="J75" s="20">
        <v>890</v>
      </c>
      <c r="K75" s="20">
        <v>17083</v>
      </c>
      <c r="L75" s="20">
        <v>23479</v>
      </c>
      <c r="M75" s="4">
        <v>12786</v>
      </c>
      <c r="N75" s="4">
        <v>13733</v>
      </c>
      <c r="O75" s="4">
        <v>62283</v>
      </c>
    </row>
    <row r="76" spans="1:15">
      <c r="A76" s="33">
        <v>39692</v>
      </c>
      <c r="B76" s="4">
        <v>2008</v>
      </c>
      <c r="C76" s="4">
        <v>3</v>
      </c>
      <c r="D76" s="20">
        <v>101146</v>
      </c>
      <c r="E76" s="20">
        <v>101179</v>
      </c>
      <c r="F76" s="20">
        <v>66360</v>
      </c>
      <c r="G76" s="20">
        <v>15676</v>
      </c>
      <c r="H76" s="20">
        <v>25535</v>
      </c>
      <c r="I76" s="20">
        <v>25539</v>
      </c>
      <c r="J76" s="20">
        <v>1044</v>
      </c>
      <c r="K76" s="20">
        <v>17208</v>
      </c>
      <c r="L76" s="20">
        <v>24413</v>
      </c>
      <c r="M76" s="4">
        <v>13224</v>
      </c>
      <c r="N76" s="4">
        <v>14138</v>
      </c>
      <c r="O76" s="4">
        <v>64421</v>
      </c>
    </row>
    <row r="77" spans="1:15">
      <c r="A77" s="33">
        <v>39783</v>
      </c>
      <c r="B77" s="4">
        <v>2008</v>
      </c>
      <c r="C77" s="4">
        <v>4</v>
      </c>
      <c r="D77" s="20">
        <v>109673</v>
      </c>
      <c r="E77" s="20">
        <v>100330</v>
      </c>
      <c r="F77" s="20">
        <v>66329</v>
      </c>
      <c r="G77" s="20">
        <v>15874</v>
      </c>
      <c r="H77" s="20">
        <v>24530</v>
      </c>
      <c r="I77" s="20">
        <v>24275</v>
      </c>
      <c r="J77" s="20">
        <v>290</v>
      </c>
      <c r="K77" s="20">
        <v>17980</v>
      </c>
      <c r="L77" s="20">
        <v>25447</v>
      </c>
      <c r="M77" s="4">
        <v>13565</v>
      </c>
      <c r="N77" s="4">
        <v>14383</v>
      </c>
      <c r="O77" s="4">
        <v>71469</v>
      </c>
    </row>
    <row r="78" spans="1:15">
      <c r="A78" s="33">
        <v>39873</v>
      </c>
      <c r="B78" s="4">
        <v>2009</v>
      </c>
      <c r="C78" s="4">
        <v>1</v>
      </c>
      <c r="D78" s="20">
        <v>94241</v>
      </c>
      <c r="E78" s="20">
        <v>100809</v>
      </c>
      <c r="F78" s="20">
        <v>66161</v>
      </c>
      <c r="G78" s="20">
        <v>16193</v>
      </c>
      <c r="H78" s="20">
        <v>24427</v>
      </c>
      <c r="I78" s="20">
        <v>24321</v>
      </c>
      <c r="J78" s="20">
        <v>-794</v>
      </c>
      <c r="K78" s="20">
        <v>17774</v>
      </c>
      <c r="L78" s="20">
        <v>22987</v>
      </c>
      <c r="M78" s="4">
        <v>13210</v>
      </c>
      <c r="N78" s="4">
        <v>12535</v>
      </c>
      <c r="O78" s="4">
        <v>59643</v>
      </c>
    </row>
    <row r="79" spans="1:15">
      <c r="A79" s="33">
        <v>39965</v>
      </c>
      <c r="B79" s="4">
        <v>2009</v>
      </c>
      <c r="C79" s="4">
        <v>2</v>
      </c>
      <c r="D79" s="20">
        <v>99011</v>
      </c>
      <c r="E79" s="20">
        <v>101783</v>
      </c>
      <c r="F79" s="20">
        <v>66381</v>
      </c>
      <c r="G79" s="20">
        <v>16483</v>
      </c>
      <c r="H79" s="20">
        <v>23590</v>
      </c>
      <c r="I79" s="20">
        <v>24875</v>
      </c>
      <c r="J79" s="20">
        <v>-1345</v>
      </c>
      <c r="K79" s="20">
        <v>16982</v>
      </c>
      <c r="L79" s="20">
        <v>20795</v>
      </c>
      <c r="M79" s="4">
        <v>13187</v>
      </c>
      <c r="N79" s="4">
        <v>12870</v>
      </c>
      <c r="O79" s="4">
        <v>64011</v>
      </c>
    </row>
    <row r="80" spans="1:15">
      <c r="A80" s="33">
        <v>40057</v>
      </c>
      <c r="B80" s="4">
        <v>2009</v>
      </c>
      <c r="C80" s="4">
        <v>3</v>
      </c>
      <c r="D80" s="20">
        <v>102318</v>
      </c>
      <c r="E80" s="20">
        <v>102533</v>
      </c>
      <c r="F80" s="20">
        <v>66258</v>
      </c>
      <c r="G80" s="20">
        <v>16896</v>
      </c>
      <c r="H80" s="20">
        <v>22907</v>
      </c>
      <c r="I80" s="20">
        <v>24374</v>
      </c>
      <c r="J80" s="20">
        <v>-865</v>
      </c>
      <c r="K80" s="20">
        <v>16401</v>
      </c>
      <c r="L80" s="20">
        <v>21229</v>
      </c>
      <c r="M80" s="4">
        <v>13776</v>
      </c>
      <c r="N80" s="4">
        <v>13547</v>
      </c>
      <c r="O80" s="4">
        <v>65540</v>
      </c>
    </row>
    <row r="81" spans="1:15">
      <c r="A81" s="33">
        <v>40148</v>
      </c>
      <c r="B81" s="4">
        <v>2009</v>
      </c>
      <c r="C81" s="4">
        <v>4</v>
      </c>
      <c r="D81" s="20">
        <v>112809</v>
      </c>
      <c r="E81" s="20">
        <v>103254</v>
      </c>
      <c r="F81" s="20">
        <v>66787</v>
      </c>
      <c r="G81" s="20">
        <v>17049</v>
      </c>
      <c r="H81" s="20">
        <v>26062</v>
      </c>
      <c r="I81" s="20">
        <v>24445</v>
      </c>
      <c r="J81" s="20">
        <v>1875</v>
      </c>
      <c r="K81" s="20">
        <v>16387</v>
      </c>
      <c r="L81" s="20">
        <v>22733</v>
      </c>
      <c r="M81" s="4">
        <v>14458</v>
      </c>
      <c r="N81" s="4">
        <v>14139</v>
      </c>
      <c r="O81" s="4">
        <v>73846</v>
      </c>
    </row>
    <row r="82" spans="1:15">
      <c r="A82" s="33">
        <v>40238</v>
      </c>
      <c r="B82" s="4">
        <v>2010</v>
      </c>
      <c r="C82" s="4">
        <v>1</v>
      </c>
      <c r="D82" s="20">
        <v>97552</v>
      </c>
      <c r="E82" s="20">
        <v>104445</v>
      </c>
      <c r="F82" s="20">
        <v>68257</v>
      </c>
      <c r="G82" s="20">
        <v>17346</v>
      </c>
      <c r="H82" s="20">
        <v>25740</v>
      </c>
      <c r="I82" s="20">
        <v>24733</v>
      </c>
      <c r="J82" s="20">
        <v>523</v>
      </c>
      <c r="K82" s="20">
        <v>16970</v>
      </c>
      <c r="L82" s="20">
        <v>23047</v>
      </c>
      <c r="M82" s="4">
        <v>13871</v>
      </c>
      <c r="N82" s="4">
        <v>12686</v>
      </c>
      <c r="O82" s="4">
        <v>61746</v>
      </c>
    </row>
    <row r="83" spans="1:15">
      <c r="A83" s="33">
        <v>40330</v>
      </c>
      <c r="B83" s="4">
        <v>2010</v>
      </c>
      <c r="C83" s="4">
        <v>2</v>
      </c>
      <c r="D83" s="20">
        <v>102650</v>
      </c>
      <c r="E83" s="20">
        <v>105385</v>
      </c>
      <c r="F83" s="20">
        <v>69117</v>
      </c>
      <c r="G83" s="20">
        <v>17548</v>
      </c>
      <c r="H83" s="20">
        <v>25192</v>
      </c>
      <c r="I83" s="20">
        <v>24792</v>
      </c>
      <c r="J83" s="20">
        <v>265</v>
      </c>
      <c r="K83" s="20">
        <v>17275</v>
      </c>
      <c r="L83" s="20">
        <v>23653</v>
      </c>
      <c r="M83" s="4">
        <v>14189</v>
      </c>
      <c r="N83" s="4">
        <v>13298</v>
      </c>
      <c r="O83" s="4">
        <v>65713</v>
      </c>
    </row>
    <row r="84" spans="1:15">
      <c r="A84" s="33">
        <v>40422</v>
      </c>
      <c r="B84" s="4">
        <v>2010</v>
      </c>
      <c r="C84" s="4">
        <v>3</v>
      </c>
      <c r="D84" s="20">
        <v>105626</v>
      </c>
      <c r="E84" s="20">
        <v>106039</v>
      </c>
      <c r="F84" s="20">
        <v>70186</v>
      </c>
      <c r="G84" s="20">
        <v>17688</v>
      </c>
      <c r="H84" s="20">
        <v>25578</v>
      </c>
      <c r="I84" s="20">
        <v>25530</v>
      </c>
      <c r="J84" s="20">
        <v>808</v>
      </c>
      <c r="K84" s="20">
        <v>17144</v>
      </c>
      <c r="L84" s="20">
        <v>24842</v>
      </c>
      <c r="M84" s="4">
        <v>14310</v>
      </c>
      <c r="N84" s="4">
        <v>13570</v>
      </c>
      <c r="O84" s="4">
        <v>67846</v>
      </c>
    </row>
    <row r="85" spans="1:15">
      <c r="A85" s="33">
        <v>40513</v>
      </c>
      <c r="B85" s="4">
        <v>2010</v>
      </c>
      <c r="C85" s="4">
        <v>4</v>
      </c>
      <c r="D85" s="20">
        <v>118771</v>
      </c>
      <c r="E85" s="20">
        <v>108730</v>
      </c>
      <c r="F85" s="20">
        <v>71288</v>
      </c>
      <c r="G85" s="20">
        <v>17784</v>
      </c>
      <c r="H85" s="20">
        <v>27651</v>
      </c>
      <c r="I85" s="20">
        <v>27724</v>
      </c>
      <c r="J85" s="20">
        <v>-28</v>
      </c>
      <c r="K85" s="20">
        <v>17009</v>
      </c>
      <c r="L85" s="20">
        <v>25718</v>
      </c>
      <c r="M85" s="4">
        <v>15171</v>
      </c>
      <c r="N85" s="4">
        <v>14511</v>
      </c>
      <c r="O85" s="4">
        <v>77844</v>
      </c>
    </row>
    <row r="86" spans="1:15">
      <c r="A86" s="33">
        <v>40603</v>
      </c>
      <c r="B86" s="4">
        <v>2011</v>
      </c>
      <c r="C86" s="4">
        <v>1</v>
      </c>
      <c r="D86" s="20">
        <v>103039</v>
      </c>
      <c r="E86" s="20">
        <v>110358</v>
      </c>
      <c r="F86" s="20">
        <v>71669</v>
      </c>
      <c r="G86" s="20">
        <v>17917</v>
      </c>
      <c r="H86" s="20">
        <v>29680</v>
      </c>
      <c r="I86" s="20">
        <v>28523</v>
      </c>
      <c r="J86" s="20">
        <v>750</v>
      </c>
      <c r="K86" s="20">
        <v>18745</v>
      </c>
      <c r="L86" s="20">
        <v>27901</v>
      </c>
      <c r="M86" s="4">
        <v>15052</v>
      </c>
      <c r="N86" s="4">
        <v>13335</v>
      </c>
      <c r="O86" s="4">
        <v>64437</v>
      </c>
    </row>
    <row r="87" spans="1:15">
      <c r="A87" s="33">
        <v>40695</v>
      </c>
      <c r="B87" s="4">
        <v>2011</v>
      </c>
      <c r="C87" s="4">
        <v>2</v>
      </c>
      <c r="D87" s="20">
        <v>109344</v>
      </c>
      <c r="E87" s="20">
        <v>112134</v>
      </c>
      <c r="F87" s="20">
        <v>73901</v>
      </c>
      <c r="G87" s="20">
        <v>18156</v>
      </c>
      <c r="H87" s="20">
        <v>30665</v>
      </c>
      <c r="I87" s="20">
        <v>30391</v>
      </c>
      <c r="J87" s="20">
        <v>68</v>
      </c>
      <c r="K87" s="20">
        <v>19097</v>
      </c>
      <c r="L87" s="20">
        <v>29482</v>
      </c>
      <c r="M87" s="4">
        <v>15175</v>
      </c>
      <c r="N87" s="4">
        <v>13730</v>
      </c>
      <c r="O87" s="4">
        <v>69625</v>
      </c>
    </row>
    <row r="88" spans="1:15">
      <c r="A88" s="33">
        <v>40787</v>
      </c>
      <c r="B88" s="4">
        <v>2011</v>
      </c>
      <c r="C88" s="4">
        <v>3</v>
      </c>
      <c r="D88" s="20">
        <v>113827</v>
      </c>
      <c r="E88" s="20">
        <v>114436</v>
      </c>
      <c r="F88" s="20">
        <v>74556</v>
      </c>
      <c r="G88" s="20">
        <v>18332</v>
      </c>
      <c r="H88" s="20">
        <v>31419</v>
      </c>
      <c r="I88" s="20">
        <v>31432</v>
      </c>
      <c r="J88" s="20">
        <v>472</v>
      </c>
      <c r="K88" s="20">
        <v>19214</v>
      </c>
      <c r="L88" s="20">
        <v>29932</v>
      </c>
      <c r="M88" s="4">
        <v>15796</v>
      </c>
      <c r="N88" s="4">
        <v>14447</v>
      </c>
      <c r="O88" s="4">
        <v>72510</v>
      </c>
    </row>
    <row r="89" spans="1:15">
      <c r="A89" s="33">
        <v>40878</v>
      </c>
      <c r="B89" s="4">
        <v>2011</v>
      </c>
      <c r="C89" s="4">
        <v>4</v>
      </c>
      <c r="D89" s="20">
        <v>126368</v>
      </c>
      <c r="E89" s="20">
        <v>115650</v>
      </c>
      <c r="F89" s="20">
        <v>75390</v>
      </c>
      <c r="G89" s="20">
        <v>18476</v>
      </c>
      <c r="H89" s="20">
        <v>32052</v>
      </c>
      <c r="I89" s="20">
        <v>31931</v>
      </c>
      <c r="J89" s="20">
        <v>50</v>
      </c>
      <c r="K89" s="20">
        <v>19382</v>
      </c>
      <c r="L89" s="20">
        <v>30843</v>
      </c>
      <c r="M89" s="4">
        <v>16419</v>
      </c>
      <c r="N89" s="4">
        <v>15119</v>
      </c>
      <c r="O89" s="4">
        <v>82339</v>
      </c>
    </row>
    <row r="90" spans="1:15">
      <c r="A90" s="35">
        <v>40969</v>
      </c>
      <c r="B90" s="36">
        <v>2012</v>
      </c>
      <c r="C90" s="36">
        <v>1</v>
      </c>
      <c r="D90" s="37">
        <v>109114</v>
      </c>
      <c r="E90" s="37">
        <v>116741</v>
      </c>
      <c r="F90" s="37">
        <v>76147</v>
      </c>
      <c r="G90" s="37">
        <v>18705</v>
      </c>
      <c r="H90" s="37">
        <v>33160</v>
      </c>
      <c r="I90" s="37">
        <v>32088</v>
      </c>
      <c r="J90" s="37">
        <v>981</v>
      </c>
      <c r="K90" s="37">
        <v>20277</v>
      </c>
      <c r="L90" s="37">
        <v>31552</v>
      </c>
      <c r="M90" s="36">
        <v>16150</v>
      </c>
      <c r="N90" s="36">
        <v>13504</v>
      </c>
      <c r="O90" s="36">
        <v>68315</v>
      </c>
    </row>
    <row r="91" spans="1:15">
      <c r="A91" s="33">
        <v>41061</v>
      </c>
      <c r="B91" s="4">
        <v>2012</v>
      </c>
      <c r="C91" s="4">
        <v>2</v>
      </c>
      <c r="D91" s="20">
        <v>114929</v>
      </c>
      <c r="E91" s="20">
        <v>117726</v>
      </c>
      <c r="F91" s="20">
        <v>76821</v>
      </c>
      <c r="G91" s="20">
        <v>19172</v>
      </c>
      <c r="H91" s="20">
        <v>34465</v>
      </c>
      <c r="I91" s="20">
        <v>33772</v>
      </c>
      <c r="J91" s="20">
        <v>546</v>
      </c>
      <c r="K91" s="20">
        <v>20316</v>
      </c>
      <c r="L91" s="20">
        <v>32593</v>
      </c>
      <c r="M91" s="4">
        <v>16057</v>
      </c>
      <c r="N91" s="4">
        <v>13820</v>
      </c>
      <c r="O91" s="4">
        <v>73512</v>
      </c>
    </row>
    <row r="92" spans="1:15">
      <c r="A92" s="33">
        <v>41153</v>
      </c>
      <c r="B92" s="4">
        <v>2012</v>
      </c>
      <c r="C92" s="4">
        <v>3</v>
      </c>
      <c r="D92" s="20">
        <v>116783</v>
      </c>
      <c r="E92" s="20">
        <v>117422</v>
      </c>
      <c r="F92" s="20">
        <v>77480</v>
      </c>
      <c r="G92" s="20">
        <v>19525</v>
      </c>
      <c r="H92" s="20">
        <v>30026</v>
      </c>
      <c r="I92" s="20">
        <v>30571</v>
      </c>
      <c r="J92" s="20">
        <v>-45</v>
      </c>
      <c r="K92" s="20">
        <v>20379</v>
      </c>
      <c r="L92" s="20">
        <v>32590</v>
      </c>
      <c r="M92" s="4">
        <v>16042</v>
      </c>
      <c r="N92" s="4">
        <v>14391</v>
      </c>
      <c r="O92" s="4">
        <v>74887</v>
      </c>
    </row>
    <row r="93" spans="1:15">
      <c r="A93" s="33">
        <v>41244</v>
      </c>
      <c r="B93" s="4">
        <v>2012</v>
      </c>
      <c r="C93" s="4">
        <v>4</v>
      </c>
      <c r="D93" s="20">
        <v>130054</v>
      </c>
      <c r="E93" s="20">
        <v>118991</v>
      </c>
      <c r="F93" s="20">
        <v>78023</v>
      </c>
      <c r="G93" s="20">
        <v>20071</v>
      </c>
      <c r="H93" s="20">
        <v>31515</v>
      </c>
      <c r="I93" s="20">
        <v>31649</v>
      </c>
      <c r="J93" s="20">
        <v>-130</v>
      </c>
      <c r="K93" s="20">
        <v>20044</v>
      </c>
      <c r="L93" s="20">
        <v>32145</v>
      </c>
      <c r="M93" s="4">
        <v>16704</v>
      </c>
      <c r="N93" s="4">
        <v>14962</v>
      </c>
      <c r="O93" s="4">
        <v>85285</v>
      </c>
    </row>
    <row r="94" spans="1:15">
      <c r="A94" s="35">
        <v>41334</v>
      </c>
      <c r="B94" s="36">
        <v>2013</v>
      </c>
      <c r="C94" s="36">
        <v>1</v>
      </c>
      <c r="D94" s="37">
        <v>112316</v>
      </c>
      <c r="E94" s="37">
        <v>120172</v>
      </c>
      <c r="F94" s="37">
        <v>78420</v>
      </c>
      <c r="G94" s="37">
        <v>20310</v>
      </c>
      <c r="H94" s="37">
        <v>32903</v>
      </c>
      <c r="I94" s="37">
        <v>33120</v>
      </c>
      <c r="J94" s="37">
        <v>-61</v>
      </c>
      <c r="K94" s="37">
        <v>19873</v>
      </c>
      <c r="L94" s="37">
        <v>32763</v>
      </c>
      <c r="M94" s="36">
        <v>16632</v>
      </c>
      <c r="N94" s="36">
        <v>13103</v>
      </c>
      <c r="O94" s="36">
        <v>70882</v>
      </c>
    </row>
    <row r="95" spans="1:15">
      <c r="A95" s="33">
        <v>41426</v>
      </c>
      <c r="B95" s="4">
        <v>2013</v>
      </c>
      <c r="C95" s="4">
        <v>2</v>
      </c>
      <c r="D95" s="20">
        <v>120268</v>
      </c>
      <c r="E95" s="20">
        <v>123283</v>
      </c>
      <c r="F95" s="20">
        <v>79578</v>
      </c>
      <c r="G95" s="20">
        <v>21011</v>
      </c>
      <c r="H95" s="20">
        <v>33732</v>
      </c>
      <c r="I95" s="20">
        <v>34168</v>
      </c>
      <c r="J95" s="20">
        <v>-657</v>
      </c>
      <c r="K95" s="20">
        <v>23350</v>
      </c>
      <c r="L95" s="20">
        <v>34759</v>
      </c>
      <c r="M95" s="4">
        <v>17099</v>
      </c>
      <c r="N95" s="4">
        <v>14272</v>
      </c>
      <c r="O95" s="4">
        <v>76658</v>
      </c>
    </row>
    <row r="96" spans="1:15">
      <c r="A96" s="33">
        <v>41518</v>
      </c>
      <c r="B96" s="4">
        <v>2013</v>
      </c>
      <c r="C96" s="4">
        <v>3</v>
      </c>
      <c r="D96" s="20">
        <v>123735</v>
      </c>
      <c r="E96" s="20">
        <v>124563</v>
      </c>
      <c r="F96" s="20">
        <v>80183</v>
      </c>
      <c r="G96" s="20">
        <v>21444</v>
      </c>
      <c r="H96" s="20">
        <v>34904</v>
      </c>
      <c r="I96" s="20">
        <v>34416</v>
      </c>
      <c r="J96" s="20">
        <v>649</v>
      </c>
      <c r="K96" s="20">
        <v>20650</v>
      </c>
      <c r="L96" s="20">
        <v>34616</v>
      </c>
      <c r="M96" s="4">
        <v>17059</v>
      </c>
      <c r="N96" s="4">
        <v>14620</v>
      </c>
      <c r="O96" s="4">
        <v>79857</v>
      </c>
    </row>
    <row r="97" spans="1:15">
      <c r="A97" s="33">
        <v>41609</v>
      </c>
      <c r="B97" s="4">
        <v>2013</v>
      </c>
      <c r="C97" s="4">
        <v>4</v>
      </c>
      <c r="D97" s="20">
        <v>137512</v>
      </c>
      <c r="E97" s="20">
        <v>125813</v>
      </c>
      <c r="F97" s="20">
        <v>80749</v>
      </c>
      <c r="G97" s="20">
        <v>21862</v>
      </c>
      <c r="H97" s="20">
        <v>35769</v>
      </c>
      <c r="I97" s="20">
        <v>35047</v>
      </c>
      <c r="J97" s="20">
        <v>703</v>
      </c>
      <c r="K97" s="20">
        <v>21360</v>
      </c>
      <c r="L97" s="20">
        <v>34446</v>
      </c>
      <c r="M97" s="4">
        <v>17848</v>
      </c>
      <c r="N97" s="4">
        <v>15197</v>
      </c>
      <c r="O97" s="4">
        <v>90766</v>
      </c>
    </row>
    <row r="98" spans="1:15">
      <c r="A98" s="35">
        <v>41699</v>
      </c>
      <c r="B98" s="36">
        <v>2014</v>
      </c>
      <c r="C98" s="36">
        <v>1</v>
      </c>
      <c r="D98" s="37">
        <v>119616</v>
      </c>
      <c r="E98" s="37">
        <v>127924</v>
      </c>
      <c r="F98" s="37">
        <v>81543</v>
      </c>
      <c r="G98" s="37">
        <v>21901</v>
      </c>
      <c r="H98" s="37">
        <v>37654</v>
      </c>
      <c r="I98" s="37">
        <v>36683</v>
      </c>
      <c r="J98" s="37">
        <v>779</v>
      </c>
      <c r="K98" s="37">
        <v>20472</v>
      </c>
      <c r="L98" s="37">
        <v>35291</v>
      </c>
      <c r="M98" s="36">
        <v>17459</v>
      </c>
      <c r="N98" s="36">
        <v>13841</v>
      </c>
      <c r="O98" s="36">
        <v>75852</v>
      </c>
    </row>
    <row r="99" spans="1:15">
      <c r="A99" s="33">
        <v>41791</v>
      </c>
      <c r="B99" s="4">
        <v>2014</v>
      </c>
      <c r="C99" s="4">
        <v>2</v>
      </c>
      <c r="D99" s="20">
        <v>125151</v>
      </c>
      <c r="E99" s="20">
        <v>128260</v>
      </c>
      <c r="F99" s="20">
        <v>82731</v>
      </c>
      <c r="G99" s="20">
        <v>21997</v>
      </c>
      <c r="H99" s="20">
        <v>38657</v>
      </c>
      <c r="I99" s="20">
        <v>37040</v>
      </c>
      <c r="J99" s="20">
        <v>1663</v>
      </c>
      <c r="K99" s="20">
        <v>20723</v>
      </c>
      <c r="L99" s="20">
        <v>36216</v>
      </c>
      <c r="M99" s="4">
        <v>16816</v>
      </c>
      <c r="N99" s="4">
        <v>14146</v>
      </c>
      <c r="O99" s="4">
        <v>81149</v>
      </c>
    </row>
    <row r="100" spans="1:15">
      <c r="A100" s="33">
        <v>41883</v>
      </c>
      <c r="B100" s="4">
        <v>2014</v>
      </c>
      <c r="C100" s="4">
        <v>3</v>
      </c>
      <c r="D100" s="20">
        <v>128687</v>
      </c>
      <c r="E100" s="20">
        <v>129459</v>
      </c>
      <c r="F100" s="20">
        <v>83405</v>
      </c>
      <c r="G100" s="20">
        <v>22254</v>
      </c>
      <c r="H100" s="20">
        <v>38527</v>
      </c>
      <c r="I100" s="20">
        <v>38313</v>
      </c>
      <c r="J100" s="20">
        <v>433</v>
      </c>
      <c r="K100" s="20">
        <v>21724</v>
      </c>
      <c r="L100" s="20">
        <v>37061</v>
      </c>
      <c r="M100" s="4">
        <v>17060</v>
      </c>
      <c r="N100" s="4">
        <v>14577</v>
      </c>
      <c r="O100" s="4">
        <v>84376</v>
      </c>
    </row>
    <row r="101" spans="1:15">
      <c r="A101" s="33">
        <v>41974</v>
      </c>
      <c r="B101" s="4">
        <v>2014</v>
      </c>
      <c r="C101" s="4">
        <v>4</v>
      </c>
      <c r="D101" s="20">
        <v>142074</v>
      </c>
      <c r="E101" s="20">
        <v>129885</v>
      </c>
      <c r="F101" s="20">
        <v>84865</v>
      </c>
      <c r="G101" s="20">
        <v>22493</v>
      </c>
      <c r="H101" s="20">
        <v>38415</v>
      </c>
      <c r="I101" s="20">
        <v>38165</v>
      </c>
      <c r="J101" s="20">
        <v>250</v>
      </c>
      <c r="K101" s="20">
        <v>20999</v>
      </c>
      <c r="L101" s="20">
        <v>38768</v>
      </c>
      <c r="M101" s="4">
        <v>17674</v>
      </c>
      <c r="N101" s="4">
        <v>15226</v>
      </c>
      <c r="O101" s="4">
        <v>94951</v>
      </c>
    </row>
    <row r="102" spans="1:15">
      <c r="A102" s="35">
        <v>42064</v>
      </c>
      <c r="B102" s="36">
        <v>2015</v>
      </c>
      <c r="C102" s="36">
        <v>1</v>
      </c>
      <c r="D102" s="37">
        <v>122705</v>
      </c>
      <c r="E102" s="37">
        <v>131201</v>
      </c>
      <c r="F102" s="37">
        <v>84799</v>
      </c>
      <c r="G102" s="37">
        <v>22836</v>
      </c>
      <c r="H102" s="37">
        <v>38855</v>
      </c>
      <c r="I102" s="37">
        <v>38563</v>
      </c>
      <c r="J102" s="37">
        <v>357</v>
      </c>
      <c r="K102" s="37">
        <v>21460</v>
      </c>
      <c r="L102" s="37">
        <v>37910</v>
      </c>
      <c r="M102" s="36">
        <v>17500</v>
      </c>
      <c r="N102" s="36">
        <v>13643</v>
      </c>
      <c r="O102" s="36">
        <v>78966</v>
      </c>
    </row>
    <row r="103" spans="1:15">
      <c r="A103" s="33">
        <v>42156</v>
      </c>
      <c r="B103" s="4">
        <v>2015</v>
      </c>
      <c r="C103" s="4">
        <v>2</v>
      </c>
      <c r="D103" s="22">
        <v>128777</v>
      </c>
      <c r="E103" s="22">
        <v>132094</v>
      </c>
      <c r="F103" s="22">
        <v>85289</v>
      </c>
      <c r="G103" s="22">
        <v>23006</v>
      </c>
      <c r="H103" s="22">
        <v>38798</v>
      </c>
      <c r="I103" s="22">
        <v>38310</v>
      </c>
      <c r="J103" s="22">
        <v>536</v>
      </c>
      <c r="K103" s="22">
        <v>20793</v>
      </c>
      <c r="L103" s="22">
        <v>35791</v>
      </c>
      <c r="M103" s="4">
        <v>17283</v>
      </c>
      <c r="N103" s="4">
        <v>14213</v>
      </c>
      <c r="O103" s="4">
        <v>84181</v>
      </c>
    </row>
    <row r="104" spans="1:15">
      <c r="A104" s="33">
        <v>42248</v>
      </c>
      <c r="B104" s="4">
        <v>2015</v>
      </c>
      <c r="C104" s="4">
        <v>3</v>
      </c>
      <c r="D104" s="14">
        <v>132810</v>
      </c>
      <c r="E104" s="14">
        <v>133654</v>
      </c>
      <c r="F104" s="14">
        <v>86542</v>
      </c>
      <c r="G104" s="14">
        <v>23499</v>
      </c>
      <c r="H104" s="14">
        <v>39271</v>
      </c>
      <c r="I104" s="14">
        <v>38210</v>
      </c>
      <c r="J104" s="14">
        <v>1164</v>
      </c>
      <c r="K104" s="14">
        <v>21346</v>
      </c>
      <c r="L104" s="14">
        <v>39034</v>
      </c>
      <c r="M104" s="4">
        <v>17262</v>
      </c>
      <c r="N104" s="4">
        <v>15064</v>
      </c>
      <c r="O104" s="4">
        <v>87717</v>
      </c>
    </row>
    <row r="105" spans="1:15">
      <c r="A105" s="33">
        <v>42339</v>
      </c>
      <c r="B105" s="4">
        <v>2015</v>
      </c>
      <c r="C105" s="4">
        <v>4</v>
      </c>
      <c r="D105" s="14">
        <v>146970</v>
      </c>
      <c r="E105" s="14">
        <v>134313</v>
      </c>
      <c r="F105" s="14">
        <v>86555</v>
      </c>
      <c r="G105" s="14">
        <v>23693</v>
      </c>
      <c r="H105" s="14">
        <v>38157</v>
      </c>
      <c r="I105" s="14">
        <v>37896</v>
      </c>
      <c r="J105" s="14">
        <v>150</v>
      </c>
      <c r="K105" s="14">
        <v>21352</v>
      </c>
      <c r="L105" s="14">
        <v>36690</v>
      </c>
      <c r="M105" s="4">
        <v>17852</v>
      </c>
      <c r="N105" s="4">
        <v>15863</v>
      </c>
      <c r="O105" s="4">
        <v>98921</v>
      </c>
    </row>
    <row r="106" spans="1:15">
      <c r="A106" s="35">
        <v>42430</v>
      </c>
      <c r="B106" s="36">
        <f>B102+1</f>
        <v>2016</v>
      </c>
      <c r="C106" s="36">
        <f>C102</f>
        <v>1</v>
      </c>
      <c r="D106" s="37">
        <v>125790</v>
      </c>
      <c r="E106" s="37">
        <v>134492</v>
      </c>
      <c r="F106" s="37">
        <v>87136</v>
      </c>
      <c r="G106" s="37">
        <v>23710</v>
      </c>
      <c r="H106" s="37">
        <v>37273</v>
      </c>
      <c r="I106" s="37">
        <v>37026</v>
      </c>
      <c r="J106" s="37">
        <v>385</v>
      </c>
      <c r="K106" s="37">
        <v>21645</v>
      </c>
      <c r="L106" s="37">
        <v>35680</v>
      </c>
      <c r="M106" s="36">
        <v>17067</v>
      </c>
      <c r="N106" s="36">
        <v>14215</v>
      </c>
      <c r="O106" s="36">
        <v>81733</v>
      </c>
    </row>
    <row r="107" spans="1:15">
      <c r="A107" s="33">
        <v>42522</v>
      </c>
      <c r="B107" s="4">
        <f t="shared" ref="B107:B113" si="0">B103+1</f>
        <v>2016</v>
      </c>
      <c r="C107" s="4">
        <f t="shared" ref="C107:C113" si="1">C103</f>
        <v>2</v>
      </c>
      <c r="D107" s="20">
        <v>131920</v>
      </c>
      <c r="E107" s="20">
        <v>135383</v>
      </c>
      <c r="F107" s="20">
        <v>87110</v>
      </c>
      <c r="G107" s="20">
        <v>23695</v>
      </c>
      <c r="H107" s="20">
        <v>36980</v>
      </c>
      <c r="I107" s="20">
        <v>36771</v>
      </c>
      <c r="J107" s="20">
        <v>250</v>
      </c>
      <c r="K107" s="20">
        <v>21166</v>
      </c>
      <c r="L107" s="20">
        <v>34496</v>
      </c>
      <c r="M107" s="4">
        <v>16674</v>
      </c>
      <c r="N107" s="4">
        <v>14993</v>
      </c>
      <c r="O107" s="4">
        <v>86604</v>
      </c>
    </row>
    <row r="108" spans="1:15">
      <c r="A108" s="33">
        <v>42614</v>
      </c>
      <c r="B108" s="4">
        <f t="shared" si="0"/>
        <v>2016</v>
      </c>
      <c r="C108" s="4">
        <f t="shared" si="1"/>
        <v>3</v>
      </c>
      <c r="D108" s="20">
        <v>134502</v>
      </c>
      <c r="E108" s="20">
        <v>135284</v>
      </c>
      <c r="F108" s="20">
        <v>87502</v>
      </c>
      <c r="G108" s="20">
        <v>23554</v>
      </c>
      <c r="H108" s="20">
        <v>36841</v>
      </c>
      <c r="I108" s="20">
        <v>36845</v>
      </c>
      <c r="J108" s="20">
        <v>70</v>
      </c>
      <c r="K108" s="20">
        <v>20609</v>
      </c>
      <c r="L108" s="20">
        <v>34807</v>
      </c>
      <c r="M108" s="4">
        <v>16633</v>
      </c>
      <c r="N108" s="4">
        <v>15264</v>
      </c>
      <c r="O108" s="4">
        <v>89810</v>
      </c>
    </row>
    <row r="109" spans="1:15">
      <c r="A109" s="33">
        <v>42705</v>
      </c>
      <c r="B109" s="4">
        <f t="shared" si="0"/>
        <v>2016</v>
      </c>
      <c r="C109" s="4">
        <f t="shared" si="1"/>
        <v>4</v>
      </c>
      <c r="D109" s="20">
        <v>149463</v>
      </c>
      <c r="E109" s="20">
        <v>136516</v>
      </c>
      <c r="F109" s="20">
        <v>88575</v>
      </c>
      <c r="G109" s="20">
        <v>23787</v>
      </c>
      <c r="H109" s="20">
        <v>36977</v>
      </c>
      <c r="I109" s="20">
        <v>36814</v>
      </c>
      <c r="J109" s="20">
        <v>10</v>
      </c>
      <c r="K109" s="20">
        <v>20744</v>
      </c>
      <c r="L109" s="20">
        <v>35145</v>
      </c>
      <c r="M109" s="4">
        <v>17241</v>
      </c>
      <c r="N109" s="4">
        <v>16046</v>
      </c>
      <c r="O109" s="4">
        <v>101464</v>
      </c>
    </row>
    <row r="110" spans="1:15">
      <c r="A110" s="35">
        <v>42795</v>
      </c>
      <c r="B110" s="36">
        <f t="shared" si="0"/>
        <v>2017</v>
      </c>
      <c r="C110" s="36">
        <f t="shared" si="1"/>
        <v>1</v>
      </c>
      <c r="D110" s="37">
        <v>127262</v>
      </c>
      <c r="E110" s="37">
        <v>136086</v>
      </c>
      <c r="F110" s="37">
        <v>88391</v>
      </c>
      <c r="G110" s="37">
        <v>24331</v>
      </c>
      <c r="H110" s="37">
        <v>37257</v>
      </c>
      <c r="I110" s="37">
        <v>36742</v>
      </c>
      <c r="J110" s="37">
        <v>669</v>
      </c>
      <c r="K110" s="37">
        <v>20621</v>
      </c>
      <c r="L110" s="37">
        <v>35549</v>
      </c>
      <c r="M110" s="36">
        <v>16864</v>
      </c>
      <c r="N110" s="36">
        <v>14254</v>
      </c>
      <c r="O110" s="36">
        <v>83147</v>
      </c>
    </row>
    <row r="111" spans="1:15">
      <c r="A111" s="33">
        <v>42887</v>
      </c>
      <c r="B111" s="4">
        <f t="shared" si="0"/>
        <v>2017</v>
      </c>
      <c r="C111" s="4">
        <f t="shared" si="1"/>
        <v>2</v>
      </c>
      <c r="D111" s="20">
        <v>133597</v>
      </c>
      <c r="E111" s="20">
        <v>137102</v>
      </c>
      <c r="F111" s="20">
        <v>88383</v>
      </c>
      <c r="G111" s="20">
        <v>24685</v>
      </c>
      <c r="H111" s="20">
        <v>37489</v>
      </c>
      <c r="I111" s="20">
        <v>37175</v>
      </c>
      <c r="J111" s="20">
        <v>310</v>
      </c>
      <c r="K111" s="20">
        <v>20802</v>
      </c>
      <c r="L111" s="20">
        <v>35765</v>
      </c>
      <c r="M111" s="4">
        <v>16497</v>
      </c>
      <c r="N111" s="4">
        <v>14499</v>
      </c>
      <c r="O111" s="4">
        <v>88586</v>
      </c>
    </row>
    <row r="112" spans="1:15">
      <c r="A112" s="33">
        <v>42979</v>
      </c>
      <c r="B112" s="4">
        <f t="shared" si="0"/>
        <v>2017</v>
      </c>
      <c r="C112" s="4">
        <f t="shared" si="1"/>
        <v>3</v>
      </c>
    </row>
    <row r="113" spans="1:15">
      <c r="A113" s="33">
        <v>43070</v>
      </c>
      <c r="B113" s="4">
        <f t="shared" si="0"/>
        <v>2017</v>
      </c>
      <c r="C113" s="4">
        <f t="shared" si="1"/>
        <v>4</v>
      </c>
    </row>
    <row r="114" spans="1:15">
      <c r="A114" s="33">
        <v>43160</v>
      </c>
      <c r="B114" s="4">
        <v>2018</v>
      </c>
      <c r="C114" s="4">
        <v>1</v>
      </c>
    </row>
    <row r="115" spans="1:15">
      <c r="A115" s="33">
        <v>43252</v>
      </c>
      <c r="B115" s="4">
        <v>2018</v>
      </c>
      <c r="C115" s="4">
        <v>2</v>
      </c>
    </row>
    <row r="116" spans="1:15">
      <c r="A116" s="33">
        <v>43344</v>
      </c>
      <c r="B116" s="4">
        <v>2018</v>
      </c>
      <c r="C116" s="4">
        <v>3</v>
      </c>
    </row>
    <row r="117" spans="1:15">
      <c r="A117" s="33">
        <v>43435</v>
      </c>
      <c r="B117" s="4">
        <v>2018</v>
      </c>
      <c r="C117" s="4">
        <v>4</v>
      </c>
    </row>
    <row r="119" spans="1:15" s="5" customFormat="1" ht="30">
      <c r="A119" s="28" t="s">
        <v>48</v>
      </c>
      <c r="B119" s="28"/>
      <c r="C119" s="28"/>
      <c r="D119" s="23" t="s">
        <v>49</v>
      </c>
      <c r="E119" s="23" t="s">
        <v>49</v>
      </c>
      <c r="F119" s="23" t="s">
        <v>51</v>
      </c>
      <c r="G119" s="23" t="s">
        <v>50</v>
      </c>
      <c r="H119" s="23" t="s">
        <v>52</v>
      </c>
      <c r="I119" s="23"/>
      <c r="J119" s="23"/>
      <c r="K119" s="23" t="s">
        <v>47</v>
      </c>
      <c r="L119" s="23" t="s">
        <v>53</v>
      </c>
    </row>
    <row r="120" spans="1:15" s="3" customFormat="1" ht="208.5" customHeight="1">
      <c r="A120" s="3" t="s">
        <v>5</v>
      </c>
      <c r="D120" s="6" t="s">
        <v>191</v>
      </c>
      <c r="E120" s="6" t="s">
        <v>186</v>
      </c>
      <c r="F120" s="6" t="s">
        <v>35</v>
      </c>
      <c r="G120" s="6" t="s">
        <v>36</v>
      </c>
      <c r="H120" s="6" t="s">
        <v>34</v>
      </c>
      <c r="I120" s="6"/>
      <c r="J120" s="6"/>
      <c r="K120" s="6" t="s">
        <v>37</v>
      </c>
      <c r="L120" s="6" t="s">
        <v>38</v>
      </c>
      <c r="M120" s="6" t="s">
        <v>146</v>
      </c>
      <c r="N120" s="6" t="s">
        <v>145</v>
      </c>
      <c r="O120" s="6" t="s">
        <v>144</v>
      </c>
    </row>
    <row r="121" spans="1:15" s="3" customFormat="1">
      <c r="A121" s="3" t="s">
        <v>6</v>
      </c>
      <c r="D121" s="6" t="s">
        <v>33</v>
      </c>
      <c r="E121" s="6" t="s">
        <v>33</v>
      </c>
      <c r="F121" s="6"/>
      <c r="G121" s="6"/>
      <c r="H121" s="6"/>
      <c r="I121" s="6"/>
      <c r="J121" s="6"/>
      <c r="K121" s="6"/>
      <c r="L121" s="6"/>
    </row>
    <row r="122" spans="1:15" s="3" customFormat="1" ht="180">
      <c r="A122" s="3" t="s">
        <v>7</v>
      </c>
      <c r="D122" s="8" t="s">
        <v>190</v>
      </c>
      <c r="E122" s="8" t="s">
        <v>185</v>
      </c>
      <c r="F122" s="6"/>
      <c r="G122" s="6"/>
      <c r="H122" s="6"/>
      <c r="I122" s="6"/>
      <c r="J122" s="6"/>
      <c r="K122" s="6"/>
      <c r="L122" s="7"/>
    </row>
    <row r="123" spans="1:15" s="3" customFormat="1">
      <c r="A123" s="3" t="s">
        <v>8</v>
      </c>
      <c r="D123" s="6"/>
      <c r="E123" s="6"/>
      <c r="F123" s="7"/>
      <c r="G123" s="7"/>
      <c r="H123" s="7"/>
      <c r="I123" s="7"/>
      <c r="J123" s="7"/>
      <c r="K123" s="7"/>
      <c r="L123" s="7"/>
    </row>
    <row r="124" spans="1:15" s="3" customFormat="1" ht="15" customHeight="1">
      <c r="A124" s="3" t="s">
        <v>14</v>
      </c>
      <c r="D124" s="6"/>
      <c r="E124" s="6"/>
      <c r="F124" s="7"/>
      <c r="G124" s="7"/>
      <c r="H124" s="7"/>
      <c r="I124" s="7"/>
      <c r="J124" s="7"/>
      <c r="K124" s="7"/>
      <c r="L124" s="7"/>
    </row>
  </sheetData>
  <hyperlinks>
    <hyperlink ref="E122" r:id="rId1" location="pib-oferta-y-demanda"/>
    <hyperlink ref="D122"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sheetPr>
    <tabColor rgb="FF92D050"/>
  </sheetPr>
  <dimension ref="A1:Z313"/>
  <sheetViews>
    <sheetView zoomScale="85" zoomScaleNormal="85" workbookViewId="0">
      <pane xSplit="4" ySplit="1" topLeftCell="E284" activePane="bottomRight" state="frozen"/>
      <selection activeCell="A120" sqref="A120"/>
      <selection pane="topRight" activeCell="A120" sqref="A120"/>
      <selection pane="bottomLeft" activeCell="A120" sqref="A120"/>
      <selection pane="bottomRight" activeCell="K1" sqref="K1"/>
    </sheetView>
  </sheetViews>
  <sheetFormatPr defaultRowHeight="15"/>
  <cols>
    <col min="1" max="1" width="10.140625" style="21" bestFit="1" customWidth="1"/>
    <col min="4" max="4" width="9.140625" customWidth="1"/>
    <col min="5" max="5" width="9.5703125" bestFit="1" customWidth="1"/>
    <col min="6" max="10" width="9.28515625" bestFit="1" customWidth="1"/>
  </cols>
  <sheetData>
    <row r="1" spans="1:26" s="1" customFormat="1" ht="33" customHeight="1">
      <c r="A1" s="18" t="s">
        <v>4</v>
      </c>
      <c r="B1" s="1" t="s">
        <v>0</v>
      </c>
      <c r="C1" s="1" t="s">
        <v>13</v>
      </c>
      <c r="D1" s="1" t="s">
        <v>115</v>
      </c>
      <c r="E1" s="1" t="s">
        <v>43</v>
      </c>
      <c r="F1" s="1" t="s">
        <v>112</v>
      </c>
      <c r="G1" s="1" t="s">
        <v>113</v>
      </c>
      <c r="H1" s="1" t="s">
        <v>90</v>
      </c>
      <c r="I1" s="1" t="s">
        <v>39</v>
      </c>
      <c r="J1" s="1" t="s">
        <v>197</v>
      </c>
      <c r="K1" s="1" t="s">
        <v>109</v>
      </c>
      <c r="L1" s="1" t="s">
        <v>16</v>
      </c>
      <c r="M1" s="1" t="s">
        <v>75</v>
      </c>
      <c r="N1" s="1" t="s">
        <v>76</v>
      </c>
      <c r="O1" s="1" t="s">
        <v>15</v>
      </c>
      <c r="P1" s="1" t="s">
        <v>44</v>
      </c>
      <c r="Q1" s="1" t="s">
        <v>77</v>
      </c>
      <c r="R1" s="1" t="s">
        <v>78</v>
      </c>
      <c r="S1" s="1" t="s">
        <v>46</v>
      </c>
      <c r="T1" s="1" t="s">
        <v>45</v>
      </c>
      <c r="U1" s="1" t="s">
        <v>142</v>
      </c>
      <c r="V1" s="1" t="s">
        <v>166</v>
      </c>
      <c r="W1" s="1" t="s">
        <v>141</v>
      </c>
      <c r="X1" s="1" t="s">
        <v>171</v>
      </c>
      <c r="Y1" s="1" t="s">
        <v>179</v>
      </c>
      <c r="Z1" s="1" t="s">
        <v>187</v>
      </c>
    </row>
    <row r="2" spans="1:26">
      <c r="A2" s="31">
        <v>33970</v>
      </c>
      <c r="B2">
        <v>1993</v>
      </c>
      <c r="C2">
        <v>1</v>
      </c>
      <c r="D2">
        <v>2</v>
      </c>
      <c r="E2" t="str">
        <f>IF(ISBLANK(HLOOKUP(E$1, m_preprocess!$1:$1048576, monthly!$D2, FALSE)), "", HLOOKUP(E$1, m_preprocess!$1:$1048576, monthly!$D2, FALSE))</f>
        <v/>
      </c>
      <c r="F2" t="str">
        <f>IF(ISBLANK(HLOOKUP(F$1, m_preprocess!$1:$1048576, monthly!$D2, FALSE)), "", HLOOKUP(F$1, m_preprocess!$1:$1048576, monthly!$D2, FALSE))</f>
        <v/>
      </c>
      <c r="G2" t="str">
        <f>IF(ISBLANK(HLOOKUP(G$1, m_preprocess!$1:$1048576, monthly!$D2, FALSE)), "", HLOOKUP(G$1, m_preprocess!$1:$1048576, monthly!$D2, FALSE))</f>
        <v/>
      </c>
      <c r="H2" t="str">
        <f>IF(ISBLANK(HLOOKUP(H$1, m_preprocess!$1:$1048576, monthly!$D2, FALSE)), "", HLOOKUP(H$1, m_preprocess!$1:$1048576, monthly!$D2, FALSE))</f>
        <v/>
      </c>
      <c r="I2" t="str">
        <f>IF(ISBLANK(HLOOKUP(I$1, m_preprocess!$1:$1048576, monthly!$D2, FALSE)), "", HLOOKUP(I$1, m_preprocess!$1:$1048576, monthly!$D2, FALSE))</f>
        <v/>
      </c>
      <c r="J2" t="str">
        <f>IF(ISBLANK(HLOOKUP(J$1, m_preprocess!$1:$1048576, monthly!$D2, FALSE)), "", HLOOKUP(J$1, m_preprocess!$1:$1048576, monthly!$D2, FALSE))</f>
        <v/>
      </c>
      <c r="K2">
        <f>IF(ISBLANK(HLOOKUP(K$1, m_preprocess!$1:$1048576, monthly!$D2, FALSE)), "", HLOOKUP(K$1, m_preprocess!$1:$1048576, monthly!$D2, FALSE))</f>
        <v>82.156316676441037</v>
      </c>
      <c r="L2">
        <f>IF(ISBLANK(HLOOKUP(L$1, m_preprocess!$1:$1048576, monthly!$D2, FALSE)), "", HLOOKUP(L$1, m_preprocess!$1:$1048576, monthly!$D2, FALSE))</f>
        <v>147.58940061050066</v>
      </c>
      <c r="M2">
        <f>IF(ISBLANK(HLOOKUP(M$1, m_preprocess!$1:$1048576, monthly!$D2, FALSE)), "", HLOOKUP(M$1, m_preprocess!$1:$1048576, monthly!$D2, FALSE))</f>
        <v>83.462018614513951</v>
      </c>
      <c r="N2">
        <f>IF(ISBLANK(HLOOKUP(N$1, m_preprocess!$1:$1048576, monthly!$D2, FALSE)), "", HLOOKUP(N$1, m_preprocess!$1:$1048576, monthly!$D2, FALSE))</f>
        <v>64.127381995986696</v>
      </c>
      <c r="O2">
        <f>IF(ISBLANK(HLOOKUP(O$1, m_preprocess!$1:$1048576, monthly!$D2, FALSE)), "", HLOOKUP(O$1, m_preprocess!$1:$1048576, monthly!$D2, FALSE))</f>
        <v>14.402264390297049</v>
      </c>
      <c r="P2">
        <f>IF(ISBLANK(HLOOKUP(P$1, m_preprocess!$1:$1048576, monthly!$D2, FALSE)), "", HLOOKUP(P$1, m_preprocess!$1:$1048576, monthly!$D2, FALSE))</f>
        <v>2.3763453977850806</v>
      </c>
      <c r="Q2">
        <f>IF(ISBLANK(HLOOKUP(Q$1, m_preprocess!$1:$1048576, monthly!$D2, FALSE)), "", HLOOKUP(Q$1, m_preprocess!$1:$1048576, monthly!$D2, FALSE))</f>
        <v>0.87288192077250615</v>
      </c>
      <c r="R2">
        <f>IF(ISBLANK(HLOOKUP(R$1, m_preprocess!$1:$1048576, monthly!$D2, FALSE)), "", HLOOKUP(R$1, m_preprocess!$1:$1048576, monthly!$D2, FALSE))</f>
        <v>1.5034634770125743</v>
      </c>
      <c r="S2">
        <f>IF(ISBLANK(HLOOKUP(S$1, m_preprocess!$1:$1048576, monthly!$D2, FALSE)), "", HLOOKUP(S$1, m_preprocess!$1:$1048576, monthly!$D2, FALSE))</f>
        <v>6.9855385797961569</v>
      </c>
      <c r="T2">
        <f>IF(ISBLANK(HLOOKUP(T$1, m_preprocess!$1:$1048576, monthly!$D2, FALSE)), "", HLOOKUP(T$1, m_preprocess!$1:$1048576, monthly!$D2, FALSE))</f>
        <v>5.0403804127158116</v>
      </c>
      <c r="U2">
        <f>IF(ISBLANK(HLOOKUP(U$1, m_preprocess!$1:$1048576, monthly!$D2, FALSE)), "", HLOOKUP(U$1, m_preprocess!$1:$1048576, monthly!$D2, FALSE))</f>
        <v>198918.46646901179</v>
      </c>
      <c r="V2">
        <f>IF(ISBLANK(HLOOKUP(V$1, m_preprocess!$1:$1048576, monthly!$D2, FALSE)), "", HLOOKUP(V$1, m_preprocess!$1:$1048576, monthly!$D2, FALSE))</f>
        <v>617773.05906404194</v>
      </c>
      <c r="W2">
        <f>IF(ISBLANK(HLOOKUP(W$1, m_preprocess!$1:$1048576, monthly!$D2, FALSE)), "", HLOOKUP(W$1, m_preprocess!$1:$1048576, monthly!$D2, FALSE))</f>
        <v>122.0949970622148</v>
      </c>
      <c r="X2" t="str">
        <f>IF(ISBLANK(HLOOKUP(X$1, m_preprocess!$1:$1048576, monthly!$D2, FALSE)), "", HLOOKUP(X$1, m_preprocess!$1:$1048576, monthly!$D2, FALSE))</f>
        <v/>
      </c>
      <c r="Y2" t="str">
        <f>IF(ISBLANK(HLOOKUP(Y$1, m_preprocess!$1:$1048576, monthly!$D2, FALSE)), "", HLOOKUP(Y$1, m_preprocess!$1:$1048576, monthly!$D2, FALSE))</f>
        <v/>
      </c>
      <c r="Z2" t="str">
        <f>IF(ISBLANK(HLOOKUP(Z$1, m_preprocess!$1:$1048576, monthly!$D2, FALSE)), "", HLOOKUP(Z$1, m_preprocess!$1:$1048576, monthly!$D2, FALSE))</f>
        <v/>
      </c>
    </row>
    <row r="3" spans="1:26">
      <c r="A3" s="31">
        <v>34001</v>
      </c>
      <c r="B3">
        <v>1993</v>
      </c>
      <c r="C3">
        <v>2</v>
      </c>
      <c r="D3">
        <v>3</v>
      </c>
      <c r="E3" t="str">
        <f>IF(ISBLANK(HLOOKUP(E$1, m_preprocess!$1:$1048576, monthly!$D3, FALSE)), "", HLOOKUP(E$1, m_preprocess!$1:$1048576, monthly!$D3, FALSE))</f>
        <v/>
      </c>
      <c r="F3" t="str">
        <f>IF(ISBLANK(HLOOKUP(F$1, m_preprocess!$1:$1048576, monthly!$D3, FALSE)), "", HLOOKUP(F$1, m_preprocess!$1:$1048576, monthly!$D3, FALSE))</f>
        <v/>
      </c>
      <c r="G3" t="str">
        <f>IF(ISBLANK(HLOOKUP(G$1, m_preprocess!$1:$1048576, monthly!$D3, FALSE)), "", HLOOKUP(G$1, m_preprocess!$1:$1048576, monthly!$D3, FALSE))</f>
        <v/>
      </c>
      <c r="H3" t="str">
        <f>IF(ISBLANK(HLOOKUP(H$1, m_preprocess!$1:$1048576, monthly!$D3, FALSE)), "", HLOOKUP(H$1, m_preprocess!$1:$1048576, monthly!$D3, FALSE))</f>
        <v/>
      </c>
      <c r="I3" t="str">
        <f>IF(ISBLANK(HLOOKUP(I$1, m_preprocess!$1:$1048576, monthly!$D3, FALSE)), "", HLOOKUP(I$1, m_preprocess!$1:$1048576, monthly!$D3, FALSE))</f>
        <v/>
      </c>
      <c r="J3" t="str">
        <f>IF(ISBLANK(HLOOKUP(J$1, m_preprocess!$1:$1048576, monthly!$D3, FALSE)), "", HLOOKUP(J$1, m_preprocess!$1:$1048576, monthly!$D3, FALSE))</f>
        <v/>
      </c>
      <c r="K3">
        <f>IF(ISBLANK(HLOOKUP(K$1, m_preprocess!$1:$1048576, monthly!$D3, FALSE)), "", HLOOKUP(K$1, m_preprocess!$1:$1048576, monthly!$D3, FALSE))</f>
        <v>82.118397294643131</v>
      </c>
      <c r="L3">
        <f>IF(ISBLANK(HLOOKUP(L$1, m_preprocess!$1:$1048576, monthly!$D3, FALSE)), "", HLOOKUP(L$1, m_preprocess!$1:$1048576, monthly!$D3, FALSE))</f>
        <v>170.77889899494809</v>
      </c>
      <c r="M3">
        <f>IF(ISBLANK(HLOOKUP(M$1, m_preprocess!$1:$1048576, monthly!$D3, FALSE)), "", HLOOKUP(M$1, m_preprocess!$1:$1048576, monthly!$D3, FALSE))</f>
        <v>86.598738789449939</v>
      </c>
      <c r="N3">
        <f>IF(ISBLANK(HLOOKUP(N$1, m_preprocess!$1:$1048576, monthly!$D3, FALSE)), "", HLOOKUP(N$1, m_preprocess!$1:$1048576, monthly!$D3, FALSE))</f>
        <v>84.180160205498154</v>
      </c>
      <c r="O3">
        <f>IF(ISBLANK(HLOOKUP(O$1, m_preprocess!$1:$1048576, monthly!$D3, FALSE)), "", HLOOKUP(O$1, m_preprocess!$1:$1048576, monthly!$D3, FALSE))</f>
        <v>19.424702881380274</v>
      </c>
      <c r="P3">
        <f>IF(ISBLANK(HLOOKUP(P$1, m_preprocess!$1:$1048576, monthly!$D3, FALSE)), "", HLOOKUP(P$1, m_preprocess!$1:$1048576, monthly!$D3, FALSE))</f>
        <v>3.2616083142003776</v>
      </c>
      <c r="Q3">
        <f>IF(ISBLANK(HLOOKUP(Q$1, m_preprocess!$1:$1048576, monthly!$D3, FALSE)), "", HLOOKUP(Q$1, m_preprocess!$1:$1048576, monthly!$D3, FALSE))</f>
        <v>1.0929965730782432</v>
      </c>
      <c r="R3">
        <f>IF(ISBLANK(HLOOKUP(R$1, m_preprocess!$1:$1048576, monthly!$D3, FALSE)), "", HLOOKUP(R$1, m_preprocess!$1:$1048576, monthly!$D3, FALSE))</f>
        <v>2.1686117411221342</v>
      </c>
      <c r="S3">
        <f>IF(ISBLANK(HLOOKUP(S$1, m_preprocess!$1:$1048576, monthly!$D3, FALSE)), "", HLOOKUP(S$1, m_preprocess!$1:$1048576, monthly!$D3, FALSE))</f>
        <v>8.4540909835983218</v>
      </c>
      <c r="T3">
        <f>IF(ISBLANK(HLOOKUP(T$1, m_preprocess!$1:$1048576, monthly!$D3, FALSE)), "", HLOOKUP(T$1, m_preprocess!$1:$1048576, monthly!$D3, FALSE))</f>
        <v>7.7090035835815733</v>
      </c>
      <c r="U3">
        <f>IF(ISBLANK(HLOOKUP(U$1, m_preprocess!$1:$1048576, monthly!$D3, FALSE)), "", HLOOKUP(U$1, m_preprocess!$1:$1048576, monthly!$D3, FALSE))</f>
        <v>187651.55289053582</v>
      </c>
      <c r="V3">
        <f>IF(ISBLANK(HLOOKUP(V$1, m_preprocess!$1:$1048576, monthly!$D3, FALSE)), "", HLOOKUP(V$1, m_preprocess!$1:$1048576, monthly!$D3, FALSE))</f>
        <v>601843.74218272441</v>
      </c>
      <c r="W3">
        <f>IF(ISBLANK(HLOOKUP(W$1, m_preprocess!$1:$1048576, monthly!$D3, FALSE)), "", HLOOKUP(W$1, m_preprocess!$1:$1048576, monthly!$D3, FALSE))</f>
        <v>119.51756811197123</v>
      </c>
      <c r="X3" t="str">
        <f>IF(ISBLANK(HLOOKUP(X$1, m_preprocess!$1:$1048576, monthly!$D3, FALSE)), "", HLOOKUP(X$1, m_preprocess!$1:$1048576, monthly!$D3, FALSE))</f>
        <v/>
      </c>
      <c r="Y3" t="str">
        <f>IF(ISBLANK(HLOOKUP(Y$1, m_preprocess!$1:$1048576, monthly!$D3, FALSE)), "", HLOOKUP(Y$1, m_preprocess!$1:$1048576, monthly!$D3, FALSE))</f>
        <v/>
      </c>
      <c r="Z3" t="str">
        <f>IF(ISBLANK(HLOOKUP(Z$1, m_preprocess!$1:$1048576, monthly!$D3, FALSE)), "", HLOOKUP(Z$1, m_preprocess!$1:$1048576, monthly!$D3, FALSE))</f>
        <v/>
      </c>
    </row>
    <row r="4" spans="1:26">
      <c r="A4" s="31">
        <v>34029</v>
      </c>
      <c r="B4">
        <v>1993</v>
      </c>
      <c r="C4">
        <v>3</v>
      </c>
      <c r="D4">
        <v>4</v>
      </c>
      <c r="E4" t="str">
        <f>IF(ISBLANK(HLOOKUP(E$1, m_preprocess!$1:$1048576, monthly!$D4, FALSE)), "", HLOOKUP(E$1, m_preprocess!$1:$1048576, monthly!$D4, FALSE))</f>
        <v/>
      </c>
      <c r="F4" t="str">
        <f>IF(ISBLANK(HLOOKUP(F$1, m_preprocess!$1:$1048576, monthly!$D4, FALSE)), "", HLOOKUP(F$1, m_preprocess!$1:$1048576, monthly!$D4, FALSE))</f>
        <v/>
      </c>
      <c r="G4" t="str">
        <f>IF(ISBLANK(HLOOKUP(G$1, m_preprocess!$1:$1048576, monthly!$D4, FALSE)), "", HLOOKUP(G$1, m_preprocess!$1:$1048576, monthly!$D4, FALSE))</f>
        <v/>
      </c>
      <c r="H4" t="str">
        <f>IF(ISBLANK(HLOOKUP(H$1, m_preprocess!$1:$1048576, monthly!$D4, FALSE)), "", HLOOKUP(H$1, m_preprocess!$1:$1048576, monthly!$D4, FALSE))</f>
        <v/>
      </c>
      <c r="I4" t="str">
        <f>IF(ISBLANK(HLOOKUP(I$1, m_preprocess!$1:$1048576, monthly!$D4, FALSE)), "", HLOOKUP(I$1, m_preprocess!$1:$1048576, monthly!$D4, FALSE))</f>
        <v/>
      </c>
      <c r="J4" t="str">
        <f>IF(ISBLANK(HLOOKUP(J$1, m_preprocess!$1:$1048576, monthly!$D4, FALSE)), "", HLOOKUP(J$1, m_preprocess!$1:$1048576, monthly!$D4, FALSE))</f>
        <v/>
      </c>
      <c r="K4">
        <f>IF(ISBLANK(HLOOKUP(K$1, m_preprocess!$1:$1048576, monthly!$D4, FALSE)), "", HLOOKUP(K$1, m_preprocess!$1:$1048576, monthly!$D4, FALSE))</f>
        <v>82.532187371055372</v>
      </c>
      <c r="L4">
        <f>IF(ISBLANK(HLOOKUP(L$1, m_preprocess!$1:$1048576, monthly!$D4, FALSE)), "", HLOOKUP(L$1, m_preprocess!$1:$1048576, monthly!$D4, FALSE))</f>
        <v>198.16340345160762</v>
      </c>
      <c r="M4">
        <f>IF(ISBLANK(HLOOKUP(M$1, m_preprocess!$1:$1048576, monthly!$D4, FALSE)), "", HLOOKUP(M$1, m_preprocess!$1:$1048576, monthly!$D4, FALSE))</f>
        <v>81.784712878392298</v>
      </c>
      <c r="N4">
        <f>IF(ISBLANK(HLOOKUP(N$1, m_preprocess!$1:$1048576, monthly!$D4, FALSE)), "", HLOOKUP(N$1, m_preprocess!$1:$1048576, monthly!$D4, FALSE))</f>
        <v>116.37869057321534</v>
      </c>
      <c r="O4">
        <f>IF(ISBLANK(HLOOKUP(O$1, m_preprocess!$1:$1048576, monthly!$D4, FALSE)), "", HLOOKUP(O$1, m_preprocess!$1:$1048576, monthly!$D4, FALSE))</f>
        <v>22.61271943869659</v>
      </c>
      <c r="P4">
        <f>IF(ISBLANK(HLOOKUP(P$1, m_preprocess!$1:$1048576, monthly!$D4, FALSE)), "", HLOOKUP(P$1, m_preprocess!$1:$1048576, monthly!$D4, FALSE))</f>
        <v>5.1865660519494217</v>
      </c>
      <c r="Q4">
        <f>IF(ISBLANK(HLOOKUP(Q$1, m_preprocess!$1:$1048576, monthly!$D4, FALSE)), "", HLOOKUP(Q$1, m_preprocess!$1:$1048576, monthly!$D4, FALSE))</f>
        <v>1.3350290860588758</v>
      </c>
      <c r="R4">
        <f>IF(ISBLANK(HLOOKUP(R$1, m_preprocess!$1:$1048576, monthly!$D4, FALSE)), "", HLOOKUP(R$1, m_preprocess!$1:$1048576, monthly!$D4, FALSE))</f>
        <v>3.8515369658905461</v>
      </c>
      <c r="S4">
        <f>IF(ISBLANK(HLOOKUP(S$1, m_preprocess!$1:$1048576, monthly!$D4, FALSE)), "", HLOOKUP(S$1, m_preprocess!$1:$1048576, monthly!$D4, FALSE))</f>
        <v>9.3028697809734684</v>
      </c>
      <c r="T4">
        <f>IF(ISBLANK(HLOOKUP(T$1, m_preprocess!$1:$1048576, monthly!$D4, FALSE)), "", HLOOKUP(T$1, m_preprocess!$1:$1048576, monthly!$D4, FALSE))</f>
        <v>8.1232836057737021</v>
      </c>
      <c r="U4">
        <f>IF(ISBLANK(HLOOKUP(U$1, m_preprocess!$1:$1048576, monthly!$D4, FALSE)), "", HLOOKUP(U$1, m_preprocess!$1:$1048576, monthly!$D4, FALSE))</f>
        <v>185934.69008416284</v>
      </c>
      <c r="V4">
        <f>IF(ISBLANK(HLOOKUP(V$1, m_preprocess!$1:$1048576, monthly!$D4, FALSE)), "", HLOOKUP(V$1, m_preprocess!$1:$1048576, monthly!$D4, FALSE))</f>
        <v>608715.9092133689</v>
      </c>
      <c r="W4">
        <f>IF(ISBLANK(HLOOKUP(W$1, m_preprocess!$1:$1048576, monthly!$D4, FALSE)), "", HLOOKUP(W$1, m_preprocess!$1:$1048576, monthly!$D4, FALSE))</f>
        <v>119.16660517756867</v>
      </c>
      <c r="X4" t="str">
        <f>IF(ISBLANK(HLOOKUP(X$1, m_preprocess!$1:$1048576, monthly!$D4, FALSE)), "", HLOOKUP(X$1, m_preprocess!$1:$1048576, monthly!$D4, FALSE))</f>
        <v/>
      </c>
      <c r="Y4" t="str">
        <f>IF(ISBLANK(HLOOKUP(Y$1, m_preprocess!$1:$1048576, monthly!$D4, FALSE)), "", HLOOKUP(Y$1, m_preprocess!$1:$1048576, monthly!$D4, FALSE))</f>
        <v/>
      </c>
      <c r="Z4" t="str">
        <f>IF(ISBLANK(HLOOKUP(Z$1, m_preprocess!$1:$1048576, monthly!$D4, FALSE)), "", HLOOKUP(Z$1, m_preprocess!$1:$1048576, monthly!$D4, FALSE))</f>
        <v/>
      </c>
    </row>
    <row r="5" spans="1:26">
      <c r="A5" s="31">
        <v>34060</v>
      </c>
      <c r="B5">
        <v>1993</v>
      </c>
      <c r="C5">
        <v>4</v>
      </c>
      <c r="D5">
        <v>5</v>
      </c>
      <c r="E5" t="str">
        <f>IF(ISBLANK(HLOOKUP(E$1, m_preprocess!$1:$1048576, monthly!$D5, FALSE)), "", HLOOKUP(E$1, m_preprocess!$1:$1048576, monthly!$D5, FALSE))</f>
        <v/>
      </c>
      <c r="F5" t="str">
        <f>IF(ISBLANK(HLOOKUP(F$1, m_preprocess!$1:$1048576, monthly!$D5, FALSE)), "", HLOOKUP(F$1, m_preprocess!$1:$1048576, monthly!$D5, FALSE))</f>
        <v/>
      </c>
      <c r="G5" t="str">
        <f>IF(ISBLANK(HLOOKUP(G$1, m_preprocess!$1:$1048576, monthly!$D5, FALSE)), "", HLOOKUP(G$1, m_preprocess!$1:$1048576, monthly!$D5, FALSE))</f>
        <v/>
      </c>
      <c r="H5" t="str">
        <f>IF(ISBLANK(HLOOKUP(H$1, m_preprocess!$1:$1048576, monthly!$D5, FALSE)), "", HLOOKUP(H$1, m_preprocess!$1:$1048576, monthly!$D5, FALSE))</f>
        <v/>
      </c>
      <c r="I5" t="str">
        <f>IF(ISBLANK(HLOOKUP(I$1, m_preprocess!$1:$1048576, monthly!$D5, FALSE)), "", HLOOKUP(I$1, m_preprocess!$1:$1048576, monthly!$D5, FALSE))</f>
        <v/>
      </c>
      <c r="J5" t="str">
        <f>IF(ISBLANK(HLOOKUP(J$1, m_preprocess!$1:$1048576, monthly!$D5, FALSE)), "", HLOOKUP(J$1, m_preprocess!$1:$1048576, monthly!$D5, FALSE))</f>
        <v/>
      </c>
      <c r="K5">
        <f>IF(ISBLANK(HLOOKUP(K$1, m_preprocess!$1:$1048576, monthly!$D5, FALSE)), "", HLOOKUP(K$1, m_preprocess!$1:$1048576, monthly!$D5, FALSE))</f>
        <v>80.801070838101467</v>
      </c>
      <c r="L5">
        <f>IF(ISBLANK(HLOOKUP(L$1, m_preprocess!$1:$1048576, monthly!$D5, FALSE)), "", HLOOKUP(L$1, m_preprocess!$1:$1048576, monthly!$D5, FALSE))</f>
        <v>164.93453035117906</v>
      </c>
      <c r="M5">
        <f>IF(ISBLANK(HLOOKUP(M$1, m_preprocess!$1:$1048576, monthly!$D5, FALSE)), "", HLOOKUP(M$1, m_preprocess!$1:$1048576, monthly!$D5, FALSE))</f>
        <v>68.172783831742024</v>
      </c>
      <c r="N5">
        <f>IF(ISBLANK(HLOOKUP(N$1, m_preprocess!$1:$1048576, monthly!$D5, FALSE)), "", HLOOKUP(N$1, m_preprocess!$1:$1048576, monthly!$D5, FALSE))</f>
        <v>96.76174651943704</v>
      </c>
      <c r="O5">
        <f>IF(ISBLANK(HLOOKUP(O$1, m_preprocess!$1:$1048576, monthly!$D5, FALSE)), "", HLOOKUP(O$1, m_preprocess!$1:$1048576, monthly!$D5, FALSE))</f>
        <v>19.100973199376806</v>
      </c>
      <c r="P5">
        <f>IF(ISBLANK(HLOOKUP(P$1, m_preprocess!$1:$1048576, monthly!$D5, FALSE)), "", HLOOKUP(P$1, m_preprocess!$1:$1048576, monthly!$D5, FALSE))</f>
        <v>3.2658377751576766</v>
      </c>
      <c r="Q5">
        <f>IF(ISBLANK(HLOOKUP(Q$1, m_preprocess!$1:$1048576, monthly!$D5, FALSE)), "", HLOOKUP(Q$1, m_preprocess!$1:$1048576, monthly!$D5, FALSE))</f>
        <v>1.1719389627548165</v>
      </c>
      <c r="R5">
        <f>IF(ISBLANK(HLOOKUP(R$1, m_preprocess!$1:$1048576, monthly!$D5, FALSE)), "", HLOOKUP(R$1, m_preprocess!$1:$1048576, monthly!$D5, FALSE))</f>
        <v>2.0938988124028599</v>
      </c>
      <c r="S5">
        <f>IF(ISBLANK(HLOOKUP(S$1, m_preprocess!$1:$1048576, monthly!$D5, FALSE)), "", HLOOKUP(S$1, m_preprocess!$1:$1048576, monthly!$D5, FALSE))</f>
        <v>8.6314598292903781</v>
      </c>
      <c r="T5">
        <f>IF(ISBLANK(HLOOKUP(T$1, m_preprocess!$1:$1048576, monthly!$D5, FALSE)), "", HLOOKUP(T$1, m_preprocess!$1:$1048576, monthly!$D5, FALSE))</f>
        <v>7.2036755949287503</v>
      </c>
      <c r="U5">
        <f>IF(ISBLANK(HLOOKUP(U$1, m_preprocess!$1:$1048576, monthly!$D5, FALSE)), "", HLOOKUP(U$1, m_preprocess!$1:$1048576, monthly!$D5, FALSE))</f>
        <v>195823.15522484135</v>
      </c>
      <c r="V5">
        <f>IF(ISBLANK(HLOOKUP(V$1, m_preprocess!$1:$1048576, monthly!$D5, FALSE)), "", HLOOKUP(V$1, m_preprocess!$1:$1048576, monthly!$D5, FALSE))</f>
        <v>624277.76335949625</v>
      </c>
      <c r="W5">
        <f>IF(ISBLANK(HLOOKUP(W$1, m_preprocess!$1:$1048576, monthly!$D5, FALSE)), "", HLOOKUP(W$1, m_preprocess!$1:$1048576, monthly!$D5, FALSE))</f>
        <v>120.27264362837471</v>
      </c>
      <c r="X5" t="str">
        <f>IF(ISBLANK(HLOOKUP(X$1, m_preprocess!$1:$1048576, monthly!$D5, FALSE)), "", HLOOKUP(X$1, m_preprocess!$1:$1048576, monthly!$D5, FALSE))</f>
        <v/>
      </c>
      <c r="Y5" t="str">
        <f>IF(ISBLANK(HLOOKUP(Y$1, m_preprocess!$1:$1048576, monthly!$D5, FALSE)), "", HLOOKUP(Y$1, m_preprocess!$1:$1048576, monthly!$D5, FALSE))</f>
        <v/>
      </c>
      <c r="Z5" t="str">
        <f>IF(ISBLANK(HLOOKUP(Z$1, m_preprocess!$1:$1048576, monthly!$D5, FALSE)), "", HLOOKUP(Z$1, m_preprocess!$1:$1048576, monthly!$D5, FALSE))</f>
        <v/>
      </c>
    </row>
    <row r="6" spans="1:26">
      <c r="A6" s="31">
        <v>34090</v>
      </c>
      <c r="B6">
        <v>1993</v>
      </c>
      <c r="C6">
        <v>5</v>
      </c>
      <c r="D6">
        <v>6</v>
      </c>
      <c r="E6" t="str">
        <f>IF(ISBLANK(HLOOKUP(E$1, m_preprocess!$1:$1048576, monthly!$D6, FALSE)), "", HLOOKUP(E$1, m_preprocess!$1:$1048576, monthly!$D6, FALSE))</f>
        <v/>
      </c>
      <c r="F6" t="str">
        <f>IF(ISBLANK(HLOOKUP(F$1, m_preprocess!$1:$1048576, monthly!$D6, FALSE)), "", HLOOKUP(F$1, m_preprocess!$1:$1048576, monthly!$D6, FALSE))</f>
        <v/>
      </c>
      <c r="G6" t="str">
        <f>IF(ISBLANK(HLOOKUP(G$1, m_preprocess!$1:$1048576, monthly!$D6, FALSE)), "", HLOOKUP(G$1, m_preprocess!$1:$1048576, monthly!$D6, FALSE))</f>
        <v/>
      </c>
      <c r="H6" t="str">
        <f>IF(ISBLANK(HLOOKUP(H$1, m_preprocess!$1:$1048576, monthly!$D6, FALSE)), "", HLOOKUP(H$1, m_preprocess!$1:$1048576, monthly!$D6, FALSE))</f>
        <v/>
      </c>
      <c r="I6" t="str">
        <f>IF(ISBLANK(HLOOKUP(I$1, m_preprocess!$1:$1048576, monthly!$D6, FALSE)), "", HLOOKUP(I$1, m_preprocess!$1:$1048576, monthly!$D6, FALSE))</f>
        <v/>
      </c>
      <c r="J6" t="str">
        <f>IF(ISBLANK(HLOOKUP(J$1, m_preprocess!$1:$1048576, monthly!$D6, FALSE)), "", HLOOKUP(J$1, m_preprocess!$1:$1048576, monthly!$D6, FALSE))</f>
        <v/>
      </c>
      <c r="K6">
        <f>IF(ISBLANK(HLOOKUP(K$1, m_preprocess!$1:$1048576, monthly!$D6, FALSE)), "", HLOOKUP(K$1, m_preprocess!$1:$1048576, monthly!$D6, FALSE))</f>
        <v>81.575930675593781</v>
      </c>
      <c r="L6">
        <f>IF(ISBLANK(HLOOKUP(L$1, m_preprocess!$1:$1048576, monthly!$D6, FALSE)), "", HLOOKUP(L$1, m_preprocess!$1:$1048576, monthly!$D6, FALSE))</f>
        <v>179.3432447634392</v>
      </c>
      <c r="M6">
        <f>IF(ISBLANK(HLOOKUP(M$1, m_preprocess!$1:$1048576, monthly!$D6, FALSE)), "", HLOOKUP(M$1, m_preprocess!$1:$1048576, monthly!$D6, FALSE))</f>
        <v>77.646103062180757</v>
      </c>
      <c r="N6">
        <f>IF(ISBLANK(HLOOKUP(N$1, m_preprocess!$1:$1048576, monthly!$D6, FALSE)), "", HLOOKUP(N$1, m_preprocess!$1:$1048576, monthly!$D6, FALSE))</f>
        <v>101.69714170125845</v>
      </c>
      <c r="O6">
        <f>IF(ISBLANK(HLOOKUP(O$1, m_preprocess!$1:$1048576, monthly!$D6, FALSE)), "", HLOOKUP(O$1, m_preprocess!$1:$1048576, monthly!$D6, FALSE))</f>
        <v>20.029062580287011</v>
      </c>
      <c r="P6">
        <f>IF(ISBLANK(HLOOKUP(P$1, m_preprocess!$1:$1048576, monthly!$D6, FALSE)), "", HLOOKUP(P$1, m_preprocess!$1:$1048576, monthly!$D6, FALSE))</f>
        <v>3.5173741592808163</v>
      </c>
      <c r="Q6">
        <f>IF(ISBLANK(HLOOKUP(Q$1, m_preprocess!$1:$1048576, monthly!$D6, FALSE)), "", HLOOKUP(Q$1, m_preprocess!$1:$1048576, monthly!$D6, FALSE))</f>
        <v>1.4435946513799014</v>
      </c>
      <c r="R6">
        <f>IF(ISBLANK(HLOOKUP(R$1, m_preprocess!$1:$1048576, monthly!$D6, FALSE)), "", HLOOKUP(R$1, m_preprocess!$1:$1048576, monthly!$D6, FALSE))</f>
        <v>2.0737795079009147</v>
      </c>
      <c r="S6">
        <f>IF(ISBLANK(HLOOKUP(S$1, m_preprocess!$1:$1048576, monthly!$D6, FALSE)), "", HLOOKUP(S$1, m_preprocess!$1:$1048576, monthly!$D6, FALSE))</f>
        <v>8.2135112271637247</v>
      </c>
      <c r="T6">
        <f>IF(ISBLANK(HLOOKUP(T$1, m_preprocess!$1:$1048576, monthly!$D6, FALSE)), "", HLOOKUP(T$1, m_preprocess!$1:$1048576, monthly!$D6, FALSE))</f>
        <v>8.2981771938424718</v>
      </c>
      <c r="U6">
        <f>IF(ISBLANK(HLOOKUP(U$1, m_preprocess!$1:$1048576, monthly!$D6, FALSE)), "", HLOOKUP(U$1, m_preprocess!$1:$1048576, monthly!$D6, FALSE))</f>
        <v>194209.0561969314</v>
      </c>
      <c r="V6">
        <f>IF(ISBLANK(HLOOKUP(V$1, m_preprocess!$1:$1048576, monthly!$D6, FALSE)), "", HLOOKUP(V$1, m_preprocess!$1:$1048576, monthly!$D6, FALSE))</f>
        <v>621397.18246723409</v>
      </c>
      <c r="W6">
        <f>IF(ISBLANK(HLOOKUP(W$1, m_preprocess!$1:$1048576, monthly!$D6, FALSE)), "", HLOOKUP(W$1, m_preprocess!$1:$1048576, monthly!$D6, FALSE))</f>
        <v>119.32901587841876</v>
      </c>
      <c r="X6" t="str">
        <f>IF(ISBLANK(HLOOKUP(X$1, m_preprocess!$1:$1048576, monthly!$D6, FALSE)), "", HLOOKUP(X$1, m_preprocess!$1:$1048576, monthly!$D6, FALSE))</f>
        <v/>
      </c>
      <c r="Y6" t="str">
        <f>IF(ISBLANK(HLOOKUP(Y$1, m_preprocess!$1:$1048576, monthly!$D6, FALSE)), "", HLOOKUP(Y$1, m_preprocess!$1:$1048576, monthly!$D6, FALSE))</f>
        <v/>
      </c>
      <c r="Z6" t="str">
        <f>IF(ISBLANK(HLOOKUP(Z$1, m_preprocess!$1:$1048576, monthly!$D6, FALSE)), "", HLOOKUP(Z$1, m_preprocess!$1:$1048576, monthly!$D6, FALSE))</f>
        <v/>
      </c>
    </row>
    <row r="7" spans="1:26">
      <c r="A7" s="31">
        <v>34121</v>
      </c>
      <c r="B7">
        <v>1993</v>
      </c>
      <c r="C7">
        <v>6</v>
      </c>
      <c r="D7">
        <v>7</v>
      </c>
      <c r="E7" t="str">
        <f>IF(ISBLANK(HLOOKUP(E$1, m_preprocess!$1:$1048576, monthly!$D7, FALSE)), "", HLOOKUP(E$1, m_preprocess!$1:$1048576, monthly!$D7, FALSE))</f>
        <v/>
      </c>
      <c r="F7" t="str">
        <f>IF(ISBLANK(HLOOKUP(F$1, m_preprocess!$1:$1048576, monthly!$D7, FALSE)), "", HLOOKUP(F$1, m_preprocess!$1:$1048576, monthly!$D7, FALSE))</f>
        <v/>
      </c>
      <c r="G7" t="str">
        <f>IF(ISBLANK(HLOOKUP(G$1, m_preprocess!$1:$1048576, monthly!$D7, FALSE)), "", HLOOKUP(G$1, m_preprocess!$1:$1048576, monthly!$D7, FALSE))</f>
        <v/>
      </c>
      <c r="H7" t="str">
        <f>IF(ISBLANK(HLOOKUP(H$1, m_preprocess!$1:$1048576, monthly!$D7, FALSE)), "", HLOOKUP(H$1, m_preprocess!$1:$1048576, monthly!$D7, FALSE))</f>
        <v/>
      </c>
      <c r="I7" t="str">
        <f>IF(ISBLANK(HLOOKUP(I$1, m_preprocess!$1:$1048576, monthly!$D7, FALSE)), "", HLOOKUP(I$1, m_preprocess!$1:$1048576, monthly!$D7, FALSE))</f>
        <v/>
      </c>
      <c r="J7" t="str">
        <f>IF(ISBLANK(HLOOKUP(J$1, m_preprocess!$1:$1048576, monthly!$D7, FALSE)), "", HLOOKUP(J$1, m_preprocess!$1:$1048576, monthly!$D7, FALSE))</f>
        <v/>
      </c>
      <c r="K7">
        <f>IF(ISBLANK(HLOOKUP(K$1, m_preprocess!$1:$1048576, monthly!$D7, FALSE)), "", HLOOKUP(K$1, m_preprocess!$1:$1048576, monthly!$D7, FALSE))</f>
        <v>82.037129165329219</v>
      </c>
      <c r="L7">
        <f>IF(ISBLANK(HLOOKUP(L$1, m_preprocess!$1:$1048576, monthly!$D7, FALSE)), "", HLOOKUP(L$1, m_preprocess!$1:$1048576, monthly!$D7, FALSE))</f>
        <v>178.83587149602096</v>
      </c>
      <c r="M7">
        <f>IF(ISBLANK(HLOOKUP(M$1, m_preprocess!$1:$1048576, monthly!$D7, FALSE)), "", HLOOKUP(M$1, m_preprocess!$1:$1048576, monthly!$D7, FALSE))</f>
        <v>76.336630544467369</v>
      </c>
      <c r="N7">
        <f>IF(ISBLANK(HLOOKUP(N$1, m_preprocess!$1:$1048576, monthly!$D7, FALSE)), "", HLOOKUP(N$1, m_preprocess!$1:$1048576, monthly!$D7, FALSE))</f>
        <v>102.49924095155359</v>
      </c>
      <c r="O7">
        <f>IF(ISBLANK(HLOOKUP(O$1, m_preprocess!$1:$1048576, monthly!$D7, FALSE)), "", HLOOKUP(O$1, m_preprocess!$1:$1048576, monthly!$D7, FALSE))</f>
        <v>20.171129164446377</v>
      </c>
      <c r="P7">
        <f>IF(ISBLANK(HLOOKUP(P$1, m_preprocess!$1:$1048576, monthly!$D7, FALSE)), "", HLOOKUP(P$1, m_preprocess!$1:$1048576, monthly!$D7, FALSE))</f>
        <v>3.3961512936822227</v>
      </c>
      <c r="Q7">
        <f>IF(ISBLANK(HLOOKUP(Q$1, m_preprocess!$1:$1048576, monthly!$D7, FALSE)), "", HLOOKUP(Q$1, m_preprocess!$1:$1048576, monthly!$D7, FALSE))</f>
        <v>1.3165042532640037</v>
      </c>
      <c r="R7">
        <f>IF(ISBLANK(HLOOKUP(R$1, m_preprocess!$1:$1048576, monthly!$D7, FALSE)), "", HLOOKUP(R$1, m_preprocess!$1:$1048576, monthly!$D7, FALSE))</f>
        <v>2.079647040418219</v>
      </c>
      <c r="S7">
        <f>IF(ISBLANK(HLOOKUP(S$1, m_preprocess!$1:$1048576, monthly!$D7, FALSE)), "", HLOOKUP(S$1, m_preprocess!$1:$1048576, monthly!$D7, FALSE))</f>
        <v>8.0695535993956256</v>
      </c>
      <c r="T7">
        <f>IF(ISBLANK(HLOOKUP(T$1, m_preprocess!$1:$1048576, monthly!$D7, FALSE)), "", HLOOKUP(T$1, m_preprocess!$1:$1048576, monthly!$D7, FALSE))</f>
        <v>8.7054242713685319</v>
      </c>
      <c r="U7">
        <f>IF(ISBLANK(HLOOKUP(U$1, m_preprocess!$1:$1048576, monthly!$D7, FALSE)), "", HLOOKUP(U$1, m_preprocess!$1:$1048576, monthly!$D7, FALSE))</f>
        <v>202431.10319632251</v>
      </c>
      <c r="V7">
        <f>IF(ISBLANK(HLOOKUP(V$1, m_preprocess!$1:$1048576, monthly!$D7, FALSE)), "", HLOOKUP(V$1, m_preprocess!$1:$1048576, monthly!$D7, FALSE))</f>
        <v>646495.38714174298</v>
      </c>
      <c r="W7">
        <f>IF(ISBLANK(HLOOKUP(W$1, m_preprocess!$1:$1048576, monthly!$D7, FALSE)), "", HLOOKUP(W$1, m_preprocess!$1:$1048576, monthly!$D7, FALSE))</f>
        <v>118.81764557958043</v>
      </c>
      <c r="X7" t="str">
        <f>IF(ISBLANK(HLOOKUP(X$1, m_preprocess!$1:$1048576, monthly!$D7, FALSE)), "", HLOOKUP(X$1, m_preprocess!$1:$1048576, monthly!$D7, FALSE))</f>
        <v/>
      </c>
      <c r="Y7" t="str">
        <f>IF(ISBLANK(HLOOKUP(Y$1, m_preprocess!$1:$1048576, monthly!$D7, FALSE)), "", HLOOKUP(Y$1, m_preprocess!$1:$1048576, monthly!$D7, FALSE))</f>
        <v/>
      </c>
      <c r="Z7" t="str">
        <f>IF(ISBLANK(HLOOKUP(Z$1, m_preprocess!$1:$1048576, monthly!$D7, FALSE)), "", HLOOKUP(Z$1, m_preprocess!$1:$1048576, monthly!$D7, FALSE))</f>
        <v/>
      </c>
    </row>
    <row r="8" spans="1:26">
      <c r="A8" s="31">
        <v>34151</v>
      </c>
      <c r="B8">
        <v>1993</v>
      </c>
      <c r="C8">
        <v>7</v>
      </c>
      <c r="D8">
        <v>8</v>
      </c>
      <c r="E8" t="str">
        <f>IF(ISBLANK(HLOOKUP(E$1, m_preprocess!$1:$1048576, monthly!$D8, FALSE)), "", HLOOKUP(E$1, m_preprocess!$1:$1048576, monthly!$D8, FALSE))</f>
        <v/>
      </c>
      <c r="F8" t="str">
        <f>IF(ISBLANK(HLOOKUP(F$1, m_preprocess!$1:$1048576, monthly!$D8, FALSE)), "", HLOOKUP(F$1, m_preprocess!$1:$1048576, monthly!$D8, FALSE))</f>
        <v/>
      </c>
      <c r="G8" t="str">
        <f>IF(ISBLANK(HLOOKUP(G$1, m_preprocess!$1:$1048576, monthly!$D8, FALSE)), "", HLOOKUP(G$1, m_preprocess!$1:$1048576, monthly!$D8, FALSE))</f>
        <v/>
      </c>
      <c r="H8" t="str">
        <f>IF(ISBLANK(HLOOKUP(H$1, m_preprocess!$1:$1048576, monthly!$D8, FALSE)), "", HLOOKUP(H$1, m_preprocess!$1:$1048576, monthly!$D8, FALSE))</f>
        <v/>
      </c>
      <c r="I8" t="str">
        <f>IF(ISBLANK(HLOOKUP(I$1, m_preprocess!$1:$1048576, monthly!$D8, FALSE)), "", HLOOKUP(I$1, m_preprocess!$1:$1048576, monthly!$D8, FALSE))</f>
        <v/>
      </c>
      <c r="J8" t="str">
        <f>IF(ISBLANK(HLOOKUP(J$1, m_preprocess!$1:$1048576, monthly!$D8, FALSE)), "", HLOOKUP(J$1, m_preprocess!$1:$1048576, monthly!$D8, FALSE))</f>
        <v/>
      </c>
      <c r="K8">
        <f>IF(ISBLANK(HLOOKUP(K$1, m_preprocess!$1:$1048576, monthly!$D8, FALSE)), "", HLOOKUP(K$1, m_preprocess!$1:$1048576, monthly!$D8, FALSE))</f>
        <v>83.024501469964136</v>
      </c>
      <c r="L8">
        <f>IF(ISBLANK(HLOOKUP(L$1, m_preprocess!$1:$1048576, monthly!$D8, FALSE)), "", HLOOKUP(L$1, m_preprocess!$1:$1048576, monthly!$D8, FALSE))</f>
        <v>153.39767535394603</v>
      </c>
      <c r="M8">
        <f>IF(ISBLANK(HLOOKUP(M$1, m_preprocess!$1:$1048576, monthly!$D8, FALSE)), "", HLOOKUP(M$1, m_preprocess!$1:$1048576, monthly!$D8, FALSE))</f>
        <v>58.678470336580048</v>
      </c>
      <c r="N8">
        <f>IF(ISBLANK(HLOOKUP(N$1, m_preprocess!$1:$1048576, monthly!$D8, FALSE)), "", HLOOKUP(N$1, m_preprocess!$1:$1048576, monthly!$D8, FALSE))</f>
        <v>94.719205017365951</v>
      </c>
      <c r="O8">
        <f>IF(ISBLANK(HLOOKUP(O$1, m_preprocess!$1:$1048576, monthly!$D8, FALSE)), "", HLOOKUP(O$1, m_preprocess!$1:$1048576, monthly!$D8, FALSE))</f>
        <v>19.561186733024769</v>
      </c>
      <c r="P8">
        <f>IF(ISBLANK(HLOOKUP(P$1, m_preprocess!$1:$1048576, monthly!$D8, FALSE)), "", HLOOKUP(P$1, m_preprocess!$1:$1048576, monthly!$D8, FALSE))</f>
        <v>3.609209568856182</v>
      </c>
      <c r="Q8">
        <f>IF(ISBLANK(HLOOKUP(Q$1, m_preprocess!$1:$1048576, monthly!$D8, FALSE)), "", HLOOKUP(Q$1, m_preprocess!$1:$1048576, monthly!$D8, FALSE))</f>
        <v>1.2205738478874242</v>
      </c>
      <c r="R8">
        <f>IF(ISBLANK(HLOOKUP(R$1, m_preprocess!$1:$1048576, monthly!$D8, FALSE)), "", HLOOKUP(R$1, m_preprocess!$1:$1048576, monthly!$D8, FALSE))</f>
        <v>2.3886357209687579</v>
      </c>
      <c r="S8">
        <f>IF(ISBLANK(HLOOKUP(S$1, m_preprocess!$1:$1048576, monthly!$D8, FALSE)), "", HLOOKUP(S$1, m_preprocess!$1:$1048576, monthly!$D8, FALSE))</f>
        <v>7.9125848819943654</v>
      </c>
      <c r="T8">
        <f>IF(ISBLANK(HLOOKUP(T$1, m_preprocess!$1:$1048576, monthly!$D8, FALSE)), "", HLOOKUP(T$1, m_preprocess!$1:$1048576, monthly!$D8, FALSE))</f>
        <v>8.0393922821742212</v>
      </c>
      <c r="U8">
        <f>IF(ISBLANK(HLOOKUP(U$1, m_preprocess!$1:$1048576, monthly!$D8, FALSE)), "", HLOOKUP(U$1, m_preprocess!$1:$1048576, monthly!$D8, FALSE))</f>
        <v>199867.46789105458</v>
      </c>
      <c r="V8">
        <f>IF(ISBLANK(HLOOKUP(V$1, m_preprocess!$1:$1048576, monthly!$D8, FALSE)), "", HLOOKUP(V$1, m_preprocess!$1:$1048576, monthly!$D8, FALSE))</f>
        <v>655327.77639091713</v>
      </c>
      <c r="W8">
        <f>IF(ISBLANK(HLOOKUP(W$1, m_preprocess!$1:$1048576, monthly!$D8, FALSE)), "", HLOOKUP(W$1, m_preprocess!$1:$1048576, monthly!$D8, FALSE))</f>
        <v>117.34650376632429</v>
      </c>
      <c r="X8" t="str">
        <f>IF(ISBLANK(HLOOKUP(X$1, m_preprocess!$1:$1048576, monthly!$D8, FALSE)), "", HLOOKUP(X$1, m_preprocess!$1:$1048576, monthly!$D8, FALSE))</f>
        <v/>
      </c>
      <c r="Y8" t="str">
        <f>IF(ISBLANK(HLOOKUP(Y$1, m_preprocess!$1:$1048576, monthly!$D8, FALSE)), "", HLOOKUP(Y$1, m_preprocess!$1:$1048576, monthly!$D8, FALSE))</f>
        <v/>
      </c>
      <c r="Z8" t="str">
        <f>IF(ISBLANK(HLOOKUP(Z$1, m_preprocess!$1:$1048576, monthly!$D8, FALSE)), "", HLOOKUP(Z$1, m_preprocess!$1:$1048576, monthly!$D8, FALSE))</f>
        <v/>
      </c>
    </row>
    <row r="9" spans="1:26">
      <c r="A9" s="31">
        <v>34182</v>
      </c>
      <c r="B9">
        <v>1993</v>
      </c>
      <c r="C9">
        <v>8</v>
      </c>
      <c r="D9">
        <v>9</v>
      </c>
      <c r="E9" t="str">
        <f>IF(ISBLANK(HLOOKUP(E$1, m_preprocess!$1:$1048576, monthly!$D9, FALSE)), "", HLOOKUP(E$1, m_preprocess!$1:$1048576, monthly!$D9, FALSE))</f>
        <v/>
      </c>
      <c r="F9" t="str">
        <f>IF(ISBLANK(HLOOKUP(F$1, m_preprocess!$1:$1048576, monthly!$D9, FALSE)), "", HLOOKUP(F$1, m_preprocess!$1:$1048576, monthly!$D9, FALSE))</f>
        <v/>
      </c>
      <c r="G9" t="str">
        <f>IF(ISBLANK(HLOOKUP(G$1, m_preprocess!$1:$1048576, monthly!$D9, FALSE)), "", HLOOKUP(G$1, m_preprocess!$1:$1048576, monthly!$D9, FALSE))</f>
        <v/>
      </c>
      <c r="H9" t="str">
        <f>IF(ISBLANK(HLOOKUP(H$1, m_preprocess!$1:$1048576, monthly!$D9, FALSE)), "", HLOOKUP(H$1, m_preprocess!$1:$1048576, monthly!$D9, FALSE))</f>
        <v/>
      </c>
      <c r="I9" t="str">
        <f>IF(ISBLANK(HLOOKUP(I$1, m_preprocess!$1:$1048576, monthly!$D9, FALSE)), "", HLOOKUP(I$1, m_preprocess!$1:$1048576, monthly!$D9, FALSE))</f>
        <v/>
      </c>
      <c r="J9" t="str">
        <f>IF(ISBLANK(HLOOKUP(J$1, m_preprocess!$1:$1048576, monthly!$D9, FALSE)), "", HLOOKUP(J$1, m_preprocess!$1:$1048576, monthly!$D9, FALSE))</f>
        <v/>
      </c>
      <c r="K9">
        <f>IF(ISBLANK(HLOOKUP(K$1, m_preprocess!$1:$1048576, monthly!$D9, FALSE)), "", HLOOKUP(K$1, m_preprocess!$1:$1048576, monthly!$D9, FALSE))</f>
        <v>82.380950996218473</v>
      </c>
      <c r="L9">
        <f>IF(ISBLANK(HLOOKUP(L$1, m_preprocess!$1:$1048576, monthly!$D9, FALSE)), "", HLOOKUP(L$1, m_preprocess!$1:$1048576, monthly!$D9, FALSE))</f>
        <v>153.78767023773733</v>
      </c>
      <c r="M9">
        <f>IF(ISBLANK(HLOOKUP(M$1, m_preprocess!$1:$1048576, monthly!$D9, FALSE)), "", HLOOKUP(M$1, m_preprocess!$1:$1048576, monthly!$D9, FALSE))</f>
        <v>58.603629134389891</v>
      </c>
      <c r="N9">
        <f>IF(ISBLANK(HLOOKUP(N$1, m_preprocess!$1:$1048576, monthly!$D9, FALSE)), "", HLOOKUP(N$1, m_preprocess!$1:$1048576, monthly!$D9, FALSE))</f>
        <v>95.184041103347425</v>
      </c>
      <c r="O9">
        <f>IF(ISBLANK(HLOOKUP(O$1, m_preprocess!$1:$1048576, monthly!$D9, FALSE)), "", HLOOKUP(O$1, m_preprocess!$1:$1048576, monthly!$D9, FALSE))</f>
        <v>17.701364290558605</v>
      </c>
      <c r="P9">
        <f>IF(ISBLANK(HLOOKUP(P$1, m_preprocess!$1:$1048576, monthly!$D9, FALSE)), "", HLOOKUP(P$1, m_preprocess!$1:$1048576, monthly!$D9, FALSE))</f>
        <v>3.2714221648162689</v>
      </c>
      <c r="Q9">
        <f>IF(ISBLANK(HLOOKUP(Q$1, m_preprocess!$1:$1048576, monthly!$D9, FALSE)), "", HLOOKUP(Q$1, m_preprocess!$1:$1048576, monthly!$D9, FALSE))</f>
        <v>1.2081345202769693</v>
      </c>
      <c r="R9">
        <f>IF(ISBLANK(HLOOKUP(R$1, m_preprocess!$1:$1048576, monthly!$D9, FALSE)), "", HLOOKUP(R$1, m_preprocess!$1:$1048576, monthly!$D9, FALSE))</f>
        <v>2.0632876445392996</v>
      </c>
      <c r="S9">
        <f>IF(ISBLANK(HLOOKUP(S$1, m_preprocess!$1:$1048576, monthly!$D9, FALSE)), "", HLOOKUP(S$1, m_preprocess!$1:$1048576, monthly!$D9, FALSE))</f>
        <v>8.0631640565052898</v>
      </c>
      <c r="T9">
        <f>IF(ISBLANK(HLOOKUP(T$1, m_preprocess!$1:$1048576, monthly!$D9, FALSE)), "", HLOOKUP(T$1, m_preprocess!$1:$1048576, monthly!$D9, FALSE))</f>
        <v>6.3667780692370473</v>
      </c>
      <c r="U9">
        <f>IF(ISBLANK(HLOOKUP(U$1, m_preprocess!$1:$1048576, monthly!$D9, FALSE)), "", HLOOKUP(U$1, m_preprocess!$1:$1048576, monthly!$D9, FALSE))</f>
        <v>196627.0380754233</v>
      </c>
      <c r="V9">
        <f>IF(ISBLANK(HLOOKUP(V$1, m_preprocess!$1:$1048576, monthly!$D9, FALSE)), "", HLOOKUP(V$1, m_preprocess!$1:$1048576, monthly!$D9, FALSE))</f>
        <v>663311.24821469851</v>
      </c>
      <c r="W9">
        <f>IF(ISBLANK(HLOOKUP(W$1, m_preprocess!$1:$1048576, monthly!$D9, FALSE)), "", HLOOKUP(W$1, m_preprocess!$1:$1048576, monthly!$D9, FALSE))</f>
        <v>117.76108122986746</v>
      </c>
      <c r="X9" t="str">
        <f>IF(ISBLANK(HLOOKUP(X$1, m_preprocess!$1:$1048576, monthly!$D9, FALSE)), "", HLOOKUP(X$1, m_preprocess!$1:$1048576, monthly!$D9, FALSE))</f>
        <v/>
      </c>
      <c r="Y9" t="str">
        <f>IF(ISBLANK(HLOOKUP(Y$1, m_preprocess!$1:$1048576, monthly!$D9, FALSE)), "", HLOOKUP(Y$1, m_preprocess!$1:$1048576, monthly!$D9, FALSE))</f>
        <v/>
      </c>
      <c r="Z9" t="str">
        <f>IF(ISBLANK(HLOOKUP(Z$1, m_preprocess!$1:$1048576, monthly!$D9, FALSE)), "", HLOOKUP(Z$1, m_preprocess!$1:$1048576, monthly!$D9, FALSE))</f>
        <v/>
      </c>
    </row>
    <row r="10" spans="1:26">
      <c r="A10" s="31">
        <v>34213</v>
      </c>
      <c r="B10">
        <v>1993</v>
      </c>
      <c r="C10">
        <v>9</v>
      </c>
      <c r="D10">
        <v>10</v>
      </c>
      <c r="E10" t="str">
        <f>IF(ISBLANK(HLOOKUP(E$1, m_preprocess!$1:$1048576, monthly!$D10, FALSE)), "", HLOOKUP(E$1, m_preprocess!$1:$1048576, monthly!$D10, FALSE))</f>
        <v/>
      </c>
      <c r="F10" t="str">
        <f>IF(ISBLANK(HLOOKUP(F$1, m_preprocess!$1:$1048576, monthly!$D10, FALSE)), "", HLOOKUP(F$1, m_preprocess!$1:$1048576, monthly!$D10, FALSE))</f>
        <v/>
      </c>
      <c r="G10" t="str">
        <f>IF(ISBLANK(HLOOKUP(G$1, m_preprocess!$1:$1048576, monthly!$D10, FALSE)), "", HLOOKUP(G$1, m_preprocess!$1:$1048576, monthly!$D10, FALSE))</f>
        <v/>
      </c>
      <c r="H10" t="str">
        <f>IF(ISBLANK(HLOOKUP(H$1, m_preprocess!$1:$1048576, monthly!$D10, FALSE)), "", HLOOKUP(H$1, m_preprocess!$1:$1048576, monthly!$D10, FALSE))</f>
        <v/>
      </c>
      <c r="I10" t="str">
        <f>IF(ISBLANK(HLOOKUP(I$1, m_preprocess!$1:$1048576, monthly!$D10, FALSE)), "", HLOOKUP(I$1, m_preprocess!$1:$1048576, monthly!$D10, FALSE))</f>
        <v/>
      </c>
      <c r="J10" t="str">
        <f>IF(ISBLANK(HLOOKUP(J$1, m_preprocess!$1:$1048576, monthly!$D10, FALSE)), "", HLOOKUP(J$1, m_preprocess!$1:$1048576, monthly!$D10, FALSE))</f>
        <v/>
      </c>
      <c r="K10">
        <f>IF(ISBLANK(HLOOKUP(K$1, m_preprocess!$1:$1048576, monthly!$D10, FALSE)), "", HLOOKUP(K$1, m_preprocess!$1:$1048576, monthly!$D10, FALSE))</f>
        <v>83.088610292761828</v>
      </c>
      <c r="L10">
        <f>IF(ISBLANK(HLOOKUP(L$1, m_preprocess!$1:$1048576, monthly!$D10, FALSE)), "", HLOOKUP(L$1, m_preprocess!$1:$1048576, monthly!$D10, FALSE))</f>
        <v>167.5159046550103</v>
      </c>
      <c r="M10">
        <f>IF(ISBLANK(HLOOKUP(M$1, m_preprocess!$1:$1048576, monthly!$D10, FALSE)), "", HLOOKUP(M$1, m_preprocess!$1:$1048576, monthly!$D10, FALSE))</f>
        <v>65.874349067505079</v>
      </c>
      <c r="N10">
        <f>IF(ISBLANK(HLOOKUP(N$1, m_preprocess!$1:$1048576, monthly!$D10, FALSE)), "", HLOOKUP(N$1, m_preprocess!$1:$1048576, monthly!$D10, FALSE))</f>
        <v>101.64155558750522</v>
      </c>
      <c r="O10">
        <f>IF(ISBLANK(HLOOKUP(O$1, m_preprocess!$1:$1048576, monthly!$D10, FALSE)), "", HLOOKUP(O$1, m_preprocess!$1:$1048576, monthly!$D10, FALSE))</f>
        <v>18.058598626935105</v>
      </c>
      <c r="P10">
        <f>IF(ISBLANK(HLOOKUP(P$1, m_preprocess!$1:$1048576, monthly!$D10, FALSE)), "", HLOOKUP(P$1, m_preprocess!$1:$1048576, monthly!$D10, FALSE))</f>
        <v>3.0470982302487895</v>
      </c>
      <c r="Q10">
        <f>IF(ISBLANK(HLOOKUP(Q$1, m_preprocess!$1:$1048576, monthly!$D10, FALSE)), "", HLOOKUP(Q$1, m_preprocess!$1:$1048576, monthly!$D10, FALSE))</f>
        <v>1.2226029633981854</v>
      </c>
      <c r="R10">
        <f>IF(ISBLANK(HLOOKUP(R$1, m_preprocess!$1:$1048576, monthly!$D10, FALSE)), "", HLOOKUP(R$1, m_preprocess!$1:$1048576, monthly!$D10, FALSE))</f>
        <v>1.8244952668506038</v>
      </c>
      <c r="S10">
        <f>IF(ISBLANK(HLOOKUP(S$1, m_preprocess!$1:$1048576, monthly!$D10, FALSE)), "", HLOOKUP(S$1, m_preprocess!$1:$1048576, monthly!$D10, FALSE))</f>
        <v>8.4686399725675088</v>
      </c>
      <c r="T10">
        <f>IF(ISBLANK(HLOOKUP(T$1, m_preprocess!$1:$1048576, monthly!$D10, FALSE)), "", HLOOKUP(T$1, m_preprocess!$1:$1048576, monthly!$D10, FALSE))</f>
        <v>6.542860424118806</v>
      </c>
      <c r="U10">
        <f>IF(ISBLANK(HLOOKUP(U$1, m_preprocess!$1:$1048576, monthly!$D10, FALSE)), "", HLOOKUP(U$1, m_preprocess!$1:$1048576, monthly!$D10, FALSE))</f>
        <v>199437.10352579228</v>
      </c>
      <c r="V10">
        <f>IF(ISBLANK(HLOOKUP(V$1, m_preprocess!$1:$1048576, monthly!$D10, FALSE)), "", HLOOKUP(V$1, m_preprocess!$1:$1048576, monthly!$D10, FALSE))</f>
        <v>662256.93093845982</v>
      </c>
      <c r="W10">
        <f>IF(ISBLANK(HLOOKUP(W$1, m_preprocess!$1:$1048576, monthly!$D10, FALSE)), "", HLOOKUP(W$1, m_preprocess!$1:$1048576, monthly!$D10, FALSE))</f>
        <v>119.18802534728925</v>
      </c>
      <c r="X10" t="str">
        <f>IF(ISBLANK(HLOOKUP(X$1, m_preprocess!$1:$1048576, monthly!$D10, FALSE)), "", HLOOKUP(X$1, m_preprocess!$1:$1048576, monthly!$D10, FALSE))</f>
        <v/>
      </c>
      <c r="Y10" t="str">
        <f>IF(ISBLANK(HLOOKUP(Y$1, m_preprocess!$1:$1048576, monthly!$D10, FALSE)), "", HLOOKUP(Y$1, m_preprocess!$1:$1048576, monthly!$D10, FALSE))</f>
        <v/>
      </c>
      <c r="Z10" t="str">
        <f>IF(ISBLANK(HLOOKUP(Z$1, m_preprocess!$1:$1048576, monthly!$D10, FALSE)), "", HLOOKUP(Z$1, m_preprocess!$1:$1048576, monthly!$D10, FALSE))</f>
        <v/>
      </c>
    </row>
    <row r="11" spans="1:26">
      <c r="A11" s="31">
        <v>34243</v>
      </c>
      <c r="B11">
        <v>1993</v>
      </c>
      <c r="C11">
        <v>10</v>
      </c>
      <c r="D11">
        <v>11</v>
      </c>
      <c r="E11" t="str">
        <f>IF(ISBLANK(HLOOKUP(E$1, m_preprocess!$1:$1048576, monthly!$D11, FALSE)), "", HLOOKUP(E$1, m_preprocess!$1:$1048576, monthly!$D11, FALSE))</f>
        <v/>
      </c>
      <c r="F11" t="str">
        <f>IF(ISBLANK(HLOOKUP(F$1, m_preprocess!$1:$1048576, monthly!$D11, FALSE)), "", HLOOKUP(F$1, m_preprocess!$1:$1048576, monthly!$D11, FALSE))</f>
        <v/>
      </c>
      <c r="G11" t="str">
        <f>IF(ISBLANK(HLOOKUP(G$1, m_preprocess!$1:$1048576, monthly!$D11, FALSE)), "", HLOOKUP(G$1, m_preprocess!$1:$1048576, monthly!$D11, FALSE))</f>
        <v/>
      </c>
      <c r="H11" t="str">
        <f>IF(ISBLANK(HLOOKUP(H$1, m_preprocess!$1:$1048576, monthly!$D11, FALSE)), "", HLOOKUP(H$1, m_preprocess!$1:$1048576, monthly!$D11, FALSE))</f>
        <v/>
      </c>
      <c r="I11" t="str">
        <f>IF(ISBLANK(HLOOKUP(I$1, m_preprocess!$1:$1048576, monthly!$D11, FALSE)), "", HLOOKUP(I$1, m_preprocess!$1:$1048576, monthly!$D11, FALSE))</f>
        <v/>
      </c>
      <c r="J11" t="str">
        <f>IF(ISBLANK(HLOOKUP(J$1, m_preprocess!$1:$1048576, monthly!$D11, FALSE)), "", HLOOKUP(J$1, m_preprocess!$1:$1048576, monthly!$D11, FALSE))</f>
        <v/>
      </c>
      <c r="K11">
        <f>IF(ISBLANK(HLOOKUP(K$1, m_preprocess!$1:$1048576, monthly!$D11, FALSE)), "", HLOOKUP(K$1, m_preprocess!$1:$1048576, monthly!$D11, FALSE))</f>
        <v>82.549348022137281</v>
      </c>
      <c r="L11">
        <f>IF(ISBLANK(HLOOKUP(L$1, m_preprocess!$1:$1048576, monthly!$D11, FALSE)), "", HLOOKUP(L$1, m_preprocess!$1:$1048576, monthly!$D11, FALSE))</f>
        <v>171.78371051461107</v>
      </c>
      <c r="M11">
        <f>IF(ISBLANK(HLOOKUP(M$1, m_preprocess!$1:$1048576, monthly!$D11, FALSE)), "", HLOOKUP(M$1, m_preprocess!$1:$1048576, monthly!$D11, FALSE))</f>
        <v>87.080261019797547</v>
      </c>
      <c r="N11">
        <f>IF(ISBLANK(HLOOKUP(N$1, m_preprocess!$1:$1048576, monthly!$D11, FALSE)), "", HLOOKUP(N$1, m_preprocess!$1:$1048576, monthly!$D11, FALSE))</f>
        <v>84.703449494813526</v>
      </c>
      <c r="O11">
        <f>IF(ISBLANK(HLOOKUP(O$1, m_preprocess!$1:$1048576, monthly!$D11, FALSE)), "", HLOOKUP(O$1, m_preprocess!$1:$1048576, monthly!$D11, FALSE))</f>
        <v>19.804513375939543</v>
      </c>
      <c r="P11">
        <f>IF(ISBLANK(HLOOKUP(P$1, m_preprocess!$1:$1048576, monthly!$D11, FALSE)), "", HLOOKUP(P$1, m_preprocess!$1:$1048576, monthly!$D11, FALSE))</f>
        <v>3.5747957215759389</v>
      </c>
      <c r="Q11">
        <f>IF(ISBLANK(HLOOKUP(Q$1, m_preprocess!$1:$1048576, monthly!$D11, FALSE)), "", HLOOKUP(Q$1, m_preprocess!$1:$1048576, monthly!$D11, FALSE))</f>
        <v>1.416463659326314</v>
      </c>
      <c r="R11">
        <f>IF(ISBLANK(HLOOKUP(R$1, m_preprocess!$1:$1048576, monthly!$D11, FALSE)), "", HLOOKUP(R$1, m_preprocess!$1:$1048576, monthly!$D11, FALSE))</f>
        <v>2.1583320622496251</v>
      </c>
      <c r="S11">
        <f>IF(ISBLANK(HLOOKUP(S$1, m_preprocess!$1:$1048576, monthly!$D11, FALSE)), "", HLOOKUP(S$1, m_preprocess!$1:$1048576, monthly!$D11, FALSE))</f>
        <v>8.1559237204653687</v>
      </c>
      <c r="T11">
        <f>IF(ISBLANK(HLOOKUP(T$1, m_preprocess!$1:$1048576, monthly!$D11, FALSE)), "", HLOOKUP(T$1, m_preprocess!$1:$1048576, monthly!$D11, FALSE))</f>
        <v>8.0737939338982354</v>
      </c>
      <c r="U11">
        <f>IF(ISBLANK(HLOOKUP(U$1, m_preprocess!$1:$1048576, monthly!$D11, FALSE)), "", HLOOKUP(U$1, m_preprocess!$1:$1048576, monthly!$D11, FALSE))</f>
        <v>201422.83621725161</v>
      </c>
      <c r="V11">
        <f>IF(ISBLANK(HLOOKUP(V$1, m_preprocess!$1:$1048576, monthly!$D11, FALSE)), "", HLOOKUP(V$1, m_preprocess!$1:$1048576, monthly!$D11, FALSE))</f>
        <v>681785.60863611067</v>
      </c>
      <c r="W11">
        <f>IF(ISBLANK(HLOOKUP(W$1, m_preprocess!$1:$1048576, monthly!$D11, FALSE)), "", HLOOKUP(W$1, m_preprocess!$1:$1048576, monthly!$D11, FALSE))</f>
        <v>118.79316503170354</v>
      </c>
      <c r="X11" t="str">
        <f>IF(ISBLANK(HLOOKUP(X$1, m_preprocess!$1:$1048576, monthly!$D11, FALSE)), "", HLOOKUP(X$1, m_preprocess!$1:$1048576, monthly!$D11, FALSE))</f>
        <v/>
      </c>
      <c r="Y11" t="str">
        <f>IF(ISBLANK(HLOOKUP(Y$1, m_preprocess!$1:$1048576, monthly!$D11, FALSE)), "", HLOOKUP(Y$1, m_preprocess!$1:$1048576, monthly!$D11, FALSE))</f>
        <v/>
      </c>
      <c r="Z11" t="str">
        <f>IF(ISBLANK(HLOOKUP(Z$1, m_preprocess!$1:$1048576, monthly!$D11, FALSE)), "", HLOOKUP(Z$1, m_preprocess!$1:$1048576, monthly!$D11, FALSE))</f>
        <v/>
      </c>
    </row>
    <row r="12" spans="1:26">
      <c r="A12" s="31">
        <v>34274</v>
      </c>
      <c r="B12">
        <v>1993</v>
      </c>
      <c r="C12">
        <v>11</v>
      </c>
      <c r="D12">
        <v>12</v>
      </c>
      <c r="E12" t="str">
        <f>IF(ISBLANK(HLOOKUP(E$1, m_preprocess!$1:$1048576, monthly!$D12, FALSE)), "", HLOOKUP(E$1, m_preprocess!$1:$1048576, monthly!$D12, FALSE))</f>
        <v/>
      </c>
      <c r="F12" t="str">
        <f>IF(ISBLANK(HLOOKUP(F$1, m_preprocess!$1:$1048576, monthly!$D12, FALSE)), "", HLOOKUP(F$1, m_preprocess!$1:$1048576, monthly!$D12, FALSE))</f>
        <v/>
      </c>
      <c r="G12" t="str">
        <f>IF(ISBLANK(HLOOKUP(G$1, m_preprocess!$1:$1048576, monthly!$D12, FALSE)), "", HLOOKUP(G$1, m_preprocess!$1:$1048576, monthly!$D12, FALSE))</f>
        <v/>
      </c>
      <c r="H12" t="str">
        <f>IF(ISBLANK(HLOOKUP(H$1, m_preprocess!$1:$1048576, monthly!$D12, FALSE)), "", HLOOKUP(H$1, m_preprocess!$1:$1048576, monthly!$D12, FALSE))</f>
        <v/>
      </c>
      <c r="I12" t="str">
        <f>IF(ISBLANK(HLOOKUP(I$1, m_preprocess!$1:$1048576, monthly!$D12, FALSE)), "", HLOOKUP(I$1, m_preprocess!$1:$1048576, monthly!$D12, FALSE))</f>
        <v/>
      </c>
      <c r="J12" t="str">
        <f>IF(ISBLANK(HLOOKUP(J$1, m_preprocess!$1:$1048576, monthly!$D12, FALSE)), "", HLOOKUP(J$1, m_preprocess!$1:$1048576, monthly!$D12, FALSE))</f>
        <v/>
      </c>
      <c r="K12">
        <f>IF(ISBLANK(HLOOKUP(K$1, m_preprocess!$1:$1048576, monthly!$D12, FALSE)), "", HLOOKUP(K$1, m_preprocess!$1:$1048576, monthly!$D12, FALSE))</f>
        <v>81.10627911288087</v>
      </c>
      <c r="L12">
        <f>IF(ISBLANK(HLOOKUP(L$1, m_preprocess!$1:$1048576, monthly!$D12, FALSE)), "", HLOOKUP(L$1, m_preprocess!$1:$1048576, monthly!$D12, FALSE))</f>
        <v>173.51086945298778</v>
      </c>
      <c r="M12">
        <f>IF(ISBLANK(HLOOKUP(M$1, m_preprocess!$1:$1048576, monthly!$D12, FALSE)), "", HLOOKUP(M$1, m_preprocess!$1:$1048576, monthly!$D12, FALSE))</f>
        <v>76.395012605130773</v>
      </c>
      <c r="N12">
        <f>IF(ISBLANK(HLOOKUP(N$1, m_preprocess!$1:$1048576, monthly!$D12, FALSE)), "", HLOOKUP(N$1, m_preprocess!$1:$1048576, monthly!$D12, FALSE))</f>
        <v>97.115856847857032</v>
      </c>
      <c r="O12">
        <f>IF(ISBLANK(HLOOKUP(O$1, m_preprocess!$1:$1048576, monthly!$D12, FALSE)), "", HLOOKUP(O$1, m_preprocess!$1:$1048576, monthly!$D12, FALSE))</f>
        <v>19.802103296287143</v>
      </c>
      <c r="P12">
        <f>IF(ISBLANK(HLOOKUP(P$1, m_preprocess!$1:$1048576, monthly!$D12, FALSE)), "", HLOOKUP(P$1, m_preprocess!$1:$1048576, monthly!$D12, FALSE))</f>
        <v>4.1419292550623483</v>
      </c>
      <c r="Q12">
        <f>IF(ISBLANK(HLOOKUP(Q$1, m_preprocess!$1:$1048576, monthly!$D12, FALSE)), "", HLOOKUP(Q$1, m_preprocess!$1:$1048576, monthly!$D12, FALSE))</f>
        <v>1.9224599652998171</v>
      </c>
      <c r="R12">
        <f>IF(ISBLANK(HLOOKUP(R$1, m_preprocess!$1:$1048576, monthly!$D12, FALSE)), "", HLOOKUP(R$1, m_preprocess!$1:$1048576, monthly!$D12, FALSE))</f>
        <v>2.219469289762531</v>
      </c>
      <c r="S12">
        <f>IF(ISBLANK(HLOOKUP(S$1, m_preprocess!$1:$1048576, monthly!$D12, FALSE)), "", HLOOKUP(S$1, m_preprocess!$1:$1048576, monthly!$D12, FALSE))</f>
        <v>8.2052767857992635</v>
      </c>
      <c r="T12">
        <f>IF(ISBLANK(HLOOKUP(T$1, m_preprocess!$1:$1048576, monthly!$D12, FALSE)), "", HLOOKUP(T$1, m_preprocess!$1:$1048576, monthly!$D12, FALSE))</f>
        <v>7.4548972554255304</v>
      </c>
      <c r="U12">
        <f>IF(ISBLANK(HLOOKUP(U$1, m_preprocess!$1:$1048576, monthly!$D12, FALSE)), "", HLOOKUP(U$1, m_preprocess!$1:$1048576, monthly!$D12, FALSE))</f>
        <v>209812.10390367557</v>
      </c>
      <c r="V12">
        <f>IF(ISBLANK(HLOOKUP(V$1, m_preprocess!$1:$1048576, monthly!$D12, FALSE)), "", HLOOKUP(V$1, m_preprocess!$1:$1048576, monthly!$D12, FALSE))</f>
        <v>704972.00362352235</v>
      </c>
      <c r="W12">
        <f>IF(ISBLANK(HLOOKUP(W$1, m_preprocess!$1:$1048576, monthly!$D12, FALSE)), "", HLOOKUP(W$1, m_preprocess!$1:$1048576, monthly!$D12, FALSE))</f>
        <v>116.82112460270922</v>
      </c>
      <c r="X12" t="str">
        <f>IF(ISBLANK(HLOOKUP(X$1, m_preprocess!$1:$1048576, monthly!$D12, FALSE)), "", HLOOKUP(X$1, m_preprocess!$1:$1048576, monthly!$D12, FALSE))</f>
        <v/>
      </c>
      <c r="Y12" t="str">
        <f>IF(ISBLANK(HLOOKUP(Y$1, m_preprocess!$1:$1048576, monthly!$D12, FALSE)), "", HLOOKUP(Y$1, m_preprocess!$1:$1048576, monthly!$D12, FALSE))</f>
        <v/>
      </c>
      <c r="Z12" t="str">
        <f>IF(ISBLANK(HLOOKUP(Z$1, m_preprocess!$1:$1048576, monthly!$D12, FALSE)), "", HLOOKUP(Z$1, m_preprocess!$1:$1048576, monthly!$D12, FALSE))</f>
        <v/>
      </c>
    </row>
    <row r="13" spans="1:26">
      <c r="A13" s="31">
        <v>34304</v>
      </c>
      <c r="B13">
        <v>1993</v>
      </c>
      <c r="C13">
        <v>12</v>
      </c>
      <c r="D13">
        <v>13</v>
      </c>
      <c r="E13" t="str">
        <f>IF(ISBLANK(HLOOKUP(E$1, m_preprocess!$1:$1048576, monthly!$D13, FALSE)), "", HLOOKUP(E$1, m_preprocess!$1:$1048576, monthly!$D13, FALSE))</f>
        <v/>
      </c>
      <c r="F13" t="str">
        <f>IF(ISBLANK(HLOOKUP(F$1, m_preprocess!$1:$1048576, monthly!$D13, FALSE)), "", HLOOKUP(F$1, m_preprocess!$1:$1048576, monthly!$D13, FALSE))</f>
        <v/>
      </c>
      <c r="G13" t="str">
        <f>IF(ISBLANK(HLOOKUP(G$1, m_preprocess!$1:$1048576, monthly!$D13, FALSE)), "", HLOOKUP(G$1, m_preprocess!$1:$1048576, monthly!$D13, FALSE))</f>
        <v/>
      </c>
      <c r="H13" t="str">
        <f>IF(ISBLANK(HLOOKUP(H$1, m_preprocess!$1:$1048576, monthly!$D13, FALSE)), "", HLOOKUP(H$1, m_preprocess!$1:$1048576, monthly!$D13, FALSE))</f>
        <v/>
      </c>
      <c r="I13" t="str">
        <f>IF(ISBLANK(HLOOKUP(I$1, m_preprocess!$1:$1048576, monthly!$D13, FALSE)), "", HLOOKUP(I$1, m_preprocess!$1:$1048576, monthly!$D13, FALSE))</f>
        <v/>
      </c>
      <c r="J13" t="str">
        <f>IF(ISBLANK(HLOOKUP(J$1, m_preprocess!$1:$1048576, monthly!$D13, FALSE)), "", HLOOKUP(J$1, m_preprocess!$1:$1048576, monthly!$D13, FALSE))</f>
        <v/>
      </c>
      <c r="K13">
        <f>IF(ISBLANK(HLOOKUP(K$1, m_preprocess!$1:$1048576, monthly!$D13, FALSE)), "", HLOOKUP(K$1, m_preprocess!$1:$1048576, monthly!$D13, FALSE))</f>
        <v>78.688898676089508</v>
      </c>
      <c r="L13">
        <f>IF(ISBLANK(HLOOKUP(L$1, m_preprocess!$1:$1048576, monthly!$D13, FALSE)), "", HLOOKUP(L$1, m_preprocess!$1:$1048576, monthly!$D13, FALSE))</f>
        <v>174.06741484629831</v>
      </c>
      <c r="M13">
        <f>IF(ISBLANK(HLOOKUP(M$1, m_preprocess!$1:$1048576, monthly!$D13, FALSE)), "", HLOOKUP(M$1, m_preprocess!$1:$1048576, monthly!$D13, FALSE))</f>
        <v>73.738388679714831</v>
      </c>
      <c r="N13">
        <f>IF(ISBLANK(HLOOKUP(N$1, m_preprocess!$1:$1048576, monthly!$D13, FALSE)), "", HLOOKUP(N$1, m_preprocess!$1:$1048576, monthly!$D13, FALSE))</f>
        <v>100.32902616658347</v>
      </c>
      <c r="O13">
        <f>IF(ISBLANK(HLOOKUP(O$1, m_preprocess!$1:$1048576, monthly!$D13, FALSE)), "", HLOOKUP(O$1, m_preprocess!$1:$1048576, monthly!$D13, FALSE))</f>
        <v>18.920423189909325</v>
      </c>
      <c r="P13">
        <f>IF(ISBLANK(HLOOKUP(P$1, m_preprocess!$1:$1048576, monthly!$D13, FALSE)), "", HLOOKUP(P$1, m_preprocess!$1:$1048576, monthly!$D13, FALSE))</f>
        <v>3.7360160868439678</v>
      </c>
      <c r="Q13">
        <f>IF(ISBLANK(HLOOKUP(Q$1, m_preprocess!$1:$1048576, monthly!$D13, FALSE)), "", HLOOKUP(Q$1, m_preprocess!$1:$1048576, monthly!$D13, FALSE))</f>
        <v>1.5352394826384332</v>
      </c>
      <c r="R13">
        <f>IF(ISBLANK(HLOOKUP(R$1, m_preprocess!$1:$1048576, monthly!$D13, FALSE)), "", HLOOKUP(R$1, m_preprocess!$1:$1048576, monthly!$D13, FALSE))</f>
        <v>2.2007766042055339</v>
      </c>
      <c r="S13">
        <f>IF(ISBLANK(HLOOKUP(S$1, m_preprocess!$1:$1048576, monthly!$D13, FALSE)), "", HLOOKUP(S$1, m_preprocess!$1:$1048576, monthly!$D13, FALSE))</f>
        <v>7.2043577174851077</v>
      </c>
      <c r="T13">
        <f>IF(ISBLANK(HLOOKUP(T$1, m_preprocess!$1:$1048576, monthly!$D13, FALSE)), "", HLOOKUP(T$1, m_preprocess!$1:$1048576, monthly!$D13, FALSE))</f>
        <v>7.9800493855802488</v>
      </c>
      <c r="U13">
        <f>IF(ISBLANK(HLOOKUP(U$1, m_preprocess!$1:$1048576, monthly!$D13, FALSE)), "", HLOOKUP(U$1, m_preprocess!$1:$1048576, monthly!$D13, FALSE))</f>
        <v>240289.74986498393</v>
      </c>
      <c r="V13">
        <f>IF(ISBLANK(HLOOKUP(V$1, m_preprocess!$1:$1048576, monthly!$D13, FALSE)), "", HLOOKUP(V$1, m_preprocess!$1:$1048576, monthly!$D13, FALSE))</f>
        <v>741629.7721240524</v>
      </c>
      <c r="W13">
        <f>IF(ISBLANK(HLOOKUP(W$1, m_preprocess!$1:$1048576, monthly!$D13, FALSE)), "", HLOOKUP(W$1, m_preprocess!$1:$1048576, monthly!$D13, FALSE))</f>
        <v>117.03430009284833</v>
      </c>
      <c r="X13" t="str">
        <f>IF(ISBLANK(HLOOKUP(X$1, m_preprocess!$1:$1048576, monthly!$D13, FALSE)), "", HLOOKUP(X$1, m_preprocess!$1:$1048576, monthly!$D13, FALSE))</f>
        <v/>
      </c>
      <c r="Y13" t="str">
        <f>IF(ISBLANK(HLOOKUP(Y$1, m_preprocess!$1:$1048576, monthly!$D13, FALSE)), "", HLOOKUP(Y$1, m_preprocess!$1:$1048576, monthly!$D13, FALSE))</f>
        <v/>
      </c>
      <c r="Z13" t="str">
        <f>IF(ISBLANK(HLOOKUP(Z$1, m_preprocess!$1:$1048576, monthly!$D13, FALSE)), "", HLOOKUP(Z$1, m_preprocess!$1:$1048576, monthly!$D13, FALSE))</f>
        <v/>
      </c>
    </row>
    <row r="14" spans="1:26">
      <c r="A14" s="31">
        <v>34335</v>
      </c>
      <c r="B14">
        <v>1994</v>
      </c>
      <c r="C14">
        <v>1</v>
      </c>
      <c r="D14">
        <v>14</v>
      </c>
      <c r="E14" t="str">
        <f>IF(ISBLANK(HLOOKUP(E$1, m_preprocess!$1:$1048576, monthly!$D14, FALSE)), "", HLOOKUP(E$1, m_preprocess!$1:$1048576, monthly!$D14, FALSE))</f>
        <v/>
      </c>
      <c r="F14" t="str">
        <f>IF(ISBLANK(HLOOKUP(F$1, m_preprocess!$1:$1048576, monthly!$D14, FALSE)), "", HLOOKUP(F$1, m_preprocess!$1:$1048576, monthly!$D14, FALSE))</f>
        <v/>
      </c>
      <c r="G14" t="str">
        <f>IF(ISBLANK(HLOOKUP(G$1, m_preprocess!$1:$1048576, monthly!$D14, FALSE)), "", HLOOKUP(G$1, m_preprocess!$1:$1048576, monthly!$D14, FALSE))</f>
        <v/>
      </c>
      <c r="H14" t="str">
        <f>IF(ISBLANK(HLOOKUP(H$1, m_preprocess!$1:$1048576, monthly!$D14, FALSE)), "", HLOOKUP(H$1, m_preprocess!$1:$1048576, monthly!$D14, FALSE))</f>
        <v/>
      </c>
      <c r="I14" t="str">
        <f>IF(ISBLANK(HLOOKUP(I$1, m_preprocess!$1:$1048576, monthly!$D14, FALSE)), "", HLOOKUP(I$1, m_preprocess!$1:$1048576, monthly!$D14, FALSE))</f>
        <v/>
      </c>
      <c r="J14" t="str">
        <f>IF(ISBLANK(HLOOKUP(J$1, m_preprocess!$1:$1048576, monthly!$D14, FALSE)), "", HLOOKUP(J$1, m_preprocess!$1:$1048576, monthly!$D14, FALSE))</f>
        <v/>
      </c>
      <c r="K14">
        <f>IF(ISBLANK(HLOOKUP(K$1, m_preprocess!$1:$1048576, monthly!$D14, FALSE)), "", HLOOKUP(K$1, m_preprocess!$1:$1048576, monthly!$D14, FALSE))</f>
        <v>78.94239300148368</v>
      </c>
      <c r="L14">
        <f>IF(ISBLANK(HLOOKUP(L$1, m_preprocess!$1:$1048576, monthly!$D14, FALSE)), "", HLOOKUP(L$1, m_preprocess!$1:$1048576, monthly!$D14, FALSE))</f>
        <v>151.77572805936751</v>
      </c>
      <c r="M14">
        <f>IF(ISBLANK(HLOOKUP(M$1, m_preprocess!$1:$1048576, monthly!$D14, FALSE)), "", HLOOKUP(M$1, m_preprocess!$1:$1048576, monthly!$D14, FALSE))</f>
        <v>66.661300709332068</v>
      </c>
      <c r="N14">
        <f>IF(ISBLANK(HLOOKUP(N$1, m_preprocess!$1:$1048576, monthly!$D14, FALSE)), "", HLOOKUP(N$1, m_preprocess!$1:$1048576, monthly!$D14, FALSE))</f>
        <v>85.114427350035442</v>
      </c>
      <c r="O14">
        <f>IF(ISBLANK(HLOOKUP(O$1, m_preprocess!$1:$1048576, monthly!$D14, FALSE)), "", HLOOKUP(O$1, m_preprocess!$1:$1048576, monthly!$D14, FALSE))</f>
        <v>17.639513907193955</v>
      </c>
      <c r="P14">
        <f>IF(ISBLANK(HLOOKUP(P$1, m_preprocess!$1:$1048576, monthly!$D14, FALSE)), "", HLOOKUP(P$1, m_preprocess!$1:$1048576, monthly!$D14, FALSE))</f>
        <v>2.2978927476795077</v>
      </c>
      <c r="Q14">
        <f>IF(ISBLANK(HLOOKUP(Q$1, m_preprocess!$1:$1048576, monthly!$D14, FALSE)), "", HLOOKUP(Q$1, m_preprocess!$1:$1048576, monthly!$D14, FALSE))</f>
        <v>1.1154722490282103</v>
      </c>
      <c r="R14">
        <f>IF(ISBLANK(HLOOKUP(R$1, m_preprocess!$1:$1048576, monthly!$D14, FALSE)), "", HLOOKUP(R$1, m_preprocess!$1:$1048576, monthly!$D14, FALSE))</f>
        <v>1.1824204986512976</v>
      </c>
      <c r="S14">
        <f>IF(ISBLANK(HLOOKUP(S$1, m_preprocess!$1:$1048576, monthly!$D14, FALSE)), "", HLOOKUP(S$1, m_preprocess!$1:$1048576, monthly!$D14, FALSE))</f>
        <v>7.1302624645419215</v>
      </c>
      <c r="T14">
        <f>IF(ISBLANK(HLOOKUP(T$1, m_preprocess!$1:$1048576, monthly!$D14, FALSE)), "", HLOOKUP(T$1, m_preprocess!$1:$1048576, monthly!$D14, FALSE))</f>
        <v>8.2113586949725228</v>
      </c>
      <c r="U14">
        <f>IF(ISBLANK(HLOOKUP(U$1, m_preprocess!$1:$1048576, monthly!$D14, FALSE)), "", HLOOKUP(U$1, m_preprocess!$1:$1048576, monthly!$D14, FALSE))</f>
        <v>217005.04001699266</v>
      </c>
      <c r="V14">
        <f>IF(ISBLANK(HLOOKUP(V$1, m_preprocess!$1:$1048576, monthly!$D14, FALSE)), "", HLOOKUP(V$1, m_preprocess!$1:$1048576, monthly!$D14, FALSE))</f>
        <v>732338.88589324767</v>
      </c>
      <c r="W14">
        <f>IF(ISBLANK(HLOOKUP(W$1, m_preprocess!$1:$1048576, monthly!$D14, FALSE)), "", HLOOKUP(W$1, m_preprocess!$1:$1048576, monthly!$D14, FALSE))</f>
        <v>113.53530848235714</v>
      </c>
      <c r="X14" t="str">
        <f>IF(ISBLANK(HLOOKUP(X$1, m_preprocess!$1:$1048576, monthly!$D14, FALSE)), "", HLOOKUP(X$1, m_preprocess!$1:$1048576, monthly!$D14, FALSE))</f>
        <v/>
      </c>
      <c r="Y14" t="str">
        <f>IF(ISBLANK(HLOOKUP(Y$1, m_preprocess!$1:$1048576, monthly!$D14, FALSE)), "", HLOOKUP(Y$1, m_preprocess!$1:$1048576, monthly!$D14, FALSE))</f>
        <v/>
      </c>
      <c r="Z14" t="str">
        <f>IF(ISBLANK(HLOOKUP(Z$1, m_preprocess!$1:$1048576, monthly!$D14, FALSE)), "", HLOOKUP(Z$1, m_preprocess!$1:$1048576, monthly!$D14, FALSE))</f>
        <v/>
      </c>
    </row>
    <row r="15" spans="1:26">
      <c r="A15" s="31">
        <v>34366</v>
      </c>
      <c r="B15">
        <v>1994</v>
      </c>
      <c r="C15">
        <v>2</v>
      </c>
      <c r="D15">
        <v>15</v>
      </c>
      <c r="E15" t="str">
        <f>IF(ISBLANK(HLOOKUP(E$1, m_preprocess!$1:$1048576, monthly!$D15, FALSE)), "", HLOOKUP(E$1, m_preprocess!$1:$1048576, monthly!$D15, FALSE))</f>
        <v/>
      </c>
      <c r="F15" t="str">
        <f>IF(ISBLANK(HLOOKUP(F$1, m_preprocess!$1:$1048576, monthly!$D15, FALSE)), "", HLOOKUP(F$1, m_preprocess!$1:$1048576, monthly!$D15, FALSE))</f>
        <v/>
      </c>
      <c r="G15" t="str">
        <f>IF(ISBLANK(HLOOKUP(G$1, m_preprocess!$1:$1048576, monthly!$D15, FALSE)), "", HLOOKUP(G$1, m_preprocess!$1:$1048576, monthly!$D15, FALSE))</f>
        <v/>
      </c>
      <c r="H15" t="str">
        <f>IF(ISBLANK(HLOOKUP(H$1, m_preprocess!$1:$1048576, monthly!$D15, FALSE)), "", HLOOKUP(H$1, m_preprocess!$1:$1048576, monthly!$D15, FALSE))</f>
        <v/>
      </c>
      <c r="I15" t="str">
        <f>IF(ISBLANK(HLOOKUP(I$1, m_preprocess!$1:$1048576, monthly!$D15, FALSE)), "", HLOOKUP(I$1, m_preprocess!$1:$1048576, monthly!$D15, FALSE))</f>
        <v/>
      </c>
      <c r="J15" t="str">
        <f>IF(ISBLANK(HLOOKUP(J$1, m_preprocess!$1:$1048576, monthly!$D15, FALSE)), "", HLOOKUP(J$1, m_preprocess!$1:$1048576, monthly!$D15, FALSE))</f>
        <v/>
      </c>
      <c r="K15">
        <f>IF(ISBLANK(HLOOKUP(K$1, m_preprocess!$1:$1048576, monthly!$D15, FALSE)), "", HLOOKUP(K$1, m_preprocess!$1:$1048576, monthly!$D15, FALSE))</f>
        <v>79.988379569033285</v>
      </c>
      <c r="L15">
        <f>IF(ISBLANK(HLOOKUP(L$1, m_preprocess!$1:$1048576, monthly!$D15, FALSE)), "", HLOOKUP(L$1, m_preprocess!$1:$1048576, monthly!$D15, FALSE))</f>
        <v>166.77552453501713</v>
      </c>
      <c r="M15">
        <f>IF(ISBLANK(HLOOKUP(M$1, m_preprocess!$1:$1048576, monthly!$D15, FALSE)), "", HLOOKUP(M$1, m_preprocess!$1:$1048576, monthly!$D15, FALSE))</f>
        <v>71.674210586788277</v>
      </c>
      <c r="N15">
        <f>IF(ISBLANK(HLOOKUP(N$1, m_preprocess!$1:$1048576, monthly!$D15, FALSE)), "", HLOOKUP(N$1, m_preprocess!$1:$1048576, monthly!$D15, FALSE))</f>
        <v>95.101313948228878</v>
      </c>
      <c r="O15">
        <f>IF(ISBLANK(HLOOKUP(O$1, m_preprocess!$1:$1048576, monthly!$D15, FALSE)), "", HLOOKUP(O$1, m_preprocess!$1:$1048576, monthly!$D15, FALSE))</f>
        <v>16.678902560002623</v>
      </c>
      <c r="P15">
        <f>IF(ISBLANK(HLOOKUP(P$1, m_preprocess!$1:$1048576, monthly!$D15, FALSE)), "", HLOOKUP(P$1, m_preprocess!$1:$1048576, monthly!$D15, FALSE))</f>
        <v>2.7096838934615683</v>
      </c>
      <c r="Q15">
        <f>IF(ISBLANK(HLOOKUP(Q$1, m_preprocess!$1:$1048576, monthly!$D15, FALSE)), "", HLOOKUP(Q$1, m_preprocess!$1:$1048576, monthly!$D15, FALSE))</f>
        <v>1.1940735710261001</v>
      </c>
      <c r="R15">
        <f>IF(ISBLANK(HLOOKUP(R$1, m_preprocess!$1:$1048576, monthly!$D15, FALSE)), "", HLOOKUP(R$1, m_preprocess!$1:$1048576, monthly!$D15, FALSE))</f>
        <v>1.5156103224354682</v>
      </c>
      <c r="S15">
        <f>IF(ISBLANK(HLOOKUP(S$1, m_preprocess!$1:$1048576, monthly!$D15, FALSE)), "", HLOOKUP(S$1, m_preprocess!$1:$1048576, monthly!$D15, FALSE))</f>
        <v>6.9965656975021853</v>
      </c>
      <c r="T15">
        <f>IF(ISBLANK(HLOOKUP(T$1, m_preprocess!$1:$1048576, monthly!$D15, FALSE)), "", HLOOKUP(T$1, m_preprocess!$1:$1048576, monthly!$D15, FALSE))</f>
        <v>6.9726529690388723</v>
      </c>
      <c r="U15">
        <f>IF(ISBLANK(HLOOKUP(U$1, m_preprocess!$1:$1048576, monthly!$D15, FALSE)), "", HLOOKUP(U$1, m_preprocess!$1:$1048576, monthly!$D15, FALSE))</f>
        <v>210135.28511605941</v>
      </c>
      <c r="V15">
        <f>IF(ISBLANK(HLOOKUP(V$1, m_preprocess!$1:$1048576, monthly!$D15, FALSE)), "", HLOOKUP(V$1, m_preprocess!$1:$1048576, monthly!$D15, FALSE))</f>
        <v>720117.22060933057</v>
      </c>
      <c r="W15">
        <f>IF(ISBLANK(HLOOKUP(W$1, m_preprocess!$1:$1048576, monthly!$D15, FALSE)), "", HLOOKUP(W$1, m_preprocess!$1:$1048576, monthly!$D15, FALSE))</f>
        <v>111.56102842145073</v>
      </c>
      <c r="X15" t="str">
        <f>IF(ISBLANK(HLOOKUP(X$1, m_preprocess!$1:$1048576, monthly!$D15, FALSE)), "", HLOOKUP(X$1, m_preprocess!$1:$1048576, monthly!$D15, FALSE))</f>
        <v/>
      </c>
      <c r="Y15" t="str">
        <f>IF(ISBLANK(HLOOKUP(Y$1, m_preprocess!$1:$1048576, monthly!$D15, FALSE)), "", HLOOKUP(Y$1, m_preprocess!$1:$1048576, monthly!$D15, FALSE))</f>
        <v/>
      </c>
      <c r="Z15" t="str">
        <f>IF(ISBLANK(HLOOKUP(Z$1, m_preprocess!$1:$1048576, monthly!$D15, FALSE)), "", HLOOKUP(Z$1, m_preprocess!$1:$1048576, monthly!$D15, FALSE))</f>
        <v/>
      </c>
    </row>
    <row r="16" spans="1:26">
      <c r="A16" s="31">
        <v>34394</v>
      </c>
      <c r="B16">
        <v>1994</v>
      </c>
      <c r="C16">
        <v>3</v>
      </c>
      <c r="D16">
        <v>16</v>
      </c>
      <c r="E16" t="str">
        <f>IF(ISBLANK(HLOOKUP(E$1, m_preprocess!$1:$1048576, monthly!$D16, FALSE)), "", HLOOKUP(E$1, m_preprocess!$1:$1048576, monthly!$D16, FALSE))</f>
        <v/>
      </c>
      <c r="F16" t="str">
        <f>IF(ISBLANK(HLOOKUP(F$1, m_preprocess!$1:$1048576, monthly!$D16, FALSE)), "", HLOOKUP(F$1, m_preprocess!$1:$1048576, monthly!$D16, FALSE))</f>
        <v/>
      </c>
      <c r="G16" t="str">
        <f>IF(ISBLANK(HLOOKUP(G$1, m_preprocess!$1:$1048576, monthly!$D16, FALSE)), "", HLOOKUP(G$1, m_preprocess!$1:$1048576, monthly!$D16, FALSE))</f>
        <v/>
      </c>
      <c r="H16" t="str">
        <f>IF(ISBLANK(HLOOKUP(H$1, m_preprocess!$1:$1048576, monthly!$D16, FALSE)), "", HLOOKUP(H$1, m_preprocess!$1:$1048576, monthly!$D16, FALSE))</f>
        <v/>
      </c>
      <c r="I16" t="str">
        <f>IF(ISBLANK(HLOOKUP(I$1, m_preprocess!$1:$1048576, monthly!$D16, FALSE)), "", HLOOKUP(I$1, m_preprocess!$1:$1048576, monthly!$D16, FALSE))</f>
        <v/>
      </c>
      <c r="J16" t="str">
        <f>IF(ISBLANK(HLOOKUP(J$1, m_preprocess!$1:$1048576, monthly!$D16, FALSE)), "", HLOOKUP(J$1, m_preprocess!$1:$1048576, monthly!$D16, FALSE))</f>
        <v/>
      </c>
      <c r="K16">
        <f>IF(ISBLANK(HLOOKUP(K$1, m_preprocess!$1:$1048576, monthly!$D16, FALSE)), "", HLOOKUP(K$1, m_preprocess!$1:$1048576, monthly!$D16, FALSE))</f>
        <v>79.599212935009604</v>
      </c>
      <c r="L16">
        <f>IF(ISBLANK(HLOOKUP(L$1, m_preprocess!$1:$1048576, monthly!$D16, FALSE)), "", HLOOKUP(L$1, m_preprocess!$1:$1048576, monthly!$D16, FALSE))</f>
        <v>162.96458802070811</v>
      </c>
      <c r="M16">
        <f>IF(ISBLANK(HLOOKUP(M$1, m_preprocess!$1:$1048576, monthly!$D16, FALSE)), "", HLOOKUP(M$1, m_preprocess!$1:$1048576, monthly!$D16, FALSE))</f>
        <v>64.721872723486982</v>
      </c>
      <c r="N16">
        <f>IF(ISBLANK(HLOOKUP(N$1, m_preprocess!$1:$1048576, monthly!$D16, FALSE)), "", HLOOKUP(N$1, m_preprocess!$1:$1048576, monthly!$D16, FALSE))</f>
        <v>98.24271529722111</v>
      </c>
      <c r="O16">
        <f>IF(ISBLANK(HLOOKUP(O$1, m_preprocess!$1:$1048576, monthly!$D16, FALSE)), "", HLOOKUP(O$1, m_preprocess!$1:$1048576, monthly!$D16, FALSE))</f>
        <v>20.40582844114596</v>
      </c>
      <c r="P16">
        <f>IF(ISBLANK(HLOOKUP(P$1, m_preprocess!$1:$1048576, monthly!$D16, FALSE)), "", HLOOKUP(P$1, m_preprocess!$1:$1048576, monthly!$D16, FALSE))</f>
        <v>3.7397445255951469</v>
      </c>
      <c r="Q16">
        <f>IF(ISBLANK(HLOOKUP(Q$1, m_preprocess!$1:$1048576, monthly!$D16, FALSE)), "", HLOOKUP(Q$1, m_preprocess!$1:$1048576, monthly!$D16, FALSE))</f>
        <v>1.7727470591786081</v>
      </c>
      <c r="R16">
        <f>IF(ISBLANK(HLOOKUP(R$1, m_preprocess!$1:$1048576, monthly!$D16, FALSE)), "", HLOOKUP(R$1, m_preprocess!$1:$1048576, monthly!$D16, FALSE))</f>
        <v>1.9669974664165388</v>
      </c>
      <c r="S16">
        <f>IF(ISBLANK(HLOOKUP(S$1, m_preprocess!$1:$1048576, monthly!$D16, FALSE)), "", HLOOKUP(S$1, m_preprocess!$1:$1048576, monthly!$D16, FALSE))</f>
        <v>8.6720418608559964</v>
      </c>
      <c r="T16">
        <f>IF(ISBLANK(HLOOKUP(T$1, m_preprocess!$1:$1048576, monthly!$D16, FALSE)), "", HLOOKUP(T$1, m_preprocess!$1:$1048576, monthly!$D16, FALSE))</f>
        <v>7.9940420546948188</v>
      </c>
      <c r="U16">
        <f>IF(ISBLANK(HLOOKUP(U$1, m_preprocess!$1:$1048576, monthly!$D16, FALSE)), "", HLOOKUP(U$1, m_preprocess!$1:$1048576, monthly!$D16, FALSE))</f>
        <v>207038.75963147508</v>
      </c>
      <c r="V16">
        <f>IF(ISBLANK(HLOOKUP(V$1, m_preprocess!$1:$1048576, monthly!$D16, FALSE)), "", HLOOKUP(V$1, m_preprocess!$1:$1048576, monthly!$D16, FALSE))</f>
        <v>721019.50792299968</v>
      </c>
      <c r="W16">
        <f>IF(ISBLANK(HLOOKUP(W$1, m_preprocess!$1:$1048576, monthly!$D16, FALSE)), "", HLOOKUP(W$1, m_preprocess!$1:$1048576, monthly!$D16, FALSE))</f>
        <v>97.264913901403602</v>
      </c>
      <c r="X16" t="str">
        <f>IF(ISBLANK(HLOOKUP(X$1, m_preprocess!$1:$1048576, monthly!$D16, FALSE)), "", HLOOKUP(X$1, m_preprocess!$1:$1048576, monthly!$D16, FALSE))</f>
        <v/>
      </c>
      <c r="Y16" t="str">
        <f>IF(ISBLANK(HLOOKUP(Y$1, m_preprocess!$1:$1048576, monthly!$D16, FALSE)), "", HLOOKUP(Y$1, m_preprocess!$1:$1048576, monthly!$D16, FALSE))</f>
        <v/>
      </c>
      <c r="Z16" t="str">
        <f>IF(ISBLANK(HLOOKUP(Z$1, m_preprocess!$1:$1048576, monthly!$D16, FALSE)), "", HLOOKUP(Z$1, m_preprocess!$1:$1048576, monthly!$D16, FALSE))</f>
        <v/>
      </c>
    </row>
    <row r="17" spans="1:26">
      <c r="A17" s="31">
        <v>34425</v>
      </c>
      <c r="B17">
        <v>1994</v>
      </c>
      <c r="C17">
        <v>4</v>
      </c>
      <c r="D17">
        <v>17</v>
      </c>
      <c r="E17" t="str">
        <f>IF(ISBLANK(HLOOKUP(E$1, m_preprocess!$1:$1048576, monthly!$D17, FALSE)), "", HLOOKUP(E$1, m_preprocess!$1:$1048576, monthly!$D17, FALSE))</f>
        <v/>
      </c>
      <c r="F17" t="str">
        <f>IF(ISBLANK(HLOOKUP(F$1, m_preprocess!$1:$1048576, monthly!$D17, FALSE)), "", HLOOKUP(F$1, m_preprocess!$1:$1048576, monthly!$D17, FALSE))</f>
        <v/>
      </c>
      <c r="G17" t="str">
        <f>IF(ISBLANK(HLOOKUP(G$1, m_preprocess!$1:$1048576, monthly!$D17, FALSE)), "", HLOOKUP(G$1, m_preprocess!$1:$1048576, monthly!$D17, FALSE))</f>
        <v/>
      </c>
      <c r="H17" t="str">
        <f>IF(ISBLANK(HLOOKUP(H$1, m_preprocess!$1:$1048576, monthly!$D17, FALSE)), "", HLOOKUP(H$1, m_preprocess!$1:$1048576, monthly!$D17, FALSE))</f>
        <v/>
      </c>
      <c r="I17" t="str">
        <f>IF(ISBLANK(HLOOKUP(I$1, m_preprocess!$1:$1048576, monthly!$D17, FALSE)), "", HLOOKUP(I$1, m_preprocess!$1:$1048576, monthly!$D17, FALSE))</f>
        <v/>
      </c>
      <c r="J17" t="str">
        <f>IF(ISBLANK(HLOOKUP(J$1, m_preprocess!$1:$1048576, monthly!$D17, FALSE)), "", HLOOKUP(J$1, m_preprocess!$1:$1048576, monthly!$D17, FALSE))</f>
        <v/>
      </c>
      <c r="K17">
        <f>IF(ISBLANK(HLOOKUP(K$1, m_preprocess!$1:$1048576, monthly!$D17, FALSE)), "", HLOOKUP(K$1, m_preprocess!$1:$1048576, monthly!$D17, FALSE))</f>
        <v>81.954955915554024</v>
      </c>
      <c r="L17">
        <f>IF(ISBLANK(HLOOKUP(L$1, m_preprocess!$1:$1048576, monthly!$D17, FALSE)), "", HLOOKUP(L$1, m_preprocess!$1:$1048576, monthly!$D17, FALSE))</f>
        <v>174.6761464890136</v>
      </c>
      <c r="M17">
        <f>IF(ISBLANK(HLOOKUP(M$1, m_preprocess!$1:$1048576, monthly!$D17, FALSE)), "", HLOOKUP(M$1, m_preprocess!$1:$1048576, monthly!$D17, FALSE))</f>
        <v>72.192181387926922</v>
      </c>
      <c r="N17">
        <f>IF(ISBLANK(HLOOKUP(N$1, m_preprocess!$1:$1048576, monthly!$D17, FALSE)), "", HLOOKUP(N$1, m_preprocess!$1:$1048576, monthly!$D17, FALSE))</f>
        <v>102.48396510108665</v>
      </c>
      <c r="O17">
        <f>IF(ISBLANK(HLOOKUP(O$1, m_preprocess!$1:$1048576, monthly!$D17, FALSE)), "", HLOOKUP(O$1, m_preprocess!$1:$1048576, monthly!$D17, FALSE))</f>
        <v>20.591038937044452</v>
      </c>
      <c r="P17">
        <f>IF(ISBLANK(HLOOKUP(P$1, m_preprocess!$1:$1048576, monthly!$D17, FALSE)), "", HLOOKUP(P$1, m_preprocess!$1:$1048576, monthly!$D17, FALSE))</f>
        <v>3.2040615057444963</v>
      </c>
      <c r="Q17">
        <f>IF(ISBLANK(HLOOKUP(Q$1, m_preprocess!$1:$1048576, monthly!$D17, FALSE)), "", HLOOKUP(Q$1, m_preprocess!$1:$1048576, monthly!$D17, FALSE))</f>
        <v>1.5166011646073116</v>
      </c>
      <c r="R17">
        <f>IF(ISBLANK(HLOOKUP(R$1, m_preprocess!$1:$1048576, monthly!$D17, FALSE)), "", HLOOKUP(R$1, m_preprocess!$1:$1048576, monthly!$D17, FALSE))</f>
        <v>1.6874603411371847</v>
      </c>
      <c r="S17">
        <f>IF(ISBLANK(HLOOKUP(S$1, m_preprocess!$1:$1048576, monthly!$D17, FALSE)), "", HLOOKUP(S$1, m_preprocess!$1:$1048576, monthly!$D17, FALSE))</f>
        <v>8.7540891563267103</v>
      </c>
      <c r="T17">
        <f>IF(ISBLANK(HLOOKUP(T$1, m_preprocess!$1:$1048576, monthly!$D17, FALSE)), "", HLOOKUP(T$1, m_preprocess!$1:$1048576, monthly!$D17, FALSE))</f>
        <v>8.6328882749732436</v>
      </c>
      <c r="U17">
        <f>IF(ISBLANK(HLOOKUP(U$1, m_preprocess!$1:$1048576, monthly!$D17, FALSE)), "", HLOOKUP(U$1, m_preprocess!$1:$1048576, monthly!$D17, FALSE))</f>
        <v>208720.8205293139</v>
      </c>
      <c r="V17">
        <f>IF(ISBLANK(HLOOKUP(V$1, m_preprocess!$1:$1048576, monthly!$D17, FALSE)), "", HLOOKUP(V$1, m_preprocess!$1:$1048576, monthly!$D17, FALSE))</f>
        <v>727133.35900966229</v>
      </c>
      <c r="W17">
        <f>IF(ISBLANK(HLOOKUP(W$1, m_preprocess!$1:$1048576, monthly!$D17, FALSE)), "", HLOOKUP(W$1, m_preprocess!$1:$1048576, monthly!$D17, FALSE))</f>
        <v>96.683898583473919</v>
      </c>
      <c r="X17" t="str">
        <f>IF(ISBLANK(HLOOKUP(X$1, m_preprocess!$1:$1048576, monthly!$D17, FALSE)), "", HLOOKUP(X$1, m_preprocess!$1:$1048576, monthly!$D17, FALSE))</f>
        <v/>
      </c>
      <c r="Y17" t="str">
        <f>IF(ISBLANK(HLOOKUP(Y$1, m_preprocess!$1:$1048576, monthly!$D17, FALSE)), "", HLOOKUP(Y$1, m_preprocess!$1:$1048576, monthly!$D17, FALSE))</f>
        <v/>
      </c>
      <c r="Z17" t="str">
        <f>IF(ISBLANK(HLOOKUP(Z$1, m_preprocess!$1:$1048576, monthly!$D17, FALSE)), "", HLOOKUP(Z$1, m_preprocess!$1:$1048576, monthly!$D17, FALSE))</f>
        <v/>
      </c>
    </row>
    <row r="18" spans="1:26">
      <c r="A18" s="31">
        <v>34455</v>
      </c>
      <c r="B18">
        <v>1994</v>
      </c>
      <c r="C18">
        <v>5</v>
      </c>
      <c r="D18">
        <v>18</v>
      </c>
      <c r="E18" t="str">
        <f>IF(ISBLANK(HLOOKUP(E$1, m_preprocess!$1:$1048576, monthly!$D18, FALSE)), "", HLOOKUP(E$1, m_preprocess!$1:$1048576, monthly!$D18, FALSE))</f>
        <v/>
      </c>
      <c r="F18" t="str">
        <f>IF(ISBLANK(HLOOKUP(F$1, m_preprocess!$1:$1048576, monthly!$D18, FALSE)), "", HLOOKUP(F$1, m_preprocess!$1:$1048576, monthly!$D18, FALSE))</f>
        <v/>
      </c>
      <c r="G18" t="str">
        <f>IF(ISBLANK(HLOOKUP(G$1, m_preprocess!$1:$1048576, monthly!$D18, FALSE)), "", HLOOKUP(G$1, m_preprocess!$1:$1048576, monthly!$D18, FALSE))</f>
        <v/>
      </c>
      <c r="H18" t="str">
        <f>IF(ISBLANK(HLOOKUP(H$1, m_preprocess!$1:$1048576, monthly!$D18, FALSE)), "", HLOOKUP(H$1, m_preprocess!$1:$1048576, monthly!$D18, FALSE))</f>
        <v/>
      </c>
      <c r="I18" t="str">
        <f>IF(ISBLANK(HLOOKUP(I$1, m_preprocess!$1:$1048576, monthly!$D18, FALSE)), "", HLOOKUP(I$1, m_preprocess!$1:$1048576, monthly!$D18, FALSE))</f>
        <v/>
      </c>
      <c r="J18" t="str">
        <f>IF(ISBLANK(HLOOKUP(J$1, m_preprocess!$1:$1048576, monthly!$D18, FALSE)), "", HLOOKUP(J$1, m_preprocess!$1:$1048576, monthly!$D18, FALSE))</f>
        <v/>
      </c>
      <c r="K18">
        <f>IF(ISBLANK(HLOOKUP(K$1, m_preprocess!$1:$1048576, monthly!$D18, FALSE)), "", HLOOKUP(K$1, m_preprocess!$1:$1048576, monthly!$D18, FALSE))</f>
        <v>87.365920248304135</v>
      </c>
      <c r="L18">
        <f>IF(ISBLANK(HLOOKUP(L$1, m_preprocess!$1:$1048576, monthly!$D18, FALSE)), "", HLOOKUP(L$1, m_preprocess!$1:$1048576, monthly!$D18, FALSE))</f>
        <v>160.8636614107987</v>
      </c>
      <c r="M18">
        <f>IF(ISBLANK(HLOOKUP(M$1, m_preprocess!$1:$1048576, monthly!$D18, FALSE)), "", HLOOKUP(M$1, m_preprocess!$1:$1048576, monthly!$D18, FALSE))</f>
        <v>56.983587731530534</v>
      </c>
      <c r="N18">
        <f>IF(ISBLANK(HLOOKUP(N$1, m_preprocess!$1:$1048576, monthly!$D18, FALSE)), "", HLOOKUP(N$1, m_preprocess!$1:$1048576, monthly!$D18, FALSE))</f>
        <v>103.88007367926815</v>
      </c>
      <c r="O18">
        <f>IF(ISBLANK(HLOOKUP(O$1, m_preprocess!$1:$1048576, monthly!$D18, FALSE)), "", HLOOKUP(O$1, m_preprocess!$1:$1048576, monthly!$D18, FALSE))</f>
        <v>21.598531266146907</v>
      </c>
      <c r="P18">
        <f>IF(ISBLANK(HLOOKUP(P$1, m_preprocess!$1:$1048576, monthly!$D18, FALSE)), "", HLOOKUP(P$1, m_preprocess!$1:$1048576, monthly!$D18, FALSE))</f>
        <v>3.5459333756841156</v>
      </c>
      <c r="Q18">
        <f>IF(ISBLANK(HLOOKUP(Q$1, m_preprocess!$1:$1048576, monthly!$D18, FALSE)), "", HLOOKUP(Q$1, m_preprocess!$1:$1048576, monthly!$D18, FALSE))</f>
        <v>1.6190915583623573</v>
      </c>
      <c r="R18">
        <f>IF(ISBLANK(HLOOKUP(R$1, m_preprocess!$1:$1048576, monthly!$D18, FALSE)), "", HLOOKUP(R$1, m_preprocess!$1:$1048576, monthly!$D18, FALSE))</f>
        <v>1.9268418173217587</v>
      </c>
      <c r="S18">
        <f>IF(ISBLANK(HLOOKUP(S$1, m_preprocess!$1:$1048576, monthly!$D18, FALSE)), "", HLOOKUP(S$1, m_preprocess!$1:$1048576, monthly!$D18, FALSE))</f>
        <v>9.238481506822751</v>
      </c>
      <c r="T18">
        <f>IF(ISBLANK(HLOOKUP(T$1, m_preprocess!$1:$1048576, monthly!$D18, FALSE)), "", HLOOKUP(T$1, m_preprocess!$1:$1048576, monthly!$D18, FALSE))</f>
        <v>8.8141163836400374</v>
      </c>
      <c r="U18">
        <f>IF(ISBLANK(HLOOKUP(U$1, m_preprocess!$1:$1048576, monthly!$D18, FALSE)), "", HLOOKUP(U$1, m_preprocess!$1:$1048576, monthly!$D18, FALSE))</f>
        <v>205728.32727376578</v>
      </c>
      <c r="V18">
        <f>IF(ISBLANK(HLOOKUP(V$1, m_preprocess!$1:$1048576, monthly!$D18, FALSE)), "", HLOOKUP(V$1, m_preprocess!$1:$1048576, monthly!$D18, FALSE))</f>
        <v>744312.76386782562</v>
      </c>
      <c r="W18">
        <f>IF(ISBLANK(HLOOKUP(W$1, m_preprocess!$1:$1048576, monthly!$D18, FALSE)), "", HLOOKUP(W$1, m_preprocess!$1:$1048576, monthly!$D18, FALSE))</f>
        <v>97.083080445997112</v>
      </c>
      <c r="X18" t="str">
        <f>IF(ISBLANK(HLOOKUP(X$1, m_preprocess!$1:$1048576, monthly!$D18, FALSE)), "", HLOOKUP(X$1, m_preprocess!$1:$1048576, monthly!$D18, FALSE))</f>
        <v/>
      </c>
      <c r="Y18" t="str">
        <f>IF(ISBLANK(HLOOKUP(Y$1, m_preprocess!$1:$1048576, monthly!$D18, FALSE)), "", HLOOKUP(Y$1, m_preprocess!$1:$1048576, monthly!$D18, FALSE))</f>
        <v/>
      </c>
      <c r="Z18" t="str">
        <f>IF(ISBLANK(HLOOKUP(Z$1, m_preprocess!$1:$1048576, monthly!$D18, FALSE)), "", HLOOKUP(Z$1, m_preprocess!$1:$1048576, monthly!$D18, FALSE))</f>
        <v/>
      </c>
    </row>
    <row r="19" spans="1:26">
      <c r="A19" s="31">
        <v>34486</v>
      </c>
      <c r="B19">
        <v>1994</v>
      </c>
      <c r="C19">
        <v>6</v>
      </c>
      <c r="D19">
        <v>19</v>
      </c>
      <c r="E19" t="str">
        <f>IF(ISBLANK(HLOOKUP(E$1, m_preprocess!$1:$1048576, monthly!$D19, FALSE)), "", HLOOKUP(E$1, m_preprocess!$1:$1048576, monthly!$D19, FALSE))</f>
        <v/>
      </c>
      <c r="F19" t="str">
        <f>IF(ISBLANK(HLOOKUP(F$1, m_preprocess!$1:$1048576, monthly!$D19, FALSE)), "", HLOOKUP(F$1, m_preprocess!$1:$1048576, monthly!$D19, FALSE))</f>
        <v/>
      </c>
      <c r="G19" t="str">
        <f>IF(ISBLANK(HLOOKUP(G$1, m_preprocess!$1:$1048576, monthly!$D19, FALSE)), "", HLOOKUP(G$1, m_preprocess!$1:$1048576, monthly!$D19, FALSE))</f>
        <v/>
      </c>
      <c r="H19" t="str">
        <f>IF(ISBLANK(HLOOKUP(H$1, m_preprocess!$1:$1048576, monthly!$D19, FALSE)), "", HLOOKUP(H$1, m_preprocess!$1:$1048576, monthly!$D19, FALSE))</f>
        <v/>
      </c>
      <c r="I19" t="str">
        <f>IF(ISBLANK(HLOOKUP(I$1, m_preprocess!$1:$1048576, monthly!$D19, FALSE)), "", HLOOKUP(I$1, m_preprocess!$1:$1048576, monthly!$D19, FALSE))</f>
        <v/>
      </c>
      <c r="J19" t="str">
        <f>IF(ISBLANK(HLOOKUP(J$1, m_preprocess!$1:$1048576, monthly!$D19, FALSE)), "", HLOOKUP(J$1, m_preprocess!$1:$1048576, monthly!$D19, FALSE))</f>
        <v/>
      </c>
      <c r="K19">
        <f>IF(ISBLANK(HLOOKUP(K$1, m_preprocess!$1:$1048576, monthly!$D19, FALSE)), "", HLOOKUP(K$1, m_preprocess!$1:$1048576, monthly!$D19, FALSE))</f>
        <v>91.404745804361127</v>
      </c>
      <c r="L19">
        <f>IF(ISBLANK(HLOOKUP(L$1, m_preprocess!$1:$1048576, monthly!$D19, FALSE)), "", HLOOKUP(L$1, m_preprocess!$1:$1048576, monthly!$D19, FALSE))</f>
        <v>175.91033480480786</v>
      </c>
      <c r="M19">
        <f>IF(ISBLANK(HLOOKUP(M$1, m_preprocess!$1:$1048576, monthly!$D19, FALSE)), "", HLOOKUP(M$1, m_preprocess!$1:$1048576, monthly!$D19, FALSE))</f>
        <v>82.827538679794728</v>
      </c>
      <c r="N19">
        <f>IF(ISBLANK(HLOOKUP(N$1, m_preprocess!$1:$1048576, monthly!$D19, FALSE)), "", HLOOKUP(N$1, m_preprocess!$1:$1048576, monthly!$D19, FALSE))</f>
        <v>93.082796125013161</v>
      </c>
      <c r="O19">
        <f>IF(ISBLANK(HLOOKUP(O$1, m_preprocess!$1:$1048576, monthly!$D19, FALSE)), "", HLOOKUP(O$1, m_preprocess!$1:$1048576, monthly!$D19, FALSE))</f>
        <v>21.69629387164284</v>
      </c>
      <c r="P19">
        <f>IF(ISBLANK(HLOOKUP(P$1, m_preprocess!$1:$1048576, monthly!$D19, FALSE)), "", HLOOKUP(P$1, m_preprocess!$1:$1048576, monthly!$D19, FALSE))</f>
        <v>3.6630085767080236</v>
      </c>
      <c r="Q19">
        <f>IF(ISBLANK(HLOOKUP(Q$1, m_preprocess!$1:$1048576, monthly!$D19, FALSE)), "", HLOOKUP(Q$1, m_preprocess!$1:$1048576, monthly!$D19, FALSE))</f>
        <v>1.7763296901128469</v>
      </c>
      <c r="R19">
        <f>IF(ISBLANK(HLOOKUP(R$1, m_preprocess!$1:$1048576, monthly!$D19, FALSE)), "", HLOOKUP(R$1, m_preprocess!$1:$1048576, monthly!$D19, FALSE))</f>
        <v>1.8866788865951769</v>
      </c>
      <c r="S19">
        <f>IF(ISBLANK(HLOOKUP(S$1, m_preprocess!$1:$1048576, monthly!$D19, FALSE)), "", HLOOKUP(S$1, m_preprocess!$1:$1048576, monthly!$D19, FALSE))</f>
        <v>9.4715993547471431</v>
      </c>
      <c r="T19">
        <f>IF(ISBLANK(HLOOKUP(T$1, m_preprocess!$1:$1048576, monthly!$D19, FALSE)), "", HLOOKUP(T$1, m_preprocess!$1:$1048576, monthly!$D19, FALSE))</f>
        <v>8.5616859401876724</v>
      </c>
      <c r="U19">
        <f>IF(ISBLANK(HLOOKUP(U$1, m_preprocess!$1:$1048576, monthly!$D19, FALSE)), "", HLOOKUP(U$1, m_preprocess!$1:$1048576, monthly!$D19, FALSE))</f>
        <v>214479.78681675476</v>
      </c>
      <c r="V19">
        <f>IF(ISBLANK(HLOOKUP(V$1, m_preprocess!$1:$1048576, monthly!$D19, FALSE)), "", HLOOKUP(V$1, m_preprocess!$1:$1048576, monthly!$D19, FALSE))</f>
        <v>747290.83004170167</v>
      </c>
      <c r="W19">
        <f>IF(ISBLANK(HLOOKUP(W$1, m_preprocess!$1:$1048576, monthly!$D19, FALSE)), "", HLOOKUP(W$1, m_preprocess!$1:$1048576, monthly!$D19, FALSE))</f>
        <v>95.767447121938716</v>
      </c>
      <c r="X19" t="str">
        <f>IF(ISBLANK(HLOOKUP(X$1, m_preprocess!$1:$1048576, monthly!$D19, FALSE)), "", HLOOKUP(X$1, m_preprocess!$1:$1048576, monthly!$D19, FALSE))</f>
        <v/>
      </c>
      <c r="Y19" t="str">
        <f>IF(ISBLANK(HLOOKUP(Y$1, m_preprocess!$1:$1048576, monthly!$D19, FALSE)), "", HLOOKUP(Y$1, m_preprocess!$1:$1048576, monthly!$D19, FALSE))</f>
        <v/>
      </c>
      <c r="Z19" t="str">
        <f>IF(ISBLANK(HLOOKUP(Z$1, m_preprocess!$1:$1048576, monthly!$D19, FALSE)), "", HLOOKUP(Z$1, m_preprocess!$1:$1048576, monthly!$D19, FALSE))</f>
        <v/>
      </c>
    </row>
    <row r="20" spans="1:26">
      <c r="A20" s="31">
        <v>34516</v>
      </c>
      <c r="B20">
        <v>1994</v>
      </c>
      <c r="C20">
        <v>7</v>
      </c>
      <c r="D20">
        <v>20</v>
      </c>
      <c r="E20" t="str">
        <f>IF(ISBLANK(HLOOKUP(E$1, m_preprocess!$1:$1048576, monthly!$D20, FALSE)), "", HLOOKUP(E$1, m_preprocess!$1:$1048576, monthly!$D20, FALSE))</f>
        <v/>
      </c>
      <c r="F20" t="str">
        <f>IF(ISBLANK(HLOOKUP(F$1, m_preprocess!$1:$1048576, monthly!$D20, FALSE)), "", HLOOKUP(F$1, m_preprocess!$1:$1048576, monthly!$D20, FALSE))</f>
        <v/>
      </c>
      <c r="G20" t="str">
        <f>IF(ISBLANK(HLOOKUP(G$1, m_preprocess!$1:$1048576, monthly!$D20, FALSE)), "", HLOOKUP(G$1, m_preprocess!$1:$1048576, monthly!$D20, FALSE))</f>
        <v/>
      </c>
      <c r="H20" t="str">
        <f>IF(ISBLANK(HLOOKUP(H$1, m_preprocess!$1:$1048576, monthly!$D20, FALSE)), "", HLOOKUP(H$1, m_preprocess!$1:$1048576, monthly!$D20, FALSE))</f>
        <v/>
      </c>
      <c r="I20" t="str">
        <f>IF(ISBLANK(HLOOKUP(I$1, m_preprocess!$1:$1048576, monthly!$D20, FALSE)), "", HLOOKUP(I$1, m_preprocess!$1:$1048576, monthly!$D20, FALSE))</f>
        <v/>
      </c>
      <c r="J20" t="str">
        <f>IF(ISBLANK(HLOOKUP(J$1, m_preprocess!$1:$1048576, monthly!$D20, FALSE)), "", HLOOKUP(J$1, m_preprocess!$1:$1048576, monthly!$D20, FALSE))</f>
        <v/>
      </c>
      <c r="K20">
        <f>IF(ISBLANK(HLOOKUP(K$1, m_preprocess!$1:$1048576, monthly!$D20, FALSE)), "", HLOOKUP(K$1, m_preprocess!$1:$1048576, monthly!$D20, FALSE))</f>
        <v>98.309545622335818</v>
      </c>
      <c r="L20">
        <f>IF(ISBLANK(HLOOKUP(L$1, m_preprocess!$1:$1048576, monthly!$D20, FALSE)), "", HLOOKUP(L$1, m_preprocess!$1:$1048576, monthly!$D20, FALSE))</f>
        <v>150.49135865989362</v>
      </c>
      <c r="M20">
        <f>IF(ISBLANK(HLOOKUP(M$1, m_preprocess!$1:$1048576, monthly!$D20, FALSE)), "", HLOOKUP(M$1, m_preprocess!$1:$1048576, monthly!$D20, FALSE))</f>
        <v>79.47723613237568</v>
      </c>
      <c r="N20">
        <f>IF(ISBLANK(HLOOKUP(N$1, m_preprocess!$1:$1048576, monthly!$D20, FALSE)), "", HLOOKUP(N$1, m_preprocess!$1:$1048576, monthly!$D20, FALSE))</f>
        <v>71.014122527517969</v>
      </c>
      <c r="O20">
        <f>IF(ISBLANK(HLOOKUP(O$1, m_preprocess!$1:$1048576, monthly!$D20, FALSE)), "", HLOOKUP(O$1, m_preprocess!$1:$1048576, monthly!$D20, FALSE))</f>
        <v>21.121607567960005</v>
      </c>
      <c r="P20">
        <f>IF(ISBLANK(HLOOKUP(P$1, m_preprocess!$1:$1048576, monthly!$D20, FALSE)), "", HLOOKUP(P$1, m_preprocess!$1:$1048576, monthly!$D20, FALSE))</f>
        <v>3.4829213226615843</v>
      </c>
      <c r="Q20">
        <f>IF(ISBLANK(HLOOKUP(Q$1, m_preprocess!$1:$1048576, monthly!$D20, FALSE)), "", HLOOKUP(Q$1, m_preprocess!$1:$1048576, monthly!$D20, FALSE))</f>
        <v>1.661559650242219</v>
      </c>
      <c r="R20">
        <f>IF(ISBLANK(HLOOKUP(R$1, m_preprocess!$1:$1048576, monthly!$D20, FALSE)), "", HLOOKUP(R$1, m_preprocess!$1:$1048576, monthly!$D20, FALSE))</f>
        <v>1.8213616724193651</v>
      </c>
      <c r="S20">
        <f>IF(ISBLANK(HLOOKUP(S$1, m_preprocess!$1:$1048576, monthly!$D20, FALSE)), "", HLOOKUP(S$1, m_preprocess!$1:$1048576, monthly!$D20, FALSE))</f>
        <v>8.5666587426723915</v>
      </c>
      <c r="T20">
        <f>IF(ISBLANK(HLOOKUP(T$1, m_preprocess!$1:$1048576, monthly!$D20, FALSE)), "", HLOOKUP(T$1, m_preprocess!$1:$1048576, monthly!$D20, FALSE))</f>
        <v>9.0720275026260282</v>
      </c>
      <c r="U20">
        <f>IF(ISBLANK(HLOOKUP(U$1, m_preprocess!$1:$1048576, monthly!$D20, FALSE)), "", HLOOKUP(U$1, m_preprocess!$1:$1048576, monthly!$D20, FALSE))</f>
        <v>216109.52838440152</v>
      </c>
      <c r="V20">
        <f>IF(ISBLANK(HLOOKUP(V$1, m_preprocess!$1:$1048576, monthly!$D20, FALSE)), "", HLOOKUP(V$1, m_preprocess!$1:$1048576, monthly!$D20, FALSE))</f>
        <v>765470.41256854055</v>
      </c>
      <c r="W20">
        <f>IF(ISBLANK(HLOOKUP(W$1, m_preprocess!$1:$1048576, monthly!$D20, FALSE)), "", HLOOKUP(W$1, m_preprocess!$1:$1048576, monthly!$D20, FALSE))</f>
        <v>95.058304902935234</v>
      </c>
      <c r="X20" t="str">
        <f>IF(ISBLANK(HLOOKUP(X$1, m_preprocess!$1:$1048576, monthly!$D20, FALSE)), "", HLOOKUP(X$1, m_preprocess!$1:$1048576, monthly!$D20, FALSE))</f>
        <v/>
      </c>
      <c r="Y20" t="str">
        <f>IF(ISBLANK(HLOOKUP(Y$1, m_preprocess!$1:$1048576, monthly!$D20, FALSE)), "", HLOOKUP(Y$1, m_preprocess!$1:$1048576, monthly!$D20, FALSE))</f>
        <v/>
      </c>
      <c r="Z20" t="str">
        <f>IF(ISBLANK(HLOOKUP(Z$1, m_preprocess!$1:$1048576, monthly!$D20, FALSE)), "", HLOOKUP(Z$1, m_preprocess!$1:$1048576, monthly!$D20, FALSE))</f>
        <v/>
      </c>
    </row>
    <row r="21" spans="1:26">
      <c r="A21" s="31">
        <v>34547</v>
      </c>
      <c r="B21">
        <v>1994</v>
      </c>
      <c r="C21">
        <v>8</v>
      </c>
      <c r="D21">
        <v>21</v>
      </c>
      <c r="E21" t="str">
        <f>IF(ISBLANK(HLOOKUP(E$1, m_preprocess!$1:$1048576, monthly!$D21, FALSE)), "", HLOOKUP(E$1, m_preprocess!$1:$1048576, monthly!$D21, FALSE))</f>
        <v/>
      </c>
      <c r="F21" t="str">
        <f>IF(ISBLANK(HLOOKUP(F$1, m_preprocess!$1:$1048576, monthly!$D21, FALSE)), "", HLOOKUP(F$1, m_preprocess!$1:$1048576, monthly!$D21, FALSE))</f>
        <v/>
      </c>
      <c r="G21" t="str">
        <f>IF(ISBLANK(HLOOKUP(G$1, m_preprocess!$1:$1048576, monthly!$D21, FALSE)), "", HLOOKUP(G$1, m_preprocess!$1:$1048576, monthly!$D21, FALSE))</f>
        <v/>
      </c>
      <c r="H21" t="str">
        <f>IF(ISBLANK(HLOOKUP(H$1, m_preprocess!$1:$1048576, monthly!$D21, FALSE)), "", HLOOKUP(H$1, m_preprocess!$1:$1048576, monthly!$D21, FALSE))</f>
        <v/>
      </c>
      <c r="I21" t="str">
        <f>IF(ISBLANK(HLOOKUP(I$1, m_preprocess!$1:$1048576, monthly!$D21, FALSE)), "", HLOOKUP(I$1, m_preprocess!$1:$1048576, monthly!$D21, FALSE))</f>
        <v/>
      </c>
      <c r="J21" t="str">
        <f>IF(ISBLANK(HLOOKUP(J$1, m_preprocess!$1:$1048576, monthly!$D21, FALSE)), "", HLOOKUP(J$1, m_preprocess!$1:$1048576, monthly!$D21, FALSE))</f>
        <v/>
      </c>
      <c r="K21">
        <f>IF(ISBLANK(HLOOKUP(K$1, m_preprocess!$1:$1048576, monthly!$D21, FALSE)), "", HLOOKUP(K$1, m_preprocess!$1:$1048576, monthly!$D21, FALSE))</f>
        <v>98.582291385661364</v>
      </c>
      <c r="L21">
        <f>IF(ISBLANK(HLOOKUP(L$1, m_preprocess!$1:$1048576, monthly!$D21, FALSE)), "", HLOOKUP(L$1, m_preprocess!$1:$1048576, monthly!$D21, FALSE))</f>
        <v>190.52849274178914</v>
      </c>
      <c r="M21">
        <f>IF(ISBLANK(HLOOKUP(M$1, m_preprocess!$1:$1048576, monthly!$D21, FALSE)), "", HLOOKUP(M$1, m_preprocess!$1:$1048576, monthly!$D21, FALSE))</f>
        <v>99.969397159271452</v>
      </c>
      <c r="N21">
        <f>IF(ISBLANK(HLOOKUP(N$1, m_preprocess!$1:$1048576, monthly!$D21, FALSE)), "", HLOOKUP(N$1, m_preprocess!$1:$1048576, monthly!$D21, FALSE))</f>
        <v>90.559095582517699</v>
      </c>
      <c r="O21">
        <f>IF(ISBLANK(HLOOKUP(O$1, m_preprocess!$1:$1048576, monthly!$D21, FALSE)), "", HLOOKUP(O$1, m_preprocess!$1:$1048576, monthly!$D21, FALSE))</f>
        <v>25.603324192003424</v>
      </c>
      <c r="P21">
        <f>IF(ISBLANK(HLOOKUP(P$1, m_preprocess!$1:$1048576, monthly!$D21, FALSE)), "", HLOOKUP(P$1, m_preprocess!$1:$1048576, monthly!$D21, FALSE))</f>
        <v>3.8019863430142733</v>
      </c>
      <c r="Q21">
        <f>IF(ISBLANK(HLOOKUP(Q$1, m_preprocess!$1:$1048576, monthly!$D21, FALSE)), "", HLOOKUP(Q$1, m_preprocess!$1:$1048576, monthly!$D21, FALSE))</f>
        <v>1.8111202873160606</v>
      </c>
      <c r="R21">
        <f>IF(ISBLANK(HLOOKUP(R$1, m_preprocess!$1:$1048576, monthly!$D21, FALSE)), "", HLOOKUP(R$1, m_preprocess!$1:$1048576, monthly!$D21, FALSE))</f>
        <v>1.9908660556982127</v>
      </c>
      <c r="S21">
        <f>IF(ISBLANK(HLOOKUP(S$1, m_preprocess!$1:$1048576, monthly!$D21, FALSE)), "", HLOOKUP(S$1, m_preprocess!$1:$1048576, monthly!$D21, FALSE))</f>
        <v>10.10342787570541</v>
      </c>
      <c r="T21">
        <f>IF(ISBLANK(HLOOKUP(T$1, m_preprocess!$1:$1048576, monthly!$D21, FALSE)), "", HLOOKUP(T$1, m_preprocess!$1:$1048576, monthly!$D21, FALSE))</f>
        <v>11.697909973283737</v>
      </c>
      <c r="U21">
        <f>IF(ISBLANK(HLOOKUP(U$1, m_preprocess!$1:$1048576, monthly!$D21, FALSE)), "", HLOOKUP(U$1, m_preprocess!$1:$1048576, monthly!$D21, FALSE))</f>
        <v>213018.59221835053</v>
      </c>
      <c r="V21">
        <f>IF(ISBLANK(HLOOKUP(V$1, m_preprocess!$1:$1048576, monthly!$D21, FALSE)), "", HLOOKUP(V$1, m_preprocess!$1:$1048576, monthly!$D21, FALSE))</f>
        <v>781722.13801977306</v>
      </c>
      <c r="W21">
        <f>IF(ISBLANK(HLOOKUP(W$1, m_preprocess!$1:$1048576, monthly!$D21, FALSE)), "", HLOOKUP(W$1, m_preprocess!$1:$1048576, monthly!$D21, FALSE))</f>
        <v>93.94894796847332</v>
      </c>
      <c r="X21" t="str">
        <f>IF(ISBLANK(HLOOKUP(X$1, m_preprocess!$1:$1048576, monthly!$D21, FALSE)), "", HLOOKUP(X$1, m_preprocess!$1:$1048576, monthly!$D21, FALSE))</f>
        <v/>
      </c>
      <c r="Y21" t="str">
        <f>IF(ISBLANK(HLOOKUP(Y$1, m_preprocess!$1:$1048576, monthly!$D21, FALSE)), "", HLOOKUP(Y$1, m_preprocess!$1:$1048576, monthly!$D21, FALSE))</f>
        <v/>
      </c>
      <c r="Z21" t="str">
        <f>IF(ISBLANK(HLOOKUP(Z$1, m_preprocess!$1:$1048576, monthly!$D21, FALSE)), "", HLOOKUP(Z$1, m_preprocess!$1:$1048576, monthly!$D21, FALSE))</f>
        <v/>
      </c>
    </row>
    <row r="22" spans="1:26">
      <c r="A22" s="31">
        <v>34578</v>
      </c>
      <c r="B22">
        <v>1994</v>
      </c>
      <c r="C22">
        <v>9</v>
      </c>
      <c r="D22">
        <v>22</v>
      </c>
      <c r="E22" t="str">
        <f>IF(ISBLANK(HLOOKUP(E$1, m_preprocess!$1:$1048576, monthly!$D22, FALSE)), "", HLOOKUP(E$1, m_preprocess!$1:$1048576, monthly!$D22, FALSE))</f>
        <v/>
      </c>
      <c r="F22" t="str">
        <f>IF(ISBLANK(HLOOKUP(F$1, m_preprocess!$1:$1048576, monthly!$D22, FALSE)), "", HLOOKUP(F$1, m_preprocess!$1:$1048576, monthly!$D22, FALSE))</f>
        <v/>
      </c>
      <c r="G22" t="str">
        <f>IF(ISBLANK(HLOOKUP(G$1, m_preprocess!$1:$1048576, monthly!$D22, FALSE)), "", HLOOKUP(G$1, m_preprocess!$1:$1048576, monthly!$D22, FALSE))</f>
        <v/>
      </c>
      <c r="H22" t="str">
        <f>IF(ISBLANK(HLOOKUP(H$1, m_preprocess!$1:$1048576, monthly!$D22, FALSE)), "", HLOOKUP(H$1, m_preprocess!$1:$1048576, monthly!$D22, FALSE))</f>
        <v/>
      </c>
      <c r="I22" t="str">
        <f>IF(ISBLANK(HLOOKUP(I$1, m_preprocess!$1:$1048576, monthly!$D22, FALSE)), "", HLOOKUP(I$1, m_preprocess!$1:$1048576, monthly!$D22, FALSE))</f>
        <v/>
      </c>
      <c r="J22" t="str">
        <f>IF(ISBLANK(HLOOKUP(J$1, m_preprocess!$1:$1048576, monthly!$D22, FALSE)), "", HLOOKUP(J$1, m_preprocess!$1:$1048576, monthly!$D22, FALSE))</f>
        <v/>
      </c>
      <c r="K22">
        <f>IF(ISBLANK(HLOOKUP(K$1, m_preprocess!$1:$1048576, monthly!$D22, FALSE)), "", HLOOKUP(K$1, m_preprocess!$1:$1048576, monthly!$D22, FALSE))</f>
        <v>96.240015331976721</v>
      </c>
      <c r="L22">
        <f>IF(ISBLANK(HLOOKUP(L$1, m_preprocess!$1:$1048576, monthly!$D22, FALSE)), "", HLOOKUP(L$1, m_preprocess!$1:$1048576, monthly!$D22, FALSE))</f>
        <v>169.77841840999653</v>
      </c>
      <c r="M22">
        <f>IF(ISBLANK(HLOOKUP(M$1, m_preprocess!$1:$1048576, monthly!$D22, FALSE)), "", HLOOKUP(M$1, m_preprocess!$1:$1048576, monthly!$D22, FALSE))</f>
        <v>85.504718532524606</v>
      </c>
      <c r="N22">
        <f>IF(ISBLANK(HLOOKUP(N$1, m_preprocess!$1:$1048576, monthly!$D22, FALSE)), "", HLOOKUP(N$1, m_preprocess!$1:$1048576, monthly!$D22, FALSE))</f>
        <v>84.273699877471913</v>
      </c>
      <c r="O22">
        <f>IF(ISBLANK(HLOOKUP(O$1, m_preprocess!$1:$1048576, monthly!$D22, FALSE)), "", HLOOKUP(O$1, m_preprocess!$1:$1048576, monthly!$D22, FALSE))</f>
        <v>24.077741677672883</v>
      </c>
      <c r="P22">
        <f>IF(ISBLANK(HLOOKUP(P$1, m_preprocess!$1:$1048576, monthly!$D22, FALSE)), "", HLOOKUP(P$1, m_preprocess!$1:$1048576, monthly!$D22, FALSE))</f>
        <v>3.863321555092607</v>
      </c>
      <c r="Q22">
        <f>IF(ISBLANK(HLOOKUP(Q$1, m_preprocess!$1:$1048576, monthly!$D22, FALSE)), "", HLOOKUP(Q$1, m_preprocess!$1:$1048576, monthly!$D22, FALSE))</f>
        <v>1.879275444746257</v>
      </c>
      <c r="R22">
        <f>IF(ISBLANK(HLOOKUP(R$1, m_preprocess!$1:$1048576, monthly!$D22, FALSE)), "", HLOOKUP(R$1, m_preprocess!$1:$1048576, monthly!$D22, FALSE))</f>
        <v>1.9840461103463503</v>
      </c>
      <c r="S22">
        <f>IF(ISBLANK(HLOOKUP(S$1, m_preprocess!$1:$1048576, monthly!$D22, FALSE)), "", HLOOKUP(S$1, m_preprocess!$1:$1048576, monthly!$D22, FALSE))</f>
        <v>9.5815096023421003</v>
      </c>
      <c r="T22">
        <f>IF(ISBLANK(HLOOKUP(T$1, m_preprocess!$1:$1048576, monthly!$D22, FALSE)), "", HLOOKUP(T$1, m_preprocess!$1:$1048576, monthly!$D22, FALSE))</f>
        <v>10.632910520238179</v>
      </c>
      <c r="U22">
        <f>IF(ISBLANK(HLOOKUP(U$1, m_preprocess!$1:$1048576, monthly!$D22, FALSE)), "", HLOOKUP(U$1, m_preprocess!$1:$1048576, monthly!$D22, FALSE))</f>
        <v>212027.69706059509</v>
      </c>
      <c r="V22">
        <f>IF(ISBLANK(HLOOKUP(V$1, m_preprocess!$1:$1048576, monthly!$D22, FALSE)), "", HLOOKUP(V$1, m_preprocess!$1:$1048576, monthly!$D22, FALSE))</f>
        <v>789607.8621014636</v>
      </c>
      <c r="W22">
        <f>IF(ISBLANK(HLOOKUP(W$1, m_preprocess!$1:$1048576, monthly!$D22, FALSE)), "", HLOOKUP(W$1, m_preprocess!$1:$1048576, monthly!$D22, FALSE))</f>
        <v>95.43184311427791</v>
      </c>
      <c r="X22" t="str">
        <f>IF(ISBLANK(HLOOKUP(X$1, m_preprocess!$1:$1048576, monthly!$D22, FALSE)), "", HLOOKUP(X$1, m_preprocess!$1:$1048576, monthly!$D22, FALSE))</f>
        <v/>
      </c>
      <c r="Y22" t="str">
        <f>IF(ISBLANK(HLOOKUP(Y$1, m_preprocess!$1:$1048576, monthly!$D22, FALSE)), "", HLOOKUP(Y$1, m_preprocess!$1:$1048576, monthly!$D22, FALSE))</f>
        <v/>
      </c>
      <c r="Z22" t="str">
        <f>IF(ISBLANK(HLOOKUP(Z$1, m_preprocess!$1:$1048576, monthly!$D22, FALSE)), "", HLOOKUP(Z$1, m_preprocess!$1:$1048576, monthly!$D22, FALSE))</f>
        <v/>
      </c>
    </row>
    <row r="23" spans="1:26">
      <c r="A23" s="31">
        <v>34608</v>
      </c>
      <c r="B23">
        <v>1994</v>
      </c>
      <c r="C23">
        <v>10</v>
      </c>
      <c r="D23">
        <v>23</v>
      </c>
      <c r="E23" t="str">
        <f>IF(ISBLANK(HLOOKUP(E$1, m_preprocess!$1:$1048576, monthly!$D23, FALSE)), "", HLOOKUP(E$1, m_preprocess!$1:$1048576, monthly!$D23, FALSE))</f>
        <v/>
      </c>
      <c r="F23" t="str">
        <f>IF(ISBLANK(HLOOKUP(F$1, m_preprocess!$1:$1048576, monthly!$D23, FALSE)), "", HLOOKUP(F$1, m_preprocess!$1:$1048576, monthly!$D23, FALSE))</f>
        <v/>
      </c>
      <c r="G23" t="str">
        <f>IF(ISBLANK(HLOOKUP(G$1, m_preprocess!$1:$1048576, monthly!$D23, FALSE)), "", HLOOKUP(G$1, m_preprocess!$1:$1048576, monthly!$D23, FALSE))</f>
        <v/>
      </c>
      <c r="H23" t="str">
        <f>IF(ISBLANK(HLOOKUP(H$1, m_preprocess!$1:$1048576, monthly!$D23, FALSE)), "", HLOOKUP(H$1, m_preprocess!$1:$1048576, monthly!$D23, FALSE))</f>
        <v/>
      </c>
      <c r="I23" t="str">
        <f>IF(ISBLANK(HLOOKUP(I$1, m_preprocess!$1:$1048576, monthly!$D23, FALSE)), "", HLOOKUP(I$1, m_preprocess!$1:$1048576, monthly!$D23, FALSE))</f>
        <v/>
      </c>
      <c r="J23" t="str">
        <f>IF(ISBLANK(HLOOKUP(J$1, m_preprocess!$1:$1048576, monthly!$D23, FALSE)), "", HLOOKUP(J$1, m_preprocess!$1:$1048576, monthly!$D23, FALSE))</f>
        <v/>
      </c>
      <c r="K23">
        <f>IF(ISBLANK(HLOOKUP(K$1, m_preprocess!$1:$1048576, monthly!$D23, FALSE)), "", HLOOKUP(K$1, m_preprocess!$1:$1048576, monthly!$D23, FALSE))</f>
        <v>95.982955902146315</v>
      </c>
      <c r="L23">
        <f>IF(ISBLANK(HLOOKUP(L$1, m_preprocess!$1:$1048576, monthly!$D23, FALSE)), "", HLOOKUP(L$1, m_preprocess!$1:$1048576, monthly!$D23, FALSE))</f>
        <v>171.45419414121773</v>
      </c>
      <c r="M23">
        <f>IF(ISBLANK(HLOOKUP(M$1, m_preprocess!$1:$1048576, monthly!$D23, FALSE)), "", HLOOKUP(M$1, m_preprocess!$1:$1048576, monthly!$D23, FALSE))</f>
        <v>86.364822596768917</v>
      </c>
      <c r="N23">
        <f>IF(ISBLANK(HLOOKUP(N$1, m_preprocess!$1:$1048576, monthly!$D23, FALSE)), "", HLOOKUP(N$1, m_preprocess!$1:$1048576, monthly!$D23, FALSE))</f>
        <v>85.089371544448824</v>
      </c>
      <c r="O23">
        <f>IF(ISBLANK(HLOOKUP(O$1, m_preprocess!$1:$1048576, monthly!$D23, FALSE)), "", HLOOKUP(O$1, m_preprocess!$1:$1048576, monthly!$D23, FALSE))</f>
        <v>22.073905481860375</v>
      </c>
      <c r="P23">
        <f>IF(ISBLANK(HLOOKUP(P$1, m_preprocess!$1:$1048576, monthly!$D23, FALSE)), "", HLOOKUP(P$1, m_preprocess!$1:$1048576, monthly!$D23, FALSE))</f>
        <v>3.7176193302869938</v>
      </c>
      <c r="Q23">
        <f>IF(ISBLANK(HLOOKUP(Q$1, m_preprocess!$1:$1048576, monthly!$D23, FALSE)), "", HLOOKUP(Q$1, m_preprocess!$1:$1048576, monthly!$D23, FALSE))</f>
        <v>1.7034838484369954</v>
      </c>
      <c r="R23">
        <f>IF(ISBLANK(HLOOKUP(R$1, m_preprocess!$1:$1048576, monthly!$D23, FALSE)), "", HLOOKUP(R$1, m_preprocess!$1:$1048576, monthly!$D23, FALSE))</f>
        <v>2.0141354818499981</v>
      </c>
      <c r="S23">
        <f>IF(ISBLANK(HLOOKUP(S$1, m_preprocess!$1:$1048576, monthly!$D23, FALSE)), "", HLOOKUP(S$1, m_preprocess!$1:$1048576, monthly!$D23, FALSE))</f>
        <v>8.9152544623622969</v>
      </c>
      <c r="T23">
        <f>IF(ISBLANK(HLOOKUP(T$1, m_preprocess!$1:$1048576, monthly!$D23, FALSE)), "", HLOOKUP(T$1, m_preprocess!$1:$1048576, monthly!$D23, FALSE))</f>
        <v>9.4410316892110835</v>
      </c>
      <c r="U23">
        <f>IF(ISBLANK(HLOOKUP(U$1, m_preprocess!$1:$1048576, monthly!$D23, FALSE)), "", HLOOKUP(U$1, m_preprocess!$1:$1048576, monthly!$D23, FALSE))</f>
        <v>214253.65239104166</v>
      </c>
      <c r="V23">
        <f>IF(ISBLANK(HLOOKUP(V$1, m_preprocess!$1:$1048576, monthly!$D23, FALSE)), "", HLOOKUP(V$1, m_preprocess!$1:$1048576, monthly!$D23, FALSE))</f>
        <v>800187.00299587869</v>
      </c>
      <c r="W23">
        <f>IF(ISBLANK(HLOOKUP(W$1, m_preprocess!$1:$1048576, monthly!$D23, FALSE)), "", HLOOKUP(W$1, m_preprocess!$1:$1048576, monthly!$D23, FALSE))</f>
        <v>96.181159615212991</v>
      </c>
      <c r="X23" t="str">
        <f>IF(ISBLANK(HLOOKUP(X$1, m_preprocess!$1:$1048576, monthly!$D23, FALSE)), "", HLOOKUP(X$1, m_preprocess!$1:$1048576, monthly!$D23, FALSE))</f>
        <v/>
      </c>
      <c r="Y23" t="str">
        <f>IF(ISBLANK(HLOOKUP(Y$1, m_preprocess!$1:$1048576, monthly!$D23, FALSE)), "", HLOOKUP(Y$1, m_preprocess!$1:$1048576, monthly!$D23, FALSE))</f>
        <v/>
      </c>
      <c r="Z23" t="str">
        <f>IF(ISBLANK(HLOOKUP(Z$1, m_preprocess!$1:$1048576, monthly!$D23, FALSE)), "", HLOOKUP(Z$1, m_preprocess!$1:$1048576, monthly!$D23, FALSE))</f>
        <v/>
      </c>
    </row>
    <row r="24" spans="1:26">
      <c r="A24" s="31">
        <v>34639</v>
      </c>
      <c r="B24">
        <v>1994</v>
      </c>
      <c r="C24">
        <v>11</v>
      </c>
      <c r="D24">
        <v>24</v>
      </c>
      <c r="E24" t="str">
        <f>IF(ISBLANK(HLOOKUP(E$1, m_preprocess!$1:$1048576, monthly!$D24, FALSE)), "", HLOOKUP(E$1, m_preprocess!$1:$1048576, monthly!$D24, FALSE))</f>
        <v/>
      </c>
      <c r="F24" t="str">
        <f>IF(ISBLANK(HLOOKUP(F$1, m_preprocess!$1:$1048576, monthly!$D24, FALSE)), "", HLOOKUP(F$1, m_preprocess!$1:$1048576, monthly!$D24, FALSE))</f>
        <v/>
      </c>
      <c r="G24" t="str">
        <f>IF(ISBLANK(HLOOKUP(G$1, m_preprocess!$1:$1048576, monthly!$D24, FALSE)), "", HLOOKUP(G$1, m_preprocess!$1:$1048576, monthly!$D24, FALSE))</f>
        <v/>
      </c>
      <c r="H24" t="str">
        <f>IF(ISBLANK(HLOOKUP(H$1, m_preprocess!$1:$1048576, monthly!$D24, FALSE)), "", HLOOKUP(H$1, m_preprocess!$1:$1048576, monthly!$D24, FALSE))</f>
        <v/>
      </c>
      <c r="I24" t="str">
        <f>IF(ISBLANK(HLOOKUP(I$1, m_preprocess!$1:$1048576, monthly!$D24, FALSE)), "", HLOOKUP(I$1, m_preprocess!$1:$1048576, monthly!$D24, FALSE))</f>
        <v/>
      </c>
      <c r="J24" t="str">
        <f>IF(ISBLANK(HLOOKUP(J$1, m_preprocess!$1:$1048576, monthly!$D24, FALSE)), "", HLOOKUP(J$1, m_preprocess!$1:$1048576, monthly!$D24, FALSE))</f>
        <v/>
      </c>
      <c r="K24">
        <f>IF(ISBLANK(HLOOKUP(K$1, m_preprocess!$1:$1048576, monthly!$D24, FALSE)), "", HLOOKUP(K$1, m_preprocess!$1:$1048576, monthly!$D24, FALSE))</f>
        <v>93.599558990558833</v>
      </c>
      <c r="L24">
        <f>IF(ISBLANK(HLOOKUP(L$1, m_preprocess!$1:$1048576, monthly!$D24, FALSE)), "", HLOOKUP(L$1, m_preprocess!$1:$1048576, monthly!$D24, FALSE))</f>
        <v>188.43468218849776</v>
      </c>
      <c r="M24">
        <f>IF(ISBLANK(HLOOKUP(M$1, m_preprocess!$1:$1048576, monthly!$D24, FALSE)), "", HLOOKUP(M$1, m_preprocess!$1:$1048576, monthly!$D24, FALSE))</f>
        <v>91.477407419815378</v>
      </c>
      <c r="N24">
        <f>IF(ISBLANK(HLOOKUP(N$1, m_preprocess!$1:$1048576, monthly!$D24, FALSE)), "", HLOOKUP(N$1, m_preprocess!$1:$1048576, monthly!$D24, FALSE))</f>
        <v>96.957274768682367</v>
      </c>
      <c r="O24">
        <f>IF(ISBLANK(HLOOKUP(O$1, m_preprocess!$1:$1048576, monthly!$D24, FALSE)), "", HLOOKUP(O$1, m_preprocess!$1:$1048576, monthly!$D24, FALSE))</f>
        <v>22.351379831342925</v>
      </c>
      <c r="P24">
        <f>IF(ISBLANK(HLOOKUP(P$1, m_preprocess!$1:$1048576, monthly!$D24, FALSE)), "", HLOOKUP(P$1, m_preprocess!$1:$1048576, monthly!$D24, FALSE))</f>
        <v>4.0333708704745437</v>
      </c>
      <c r="Q24">
        <f>IF(ISBLANK(HLOOKUP(Q$1, m_preprocess!$1:$1048576, monthly!$D24, FALSE)), "", HLOOKUP(Q$1, m_preprocess!$1:$1048576, monthly!$D24, FALSE))</f>
        <v>1.9681289820119465</v>
      </c>
      <c r="R24">
        <f>IF(ISBLANK(HLOOKUP(R$1, m_preprocess!$1:$1048576, monthly!$D24, FALSE)), "", HLOOKUP(R$1, m_preprocess!$1:$1048576, monthly!$D24, FALSE))</f>
        <v>2.0652418884625972</v>
      </c>
      <c r="S24">
        <f>IF(ISBLANK(HLOOKUP(S$1, m_preprocess!$1:$1048576, monthly!$D24, FALSE)), "", HLOOKUP(S$1, m_preprocess!$1:$1048576, monthly!$D24, FALSE))</f>
        <v>9.2559692568936676</v>
      </c>
      <c r="T24">
        <f>IF(ISBLANK(HLOOKUP(T$1, m_preprocess!$1:$1048576, monthly!$D24, FALSE)), "", HLOOKUP(T$1, m_preprocess!$1:$1048576, monthly!$D24, FALSE))</f>
        <v>9.0620397039747136</v>
      </c>
      <c r="U24">
        <f>IF(ISBLANK(HLOOKUP(U$1, m_preprocess!$1:$1048576, monthly!$D24, FALSE)), "", HLOOKUP(U$1, m_preprocess!$1:$1048576, monthly!$D24, FALSE))</f>
        <v>224290.61036584096</v>
      </c>
      <c r="V24">
        <f>IF(ISBLANK(HLOOKUP(V$1, m_preprocess!$1:$1048576, monthly!$D24, FALSE)), "", HLOOKUP(V$1, m_preprocess!$1:$1048576, monthly!$D24, FALSE))</f>
        <v>825145.03090983792</v>
      </c>
      <c r="W24">
        <f>IF(ISBLANK(HLOOKUP(W$1, m_preprocess!$1:$1048576, monthly!$D24, FALSE)), "", HLOOKUP(W$1, m_preprocess!$1:$1048576, monthly!$D24, FALSE))</f>
        <v>93.718015978486747</v>
      </c>
      <c r="X24" t="str">
        <f>IF(ISBLANK(HLOOKUP(X$1, m_preprocess!$1:$1048576, monthly!$D24, FALSE)), "", HLOOKUP(X$1, m_preprocess!$1:$1048576, monthly!$D24, FALSE))</f>
        <v/>
      </c>
      <c r="Y24" t="str">
        <f>IF(ISBLANK(HLOOKUP(Y$1, m_preprocess!$1:$1048576, monthly!$D24, FALSE)), "", HLOOKUP(Y$1, m_preprocess!$1:$1048576, monthly!$D24, FALSE))</f>
        <v/>
      </c>
      <c r="Z24" t="str">
        <f>IF(ISBLANK(HLOOKUP(Z$1, m_preprocess!$1:$1048576, monthly!$D24, FALSE)), "", HLOOKUP(Z$1, m_preprocess!$1:$1048576, monthly!$D24, FALSE))</f>
        <v/>
      </c>
    </row>
    <row r="25" spans="1:26">
      <c r="A25" s="31">
        <v>34669</v>
      </c>
      <c r="B25">
        <v>1994</v>
      </c>
      <c r="C25">
        <v>12</v>
      </c>
      <c r="D25">
        <v>25</v>
      </c>
      <c r="E25" t="str">
        <f>IF(ISBLANK(HLOOKUP(E$1, m_preprocess!$1:$1048576, monthly!$D25, FALSE)), "", HLOOKUP(E$1, m_preprocess!$1:$1048576, monthly!$D25, FALSE))</f>
        <v/>
      </c>
      <c r="F25" t="str">
        <f>IF(ISBLANK(HLOOKUP(F$1, m_preprocess!$1:$1048576, monthly!$D25, FALSE)), "", HLOOKUP(F$1, m_preprocess!$1:$1048576, monthly!$D25, FALSE))</f>
        <v/>
      </c>
      <c r="G25" t="str">
        <f>IF(ISBLANK(HLOOKUP(G$1, m_preprocess!$1:$1048576, monthly!$D25, FALSE)), "", HLOOKUP(G$1, m_preprocess!$1:$1048576, monthly!$D25, FALSE))</f>
        <v/>
      </c>
      <c r="H25" t="str">
        <f>IF(ISBLANK(HLOOKUP(H$1, m_preprocess!$1:$1048576, monthly!$D25, FALSE)), "", HLOOKUP(H$1, m_preprocess!$1:$1048576, monthly!$D25, FALSE))</f>
        <v/>
      </c>
      <c r="I25" t="str">
        <f>IF(ISBLANK(HLOOKUP(I$1, m_preprocess!$1:$1048576, monthly!$D25, FALSE)), "", HLOOKUP(I$1, m_preprocess!$1:$1048576, monthly!$D25, FALSE))</f>
        <v/>
      </c>
      <c r="J25" t="str">
        <f>IF(ISBLANK(HLOOKUP(J$1, m_preprocess!$1:$1048576, monthly!$D25, FALSE)), "", HLOOKUP(J$1, m_preprocess!$1:$1048576, monthly!$D25, FALSE))</f>
        <v/>
      </c>
      <c r="K25">
        <f>IF(ISBLANK(HLOOKUP(K$1, m_preprocess!$1:$1048576, monthly!$D25, FALSE)), "", HLOOKUP(K$1, m_preprocess!$1:$1048576, monthly!$D25, FALSE))</f>
        <v>91.226312026464313</v>
      </c>
      <c r="L25">
        <f>IF(ISBLANK(HLOOKUP(L$1, m_preprocess!$1:$1048576, monthly!$D25, FALSE)), "", HLOOKUP(L$1, m_preprocess!$1:$1048576, monthly!$D25, FALSE))</f>
        <v>187.17583808693027</v>
      </c>
      <c r="M25">
        <f>IF(ISBLANK(HLOOKUP(M$1, m_preprocess!$1:$1048576, monthly!$D25, FALSE)), "", HLOOKUP(M$1, m_preprocess!$1:$1048576, monthly!$D25, FALSE))</f>
        <v>88.022075285686824</v>
      </c>
      <c r="N25">
        <f>IF(ISBLANK(HLOOKUP(N$1, m_preprocess!$1:$1048576, monthly!$D25, FALSE)), "", HLOOKUP(N$1, m_preprocess!$1:$1048576, monthly!$D25, FALSE))</f>
        <v>99.15376280124346</v>
      </c>
      <c r="O25">
        <f>IF(ISBLANK(HLOOKUP(O$1, m_preprocess!$1:$1048576, monthly!$D25, FALSE)), "", HLOOKUP(O$1, m_preprocess!$1:$1048576, monthly!$D25, FALSE))</f>
        <v>22.976019772158836</v>
      </c>
      <c r="P25">
        <f>IF(ISBLANK(HLOOKUP(P$1, m_preprocess!$1:$1048576, monthly!$D25, FALSE)), "", HLOOKUP(P$1, m_preprocess!$1:$1048576, monthly!$D25, FALSE))</f>
        <v>4.3182886814451109</v>
      </c>
      <c r="Q25">
        <f>IF(ISBLANK(HLOOKUP(Q$1, m_preprocess!$1:$1048576, monthly!$D25, FALSE)), "", HLOOKUP(Q$1, m_preprocess!$1:$1048576, monthly!$D25, FALSE))</f>
        <v>1.8467532652888019</v>
      </c>
      <c r="R25">
        <f>IF(ISBLANK(HLOOKUP(R$1, m_preprocess!$1:$1048576, monthly!$D25, FALSE)), "", HLOOKUP(R$1, m_preprocess!$1:$1048576, monthly!$D25, FALSE))</f>
        <v>2.4715354161563088</v>
      </c>
      <c r="S25">
        <f>IF(ISBLANK(HLOOKUP(S$1, m_preprocess!$1:$1048576, monthly!$D25, FALSE)), "", HLOOKUP(S$1, m_preprocess!$1:$1048576, monthly!$D25, FALSE))</f>
        <v>8.5309422647080719</v>
      </c>
      <c r="T25">
        <f>IF(ISBLANK(HLOOKUP(T$1, m_preprocess!$1:$1048576, monthly!$D25, FALSE)), "", HLOOKUP(T$1, m_preprocess!$1:$1048576, monthly!$D25, FALSE))</f>
        <v>10.126788826005654</v>
      </c>
      <c r="U25">
        <f>IF(ISBLANK(HLOOKUP(U$1, m_preprocess!$1:$1048576, monthly!$D25, FALSE)), "", HLOOKUP(U$1, m_preprocess!$1:$1048576, monthly!$D25, FALSE))</f>
        <v>245498.38645019894</v>
      </c>
      <c r="V25">
        <f>IF(ISBLANK(HLOOKUP(V$1, m_preprocess!$1:$1048576, monthly!$D25, FALSE)), "", HLOOKUP(V$1, m_preprocess!$1:$1048576, monthly!$D25, FALSE))</f>
        <v>863162.84795938234</v>
      </c>
      <c r="W25">
        <f>IF(ISBLANK(HLOOKUP(W$1, m_preprocess!$1:$1048576, monthly!$D25, FALSE)), "", HLOOKUP(W$1, m_preprocess!$1:$1048576, monthly!$D25, FALSE))</f>
        <v>91.408714359327988</v>
      </c>
      <c r="X25" t="str">
        <f>IF(ISBLANK(HLOOKUP(X$1, m_preprocess!$1:$1048576, monthly!$D25, FALSE)), "", HLOOKUP(X$1, m_preprocess!$1:$1048576, monthly!$D25, FALSE))</f>
        <v/>
      </c>
      <c r="Y25" t="str">
        <f>IF(ISBLANK(HLOOKUP(Y$1, m_preprocess!$1:$1048576, monthly!$D25, FALSE)), "", HLOOKUP(Y$1, m_preprocess!$1:$1048576, monthly!$D25, FALSE))</f>
        <v/>
      </c>
      <c r="Z25" t="str">
        <f>IF(ISBLANK(HLOOKUP(Z$1, m_preprocess!$1:$1048576, monthly!$D25, FALSE)), "", HLOOKUP(Z$1, m_preprocess!$1:$1048576, monthly!$D25, FALSE))</f>
        <v/>
      </c>
    </row>
    <row r="26" spans="1:26">
      <c r="A26" s="31">
        <v>34700</v>
      </c>
      <c r="B26">
        <v>1995</v>
      </c>
      <c r="C26">
        <v>1</v>
      </c>
      <c r="D26">
        <v>26</v>
      </c>
      <c r="E26" t="str">
        <f>IF(ISBLANK(HLOOKUP(E$1, m_preprocess!$1:$1048576, monthly!$D26, FALSE)), "", HLOOKUP(E$1, m_preprocess!$1:$1048576, monthly!$D26, FALSE))</f>
        <v/>
      </c>
      <c r="F26" t="str">
        <f>IF(ISBLANK(HLOOKUP(F$1, m_preprocess!$1:$1048576, monthly!$D26, FALSE)), "", HLOOKUP(F$1, m_preprocess!$1:$1048576, monthly!$D26, FALSE))</f>
        <v/>
      </c>
      <c r="G26" t="str">
        <f>IF(ISBLANK(HLOOKUP(G$1, m_preprocess!$1:$1048576, monthly!$D26, FALSE)), "", HLOOKUP(G$1, m_preprocess!$1:$1048576, monthly!$D26, FALSE))</f>
        <v/>
      </c>
      <c r="H26" t="str">
        <f>IF(ISBLANK(HLOOKUP(H$1, m_preprocess!$1:$1048576, monthly!$D26, FALSE)), "", HLOOKUP(H$1, m_preprocess!$1:$1048576, monthly!$D26, FALSE))</f>
        <v/>
      </c>
      <c r="I26" t="str">
        <f>IF(ISBLANK(HLOOKUP(I$1, m_preprocess!$1:$1048576, monthly!$D26, FALSE)), "", HLOOKUP(I$1, m_preprocess!$1:$1048576, monthly!$D26, FALSE))</f>
        <v/>
      </c>
      <c r="J26" t="str">
        <f>IF(ISBLANK(HLOOKUP(J$1, m_preprocess!$1:$1048576, monthly!$D26, FALSE)), "", HLOOKUP(J$1, m_preprocess!$1:$1048576, monthly!$D26, FALSE))</f>
        <v/>
      </c>
      <c r="K26">
        <f>IF(ISBLANK(HLOOKUP(K$1, m_preprocess!$1:$1048576, monthly!$D26, FALSE)), "", HLOOKUP(K$1, m_preprocess!$1:$1048576, monthly!$D26, FALSE))</f>
        <v>91.780545612882761</v>
      </c>
      <c r="L26">
        <f>IF(ISBLANK(HLOOKUP(L$1, m_preprocess!$1:$1048576, monthly!$D26, FALSE)), "", HLOOKUP(L$1, m_preprocess!$1:$1048576, monthly!$D26, FALSE))</f>
        <v>154.72044612095218</v>
      </c>
      <c r="M26">
        <f>IF(ISBLANK(HLOOKUP(M$1, m_preprocess!$1:$1048576, monthly!$D26, FALSE)), "", HLOOKUP(M$1, m_preprocess!$1:$1048576, monthly!$D26, FALSE))</f>
        <v>75.558130336255729</v>
      </c>
      <c r="N26">
        <f>IF(ISBLANK(HLOOKUP(N$1, m_preprocess!$1:$1048576, monthly!$D26, FALSE)), "", HLOOKUP(N$1, m_preprocess!$1:$1048576, monthly!$D26, FALSE))</f>
        <v>79.162315784696432</v>
      </c>
      <c r="O26">
        <f>IF(ISBLANK(HLOOKUP(O$1, m_preprocess!$1:$1048576, monthly!$D26, FALSE)), "", HLOOKUP(O$1, m_preprocess!$1:$1048576, monthly!$D26, FALSE))</f>
        <v>19.266863980356678</v>
      </c>
      <c r="P26">
        <f>IF(ISBLANK(HLOOKUP(P$1, m_preprocess!$1:$1048576, monthly!$D26, FALSE)), "", HLOOKUP(P$1, m_preprocess!$1:$1048576, monthly!$D26, FALSE))</f>
        <v>2.9639127321945207</v>
      </c>
      <c r="Q26">
        <f>IF(ISBLANK(HLOOKUP(Q$1, m_preprocess!$1:$1048576, monthly!$D26, FALSE)), "", HLOOKUP(Q$1, m_preprocess!$1:$1048576, monthly!$D26, FALSE))</f>
        <v>1.4087457718501337</v>
      </c>
      <c r="R26">
        <f>IF(ISBLANK(HLOOKUP(R$1, m_preprocess!$1:$1048576, monthly!$D26, FALSE)), "", HLOOKUP(R$1, m_preprocess!$1:$1048576, monthly!$D26, FALSE))</f>
        <v>1.555166960344387</v>
      </c>
      <c r="S26">
        <f>IF(ISBLANK(HLOOKUP(S$1, m_preprocess!$1:$1048576, monthly!$D26, FALSE)), "", HLOOKUP(S$1, m_preprocess!$1:$1048576, monthly!$D26, FALSE))</f>
        <v>8.7761530810145469</v>
      </c>
      <c r="T26">
        <f>IF(ISBLANK(HLOOKUP(T$1, m_preprocess!$1:$1048576, monthly!$D26, FALSE)), "", HLOOKUP(T$1, m_preprocess!$1:$1048576, monthly!$D26, FALSE))</f>
        <v>7.526798167147609</v>
      </c>
      <c r="U26">
        <f>IF(ISBLANK(HLOOKUP(U$1, m_preprocess!$1:$1048576, monthly!$D26, FALSE)), "", HLOOKUP(U$1, m_preprocess!$1:$1048576, monthly!$D26, FALSE))</f>
        <v>220009.70280368501</v>
      </c>
      <c r="V26">
        <f>IF(ISBLANK(HLOOKUP(V$1, m_preprocess!$1:$1048576, monthly!$D26, FALSE)), "", HLOOKUP(V$1, m_preprocess!$1:$1048576, monthly!$D26, FALSE))</f>
        <v>848022.91281630623</v>
      </c>
      <c r="W26">
        <f>IF(ISBLANK(HLOOKUP(W$1, m_preprocess!$1:$1048576, monthly!$D26, FALSE)), "", HLOOKUP(W$1, m_preprocess!$1:$1048576, monthly!$D26, FALSE))</f>
        <v>92.114164022510508</v>
      </c>
      <c r="X26" t="str">
        <f>IF(ISBLANK(HLOOKUP(X$1, m_preprocess!$1:$1048576, monthly!$D26, FALSE)), "", HLOOKUP(X$1, m_preprocess!$1:$1048576, monthly!$D26, FALSE))</f>
        <v/>
      </c>
      <c r="Y26" t="str">
        <f>IF(ISBLANK(HLOOKUP(Y$1, m_preprocess!$1:$1048576, monthly!$D26, FALSE)), "", HLOOKUP(Y$1, m_preprocess!$1:$1048576, monthly!$D26, FALSE))</f>
        <v/>
      </c>
      <c r="Z26" t="str">
        <f>IF(ISBLANK(HLOOKUP(Z$1, m_preprocess!$1:$1048576, monthly!$D26, FALSE)), "", HLOOKUP(Z$1, m_preprocess!$1:$1048576, monthly!$D26, FALSE))</f>
        <v/>
      </c>
    </row>
    <row r="27" spans="1:26">
      <c r="A27" s="31">
        <v>34731</v>
      </c>
      <c r="B27">
        <v>1995</v>
      </c>
      <c r="C27">
        <v>2</v>
      </c>
      <c r="D27">
        <v>27</v>
      </c>
      <c r="E27" t="str">
        <f>IF(ISBLANK(HLOOKUP(E$1, m_preprocess!$1:$1048576, monthly!$D27, FALSE)), "", HLOOKUP(E$1, m_preprocess!$1:$1048576, monthly!$D27, FALSE))</f>
        <v/>
      </c>
      <c r="F27" t="str">
        <f>IF(ISBLANK(HLOOKUP(F$1, m_preprocess!$1:$1048576, monthly!$D27, FALSE)), "", HLOOKUP(F$1, m_preprocess!$1:$1048576, monthly!$D27, FALSE))</f>
        <v/>
      </c>
      <c r="G27" t="str">
        <f>IF(ISBLANK(HLOOKUP(G$1, m_preprocess!$1:$1048576, monthly!$D27, FALSE)), "", HLOOKUP(G$1, m_preprocess!$1:$1048576, monthly!$D27, FALSE))</f>
        <v/>
      </c>
      <c r="H27" t="str">
        <f>IF(ISBLANK(HLOOKUP(H$1, m_preprocess!$1:$1048576, monthly!$D27, FALSE)), "", HLOOKUP(H$1, m_preprocess!$1:$1048576, monthly!$D27, FALSE))</f>
        <v/>
      </c>
      <c r="I27" t="str">
        <f>IF(ISBLANK(HLOOKUP(I$1, m_preprocess!$1:$1048576, monthly!$D27, FALSE)), "", HLOOKUP(I$1, m_preprocess!$1:$1048576, monthly!$D27, FALSE))</f>
        <v/>
      </c>
      <c r="J27" t="str">
        <f>IF(ISBLANK(HLOOKUP(J$1, m_preprocess!$1:$1048576, monthly!$D27, FALSE)), "", HLOOKUP(J$1, m_preprocess!$1:$1048576, monthly!$D27, FALSE))</f>
        <v/>
      </c>
      <c r="K27">
        <f>IF(ISBLANK(HLOOKUP(K$1, m_preprocess!$1:$1048576, monthly!$D27, FALSE)), "", HLOOKUP(K$1, m_preprocess!$1:$1048576, monthly!$D27, FALSE))</f>
        <v>92.618031898861759</v>
      </c>
      <c r="L27">
        <f>IF(ISBLANK(HLOOKUP(L$1, m_preprocess!$1:$1048576, monthly!$D27, FALSE)), "", HLOOKUP(L$1, m_preprocess!$1:$1048576, monthly!$D27, FALSE))</f>
        <v>165.89107297128234</v>
      </c>
      <c r="M27">
        <f>IF(ISBLANK(HLOOKUP(M$1, m_preprocess!$1:$1048576, monthly!$D27, FALSE)), "", HLOOKUP(M$1, m_preprocess!$1:$1048576, monthly!$D27, FALSE))</f>
        <v>74.587905082192805</v>
      </c>
      <c r="N27">
        <f>IF(ISBLANK(HLOOKUP(N$1, m_preprocess!$1:$1048576, monthly!$D27, FALSE)), "", HLOOKUP(N$1, m_preprocess!$1:$1048576, monthly!$D27, FALSE))</f>
        <v>91.303167889089522</v>
      </c>
      <c r="O27">
        <f>IF(ISBLANK(HLOOKUP(O$1, m_preprocess!$1:$1048576, monthly!$D27, FALSE)), "", HLOOKUP(O$1, m_preprocess!$1:$1048576, monthly!$D27, FALSE))</f>
        <v>19.915918511514654</v>
      </c>
      <c r="P27">
        <f>IF(ISBLANK(HLOOKUP(P$1, m_preprocess!$1:$1048576, monthly!$D27, FALSE)), "", HLOOKUP(P$1, m_preprocess!$1:$1048576, monthly!$D27, FALSE))</f>
        <v>4.1377670335777923</v>
      </c>
      <c r="Q27">
        <f>IF(ISBLANK(HLOOKUP(Q$1, m_preprocess!$1:$1048576, monthly!$D27, FALSE)), "", HLOOKUP(Q$1, m_preprocess!$1:$1048576, monthly!$D27, FALSE))</f>
        <v>1.5389782303817863</v>
      </c>
      <c r="R27">
        <f>IF(ISBLANK(HLOOKUP(R$1, m_preprocess!$1:$1048576, monthly!$D27, FALSE)), "", HLOOKUP(R$1, m_preprocess!$1:$1048576, monthly!$D27, FALSE))</f>
        <v>2.5987888031960069</v>
      </c>
      <c r="S27">
        <f>IF(ISBLANK(HLOOKUP(S$1, m_preprocess!$1:$1048576, monthly!$D27, FALSE)), "", HLOOKUP(S$1, m_preprocess!$1:$1048576, monthly!$D27, FALSE))</f>
        <v>8.4023957190615377</v>
      </c>
      <c r="T27">
        <f>IF(ISBLANK(HLOOKUP(T$1, m_preprocess!$1:$1048576, monthly!$D27, FALSE)), "", HLOOKUP(T$1, m_preprocess!$1:$1048576, monthly!$D27, FALSE))</f>
        <v>7.3757557588753251</v>
      </c>
      <c r="U27">
        <f>IF(ISBLANK(HLOOKUP(U$1, m_preprocess!$1:$1048576, monthly!$D27, FALSE)), "", HLOOKUP(U$1, m_preprocess!$1:$1048576, monthly!$D27, FALSE))</f>
        <v>207017.7210255145</v>
      </c>
      <c r="V27">
        <f>IF(ISBLANK(HLOOKUP(V$1, m_preprocess!$1:$1048576, monthly!$D27, FALSE)), "", HLOOKUP(V$1, m_preprocess!$1:$1048576, monthly!$D27, FALSE))</f>
        <v>838650.26611779502</v>
      </c>
      <c r="W27">
        <f>IF(ISBLANK(HLOOKUP(W$1, m_preprocess!$1:$1048576, monthly!$D27, FALSE)), "", HLOOKUP(W$1, m_preprocess!$1:$1048576, monthly!$D27, FALSE))</f>
        <v>90.298433635444738</v>
      </c>
      <c r="X27" t="str">
        <f>IF(ISBLANK(HLOOKUP(X$1, m_preprocess!$1:$1048576, monthly!$D27, FALSE)), "", HLOOKUP(X$1, m_preprocess!$1:$1048576, monthly!$D27, FALSE))</f>
        <v/>
      </c>
      <c r="Y27" t="str">
        <f>IF(ISBLANK(HLOOKUP(Y$1, m_preprocess!$1:$1048576, monthly!$D27, FALSE)), "", HLOOKUP(Y$1, m_preprocess!$1:$1048576, monthly!$D27, FALSE))</f>
        <v/>
      </c>
      <c r="Z27" t="str">
        <f>IF(ISBLANK(HLOOKUP(Z$1, m_preprocess!$1:$1048576, monthly!$D27, FALSE)), "", HLOOKUP(Z$1, m_preprocess!$1:$1048576, monthly!$D27, FALSE))</f>
        <v/>
      </c>
    </row>
    <row r="28" spans="1:26">
      <c r="A28" s="31">
        <v>34759</v>
      </c>
      <c r="B28">
        <v>1995</v>
      </c>
      <c r="C28">
        <v>3</v>
      </c>
      <c r="D28">
        <v>28</v>
      </c>
      <c r="E28" t="str">
        <f>IF(ISBLANK(HLOOKUP(E$1, m_preprocess!$1:$1048576, monthly!$D28, FALSE)), "", HLOOKUP(E$1, m_preprocess!$1:$1048576, monthly!$D28, FALSE))</f>
        <v/>
      </c>
      <c r="F28" t="str">
        <f>IF(ISBLANK(HLOOKUP(F$1, m_preprocess!$1:$1048576, monthly!$D28, FALSE)), "", HLOOKUP(F$1, m_preprocess!$1:$1048576, monthly!$D28, FALSE))</f>
        <v/>
      </c>
      <c r="G28" t="str">
        <f>IF(ISBLANK(HLOOKUP(G$1, m_preprocess!$1:$1048576, monthly!$D28, FALSE)), "", HLOOKUP(G$1, m_preprocess!$1:$1048576, monthly!$D28, FALSE))</f>
        <v/>
      </c>
      <c r="H28" t="str">
        <f>IF(ISBLANK(HLOOKUP(H$1, m_preprocess!$1:$1048576, monthly!$D28, FALSE)), "", HLOOKUP(H$1, m_preprocess!$1:$1048576, monthly!$D28, FALSE))</f>
        <v/>
      </c>
      <c r="I28" t="str">
        <f>IF(ISBLANK(HLOOKUP(I$1, m_preprocess!$1:$1048576, monthly!$D28, FALSE)), "", HLOOKUP(I$1, m_preprocess!$1:$1048576, monthly!$D28, FALSE))</f>
        <v/>
      </c>
      <c r="J28" t="str">
        <f>IF(ISBLANK(HLOOKUP(J$1, m_preprocess!$1:$1048576, monthly!$D28, FALSE)), "", HLOOKUP(J$1, m_preprocess!$1:$1048576, monthly!$D28, FALSE))</f>
        <v/>
      </c>
      <c r="K28">
        <f>IF(ISBLANK(HLOOKUP(K$1, m_preprocess!$1:$1048576, monthly!$D28, FALSE)), "", HLOOKUP(K$1, m_preprocess!$1:$1048576, monthly!$D28, FALSE))</f>
        <v>94.802754087166051</v>
      </c>
      <c r="L28">
        <f>IF(ISBLANK(HLOOKUP(L$1, m_preprocess!$1:$1048576, monthly!$D28, FALSE)), "", HLOOKUP(L$1, m_preprocess!$1:$1048576, monthly!$D28, FALSE))</f>
        <v>191.43915749911395</v>
      </c>
      <c r="M28">
        <f>IF(ISBLANK(HLOOKUP(M$1, m_preprocess!$1:$1048576, monthly!$D28, FALSE)), "", HLOOKUP(M$1, m_preprocess!$1:$1048576, monthly!$D28, FALSE))</f>
        <v>77.989764217977111</v>
      </c>
      <c r="N28">
        <f>IF(ISBLANK(HLOOKUP(N$1, m_preprocess!$1:$1048576, monthly!$D28, FALSE)), "", HLOOKUP(N$1, m_preprocess!$1:$1048576, monthly!$D28, FALSE))</f>
        <v>113.44939328113682</v>
      </c>
      <c r="O28">
        <f>IF(ISBLANK(HLOOKUP(O$1, m_preprocess!$1:$1048576, monthly!$D28, FALSE)), "", HLOOKUP(O$1, m_preprocess!$1:$1048576, monthly!$D28, FALSE))</f>
        <v>24.296753266789263</v>
      </c>
      <c r="P28">
        <f>IF(ISBLANK(HLOOKUP(P$1, m_preprocess!$1:$1048576, monthly!$D28, FALSE)), "", HLOOKUP(P$1, m_preprocess!$1:$1048576, monthly!$D28, FALSE))</f>
        <v>4.7373140080259457</v>
      </c>
      <c r="Q28">
        <f>IF(ISBLANK(HLOOKUP(Q$1, m_preprocess!$1:$1048576, monthly!$D28, FALSE)), "", HLOOKUP(Q$1, m_preprocess!$1:$1048576, monthly!$D28, FALSE))</f>
        <v>2.0455999948582178</v>
      </c>
      <c r="R28">
        <f>IF(ISBLANK(HLOOKUP(R$1, m_preprocess!$1:$1048576, monthly!$D28, FALSE)), "", HLOOKUP(R$1, m_preprocess!$1:$1048576, monthly!$D28, FALSE))</f>
        <v>2.691714013167728</v>
      </c>
      <c r="S28">
        <f>IF(ISBLANK(HLOOKUP(S$1, m_preprocess!$1:$1048576, monthly!$D28, FALSE)), "", HLOOKUP(S$1, m_preprocess!$1:$1048576, monthly!$D28, FALSE))</f>
        <v>11.25008317969745</v>
      </c>
      <c r="T28">
        <f>IF(ISBLANK(HLOOKUP(T$1, m_preprocess!$1:$1048576, monthly!$D28, FALSE)), "", HLOOKUP(T$1, m_preprocess!$1:$1048576, monthly!$D28, FALSE))</f>
        <v>8.3093560790658678</v>
      </c>
      <c r="U28">
        <f>IF(ISBLANK(HLOOKUP(U$1, m_preprocess!$1:$1048576, monthly!$D28, FALSE)), "", HLOOKUP(U$1, m_preprocess!$1:$1048576, monthly!$D28, FALSE))</f>
        <v>203667.63470400631</v>
      </c>
      <c r="V28">
        <f>IF(ISBLANK(HLOOKUP(V$1, m_preprocess!$1:$1048576, monthly!$D28, FALSE)), "", HLOOKUP(V$1, m_preprocess!$1:$1048576, monthly!$D28, FALSE))</f>
        <v>850012.22494129394</v>
      </c>
      <c r="W28">
        <f>IF(ISBLANK(HLOOKUP(W$1, m_preprocess!$1:$1048576, monthly!$D28, FALSE)), "", HLOOKUP(W$1, m_preprocess!$1:$1048576, monthly!$D28, FALSE))</f>
        <v>91.689509574145433</v>
      </c>
      <c r="X28" t="str">
        <f>IF(ISBLANK(HLOOKUP(X$1, m_preprocess!$1:$1048576, monthly!$D28, FALSE)), "", HLOOKUP(X$1, m_preprocess!$1:$1048576, monthly!$D28, FALSE))</f>
        <v/>
      </c>
      <c r="Y28" t="str">
        <f>IF(ISBLANK(HLOOKUP(Y$1, m_preprocess!$1:$1048576, monthly!$D28, FALSE)), "", HLOOKUP(Y$1, m_preprocess!$1:$1048576, monthly!$D28, FALSE))</f>
        <v/>
      </c>
      <c r="Z28" t="str">
        <f>IF(ISBLANK(HLOOKUP(Z$1, m_preprocess!$1:$1048576, monthly!$D28, FALSE)), "", HLOOKUP(Z$1, m_preprocess!$1:$1048576, monthly!$D28, FALSE))</f>
        <v/>
      </c>
    </row>
    <row r="29" spans="1:26">
      <c r="A29" s="31">
        <v>34790</v>
      </c>
      <c r="B29">
        <v>1995</v>
      </c>
      <c r="C29">
        <v>4</v>
      </c>
      <c r="D29">
        <v>29</v>
      </c>
      <c r="E29" t="str">
        <f>IF(ISBLANK(HLOOKUP(E$1, m_preprocess!$1:$1048576, monthly!$D29, FALSE)), "", HLOOKUP(E$1, m_preprocess!$1:$1048576, monthly!$D29, FALSE))</f>
        <v/>
      </c>
      <c r="F29" t="str">
        <f>IF(ISBLANK(HLOOKUP(F$1, m_preprocess!$1:$1048576, monthly!$D29, FALSE)), "", HLOOKUP(F$1, m_preprocess!$1:$1048576, monthly!$D29, FALSE))</f>
        <v/>
      </c>
      <c r="G29" t="str">
        <f>IF(ISBLANK(HLOOKUP(G$1, m_preprocess!$1:$1048576, monthly!$D29, FALSE)), "", HLOOKUP(G$1, m_preprocess!$1:$1048576, monthly!$D29, FALSE))</f>
        <v/>
      </c>
      <c r="H29" t="str">
        <f>IF(ISBLANK(HLOOKUP(H$1, m_preprocess!$1:$1048576, monthly!$D29, FALSE)), "", HLOOKUP(H$1, m_preprocess!$1:$1048576, monthly!$D29, FALSE))</f>
        <v/>
      </c>
      <c r="I29" t="str">
        <f>IF(ISBLANK(HLOOKUP(I$1, m_preprocess!$1:$1048576, monthly!$D29, FALSE)), "", HLOOKUP(I$1, m_preprocess!$1:$1048576, monthly!$D29, FALSE))</f>
        <v/>
      </c>
      <c r="J29" t="str">
        <f>IF(ISBLANK(HLOOKUP(J$1, m_preprocess!$1:$1048576, monthly!$D29, FALSE)), "", HLOOKUP(J$1, m_preprocess!$1:$1048576, monthly!$D29, FALSE))</f>
        <v/>
      </c>
      <c r="K29">
        <f>IF(ISBLANK(HLOOKUP(K$1, m_preprocess!$1:$1048576, monthly!$D29, FALSE)), "", HLOOKUP(K$1, m_preprocess!$1:$1048576, monthly!$D29, FALSE))</f>
        <v>94.347768864661447</v>
      </c>
      <c r="L29">
        <f>IF(ISBLANK(HLOOKUP(L$1, m_preprocess!$1:$1048576, monthly!$D29, FALSE)), "", HLOOKUP(L$1, m_preprocess!$1:$1048576, monthly!$D29, FALSE))</f>
        <v>162.32387477881142</v>
      </c>
      <c r="M29">
        <f>IF(ISBLANK(HLOOKUP(M$1, m_preprocess!$1:$1048576, monthly!$D29, FALSE)), "", HLOOKUP(M$1, m_preprocess!$1:$1048576, monthly!$D29, FALSE))</f>
        <v>73.59275131980678</v>
      </c>
      <c r="N29">
        <f>IF(ISBLANK(HLOOKUP(N$1, m_preprocess!$1:$1048576, monthly!$D29, FALSE)), "", HLOOKUP(N$1, m_preprocess!$1:$1048576, monthly!$D29, FALSE))</f>
        <v>88.73112345900465</v>
      </c>
      <c r="O29">
        <f>IF(ISBLANK(HLOOKUP(O$1, m_preprocess!$1:$1048576, monthly!$D29, FALSE)), "", HLOOKUP(O$1, m_preprocess!$1:$1048576, monthly!$D29, FALSE))</f>
        <v>20.370799828912574</v>
      </c>
      <c r="P29">
        <f>IF(ISBLANK(HLOOKUP(P$1, m_preprocess!$1:$1048576, monthly!$D29, FALSE)), "", HLOOKUP(P$1, m_preprocess!$1:$1048576, monthly!$D29, FALSE))</f>
        <v>4.2322739938383211</v>
      </c>
      <c r="Q29">
        <f>IF(ISBLANK(HLOOKUP(Q$1, m_preprocess!$1:$1048576, monthly!$D29, FALSE)), "", HLOOKUP(Q$1, m_preprocess!$1:$1048576, monthly!$D29, FALSE))</f>
        <v>1.5741286275115023</v>
      </c>
      <c r="R29">
        <f>IF(ISBLANK(HLOOKUP(R$1, m_preprocess!$1:$1048576, monthly!$D29, FALSE)), "", HLOOKUP(R$1, m_preprocess!$1:$1048576, monthly!$D29, FALSE))</f>
        <v>2.6581453663268189</v>
      </c>
      <c r="S29">
        <f>IF(ISBLANK(HLOOKUP(S$1, m_preprocess!$1:$1048576, monthly!$D29, FALSE)), "", HLOOKUP(S$1, m_preprocess!$1:$1048576, monthly!$D29, FALSE))</f>
        <v>8.5943071707867205</v>
      </c>
      <c r="T29">
        <f>IF(ISBLANK(HLOOKUP(T$1, m_preprocess!$1:$1048576, monthly!$D29, FALSE)), "", HLOOKUP(T$1, m_preprocess!$1:$1048576, monthly!$D29, FALSE))</f>
        <v>7.5442186642875351</v>
      </c>
      <c r="U29">
        <f>IF(ISBLANK(HLOOKUP(U$1, m_preprocess!$1:$1048576, monthly!$D29, FALSE)), "", HLOOKUP(U$1, m_preprocess!$1:$1048576, monthly!$D29, FALSE))</f>
        <v>205242.49524448131</v>
      </c>
      <c r="V29">
        <f>IF(ISBLANK(HLOOKUP(V$1, m_preprocess!$1:$1048576, monthly!$D29, FALSE)), "", HLOOKUP(V$1, m_preprocess!$1:$1048576, monthly!$D29, FALSE))</f>
        <v>857823.92010055936</v>
      </c>
      <c r="W29">
        <f>IF(ISBLANK(HLOOKUP(W$1, m_preprocess!$1:$1048576, monthly!$D29, FALSE)), "", HLOOKUP(W$1, m_preprocess!$1:$1048576, monthly!$D29, FALSE))</f>
        <v>91.856829283051312</v>
      </c>
      <c r="X29" t="str">
        <f>IF(ISBLANK(HLOOKUP(X$1, m_preprocess!$1:$1048576, monthly!$D29, FALSE)), "", HLOOKUP(X$1, m_preprocess!$1:$1048576, monthly!$D29, FALSE))</f>
        <v/>
      </c>
      <c r="Y29" t="str">
        <f>IF(ISBLANK(HLOOKUP(Y$1, m_preprocess!$1:$1048576, monthly!$D29, FALSE)), "", HLOOKUP(Y$1, m_preprocess!$1:$1048576, monthly!$D29, FALSE))</f>
        <v/>
      </c>
      <c r="Z29" t="str">
        <f>IF(ISBLANK(HLOOKUP(Z$1, m_preprocess!$1:$1048576, monthly!$D29, FALSE)), "", HLOOKUP(Z$1, m_preprocess!$1:$1048576, monthly!$D29, FALSE))</f>
        <v/>
      </c>
    </row>
    <row r="30" spans="1:26">
      <c r="A30" s="31">
        <v>34820</v>
      </c>
      <c r="B30">
        <v>1995</v>
      </c>
      <c r="C30">
        <v>5</v>
      </c>
      <c r="D30">
        <v>30</v>
      </c>
      <c r="E30" t="str">
        <f>IF(ISBLANK(HLOOKUP(E$1, m_preprocess!$1:$1048576, monthly!$D30, FALSE)), "", HLOOKUP(E$1, m_preprocess!$1:$1048576, monthly!$D30, FALSE))</f>
        <v/>
      </c>
      <c r="F30" t="str">
        <f>IF(ISBLANK(HLOOKUP(F$1, m_preprocess!$1:$1048576, monthly!$D30, FALSE)), "", HLOOKUP(F$1, m_preprocess!$1:$1048576, monthly!$D30, FALSE))</f>
        <v/>
      </c>
      <c r="G30" t="str">
        <f>IF(ISBLANK(HLOOKUP(G$1, m_preprocess!$1:$1048576, monthly!$D30, FALSE)), "", HLOOKUP(G$1, m_preprocess!$1:$1048576, monthly!$D30, FALSE))</f>
        <v/>
      </c>
      <c r="H30" t="str">
        <f>IF(ISBLANK(HLOOKUP(H$1, m_preprocess!$1:$1048576, monthly!$D30, FALSE)), "", HLOOKUP(H$1, m_preprocess!$1:$1048576, monthly!$D30, FALSE))</f>
        <v/>
      </c>
      <c r="I30" t="str">
        <f>IF(ISBLANK(HLOOKUP(I$1, m_preprocess!$1:$1048576, monthly!$D30, FALSE)), "", HLOOKUP(I$1, m_preprocess!$1:$1048576, monthly!$D30, FALSE))</f>
        <v/>
      </c>
      <c r="J30" t="str">
        <f>IF(ISBLANK(HLOOKUP(J$1, m_preprocess!$1:$1048576, monthly!$D30, FALSE)), "", HLOOKUP(J$1, m_preprocess!$1:$1048576, monthly!$D30, FALSE))</f>
        <v/>
      </c>
      <c r="K30">
        <f>IF(ISBLANK(HLOOKUP(K$1, m_preprocess!$1:$1048576, monthly!$D30, FALSE)), "", HLOOKUP(K$1, m_preprocess!$1:$1048576, monthly!$D30, FALSE))</f>
        <v>94.472259359553448</v>
      </c>
      <c r="L30">
        <f>IF(ISBLANK(HLOOKUP(L$1, m_preprocess!$1:$1048576, monthly!$D30, FALSE)), "", HLOOKUP(L$1, m_preprocess!$1:$1048576, monthly!$D30, FALSE))</f>
        <v>189.93643588981234</v>
      </c>
      <c r="M30">
        <f>IF(ISBLANK(HLOOKUP(M$1, m_preprocess!$1:$1048576, monthly!$D30, FALSE)), "", HLOOKUP(M$1, m_preprocess!$1:$1048576, monthly!$D30, FALSE))</f>
        <v>90.097519050550105</v>
      </c>
      <c r="N30">
        <f>IF(ISBLANK(HLOOKUP(N$1, m_preprocess!$1:$1048576, monthly!$D30, FALSE)), "", HLOOKUP(N$1, m_preprocess!$1:$1048576, monthly!$D30, FALSE))</f>
        <v>99.838916839262239</v>
      </c>
      <c r="O30">
        <f>IF(ISBLANK(HLOOKUP(O$1, m_preprocess!$1:$1048576, monthly!$D30, FALSE)), "", HLOOKUP(O$1, m_preprocess!$1:$1048576, monthly!$D30, FALSE))</f>
        <v>24.569227574744023</v>
      </c>
      <c r="P30">
        <f>IF(ISBLANK(HLOOKUP(P$1, m_preprocess!$1:$1048576, monthly!$D30, FALSE)), "", HLOOKUP(P$1, m_preprocess!$1:$1048576, monthly!$D30, FALSE))</f>
        <v>4.7473228458956127</v>
      </c>
      <c r="Q30">
        <f>IF(ISBLANK(HLOOKUP(Q$1, m_preprocess!$1:$1048576, monthly!$D30, FALSE)), "", HLOOKUP(Q$1, m_preprocess!$1:$1048576, monthly!$D30, FALSE))</f>
        <v>2.3495634035377835</v>
      </c>
      <c r="R30">
        <f>IF(ISBLANK(HLOOKUP(R$1, m_preprocess!$1:$1048576, monthly!$D30, FALSE)), "", HLOOKUP(R$1, m_preprocess!$1:$1048576, monthly!$D30, FALSE))</f>
        <v>2.3977594423578288</v>
      </c>
      <c r="S30">
        <f>IF(ISBLANK(HLOOKUP(S$1, m_preprocess!$1:$1048576, monthly!$D30, FALSE)), "", HLOOKUP(S$1, m_preprocess!$1:$1048576, monthly!$D30, FALSE))</f>
        <v>10.769618904585975</v>
      </c>
      <c r="T30">
        <f>IF(ISBLANK(HLOOKUP(T$1, m_preprocess!$1:$1048576, monthly!$D30, FALSE)), "", HLOOKUP(T$1, m_preprocess!$1:$1048576, monthly!$D30, FALSE))</f>
        <v>9.052285824262432</v>
      </c>
      <c r="U30">
        <f>IF(ISBLANK(HLOOKUP(U$1, m_preprocess!$1:$1048576, monthly!$D30, FALSE)), "", HLOOKUP(U$1, m_preprocess!$1:$1048576, monthly!$D30, FALSE))</f>
        <v>197865.61438940579</v>
      </c>
      <c r="V30">
        <f>IF(ISBLANK(HLOOKUP(V$1, m_preprocess!$1:$1048576, monthly!$D30, FALSE)), "", HLOOKUP(V$1, m_preprocess!$1:$1048576, monthly!$D30, FALSE))</f>
        <v>853922.51761208824</v>
      </c>
      <c r="W30">
        <f>IF(ISBLANK(HLOOKUP(W$1, m_preprocess!$1:$1048576, monthly!$D30, FALSE)), "", HLOOKUP(W$1, m_preprocess!$1:$1048576, monthly!$D30, FALSE))</f>
        <v>90.646961339981118</v>
      </c>
      <c r="X30" t="str">
        <f>IF(ISBLANK(HLOOKUP(X$1, m_preprocess!$1:$1048576, monthly!$D30, FALSE)), "", HLOOKUP(X$1, m_preprocess!$1:$1048576, monthly!$D30, FALSE))</f>
        <v/>
      </c>
      <c r="Y30" t="str">
        <f>IF(ISBLANK(HLOOKUP(Y$1, m_preprocess!$1:$1048576, monthly!$D30, FALSE)), "", HLOOKUP(Y$1, m_preprocess!$1:$1048576, monthly!$D30, FALSE))</f>
        <v/>
      </c>
      <c r="Z30" t="str">
        <f>IF(ISBLANK(HLOOKUP(Z$1, m_preprocess!$1:$1048576, monthly!$D30, FALSE)), "", HLOOKUP(Z$1, m_preprocess!$1:$1048576, monthly!$D30, FALSE))</f>
        <v/>
      </c>
    </row>
    <row r="31" spans="1:26">
      <c r="A31" s="31">
        <v>34851</v>
      </c>
      <c r="B31">
        <v>1995</v>
      </c>
      <c r="C31">
        <v>6</v>
      </c>
      <c r="D31">
        <v>31</v>
      </c>
      <c r="E31" t="str">
        <f>IF(ISBLANK(HLOOKUP(E$1, m_preprocess!$1:$1048576, monthly!$D31, FALSE)), "", HLOOKUP(E$1, m_preprocess!$1:$1048576, monthly!$D31, FALSE))</f>
        <v/>
      </c>
      <c r="F31" t="str">
        <f>IF(ISBLANK(HLOOKUP(F$1, m_preprocess!$1:$1048576, monthly!$D31, FALSE)), "", HLOOKUP(F$1, m_preprocess!$1:$1048576, monthly!$D31, FALSE))</f>
        <v/>
      </c>
      <c r="G31" t="str">
        <f>IF(ISBLANK(HLOOKUP(G$1, m_preprocess!$1:$1048576, monthly!$D31, FALSE)), "", HLOOKUP(G$1, m_preprocess!$1:$1048576, monthly!$D31, FALSE))</f>
        <v/>
      </c>
      <c r="H31" t="str">
        <f>IF(ISBLANK(HLOOKUP(H$1, m_preprocess!$1:$1048576, monthly!$D31, FALSE)), "", HLOOKUP(H$1, m_preprocess!$1:$1048576, monthly!$D31, FALSE))</f>
        <v/>
      </c>
      <c r="I31" t="str">
        <f>IF(ISBLANK(HLOOKUP(I$1, m_preprocess!$1:$1048576, monthly!$D31, FALSE)), "", HLOOKUP(I$1, m_preprocess!$1:$1048576, monthly!$D31, FALSE))</f>
        <v/>
      </c>
      <c r="J31" t="str">
        <f>IF(ISBLANK(HLOOKUP(J$1, m_preprocess!$1:$1048576, monthly!$D31, FALSE)), "", HLOOKUP(J$1, m_preprocess!$1:$1048576, monthly!$D31, FALSE))</f>
        <v/>
      </c>
      <c r="K31">
        <f>IF(ISBLANK(HLOOKUP(K$1, m_preprocess!$1:$1048576, monthly!$D31, FALSE)), "", HLOOKUP(K$1, m_preprocess!$1:$1048576, monthly!$D31, FALSE))</f>
        <v>91.827229504777506</v>
      </c>
      <c r="L31">
        <f>IF(ISBLANK(HLOOKUP(L$1, m_preprocess!$1:$1048576, monthly!$D31, FALSE)), "", HLOOKUP(L$1, m_preprocess!$1:$1048576, monthly!$D31, FALSE))</f>
        <v>182.25972027030301</v>
      </c>
      <c r="M31">
        <f>IF(ISBLANK(HLOOKUP(M$1, m_preprocess!$1:$1048576, monthly!$D31, FALSE)), "", HLOOKUP(M$1, m_preprocess!$1:$1048576, monthly!$D31, FALSE))</f>
        <v>85.539894133242143</v>
      </c>
      <c r="N31">
        <f>IF(ISBLANK(HLOOKUP(N$1, m_preprocess!$1:$1048576, monthly!$D31, FALSE)), "", HLOOKUP(N$1, m_preprocess!$1:$1048576, monthly!$D31, FALSE))</f>
        <v>96.719826137060863</v>
      </c>
      <c r="O31">
        <f>IF(ISBLANK(HLOOKUP(O$1, m_preprocess!$1:$1048576, monthly!$D31, FALSE)), "", HLOOKUP(O$1, m_preprocess!$1:$1048576, monthly!$D31, FALSE))</f>
        <v>23.736514998035712</v>
      </c>
      <c r="P31">
        <f>IF(ISBLANK(HLOOKUP(P$1, m_preprocess!$1:$1048576, monthly!$D31, FALSE)), "", HLOOKUP(P$1, m_preprocess!$1:$1048576, monthly!$D31, FALSE))</f>
        <v>4.1314130350002181</v>
      </c>
      <c r="Q31">
        <f>IF(ISBLANK(HLOOKUP(Q$1, m_preprocess!$1:$1048576, monthly!$D31, FALSE)), "", HLOOKUP(Q$1, m_preprocess!$1:$1048576, monthly!$D31, FALSE))</f>
        <v>1.926992845172284</v>
      </c>
      <c r="R31">
        <f>IF(ISBLANK(HLOOKUP(R$1, m_preprocess!$1:$1048576, monthly!$D31, FALSE)), "", HLOOKUP(R$1, m_preprocess!$1:$1048576, monthly!$D31, FALSE))</f>
        <v>2.2044201898279341</v>
      </c>
      <c r="S31">
        <f>IF(ISBLANK(HLOOKUP(S$1, m_preprocess!$1:$1048576, monthly!$D31, FALSE)), "", HLOOKUP(S$1, m_preprocess!$1:$1048576, monthly!$D31, FALSE))</f>
        <v>10.85971446986143</v>
      </c>
      <c r="T31">
        <f>IF(ISBLANK(HLOOKUP(T$1, m_preprocess!$1:$1048576, monthly!$D31, FALSE)), "", HLOOKUP(T$1, m_preprocess!$1:$1048576, monthly!$D31, FALSE))</f>
        <v>8.7453874931740643</v>
      </c>
      <c r="U31">
        <f>IF(ISBLANK(HLOOKUP(U$1, m_preprocess!$1:$1048576, monthly!$D31, FALSE)), "", HLOOKUP(U$1, m_preprocess!$1:$1048576, monthly!$D31, FALSE))</f>
        <v>207870.40330244551</v>
      </c>
      <c r="V31">
        <f>IF(ISBLANK(HLOOKUP(V$1, m_preprocess!$1:$1048576, monthly!$D31, FALSE)), "", HLOOKUP(V$1, m_preprocess!$1:$1048576, monthly!$D31, FALSE))</f>
        <v>871051.5592576873</v>
      </c>
      <c r="W31">
        <f>IF(ISBLANK(HLOOKUP(W$1, m_preprocess!$1:$1048576, monthly!$D31, FALSE)), "", HLOOKUP(W$1, m_preprocess!$1:$1048576, monthly!$D31, FALSE))</f>
        <v>89.720431420885831</v>
      </c>
      <c r="X31" t="str">
        <f>IF(ISBLANK(HLOOKUP(X$1, m_preprocess!$1:$1048576, monthly!$D31, FALSE)), "", HLOOKUP(X$1, m_preprocess!$1:$1048576, monthly!$D31, FALSE))</f>
        <v/>
      </c>
      <c r="Y31" t="str">
        <f>IF(ISBLANK(HLOOKUP(Y$1, m_preprocess!$1:$1048576, monthly!$D31, FALSE)), "", HLOOKUP(Y$1, m_preprocess!$1:$1048576, monthly!$D31, FALSE))</f>
        <v/>
      </c>
      <c r="Z31" t="str">
        <f>IF(ISBLANK(HLOOKUP(Z$1, m_preprocess!$1:$1048576, monthly!$D31, FALSE)), "", HLOOKUP(Z$1, m_preprocess!$1:$1048576, monthly!$D31, FALSE))</f>
        <v/>
      </c>
    </row>
    <row r="32" spans="1:26">
      <c r="A32" s="31">
        <v>34881</v>
      </c>
      <c r="B32">
        <v>1995</v>
      </c>
      <c r="C32">
        <v>7</v>
      </c>
      <c r="D32">
        <v>32</v>
      </c>
      <c r="E32" t="str">
        <f>IF(ISBLANK(HLOOKUP(E$1, m_preprocess!$1:$1048576, monthly!$D32, FALSE)), "", HLOOKUP(E$1, m_preprocess!$1:$1048576, monthly!$D32, FALSE))</f>
        <v/>
      </c>
      <c r="F32" t="str">
        <f>IF(ISBLANK(HLOOKUP(F$1, m_preprocess!$1:$1048576, monthly!$D32, FALSE)), "", HLOOKUP(F$1, m_preprocess!$1:$1048576, monthly!$D32, FALSE))</f>
        <v/>
      </c>
      <c r="G32" t="str">
        <f>IF(ISBLANK(HLOOKUP(G$1, m_preprocess!$1:$1048576, monthly!$D32, FALSE)), "", HLOOKUP(G$1, m_preprocess!$1:$1048576, monthly!$D32, FALSE))</f>
        <v/>
      </c>
      <c r="H32" t="str">
        <f>IF(ISBLANK(HLOOKUP(H$1, m_preprocess!$1:$1048576, monthly!$D32, FALSE)), "", HLOOKUP(H$1, m_preprocess!$1:$1048576, monthly!$D32, FALSE))</f>
        <v/>
      </c>
      <c r="I32" t="str">
        <f>IF(ISBLANK(HLOOKUP(I$1, m_preprocess!$1:$1048576, monthly!$D32, FALSE)), "", HLOOKUP(I$1, m_preprocess!$1:$1048576, monthly!$D32, FALSE))</f>
        <v/>
      </c>
      <c r="J32" t="str">
        <f>IF(ISBLANK(HLOOKUP(J$1, m_preprocess!$1:$1048576, monthly!$D32, FALSE)), "", HLOOKUP(J$1, m_preprocess!$1:$1048576, monthly!$D32, FALSE))</f>
        <v/>
      </c>
      <c r="K32">
        <f>IF(ISBLANK(HLOOKUP(K$1, m_preprocess!$1:$1048576, monthly!$D32, FALSE)), "", HLOOKUP(K$1, m_preprocess!$1:$1048576, monthly!$D32, FALSE))</f>
        <v>91.117102734127542</v>
      </c>
      <c r="L32">
        <f>IF(ISBLANK(HLOOKUP(L$1, m_preprocess!$1:$1048576, monthly!$D32, FALSE)), "", HLOOKUP(L$1, m_preprocess!$1:$1048576, monthly!$D32, FALSE))</f>
        <v>173.86554590774051</v>
      </c>
      <c r="M32">
        <f>IF(ISBLANK(HLOOKUP(M$1, m_preprocess!$1:$1048576, monthly!$D32, FALSE)), "", HLOOKUP(M$1, m_preprocess!$1:$1048576, monthly!$D32, FALSE))</f>
        <v>75.807694721365991</v>
      </c>
      <c r="N32">
        <f>IF(ISBLANK(HLOOKUP(N$1, m_preprocess!$1:$1048576, monthly!$D32, FALSE)), "", HLOOKUP(N$1, m_preprocess!$1:$1048576, monthly!$D32, FALSE))</f>
        <v>98.057851186374535</v>
      </c>
      <c r="O32">
        <f>IF(ISBLANK(HLOOKUP(O$1, m_preprocess!$1:$1048576, monthly!$D32, FALSE)), "", HLOOKUP(O$1, m_preprocess!$1:$1048576, monthly!$D32, FALSE))</f>
        <v>21.655014676159286</v>
      </c>
      <c r="P32">
        <f>IF(ISBLANK(HLOOKUP(P$1, m_preprocess!$1:$1048576, monthly!$D32, FALSE)), "", HLOOKUP(P$1, m_preprocess!$1:$1048576, monthly!$D32, FALSE))</f>
        <v>4.3523910993267583</v>
      </c>
      <c r="Q32">
        <f>IF(ISBLANK(HLOOKUP(Q$1, m_preprocess!$1:$1048576, monthly!$D32, FALSE)), "", HLOOKUP(Q$1, m_preprocess!$1:$1048576, monthly!$D32, FALSE))</f>
        <v>1.9498402931596883</v>
      </c>
      <c r="R32">
        <f>IF(ISBLANK(HLOOKUP(R$1, m_preprocess!$1:$1048576, monthly!$D32, FALSE)), "", HLOOKUP(R$1, m_preprocess!$1:$1048576, monthly!$D32, FALSE))</f>
        <v>2.4025508061670702</v>
      </c>
      <c r="S32">
        <f>IF(ISBLANK(HLOOKUP(S$1, m_preprocess!$1:$1048576, monthly!$D32, FALSE)), "", HLOOKUP(S$1, m_preprocess!$1:$1048576, monthly!$D32, FALSE))</f>
        <v>10.400047936746867</v>
      </c>
      <c r="T32">
        <f>IF(ISBLANK(HLOOKUP(T$1, m_preprocess!$1:$1048576, monthly!$D32, FALSE)), "", HLOOKUP(T$1, m_preprocess!$1:$1048576, monthly!$D32, FALSE))</f>
        <v>6.9025756400856633</v>
      </c>
      <c r="U32">
        <f>IF(ISBLANK(HLOOKUP(U$1, m_preprocess!$1:$1048576, monthly!$D32, FALSE)), "", HLOOKUP(U$1, m_preprocess!$1:$1048576, monthly!$D32, FALSE))</f>
        <v>208002.95744015073</v>
      </c>
      <c r="V32">
        <f>IF(ISBLANK(HLOOKUP(V$1, m_preprocess!$1:$1048576, monthly!$D32, FALSE)), "", HLOOKUP(V$1, m_preprocess!$1:$1048576, monthly!$D32, FALSE))</f>
        <v>874009.31376856286</v>
      </c>
      <c r="W32">
        <f>IF(ISBLANK(HLOOKUP(W$1, m_preprocess!$1:$1048576, monthly!$D32, FALSE)), "", HLOOKUP(W$1, m_preprocess!$1:$1048576, monthly!$D32, FALSE))</f>
        <v>90.995230558594031</v>
      </c>
      <c r="X32" t="str">
        <f>IF(ISBLANK(HLOOKUP(X$1, m_preprocess!$1:$1048576, monthly!$D32, FALSE)), "", HLOOKUP(X$1, m_preprocess!$1:$1048576, monthly!$D32, FALSE))</f>
        <v/>
      </c>
      <c r="Y32" t="str">
        <f>IF(ISBLANK(HLOOKUP(Y$1, m_preprocess!$1:$1048576, monthly!$D32, FALSE)), "", HLOOKUP(Y$1, m_preprocess!$1:$1048576, monthly!$D32, FALSE))</f>
        <v/>
      </c>
      <c r="Z32" t="str">
        <f>IF(ISBLANK(HLOOKUP(Z$1, m_preprocess!$1:$1048576, monthly!$D32, FALSE)), "", HLOOKUP(Z$1, m_preprocess!$1:$1048576, monthly!$D32, FALSE))</f>
        <v/>
      </c>
    </row>
    <row r="33" spans="1:26">
      <c r="A33" s="31">
        <v>34912</v>
      </c>
      <c r="B33">
        <v>1995</v>
      </c>
      <c r="C33">
        <v>8</v>
      </c>
      <c r="D33">
        <v>33</v>
      </c>
      <c r="E33" t="str">
        <f>IF(ISBLANK(HLOOKUP(E$1, m_preprocess!$1:$1048576, monthly!$D33, FALSE)), "", HLOOKUP(E$1, m_preprocess!$1:$1048576, monthly!$D33, FALSE))</f>
        <v/>
      </c>
      <c r="F33" t="str">
        <f>IF(ISBLANK(HLOOKUP(F$1, m_preprocess!$1:$1048576, monthly!$D33, FALSE)), "", HLOOKUP(F$1, m_preprocess!$1:$1048576, monthly!$D33, FALSE))</f>
        <v/>
      </c>
      <c r="G33" t="str">
        <f>IF(ISBLANK(HLOOKUP(G$1, m_preprocess!$1:$1048576, monthly!$D33, FALSE)), "", HLOOKUP(G$1, m_preprocess!$1:$1048576, monthly!$D33, FALSE))</f>
        <v/>
      </c>
      <c r="H33" t="str">
        <f>IF(ISBLANK(HLOOKUP(H$1, m_preprocess!$1:$1048576, monthly!$D33, FALSE)), "", HLOOKUP(H$1, m_preprocess!$1:$1048576, monthly!$D33, FALSE))</f>
        <v/>
      </c>
      <c r="I33" t="str">
        <f>IF(ISBLANK(HLOOKUP(I$1, m_preprocess!$1:$1048576, monthly!$D33, FALSE)), "", HLOOKUP(I$1, m_preprocess!$1:$1048576, monthly!$D33, FALSE))</f>
        <v/>
      </c>
      <c r="J33" t="str">
        <f>IF(ISBLANK(HLOOKUP(J$1, m_preprocess!$1:$1048576, monthly!$D33, FALSE)), "", HLOOKUP(J$1, m_preprocess!$1:$1048576, monthly!$D33, FALSE))</f>
        <v/>
      </c>
      <c r="K33">
        <f>IF(ISBLANK(HLOOKUP(K$1, m_preprocess!$1:$1048576, monthly!$D33, FALSE)), "", HLOOKUP(K$1, m_preprocess!$1:$1048576, monthly!$D33, FALSE))</f>
        <v>89.899234971740157</v>
      </c>
      <c r="L33">
        <f>IF(ISBLANK(HLOOKUP(L$1, m_preprocess!$1:$1048576, monthly!$D33, FALSE)), "", HLOOKUP(L$1, m_preprocess!$1:$1048576, monthly!$D33, FALSE))</f>
        <v>188.6020027882102</v>
      </c>
      <c r="M33">
        <f>IF(ISBLANK(HLOOKUP(M$1, m_preprocess!$1:$1048576, monthly!$D33, FALSE)), "", HLOOKUP(M$1, m_preprocess!$1:$1048576, monthly!$D33, FALSE))</f>
        <v>86.176126659879131</v>
      </c>
      <c r="N33">
        <f>IF(ISBLANK(HLOOKUP(N$1, m_preprocess!$1:$1048576, monthly!$D33, FALSE)), "", HLOOKUP(N$1, m_preprocess!$1:$1048576, monthly!$D33, FALSE))</f>
        <v>102.42587612833105</v>
      </c>
      <c r="O33">
        <f>IF(ISBLANK(HLOOKUP(O$1, m_preprocess!$1:$1048576, monthly!$D33, FALSE)), "", HLOOKUP(O$1, m_preprocess!$1:$1048576, monthly!$D33, FALSE))</f>
        <v>22.463416051903142</v>
      </c>
      <c r="P33">
        <f>IF(ISBLANK(HLOOKUP(P$1, m_preprocess!$1:$1048576, monthly!$D33, FALSE)), "", HLOOKUP(P$1, m_preprocess!$1:$1048576, monthly!$D33, FALSE))</f>
        <v>4.1048916262457498</v>
      </c>
      <c r="Q33">
        <f>IF(ISBLANK(HLOOKUP(Q$1, m_preprocess!$1:$1048576, monthly!$D33, FALSE)), "", HLOOKUP(Q$1, m_preprocess!$1:$1048576, monthly!$D33, FALSE))</f>
        <v>1.96027461340638</v>
      </c>
      <c r="R33">
        <f>IF(ISBLANK(HLOOKUP(R$1, m_preprocess!$1:$1048576, monthly!$D33, FALSE)), "", HLOOKUP(R$1, m_preprocess!$1:$1048576, monthly!$D33, FALSE))</f>
        <v>2.1446170128393698</v>
      </c>
      <c r="S33">
        <f>IF(ISBLANK(HLOOKUP(S$1, m_preprocess!$1:$1048576, monthly!$D33, FALSE)), "", HLOOKUP(S$1, m_preprocess!$1:$1048576, monthly!$D33, FALSE))</f>
        <v>10.609170591568708</v>
      </c>
      <c r="T33">
        <f>IF(ISBLANK(HLOOKUP(T$1, m_preprocess!$1:$1048576, monthly!$D33, FALSE)), "", HLOOKUP(T$1, m_preprocess!$1:$1048576, monthly!$D33, FALSE))</f>
        <v>7.7493538340886827</v>
      </c>
      <c r="U33">
        <f>IF(ISBLANK(HLOOKUP(U$1, m_preprocess!$1:$1048576, monthly!$D33, FALSE)), "", HLOOKUP(U$1, m_preprocess!$1:$1048576, monthly!$D33, FALSE))</f>
        <v>198892.09719106916</v>
      </c>
      <c r="V33">
        <f>IF(ISBLANK(HLOOKUP(V$1, m_preprocess!$1:$1048576, monthly!$D33, FALSE)), "", HLOOKUP(V$1, m_preprocess!$1:$1048576, monthly!$D33, FALSE))</f>
        <v>871272.02138245304</v>
      </c>
      <c r="W33">
        <f>IF(ISBLANK(HLOOKUP(W$1, m_preprocess!$1:$1048576, monthly!$D33, FALSE)), "", HLOOKUP(W$1, m_preprocess!$1:$1048576, monthly!$D33, FALSE))</f>
        <v>93.354843710176866</v>
      </c>
      <c r="X33" t="str">
        <f>IF(ISBLANK(HLOOKUP(X$1, m_preprocess!$1:$1048576, monthly!$D33, FALSE)), "", HLOOKUP(X$1, m_preprocess!$1:$1048576, monthly!$D33, FALSE))</f>
        <v/>
      </c>
      <c r="Y33" t="str">
        <f>IF(ISBLANK(HLOOKUP(Y$1, m_preprocess!$1:$1048576, monthly!$D33, FALSE)), "", HLOOKUP(Y$1, m_preprocess!$1:$1048576, monthly!$D33, FALSE))</f>
        <v/>
      </c>
      <c r="Z33" t="str">
        <f>IF(ISBLANK(HLOOKUP(Z$1, m_preprocess!$1:$1048576, monthly!$D33, FALSE)), "", HLOOKUP(Z$1, m_preprocess!$1:$1048576, monthly!$D33, FALSE))</f>
        <v/>
      </c>
    </row>
    <row r="34" spans="1:26">
      <c r="A34" s="31">
        <v>34943</v>
      </c>
      <c r="B34">
        <v>1995</v>
      </c>
      <c r="C34">
        <v>9</v>
      </c>
      <c r="D34">
        <v>34</v>
      </c>
      <c r="E34" t="str">
        <f>IF(ISBLANK(HLOOKUP(E$1, m_preprocess!$1:$1048576, monthly!$D34, FALSE)), "", HLOOKUP(E$1, m_preprocess!$1:$1048576, monthly!$D34, FALSE))</f>
        <v/>
      </c>
      <c r="F34" t="str">
        <f>IF(ISBLANK(HLOOKUP(F$1, m_preprocess!$1:$1048576, monthly!$D34, FALSE)), "", HLOOKUP(F$1, m_preprocess!$1:$1048576, monthly!$D34, FALSE))</f>
        <v/>
      </c>
      <c r="G34" t="str">
        <f>IF(ISBLANK(HLOOKUP(G$1, m_preprocess!$1:$1048576, monthly!$D34, FALSE)), "", HLOOKUP(G$1, m_preprocess!$1:$1048576, monthly!$D34, FALSE))</f>
        <v/>
      </c>
      <c r="H34" t="str">
        <f>IF(ISBLANK(HLOOKUP(H$1, m_preprocess!$1:$1048576, monthly!$D34, FALSE)), "", HLOOKUP(H$1, m_preprocess!$1:$1048576, monthly!$D34, FALSE))</f>
        <v/>
      </c>
      <c r="I34" t="str">
        <f>IF(ISBLANK(HLOOKUP(I$1, m_preprocess!$1:$1048576, monthly!$D34, FALSE)), "", HLOOKUP(I$1, m_preprocess!$1:$1048576, monthly!$D34, FALSE))</f>
        <v/>
      </c>
      <c r="J34" t="str">
        <f>IF(ISBLANK(HLOOKUP(J$1, m_preprocess!$1:$1048576, monthly!$D34, FALSE)), "", HLOOKUP(J$1, m_preprocess!$1:$1048576, monthly!$D34, FALSE))</f>
        <v/>
      </c>
      <c r="K34">
        <f>IF(ISBLANK(HLOOKUP(K$1, m_preprocess!$1:$1048576, monthly!$D34, FALSE)), "", HLOOKUP(K$1, m_preprocess!$1:$1048576, monthly!$D34, FALSE))</f>
        <v>89.995795288827864</v>
      </c>
      <c r="L34">
        <f>IF(ISBLANK(HLOOKUP(L$1, m_preprocess!$1:$1048576, monthly!$D34, FALSE)), "", HLOOKUP(L$1, m_preprocess!$1:$1048576, monthly!$D34, FALSE))</f>
        <v>173.31076843488736</v>
      </c>
      <c r="M34">
        <f>IF(ISBLANK(HLOOKUP(M$1, m_preprocess!$1:$1048576, monthly!$D34, FALSE)), "", HLOOKUP(M$1, m_preprocess!$1:$1048576, monthly!$D34, FALSE))</f>
        <v>80.284664259788144</v>
      </c>
      <c r="N34">
        <f>IF(ISBLANK(HLOOKUP(N$1, m_preprocess!$1:$1048576, monthly!$D34, FALSE)), "", HLOOKUP(N$1, m_preprocess!$1:$1048576, monthly!$D34, FALSE))</f>
        <v>93.026104175099206</v>
      </c>
      <c r="O34">
        <f>IF(ISBLANK(HLOOKUP(O$1, m_preprocess!$1:$1048576, monthly!$D34, FALSE)), "", HLOOKUP(O$1, m_preprocess!$1:$1048576, monthly!$D34, FALSE))</f>
        <v>21.901923275223112</v>
      </c>
      <c r="P34">
        <f>IF(ISBLANK(HLOOKUP(P$1, m_preprocess!$1:$1048576, monthly!$D34, FALSE)), "", HLOOKUP(P$1, m_preprocess!$1:$1048576, monthly!$D34, FALSE))</f>
        <v>4.2388468187447765</v>
      </c>
      <c r="Q34">
        <f>IF(ISBLANK(HLOOKUP(Q$1, m_preprocess!$1:$1048576, monthly!$D34, FALSE)), "", HLOOKUP(Q$1, m_preprocess!$1:$1048576, monthly!$D34, FALSE))</f>
        <v>2.0929423982300381</v>
      </c>
      <c r="R34">
        <f>IF(ISBLANK(HLOOKUP(R$1, m_preprocess!$1:$1048576, monthly!$D34, FALSE)), "", HLOOKUP(R$1, m_preprocess!$1:$1048576, monthly!$D34, FALSE))</f>
        <v>2.1459044205147384</v>
      </c>
      <c r="S34">
        <f>IF(ISBLANK(HLOOKUP(S$1, m_preprocess!$1:$1048576, monthly!$D34, FALSE)), "", HLOOKUP(S$1, m_preprocess!$1:$1048576, monthly!$D34, FALSE))</f>
        <v>9.5358706756775913</v>
      </c>
      <c r="T34">
        <f>IF(ISBLANK(HLOOKUP(T$1, m_preprocess!$1:$1048576, monthly!$D34, FALSE)), "", HLOOKUP(T$1, m_preprocess!$1:$1048576, monthly!$D34, FALSE))</f>
        <v>8.127205780800745</v>
      </c>
      <c r="U34">
        <f>IF(ISBLANK(HLOOKUP(U$1, m_preprocess!$1:$1048576, monthly!$D34, FALSE)), "", HLOOKUP(U$1, m_preprocess!$1:$1048576, monthly!$D34, FALSE))</f>
        <v>198577.92491331307</v>
      </c>
      <c r="V34">
        <f>IF(ISBLANK(HLOOKUP(V$1, m_preprocess!$1:$1048576, monthly!$D34, FALSE)), "", HLOOKUP(V$1, m_preprocess!$1:$1048576, monthly!$D34, FALSE))</f>
        <v>891700.02271375281</v>
      </c>
      <c r="W34">
        <f>IF(ISBLANK(HLOOKUP(W$1, m_preprocess!$1:$1048576, monthly!$D34, FALSE)), "", HLOOKUP(W$1, m_preprocess!$1:$1048576, monthly!$D34, FALSE))</f>
        <v>94.921366777831764</v>
      </c>
      <c r="X34" t="str">
        <f>IF(ISBLANK(HLOOKUP(X$1, m_preprocess!$1:$1048576, monthly!$D34, FALSE)), "", HLOOKUP(X$1, m_preprocess!$1:$1048576, monthly!$D34, FALSE))</f>
        <v/>
      </c>
      <c r="Y34" t="str">
        <f>IF(ISBLANK(HLOOKUP(Y$1, m_preprocess!$1:$1048576, monthly!$D34, FALSE)), "", HLOOKUP(Y$1, m_preprocess!$1:$1048576, monthly!$D34, FALSE))</f>
        <v/>
      </c>
      <c r="Z34" t="str">
        <f>IF(ISBLANK(HLOOKUP(Z$1, m_preprocess!$1:$1048576, monthly!$D34, FALSE)), "", HLOOKUP(Z$1, m_preprocess!$1:$1048576, monthly!$D34, FALSE))</f>
        <v/>
      </c>
    </row>
    <row r="35" spans="1:26">
      <c r="A35" s="31">
        <v>34973</v>
      </c>
      <c r="B35">
        <v>1995</v>
      </c>
      <c r="C35">
        <v>10</v>
      </c>
      <c r="D35">
        <v>35</v>
      </c>
      <c r="E35" t="str">
        <f>IF(ISBLANK(HLOOKUP(E$1, m_preprocess!$1:$1048576, monthly!$D35, FALSE)), "", HLOOKUP(E$1, m_preprocess!$1:$1048576, monthly!$D35, FALSE))</f>
        <v/>
      </c>
      <c r="F35" t="str">
        <f>IF(ISBLANK(HLOOKUP(F$1, m_preprocess!$1:$1048576, monthly!$D35, FALSE)), "", HLOOKUP(F$1, m_preprocess!$1:$1048576, monthly!$D35, FALSE))</f>
        <v/>
      </c>
      <c r="G35" t="str">
        <f>IF(ISBLANK(HLOOKUP(G$1, m_preprocess!$1:$1048576, monthly!$D35, FALSE)), "", HLOOKUP(G$1, m_preprocess!$1:$1048576, monthly!$D35, FALSE))</f>
        <v/>
      </c>
      <c r="H35" t="str">
        <f>IF(ISBLANK(HLOOKUP(H$1, m_preprocess!$1:$1048576, monthly!$D35, FALSE)), "", HLOOKUP(H$1, m_preprocess!$1:$1048576, monthly!$D35, FALSE))</f>
        <v/>
      </c>
      <c r="I35" t="str">
        <f>IF(ISBLANK(HLOOKUP(I$1, m_preprocess!$1:$1048576, monthly!$D35, FALSE)), "", HLOOKUP(I$1, m_preprocess!$1:$1048576, monthly!$D35, FALSE))</f>
        <v/>
      </c>
      <c r="J35" t="str">
        <f>IF(ISBLANK(HLOOKUP(J$1, m_preprocess!$1:$1048576, monthly!$D35, FALSE)), "", HLOOKUP(J$1, m_preprocess!$1:$1048576, monthly!$D35, FALSE))</f>
        <v/>
      </c>
      <c r="K35">
        <f>IF(ISBLANK(HLOOKUP(K$1, m_preprocess!$1:$1048576, monthly!$D35, FALSE)), "", HLOOKUP(K$1, m_preprocess!$1:$1048576, monthly!$D35, FALSE))</f>
        <v>86.85043702445175</v>
      </c>
      <c r="L35">
        <f>IF(ISBLANK(HLOOKUP(L$1, m_preprocess!$1:$1048576, monthly!$D35, FALSE)), "", HLOOKUP(L$1, m_preprocess!$1:$1048576, monthly!$D35, FALSE))</f>
        <v>187.15014874117367</v>
      </c>
      <c r="M35">
        <f>IF(ISBLANK(HLOOKUP(M$1, m_preprocess!$1:$1048576, monthly!$D35, FALSE)), "", HLOOKUP(M$1, m_preprocess!$1:$1048576, monthly!$D35, FALSE))</f>
        <v>93.535101443064391</v>
      </c>
      <c r="N35">
        <f>IF(ISBLANK(HLOOKUP(N$1, m_preprocess!$1:$1048576, monthly!$D35, FALSE)), "", HLOOKUP(N$1, m_preprocess!$1:$1048576, monthly!$D35, FALSE))</f>
        <v>93.615047298109275</v>
      </c>
      <c r="O35">
        <f>IF(ISBLANK(HLOOKUP(O$1, m_preprocess!$1:$1048576, monthly!$D35, FALSE)), "", HLOOKUP(O$1, m_preprocess!$1:$1048576, monthly!$D35, FALSE))</f>
        <v>21.47322848939643</v>
      </c>
      <c r="P35">
        <f>IF(ISBLANK(HLOOKUP(P$1, m_preprocess!$1:$1048576, monthly!$D35, FALSE)), "", HLOOKUP(P$1, m_preprocess!$1:$1048576, monthly!$D35, FALSE))</f>
        <v>4.2838132294914146</v>
      </c>
      <c r="Q35">
        <f>IF(ISBLANK(HLOOKUP(Q$1, m_preprocess!$1:$1048576, monthly!$D35, FALSE)), "", HLOOKUP(Q$1, m_preprocess!$1:$1048576, monthly!$D35, FALSE))</f>
        <v>2.1776365988629069</v>
      </c>
      <c r="R35">
        <f>IF(ISBLANK(HLOOKUP(R$1, m_preprocess!$1:$1048576, monthly!$D35, FALSE)), "", HLOOKUP(R$1, m_preprocess!$1:$1048576, monthly!$D35, FALSE))</f>
        <v>2.1061766306285077</v>
      </c>
      <c r="S35">
        <f>IF(ISBLANK(HLOOKUP(S$1, m_preprocess!$1:$1048576, monthly!$D35, FALSE)), "", HLOOKUP(S$1, m_preprocess!$1:$1048576, monthly!$D35, FALSE))</f>
        <v>9.7129494112420218</v>
      </c>
      <c r="T35">
        <f>IF(ISBLANK(HLOOKUP(T$1, m_preprocess!$1:$1048576, monthly!$D35, FALSE)), "", HLOOKUP(T$1, m_preprocess!$1:$1048576, monthly!$D35, FALSE))</f>
        <v>7.4764658486629925</v>
      </c>
      <c r="U35">
        <f>IF(ISBLANK(HLOOKUP(U$1, m_preprocess!$1:$1048576, monthly!$D35, FALSE)), "", HLOOKUP(U$1, m_preprocess!$1:$1048576, monthly!$D35, FALSE))</f>
        <v>199505.56093432324</v>
      </c>
      <c r="V35">
        <f>IF(ISBLANK(HLOOKUP(V$1, m_preprocess!$1:$1048576, monthly!$D35, FALSE)), "", HLOOKUP(V$1, m_preprocess!$1:$1048576, monthly!$D35, FALSE))</f>
        <v>908023.07760821015</v>
      </c>
      <c r="W35">
        <f>IF(ISBLANK(HLOOKUP(W$1, m_preprocess!$1:$1048576, monthly!$D35, FALSE)), "", HLOOKUP(W$1, m_preprocess!$1:$1048576, monthly!$D35, FALSE))</f>
        <v>97.154595234025081</v>
      </c>
      <c r="X35" t="str">
        <f>IF(ISBLANK(HLOOKUP(X$1, m_preprocess!$1:$1048576, monthly!$D35, FALSE)), "", HLOOKUP(X$1, m_preprocess!$1:$1048576, monthly!$D35, FALSE))</f>
        <v/>
      </c>
      <c r="Y35" t="str">
        <f>IF(ISBLANK(HLOOKUP(Y$1, m_preprocess!$1:$1048576, monthly!$D35, FALSE)), "", HLOOKUP(Y$1, m_preprocess!$1:$1048576, monthly!$D35, FALSE))</f>
        <v/>
      </c>
      <c r="Z35" t="str">
        <f>IF(ISBLANK(HLOOKUP(Z$1, m_preprocess!$1:$1048576, monthly!$D35, FALSE)), "", HLOOKUP(Z$1, m_preprocess!$1:$1048576, monthly!$D35, FALSE))</f>
        <v/>
      </c>
    </row>
    <row r="36" spans="1:26">
      <c r="A36" s="31">
        <v>35004</v>
      </c>
      <c r="B36">
        <v>1995</v>
      </c>
      <c r="C36">
        <v>11</v>
      </c>
      <c r="D36">
        <v>36</v>
      </c>
      <c r="E36" t="str">
        <f>IF(ISBLANK(HLOOKUP(E$1, m_preprocess!$1:$1048576, monthly!$D36, FALSE)), "", HLOOKUP(E$1, m_preprocess!$1:$1048576, monthly!$D36, FALSE))</f>
        <v/>
      </c>
      <c r="F36" t="str">
        <f>IF(ISBLANK(HLOOKUP(F$1, m_preprocess!$1:$1048576, monthly!$D36, FALSE)), "", HLOOKUP(F$1, m_preprocess!$1:$1048576, monthly!$D36, FALSE))</f>
        <v/>
      </c>
      <c r="G36" t="str">
        <f>IF(ISBLANK(HLOOKUP(G$1, m_preprocess!$1:$1048576, monthly!$D36, FALSE)), "", HLOOKUP(G$1, m_preprocess!$1:$1048576, monthly!$D36, FALSE))</f>
        <v/>
      </c>
      <c r="H36" t="str">
        <f>IF(ISBLANK(HLOOKUP(H$1, m_preprocess!$1:$1048576, monthly!$D36, FALSE)), "", HLOOKUP(H$1, m_preprocess!$1:$1048576, monthly!$D36, FALSE))</f>
        <v/>
      </c>
      <c r="I36" t="str">
        <f>IF(ISBLANK(HLOOKUP(I$1, m_preprocess!$1:$1048576, monthly!$D36, FALSE)), "", HLOOKUP(I$1, m_preprocess!$1:$1048576, monthly!$D36, FALSE))</f>
        <v/>
      </c>
      <c r="J36" t="str">
        <f>IF(ISBLANK(HLOOKUP(J$1, m_preprocess!$1:$1048576, monthly!$D36, FALSE)), "", HLOOKUP(J$1, m_preprocess!$1:$1048576, monthly!$D36, FALSE))</f>
        <v/>
      </c>
      <c r="K36">
        <f>IF(ISBLANK(HLOOKUP(K$1, m_preprocess!$1:$1048576, monthly!$D36, FALSE)), "", HLOOKUP(K$1, m_preprocess!$1:$1048576, monthly!$D36, FALSE))</f>
        <v>88.203261117347921</v>
      </c>
      <c r="L36">
        <f>IF(ISBLANK(HLOOKUP(L$1, m_preprocess!$1:$1048576, monthly!$D36, FALSE)), "", HLOOKUP(L$1, m_preprocess!$1:$1048576, monthly!$D36, FALSE))</f>
        <v>180.01485712042913</v>
      </c>
      <c r="M36">
        <f>IF(ISBLANK(HLOOKUP(M$1, m_preprocess!$1:$1048576, monthly!$D36, FALSE)), "", HLOOKUP(M$1, m_preprocess!$1:$1048576, monthly!$D36, FALSE))</f>
        <v>90.190324987410861</v>
      </c>
      <c r="N36">
        <f>IF(ISBLANK(HLOOKUP(N$1, m_preprocess!$1:$1048576, monthly!$D36, FALSE)), "", HLOOKUP(N$1, m_preprocess!$1:$1048576, monthly!$D36, FALSE))</f>
        <v>89.824532133018252</v>
      </c>
      <c r="O36">
        <f>IF(ISBLANK(HLOOKUP(O$1, m_preprocess!$1:$1048576, monthly!$D36, FALSE)), "", HLOOKUP(O$1, m_preprocess!$1:$1048576, monthly!$D36, FALSE))</f>
        <v>21.577291387123296</v>
      </c>
      <c r="P36">
        <f>IF(ISBLANK(HLOOKUP(P$1, m_preprocess!$1:$1048576, monthly!$D36, FALSE)), "", HLOOKUP(P$1, m_preprocess!$1:$1048576, monthly!$D36, FALSE))</f>
        <v>4.3675980232317864</v>
      </c>
      <c r="Q36">
        <f>IF(ISBLANK(HLOOKUP(Q$1, m_preprocess!$1:$1048576, monthly!$D36, FALSE)), "", HLOOKUP(Q$1, m_preprocess!$1:$1048576, monthly!$D36, FALSE))</f>
        <v>2.3610030286266714</v>
      </c>
      <c r="R36">
        <f>IF(ISBLANK(HLOOKUP(R$1, m_preprocess!$1:$1048576, monthly!$D36, FALSE)), "", HLOOKUP(R$1, m_preprocess!$1:$1048576, monthly!$D36, FALSE))</f>
        <v>2.0065949946051149</v>
      </c>
      <c r="S36">
        <f>IF(ISBLANK(HLOOKUP(S$1, m_preprocess!$1:$1048576, monthly!$D36, FALSE)), "", HLOOKUP(S$1, m_preprocess!$1:$1048576, monthly!$D36, FALSE))</f>
        <v>9.384288774402151</v>
      </c>
      <c r="T36">
        <f>IF(ISBLANK(HLOOKUP(T$1, m_preprocess!$1:$1048576, monthly!$D36, FALSE)), "", HLOOKUP(T$1, m_preprocess!$1:$1048576, monthly!$D36, FALSE))</f>
        <v>7.8254045894893585</v>
      </c>
      <c r="U36">
        <f>IF(ISBLANK(HLOOKUP(U$1, m_preprocess!$1:$1048576, monthly!$D36, FALSE)), "", HLOOKUP(U$1, m_preprocess!$1:$1048576, monthly!$D36, FALSE))</f>
        <v>213627.31727231108</v>
      </c>
      <c r="V36">
        <f>IF(ISBLANK(HLOOKUP(V$1, m_preprocess!$1:$1048576, monthly!$D36, FALSE)), "", HLOOKUP(V$1, m_preprocess!$1:$1048576, monthly!$D36, FALSE))</f>
        <v>896768.51070648804</v>
      </c>
      <c r="W36">
        <f>IF(ISBLANK(HLOOKUP(W$1, m_preprocess!$1:$1048576, monthly!$D36, FALSE)), "", HLOOKUP(W$1, m_preprocess!$1:$1048576, monthly!$D36, FALSE))</f>
        <v>97.769295445551407</v>
      </c>
      <c r="X36" t="str">
        <f>IF(ISBLANK(HLOOKUP(X$1, m_preprocess!$1:$1048576, monthly!$D36, FALSE)), "", HLOOKUP(X$1, m_preprocess!$1:$1048576, monthly!$D36, FALSE))</f>
        <v/>
      </c>
      <c r="Y36" t="str">
        <f>IF(ISBLANK(HLOOKUP(Y$1, m_preprocess!$1:$1048576, monthly!$D36, FALSE)), "", HLOOKUP(Y$1, m_preprocess!$1:$1048576, monthly!$D36, FALSE))</f>
        <v/>
      </c>
      <c r="Z36" t="str">
        <f>IF(ISBLANK(HLOOKUP(Z$1, m_preprocess!$1:$1048576, monthly!$D36, FALSE)), "", HLOOKUP(Z$1, m_preprocess!$1:$1048576, monthly!$D36, FALSE))</f>
        <v/>
      </c>
    </row>
    <row r="37" spans="1:26">
      <c r="A37" s="31">
        <v>35034</v>
      </c>
      <c r="B37">
        <v>1995</v>
      </c>
      <c r="C37">
        <v>12</v>
      </c>
      <c r="D37">
        <v>37</v>
      </c>
      <c r="E37" t="str">
        <f>IF(ISBLANK(HLOOKUP(E$1, m_preprocess!$1:$1048576, monthly!$D37, FALSE)), "", HLOOKUP(E$1, m_preprocess!$1:$1048576, monthly!$D37, FALSE))</f>
        <v/>
      </c>
      <c r="F37" t="str">
        <f>IF(ISBLANK(HLOOKUP(F$1, m_preprocess!$1:$1048576, monthly!$D37, FALSE)), "", HLOOKUP(F$1, m_preprocess!$1:$1048576, monthly!$D37, FALSE))</f>
        <v/>
      </c>
      <c r="G37" t="str">
        <f>IF(ISBLANK(HLOOKUP(G$1, m_preprocess!$1:$1048576, monthly!$D37, FALSE)), "", HLOOKUP(G$1, m_preprocess!$1:$1048576, monthly!$D37, FALSE))</f>
        <v/>
      </c>
      <c r="H37" t="str">
        <f>IF(ISBLANK(HLOOKUP(H$1, m_preprocess!$1:$1048576, monthly!$D37, FALSE)), "", HLOOKUP(H$1, m_preprocess!$1:$1048576, monthly!$D37, FALSE))</f>
        <v/>
      </c>
      <c r="I37" t="str">
        <f>IF(ISBLANK(HLOOKUP(I$1, m_preprocess!$1:$1048576, monthly!$D37, FALSE)), "", HLOOKUP(I$1, m_preprocess!$1:$1048576, monthly!$D37, FALSE))</f>
        <v/>
      </c>
      <c r="J37" t="str">
        <f>IF(ISBLANK(HLOOKUP(J$1, m_preprocess!$1:$1048576, monthly!$D37, FALSE)), "", HLOOKUP(J$1, m_preprocess!$1:$1048576, monthly!$D37, FALSE))</f>
        <v/>
      </c>
      <c r="K37">
        <f>IF(ISBLANK(HLOOKUP(K$1, m_preprocess!$1:$1048576, monthly!$D37, FALSE)), "", HLOOKUP(K$1, m_preprocess!$1:$1048576, monthly!$D37, FALSE))</f>
        <v>85.281679827028938</v>
      </c>
      <c r="L37">
        <f>IF(ISBLANK(HLOOKUP(L$1, m_preprocess!$1:$1048576, monthly!$D37, FALSE)), "", HLOOKUP(L$1, m_preprocess!$1:$1048576, monthly!$D37, FALSE))</f>
        <v>173.91810624354261</v>
      </c>
      <c r="M37">
        <f>IF(ISBLANK(HLOOKUP(M$1, m_preprocess!$1:$1048576, monthly!$D37, FALSE)), "", HLOOKUP(M$1, m_preprocess!$1:$1048576, monthly!$D37, FALSE))</f>
        <v>94.092217448985764</v>
      </c>
      <c r="N37">
        <f>IF(ISBLANK(HLOOKUP(N$1, m_preprocess!$1:$1048576, monthly!$D37, FALSE)), "", HLOOKUP(N$1, m_preprocess!$1:$1048576, monthly!$D37, FALSE))</f>
        <v>79.82588879455686</v>
      </c>
      <c r="O37">
        <f>IF(ISBLANK(HLOOKUP(O$1, m_preprocess!$1:$1048576, monthly!$D37, FALSE)), "", HLOOKUP(O$1, m_preprocess!$1:$1048576, monthly!$D37, FALSE))</f>
        <v>20.837194259562718</v>
      </c>
      <c r="P37">
        <f>IF(ISBLANK(HLOOKUP(P$1, m_preprocess!$1:$1048576, monthly!$D37, FALSE)), "", HLOOKUP(P$1, m_preprocess!$1:$1048576, monthly!$D37, FALSE))</f>
        <v>4.5147027514370279</v>
      </c>
      <c r="Q37">
        <f>IF(ISBLANK(HLOOKUP(Q$1, m_preprocess!$1:$1048576, monthly!$D37, FALSE)), "", HLOOKUP(Q$1, m_preprocess!$1:$1048576, monthly!$D37, FALSE))</f>
        <v>1.9418700626457797</v>
      </c>
      <c r="R37">
        <f>IF(ISBLANK(HLOOKUP(R$1, m_preprocess!$1:$1048576, monthly!$D37, FALSE)), "", HLOOKUP(R$1, m_preprocess!$1:$1048576, monthly!$D37, FALSE))</f>
        <v>2.572832688791248</v>
      </c>
      <c r="S37">
        <f>IF(ISBLANK(HLOOKUP(S$1, m_preprocess!$1:$1048576, monthly!$D37, FALSE)), "", HLOOKUP(S$1, m_preprocess!$1:$1048576, monthly!$D37, FALSE))</f>
        <v>7.8233753765888494</v>
      </c>
      <c r="T37">
        <f>IF(ISBLANK(HLOOKUP(T$1, m_preprocess!$1:$1048576, monthly!$D37, FALSE)), "", HLOOKUP(T$1, m_preprocess!$1:$1048576, monthly!$D37, FALSE))</f>
        <v>8.4991161315368444</v>
      </c>
      <c r="U37">
        <f>IF(ISBLANK(HLOOKUP(U$1, m_preprocess!$1:$1048576, monthly!$D37, FALSE)), "", HLOOKUP(U$1, m_preprocess!$1:$1048576, monthly!$D37, FALSE))</f>
        <v>247072.80602900617</v>
      </c>
      <c r="V37">
        <f>IF(ISBLANK(HLOOKUP(V$1, m_preprocess!$1:$1048576, monthly!$D37, FALSE)), "", HLOOKUP(V$1, m_preprocess!$1:$1048576, monthly!$D37, FALSE))</f>
        <v>927144.20719058951</v>
      </c>
      <c r="W37">
        <f>IF(ISBLANK(HLOOKUP(W$1, m_preprocess!$1:$1048576, monthly!$D37, FALSE)), "", HLOOKUP(W$1, m_preprocess!$1:$1048576, monthly!$D37, FALSE))</f>
        <v>95.193919652757458</v>
      </c>
      <c r="X37" t="str">
        <f>IF(ISBLANK(HLOOKUP(X$1, m_preprocess!$1:$1048576, monthly!$D37, FALSE)), "", HLOOKUP(X$1, m_preprocess!$1:$1048576, monthly!$D37, FALSE))</f>
        <v/>
      </c>
      <c r="Y37" t="str">
        <f>IF(ISBLANK(HLOOKUP(Y$1, m_preprocess!$1:$1048576, monthly!$D37, FALSE)), "", HLOOKUP(Y$1, m_preprocess!$1:$1048576, monthly!$D37, FALSE))</f>
        <v/>
      </c>
      <c r="Z37" t="str">
        <f>IF(ISBLANK(HLOOKUP(Z$1, m_preprocess!$1:$1048576, monthly!$D37, FALSE)), "", HLOOKUP(Z$1, m_preprocess!$1:$1048576, monthly!$D37, FALSE))</f>
        <v/>
      </c>
    </row>
    <row r="38" spans="1:26">
      <c r="A38" s="31">
        <v>35065</v>
      </c>
      <c r="B38">
        <v>1996</v>
      </c>
      <c r="C38">
        <v>1</v>
      </c>
      <c r="D38">
        <v>38</v>
      </c>
      <c r="E38" t="str">
        <f>IF(ISBLANK(HLOOKUP(E$1, m_preprocess!$1:$1048576, monthly!$D38, FALSE)), "", HLOOKUP(E$1, m_preprocess!$1:$1048576, monthly!$D38, FALSE))</f>
        <v/>
      </c>
      <c r="F38" t="str">
        <f>IF(ISBLANK(HLOOKUP(F$1, m_preprocess!$1:$1048576, monthly!$D38, FALSE)), "", HLOOKUP(F$1, m_preprocess!$1:$1048576, monthly!$D38, FALSE))</f>
        <v/>
      </c>
      <c r="G38" t="str">
        <f>IF(ISBLANK(HLOOKUP(G$1, m_preprocess!$1:$1048576, monthly!$D38, FALSE)), "", HLOOKUP(G$1, m_preprocess!$1:$1048576, monthly!$D38, FALSE))</f>
        <v/>
      </c>
      <c r="H38" t="str">
        <f>IF(ISBLANK(HLOOKUP(H$1, m_preprocess!$1:$1048576, monthly!$D38, FALSE)), "", HLOOKUP(H$1, m_preprocess!$1:$1048576, monthly!$D38, FALSE))</f>
        <v/>
      </c>
      <c r="I38" t="str">
        <f>IF(ISBLANK(HLOOKUP(I$1, m_preprocess!$1:$1048576, monthly!$D38, FALSE)), "", HLOOKUP(I$1, m_preprocess!$1:$1048576, monthly!$D38, FALSE))</f>
        <v/>
      </c>
      <c r="J38" t="str">
        <f>IF(ISBLANK(HLOOKUP(J$1, m_preprocess!$1:$1048576, monthly!$D38, FALSE)), "", HLOOKUP(J$1, m_preprocess!$1:$1048576, monthly!$D38, FALSE))</f>
        <v/>
      </c>
      <c r="K38">
        <f>IF(ISBLANK(HLOOKUP(K$1, m_preprocess!$1:$1048576, monthly!$D38, FALSE)), "", HLOOKUP(K$1, m_preprocess!$1:$1048576, monthly!$D38, FALSE))</f>
        <v>84.452070407608602</v>
      </c>
      <c r="L38">
        <f>IF(ISBLANK(HLOOKUP(L$1, m_preprocess!$1:$1048576, monthly!$D38, FALSE)), "", HLOOKUP(L$1, m_preprocess!$1:$1048576, monthly!$D38, FALSE))</f>
        <v>143.25027319392979</v>
      </c>
      <c r="M38">
        <f>IF(ISBLANK(HLOOKUP(M$1, m_preprocess!$1:$1048576, monthly!$D38, FALSE)), "", HLOOKUP(M$1, m_preprocess!$1:$1048576, monthly!$D38, FALSE))</f>
        <v>69.405573033473388</v>
      </c>
      <c r="N38">
        <f>IF(ISBLANK(HLOOKUP(N$1, m_preprocess!$1:$1048576, monthly!$D38, FALSE)), "", HLOOKUP(N$1, m_preprocess!$1:$1048576, monthly!$D38, FALSE))</f>
        <v>73.844700160456398</v>
      </c>
      <c r="O38">
        <f>IF(ISBLANK(HLOOKUP(O$1, m_preprocess!$1:$1048576, monthly!$D38, FALSE)), "", HLOOKUP(O$1, m_preprocess!$1:$1048576, monthly!$D38, FALSE))</f>
        <v>18.614568391788055</v>
      </c>
      <c r="P38">
        <f>IF(ISBLANK(HLOOKUP(P$1, m_preprocess!$1:$1048576, monthly!$D38, FALSE)), "", HLOOKUP(P$1, m_preprocess!$1:$1048576, monthly!$D38, FALSE))</f>
        <v>2.7730075120993081</v>
      </c>
      <c r="Q38">
        <f>IF(ISBLANK(HLOOKUP(Q$1, m_preprocess!$1:$1048576, monthly!$D38, FALSE)), "", HLOOKUP(Q$1, m_preprocess!$1:$1048576, monthly!$D38, FALSE))</f>
        <v>1.5487397212993181</v>
      </c>
      <c r="R38">
        <f>IF(ISBLANK(HLOOKUP(R$1, m_preprocess!$1:$1048576, monthly!$D38, FALSE)), "", HLOOKUP(R$1, m_preprocess!$1:$1048576, monthly!$D38, FALSE))</f>
        <v>1.2242677907999899</v>
      </c>
      <c r="S38">
        <f>IF(ISBLANK(HLOOKUP(S$1, m_preprocess!$1:$1048576, monthly!$D38, FALSE)), "", HLOOKUP(S$1, m_preprocess!$1:$1048576, monthly!$D38, FALSE))</f>
        <v>8.2137373065794854</v>
      </c>
      <c r="T38">
        <f>IF(ISBLANK(HLOOKUP(T$1, m_preprocess!$1:$1048576, monthly!$D38, FALSE)), "", HLOOKUP(T$1, m_preprocess!$1:$1048576, monthly!$D38, FALSE))</f>
        <v>7.6278235731092607</v>
      </c>
      <c r="U38">
        <f>IF(ISBLANK(HLOOKUP(U$1, m_preprocess!$1:$1048576, monthly!$D38, FALSE)), "", HLOOKUP(U$1, m_preprocess!$1:$1048576, monthly!$D38, FALSE))</f>
        <v>208365.64002553379</v>
      </c>
      <c r="V38">
        <f>IF(ISBLANK(HLOOKUP(V$1, m_preprocess!$1:$1048576, monthly!$D38, FALSE)), "", HLOOKUP(V$1, m_preprocess!$1:$1048576, monthly!$D38, FALSE))</f>
        <v>887855.66046149353</v>
      </c>
      <c r="W38">
        <f>IF(ISBLANK(HLOOKUP(W$1, m_preprocess!$1:$1048576, monthly!$D38, FALSE)), "", HLOOKUP(W$1, m_preprocess!$1:$1048576, monthly!$D38, FALSE))</f>
        <v>94.198979674179867</v>
      </c>
      <c r="X38" t="str">
        <f>IF(ISBLANK(HLOOKUP(X$1, m_preprocess!$1:$1048576, monthly!$D38, FALSE)), "", HLOOKUP(X$1, m_preprocess!$1:$1048576, monthly!$D38, FALSE))</f>
        <v/>
      </c>
      <c r="Y38" t="str">
        <f>IF(ISBLANK(HLOOKUP(Y$1, m_preprocess!$1:$1048576, monthly!$D38, FALSE)), "", HLOOKUP(Y$1, m_preprocess!$1:$1048576, monthly!$D38, FALSE))</f>
        <v/>
      </c>
      <c r="Z38" t="str">
        <f>IF(ISBLANK(HLOOKUP(Z$1, m_preprocess!$1:$1048576, monthly!$D38, FALSE)), "", HLOOKUP(Z$1, m_preprocess!$1:$1048576, monthly!$D38, FALSE))</f>
        <v/>
      </c>
    </row>
    <row r="39" spans="1:26">
      <c r="A39" s="31">
        <v>35096</v>
      </c>
      <c r="B39">
        <v>1996</v>
      </c>
      <c r="C39">
        <v>2</v>
      </c>
      <c r="D39">
        <v>39</v>
      </c>
      <c r="E39" t="str">
        <f>IF(ISBLANK(HLOOKUP(E$1, m_preprocess!$1:$1048576, monthly!$D39, FALSE)), "", HLOOKUP(E$1, m_preprocess!$1:$1048576, monthly!$D39, FALSE))</f>
        <v/>
      </c>
      <c r="F39" t="str">
        <f>IF(ISBLANK(HLOOKUP(F$1, m_preprocess!$1:$1048576, monthly!$D39, FALSE)), "", HLOOKUP(F$1, m_preprocess!$1:$1048576, monthly!$D39, FALSE))</f>
        <v/>
      </c>
      <c r="G39" t="str">
        <f>IF(ISBLANK(HLOOKUP(G$1, m_preprocess!$1:$1048576, monthly!$D39, FALSE)), "", HLOOKUP(G$1, m_preprocess!$1:$1048576, monthly!$D39, FALSE))</f>
        <v/>
      </c>
      <c r="H39" t="str">
        <f>IF(ISBLANK(HLOOKUP(H$1, m_preprocess!$1:$1048576, monthly!$D39, FALSE)), "", HLOOKUP(H$1, m_preprocess!$1:$1048576, monthly!$D39, FALSE))</f>
        <v/>
      </c>
      <c r="I39" t="str">
        <f>IF(ISBLANK(HLOOKUP(I$1, m_preprocess!$1:$1048576, monthly!$D39, FALSE)), "", HLOOKUP(I$1, m_preprocess!$1:$1048576, monthly!$D39, FALSE))</f>
        <v/>
      </c>
      <c r="J39" t="str">
        <f>IF(ISBLANK(HLOOKUP(J$1, m_preprocess!$1:$1048576, monthly!$D39, FALSE)), "", HLOOKUP(J$1, m_preprocess!$1:$1048576, monthly!$D39, FALSE))</f>
        <v/>
      </c>
      <c r="K39">
        <f>IF(ISBLANK(HLOOKUP(K$1, m_preprocess!$1:$1048576, monthly!$D39, FALSE)), "", HLOOKUP(K$1, m_preprocess!$1:$1048576, monthly!$D39, FALSE))</f>
        <v>87.014778141163902</v>
      </c>
      <c r="L39">
        <f>IF(ISBLANK(HLOOKUP(L$1, m_preprocess!$1:$1048576, monthly!$D39, FALSE)), "", HLOOKUP(L$1, m_preprocess!$1:$1048576, monthly!$D39, FALSE))</f>
        <v>154.9060986150177</v>
      </c>
      <c r="M39">
        <f>IF(ISBLANK(HLOOKUP(M$1, m_preprocess!$1:$1048576, monthly!$D39, FALSE)), "", HLOOKUP(M$1, m_preprocess!$1:$1048576, monthly!$D39, FALSE))</f>
        <v>75.83622257776544</v>
      </c>
      <c r="N39">
        <f>IF(ISBLANK(HLOOKUP(N$1, m_preprocess!$1:$1048576, monthly!$D39, FALSE)), "", HLOOKUP(N$1, m_preprocess!$1:$1048576, monthly!$D39, FALSE))</f>
        <v>79.069876037252257</v>
      </c>
      <c r="O39">
        <f>IF(ISBLANK(HLOOKUP(O$1, m_preprocess!$1:$1048576, monthly!$D39, FALSE)), "", HLOOKUP(O$1, m_preprocess!$1:$1048576, monthly!$D39, FALSE))</f>
        <v>18.319972704964766</v>
      </c>
      <c r="P39">
        <f>IF(ISBLANK(HLOOKUP(P$1, m_preprocess!$1:$1048576, monthly!$D39, FALSE)), "", HLOOKUP(P$1, m_preprocess!$1:$1048576, monthly!$D39, FALSE))</f>
        <v>2.9561626567427237</v>
      </c>
      <c r="Q39">
        <f>IF(ISBLANK(HLOOKUP(Q$1, m_preprocess!$1:$1048576, monthly!$D39, FALSE)), "", HLOOKUP(Q$1, m_preprocess!$1:$1048576, monthly!$D39, FALSE))</f>
        <v>1.5598804256609009</v>
      </c>
      <c r="R39">
        <f>IF(ISBLANK(HLOOKUP(R$1, m_preprocess!$1:$1048576, monthly!$D39, FALSE)), "", HLOOKUP(R$1, m_preprocess!$1:$1048576, monthly!$D39, FALSE))</f>
        <v>1.3962822310818228</v>
      </c>
      <c r="S39">
        <f>IF(ISBLANK(HLOOKUP(S$1, m_preprocess!$1:$1048576, monthly!$D39, FALSE)), "", HLOOKUP(S$1, m_preprocess!$1:$1048576, monthly!$D39, FALSE))</f>
        <v>9.2099419504498403</v>
      </c>
      <c r="T39">
        <f>IF(ISBLANK(HLOOKUP(T$1, m_preprocess!$1:$1048576, monthly!$D39, FALSE)), "", HLOOKUP(T$1, m_preprocess!$1:$1048576, monthly!$D39, FALSE))</f>
        <v>6.153868097772202</v>
      </c>
      <c r="U39">
        <f>IF(ISBLANK(HLOOKUP(U$1, m_preprocess!$1:$1048576, monthly!$D39, FALSE)), "", HLOOKUP(U$1, m_preprocess!$1:$1048576, monthly!$D39, FALSE))</f>
        <v>198710.07820114013</v>
      </c>
      <c r="V39">
        <f>IF(ISBLANK(HLOOKUP(V$1, m_preprocess!$1:$1048576, monthly!$D39, FALSE)), "", HLOOKUP(V$1, m_preprocess!$1:$1048576, monthly!$D39, FALSE))</f>
        <v>866471.02094533434</v>
      </c>
      <c r="W39">
        <f>IF(ISBLANK(HLOOKUP(W$1, m_preprocess!$1:$1048576, monthly!$D39, FALSE)), "", HLOOKUP(W$1, m_preprocess!$1:$1048576, monthly!$D39, FALSE))</f>
        <v>92.421179224888277</v>
      </c>
      <c r="X39" t="str">
        <f>IF(ISBLANK(HLOOKUP(X$1, m_preprocess!$1:$1048576, monthly!$D39, FALSE)), "", HLOOKUP(X$1, m_preprocess!$1:$1048576, monthly!$D39, FALSE))</f>
        <v/>
      </c>
      <c r="Y39" t="str">
        <f>IF(ISBLANK(HLOOKUP(Y$1, m_preprocess!$1:$1048576, monthly!$D39, FALSE)), "", HLOOKUP(Y$1, m_preprocess!$1:$1048576, monthly!$D39, FALSE))</f>
        <v/>
      </c>
      <c r="Z39" t="str">
        <f>IF(ISBLANK(HLOOKUP(Z$1, m_preprocess!$1:$1048576, monthly!$D39, FALSE)), "", HLOOKUP(Z$1, m_preprocess!$1:$1048576, monthly!$D39, FALSE))</f>
        <v/>
      </c>
    </row>
    <row r="40" spans="1:26">
      <c r="A40" s="31">
        <v>35125</v>
      </c>
      <c r="B40">
        <v>1996</v>
      </c>
      <c r="C40">
        <v>3</v>
      </c>
      <c r="D40">
        <v>40</v>
      </c>
      <c r="E40" t="str">
        <f>IF(ISBLANK(HLOOKUP(E$1, m_preprocess!$1:$1048576, monthly!$D40, FALSE)), "", HLOOKUP(E$1, m_preprocess!$1:$1048576, monthly!$D40, FALSE))</f>
        <v/>
      </c>
      <c r="F40" t="str">
        <f>IF(ISBLANK(HLOOKUP(F$1, m_preprocess!$1:$1048576, monthly!$D40, FALSE)), "", HLOOKUP(F$1, m_preprocess!$1:$1048576, monthly!$D40, FALSE))</f>
        <v/>
      </c>
      <c r="G40" t="str">
        <f>IF(ISBLANK(HLOOKUP(G$1, m_preprocess!$1:$1048576, monthly!$D40, FALSE)), "", HLOOKUP(G$1, m_preprocess!$1:$1048576, monthly!$D40, FALSE))</f>
        <v/>
      </c>
      <c r="H40" t="str">
        <f>IF(ISBLANK(HLOOKUP(H$1, m_preprocess!$1:$1048576, monthly!$D40, FALSE)), "", HLOOKUP(H$1, m_preprocess!$1:$1048576, monthly!$D40, FALSE))</f>
        <v/>
      </c>
      <c r="I40" t="str">
        <f>IF(ISBLANK(HLOOKUP(I$1, m_preprocess!$1:$1048576, monthly!$D40, FALSE)), "", HLOOKUP(I$1, m_preprocess!$1:$1048576, monthly!$D40, FALSE))</f>
        <v/>
      </c>
      <c r="J40" t="str">
        <f>IF(ISBLANK(HLOOKUP(J$1, m_preprocess!$1:$1048576, monthly!$D40, FALSE)), "", HLOOKUP(J$1, m_preprocess!$1:$1048576, monthly!$D40, FALSE))</f>
        <v/>
      </c>
      <c r="K40">
        <f>IF(ISBLANK(HLOOKUP(K$1, m_preprocess!$1:$1048576, monthly!$D40, FALSE)), "", HLOOKUP(K$1, m_preprocess!$1:$1048576, monthly!$D40, FALSE))</f>
        <v>88.52991264258776</v>
      </c>
      <c r="L40">
        <f>IF(ISBLANK(HLOOKUP(L$1, m_preprocess!$1:$1048576, monthly!$D40, FALSE)), "", HLOOKUP(L$1, m_preprocess!$1:$1048576, monthly!$D40, FALSE))</f>
        <v>177.48305418724519</v>
      </c>
      <c r="M40">
        <f>IF(ISBLANK(HLOOKUP(M$1, m_preprocess!$1:$1048576, monthly!$D40, FALSE)), "", HLOOKUP(M$1, m_preprocess!$1:$1048576, monthly!$D40, FALSE))</f>
        <v>89.271116305759222</v>
      </c>
      <c r="N40">
        <f>IF(ISBLANK(HLOOKUP(N$1, m_preprocess!$1:$1048576, monthly!$D40, FALSE)), "", HLOOKUP(N$1, m_preprocess!$1:$1048576, monthly!$D40, FALSE))</f>
        <v>88.211937881485937</v>
      </c>
      <c r="O40">
        <f>IF(ISBLANK(HLOOKUP(O$1, m_preprocess!$1:$1048576, monthly!$D40, FALSE)), "", HLOOKUP(O$1, m_preprocess!$1:$1048576, monthly!$D40, FALSE))</f>
        <v>18.106584836466514</v>
      </c>
      <c r="P40">
        <f>IF(ISBLANK(HLOOKUP(P$1, m_preprocess!$1:$1048576, monthly!$D40, FALSE)), "", HLOOKUP(P$1, m_preprocess!$1:$1048576, monthly!$D40, FALSE))</f>
        <v>3.2588256960034712</v>
      </c>
      <c r="Q40">
        <f>IF(ISBLANK(HLOOKUP(Q$1, m_preprocess!$1:$1048576, monthly!$D40, FALSE)), "", HLOOKUP(Q$1, m_preprocess!$1:$1048576, monthly!$D40, FALSE))</f>
        <v>1.9303089041936876</v>
      </c>
      <c r="R40">
        <f>IF(ISBLANK(HLOOKUP(R$1, m_preprocess!$1:$1048576, monthly!$D40, FALSE)), "", HLOOKUP(R$1, m_preprocess!$1:$1048576, monthly!$D40, FALSE))</f>
        <v>1.3285167918097835</v>
      </c>
      <c r="S40">
        <f>IF(ISBLANK(HLOOKUP(S$1, m_preprocess!$1:$1048576, monthly!$D40, FALSE)), "", HLOOKUP(S$1, m_preprocess!$1:$1048576, monthly!$D40, FALSE))</f>
        <v>9.2104336984797968</v>
      </c>
      <c r="T40">
        <f>IF(ISBLANK(HLOOKUP(T$1, m_preprocess!$1:$1048576, monthly!$D40, FALSE)), "", HLOOKUP(T$1, m_preprocess!$1:$1048576, monthly!$D40, FALSE))</f>
        <v>5.6373254419832435</v>
      </c>
      <c r="U40">
        <f>IF(ISBLANK(HLOOKUP(U$1, m_preprocess!$1:$1048576, monthly!$D40, FALSE)), "", HLOOKUP(U$1, m_preprocess!$1:$1048576, monthly!$D40, FALSE))</f>
        <v>202103.70134549742</v>
      </c>
      <c r="V40">
        <f>IF(ISBLANK(HLOOKUP(V$1, m_preprocess!$1:$1048576, monthly!$D40, FALSE)), "", HLOOKUP(V$1, m_preprocess!$1:$1048576, monthly!$D40, FALSE))</f>
        <v>851886.57140585175</v>
      </c>
      <c r="W40">
        <f>IF(ISBLANK(HLOOKUP(W$1, m_preprocess!$1:$1048576, monthly!$D40, FALSE)), "", HLOOKUP(W$1, m_preprocess!$1:$1048576, monthly!$D40, FALSE))</f>
        <v>92.200703886942122</v>
      </c>
      <c r="X40" t="str">
        <f>IF(ISBLANK(HLOOKUP(X$1, m_preprocess!$1:$1048576, monthly!$D40, FALSE)), "", HLOOKUP(X$1, m_preprocess!$1:$1048576, monthly!$D40, FALSE))</f>
        <v/>
      </c>
      <c r="Y40" t="str">
        <f>IF(ISBLANK(HLOOKUP(Y$1, m_preprocess!$1:$1048576, monthly!$D40, FALSE)), "", HLOOKUP(Y$1, m_preprocess!$1:$1048576, monthly!$D40, FALSE))</f>
        <v/>
      </c>
      <c r="Z40" t="str">
        <f>IF(ISBLANK(HLOOKUP(Z$1, m_preprocess!$1:$1048576, monthly!$D40, FALSE)), "", HLOOKUP(Z$1, m_preprocess!$1:$1048576, monthly!$D40, FALSE))</f>
        <v/>
      </c>
    </row>
    <row r="41" spans="1:26">
      <c r="A41" s="31">
        <v>35156</v>
      </c>
      <c r="B41">
        <v>1996</v>
      </c>
      <c r="C41">
        <v>4</v>
      </c>
      <c r="D41">
        <v>41</v>
      </c>
      <c r="E41" t="str">
        <f>IF(ISBLANK(HLOOKUP(E$1, m_preprocess!$1:$1048576, monthly!$D41, FALSE)), "", HLOOKUP(E$1, m_preprocess!$1:$1048576, monthly!$D41, FALSE))</f>
        <v/>
      </c>
      <c r="F41" t="str">
        <f>IF(ISBLANK(HLOOKUP(F$1, m_preprocess!$1:$1048576, monthly!$D41, FALSE)), "", HLOOKUP(F$1, m_preprocess!$1:$1048576, monthly!$D41, FALSE))</f>
        <v/>
      </c>
      <c r="G41" t="str">
        <f>IF(ISBLANK(HLOOKUP(G$1, m_preprocess!$1:$1048576, monthly!$D41, FALSE)), "", HLOOKUP(G$1, m_preprocess!$1:$1048576, monthly!$D41, FALSE))</f>
        <v/>
      </c>
      <c r="H41" t="str">
        <f>IF(ISBLANK(HLOOKUP(H$1, m_preprocess!$1:$1048576, monthly!$D41, FALSE)), "", HLOOKUP(H$1, m_preprocess!$1:$1048576, monthly!$D41, FALSE))</f>
        <v/>
      </c>
      <c r="I41" t="str">
        <f>IF(ISBLANK(HLOOKUP(I$1, m_preprocess!$1:$1048576, monthly!$D41, FALSE)), "", HLOOKUP(I$1, m_preprocess!$1:$1048576, monthly!$D41, FALSE))</f>
        <v/>
      </c>
      <c r="J41" t="str">
        <f>IF(ISBLANK(HLOOKUP(J$1, m_preprocess!$1:$1048576, monthly!$D41, FALSE)), "", HLOOKUP(J$1, m_preprocess!$1:$1048576, monthly!$D41, FALSE))</f>
        <v/>
      </c>
      <c r="K41">
        <f>IF(ISBLANK(HLOOKUP(K$1, m_preprocess!$1:$1048576, monthly!$D41, FALSE)), "", HLOOKUP(K$1, m_preprocess!$1:$1048576, monthly!$D41, FALSE))</f>
        <v>90.430629724543806</v>
      </c>
      <c r="L41">
        <f>IF(ISBLANK(HLOOKUP(L$1, m_preprocess!$1:$1048576, monthly!$D41, FALSE)), "", HLOOKUP(L$1, m_preprocess!$1:$1048576, monthly!$D41, FALSE))</f>
        <v>175.53500665880907</v>
      </c>
      <c r="M41">
        <f>IF(ISBLANK(HLOOKUP(M$1, m_preprocess!$1:$1048576, monthly!$D41, FALSE)), "", HLOOKUP(M$1, m_preprocess!$1:$1048576, monthly!$D41, FALSE))</f>
        <v>88.775913800489604</v>
      </c>
      <c r="N41">
        <f>IF(ISBLANK(HLOOKUP(N$1, m_preprocess!$1:$1048576, monthly!$D41, FALSE)), "", HLOOKUP(N$1, m_preprocess!$1:$1048576, monthly!$D41, FALSE))</f>
        <v>86.759092858319448</v>
      </c>
      <c r="O41">
        <f>IF(ISBLANK(HLOOKUP(O$1, m_preprocess!$1:$1048576, monthly!$D41, FALSE)), "", HLOOKUP(O$1, m_preprocess!$1:$1048576, monthly!$D41, FALSE))</f>
        <v>17.809869113539769</v>
      </c>
      <c r="P41">
        <f>IF(ISBLANK(HLOOKUP(P$1, m_preprocess!$1:$1048576, monthly!$D41, FALSE)), "", HLOOKUP(P$1, m_preprocess!$1:$1048576, monthly!$D41, FALSE))</f>
        <v>2.9924823742014484</v>
      </c>
      <c r="Q41">
        <f>IF(ISBLANK(HLOOKUP(Q$1, m_preprocess!$1:$1048576, monthly!$D41, FALSE)), "", HLOOKUP(Q$1, m_preprocess!$1:$1048576, monthly!$D41, FALSE))</f>
        <v>1.6939340086701751</v>
      </c>
      <c r="R41">
        <f>IF(ISBLANK(HLOOKUP(R$1, m_preprocess!$1:$1048576, monthly!$D41, FALSE)), "", HLOOKUP(R$1, m_preprocess!$1:$1048576, monthly!$D41, FALSE))</f>
        <v>1.2985483655312733</v>
      </c>
      <c r="S41">
        <f>IF(ISBLANK(HLOOKUP(S$1, m_preprocess!$1:$1048576, monthly!$D41, FALSE)), "", HLOOKUP(S$1, m_preprocess!$1:$1048576, monthly!$D41, FALSE))</f>
        <v>9.2927814918337663</v>
      </c>
      <c r="T41">
        <f>IF(ISBLANK(HLOOKUP(T$1, m_preprocess!$1:$1048576, monthly!$D41, FALSE)), "", HLOOKUP(T$1, m_preprocess!$1:$1048576, monthly!$D41, FALSE))</f>
        <v>5.5246052475045531</v>
      </c>
      <c r="U41">
        <f>IF(ISBLANK(HLOOKUP(U$1, m_preprocess!$1:$1048576, monthly!$D41, FALSE)), "", HLOOKUP(U$1, m_preprocess!$1:$1048576, monthly!$D41, FALSE))</f>
        <v>195918.58031483722</v>
      </c>
      <c r="V41">
        <f>IF(ISBLANK(HLOOKUP(V$1, m_preprocess!$1:$1048576, monthly!$D41, FALSE)), "", HLOOKUP(V$1, m_preprocess!$1:$1048576, monthly!$D41, FALSE))</f>
        <v>855701.59724761371</v>
      </c>
      <c r="W41">
        <f>IF(ISBLANK(HLOOKUP(W$1, m_preprocess!$1:$1048576, monthly!$D41, FALSE)), "", HLOOKUP(W$1, m_preprocess!$1:$1048576, monthly!$D41, FALSE))</f>
        <v>90.803676592991408</v>
      </c>
      <c r="X41" t="str">
        <f>IF(ISBLANK(HLOOKUP(X$1, m_preprocess!$1:$1048576, monthly!$D41, FALSE)), "", HLOOKUP(X$1, m_preprocess!$1:$1048576, monthly!$D41, FALSE))</f>
        <v/>
      </c>
      <c r="Y41" t="str">
        <f>IF(ISBLANK(HLOOKUP(Y$1, m_preprocess!$1:$1048576, monthly!$D41, FALSE)), "", HLOOKUP(Y$1, m_preprocess!$1:$1048576, monthly!$D41, FALSE))</f>
        <v/>
      </c>
      <c r="Z41" t="str">
        <f>IF(ISBLANK(HLOOKUP(Z$1, m_preprocess!$1:$1048576, monthly!$D41, FALSE)), "", HLOOKUP(Z$1, m_preprocess!$1:$1048576, monthly!$D41, FALSE))</f>
        <v/>
      </c>
    </row>
    <row r="42" spans="1:26">
      <c r="A42" s="31">
        <v>35186</v>
      </c>
      <c r="B42">
        <v>1996</v>
      </c>
      <c r="C42">
        <v>5</v>
      </c>
      <c r="D42">
        <v>42</v>
      </c>
      <c r="E42" t="str">
        <f>IF(ISBLANK(HLOOKUP(E$1, m_preprocess!$1:$1048576, monthly!$D42, FALSE)), "", HLOOKUP(E$1, m_preprocess!$1:$1048576, monthly!$D42, FALSE))</f>
        <v/>
      </c>
      <c r="F42" t="str">
        <f>IF(ISBLANK(HLOOKUP(F$1, m_preprocess!$1:$1048576, monthly!$D42, FALSE)), "", HLOOKUP(F$1, m_preprocess!$1:$1048576, monthly!$D42, FALSE))</f>
        <v/>
      </c>
      <c r="G42" t="str">
        <f>IF(ISBLANK(HLOOKUP(G$1, m_preprocess!$1:$1048576, monthly!$D42, FALSE)), "", HLOOKUP(G$1, m_preprocess!$1:$1048576, monthly!$D42, FALSE))</f>
        <v/>
      </c>
      <c r="H42" t="str">
        <f>IF(ISBLANK(HLOOKUP(H$1, m_preprocess!$1:$1048576, monthly!$D42, FALSE)), "", HLOOKUP(H$1, m_preprocess!$1:$1048576, monthly!$D42, FALSE))</f>
        <v/>
      </c>
      <c r="I42" t="str">
        <f>IF(ISBLANK(HLOOKUP(I$1, m_preprocess!$1:$1048576, monthly!$D42, FALSE)), "", HLOOKUP(I$1, m_preprocess!$1:$1048576, monthly!$D42, FALSE))</f>
        <v/>
      </c>
      <c r="J42" t="str">
        <f>IF(ISBLANK(HLOOKUP(J$1, m_preprocess!$1:$1048576, monthly!$D42, FALSE)), "", HLOOKUP(J$1, m_preprocess!$1:$1048576, monthly!$D42, FALSE))</f>
        <v/>
      </c>
      <c r="K42">
        <f>IF(ISBLANK(HLOOKUP(K$1, m_preprocess!$1:$1048576, monthly!$D42, FALSE)), "", HLOOKUP(K$1, m_preprocess!$1:$1048576, monthly!$D42, FALSE))</f>
        <v>88.913662202731842</v>
      </c>
      <c r="L42">
        <f>IF(ISBLANK(HLOOKUP(L$1, m_preprocess!$1:$1048576, monthly!$D42, FALSE)), "", HLOOKUP(L$1, m_preprocess!$1:$1048576, monthly!$D42, FALSE))</f>
        <v>167.97781371390093</v>
      </c>
      <c r="M42">
        <f>IF(ISBLANK(HLOOKUP(M$1, m_preprocess!$1:$1048576, monthly!$D42, FALSE)), "", HLOOKUP(M$1, m_preprocess!$1:$1048576, monthly!$D42, FALSE))</f>
        <v>85.573265061522022</v>
      </c>
      <c r="N42">
        <f>IF(ISBLANK(HLOOKUP(N$1, m_preprocess!$1:$1048576, monthly!$D42, FALSE)), "", HLOOKUP(N$1, m_preprocess!$1:$1048576, monthly!$D42, FALSE))</f>
        <v>82.404548652378921</v>
      </c>
      <c r="O42">
        <f>IF(ISBLANK(HLOOKUP(O$1, m_preprocess!$1:$1048576, monthly!$D42, FALSE)), "", HLOOKUP(O$1, m_preprocess!$1:$1048576, monthly!$D42, FALSE))</f>
        <v>19.782416456500908</v>
      </c>
      <c r="P42">
        <f>IF(ISBLANK(HLOOKUP(P$1, m_preprocess!$1:$1048576, monthly!$D42, FALSE)), "", HLOOKUP(P$1, m_preprocess!$1:$1048576, monthly!$D42, FALSE))</f>
        <v>3.5348395946209807</v>
      </c>
      <c r="Q42">
        <f>IF(ISBLANK(HLOOKUP(Q$1, m_preprocess!$1:$1048576, monthly!$D42, FALSE)), "", HLOOKUP(Q$1, m_preprocess!$1:$1048576, monthly!$D42, FALSE))</f>
        <v>2.0333829164254955</v>
      </c>
      <c r="R42">
        <f>IF(ISBLANK(HLOOKUP(R$1, m_preprocess!$1:$1048576, monthly!$D42, FALSE)), "", HLOOKUP(R$1, m_preprocess!$1:$1048576, monthly!$D42, FALSE))</f>
        <v>1.5014566781954855</v>
      </c>
      <c r="S42">
        <f>IF(ISBLANK(HLOOKUP(S$1, m_preprocess!$1:$1048576, monthly!$D42, FALSE)), "", HLOOKUP(S$1, m_preprocess!$1:$1048576, monthly!$D42, FALSE))</f>
        <v>10.014658930417989</v>
      </c>
      <c r="T42">
        <f>IF(ISBLANK(HLOOKUP(T$1, m_preprocess!$1:$1048576, monthly!$D42, FALSE)), "", HLOOKUP(T$1, m_preprocess!$1:$1048576, monthly!$D42, FALSE))</f>
        <v>6.2329179314619356</v>
      </c>
      <c r="U42">
        <f>IF(ISBLANK(HLOOKUP(U$1, m_preprocess!$1:$1048576, monthly!$D42, FALSE)), "", HLOOKUP(U$1, m_preprocess!$1:$1048576, monthly!$D42, FALSE))</f>
        <v>189689.99043492205</v>
      </c>
      <c r="V42">
        <f>IF(ISBLANK(HLOOKUP(V$1, m_preprocess!$1:$1048576, monthly!$D42, FALSE)), "", HLOOKUP(V$1, m_preprocess!$1:$1048576, monthly!$D42, FALSE))</f>
        <v>842752.00594635168</v>
      </c>
      <c r="W42">
        <f>IF(ISBLANK(HLOOKUP(W$1, m_preprocess!$1:$1048576, monthly!$D42, FALSE)), "", HLOOKUP(W$1, m_preprocess!$1:$1048576, monthly!$D42, FALSE))</f>
        <v>90.541841260343858</v>
      </c>
      <c r="X42" t="str">
        <f>IF(ISBLANK(HLOOKUP(X$1, m_preprocess!$1:$1048576, monthly!$D42, FALSE)), "", HLOOKUP(X$1, m_preprocess!$1:$1048576, monthly!$D42, FALSE))</f>
        <v/>
      </c>
      <c r="Y42" t="str">
        <f>IF(ISBLANK(HLOOKUP(Y$1, m_preprocess!$1:$1048576, monthly!$D42, FALSE)), "", HLOOKUP(Y$1, m_preprocess!$1:$1048576, monthly!$D42, FALSE))</f>
        <v/>
      </c>
      <c r="Z42" t="str">
        <f>IF(ISBLANK(HLOOKUP(Z$1, m_preprocess!$1:$1048576, monthly!$D42, FALSE)), "", HLOOKUP(Z$1, m_preprocess!$1:$1048576, monthly!$D42, FALSE))</f>
        <v/>
      </c>
    </row>
    <row r="43" spans="1:26">
      <c r="A43" s="31">
        <v>35217</v>
      </c>
      <c r="B43">
        <v>1996</v>
      </c>
      <c r="C43">
        <v>6</v>
      </c>
      <c r="D43">
        <v>43</v>
      </c>
      <c r="E43" t="str">
        <f>IF(ISBLANK(HLOOKUP(E$1, m_preprocess!$1:$1048576, monthly!$D43, FALSE)), "", HLOOKUP(E$1, m_preprocess!$1:$1048576, monthly!$D43, FALSE))</f>
        <v/>
      </c>
      <c r="F43" t="str">
        <f>IF(ISBLANK(HLOOKUP(F$1, m_preprocess!$1:$1048576, monthly!$D43, FALSE)), "", HLOOKUP(F$1, m_preprocess!$1:$1048576, monthly!$D43, FALSE))</f>
        <v/>
      </c>
      <c r="G43" t="str">
        <f>IF(ISBLANK(HLOOKUP(G$1, m_preprocess!$1:$1048576, monthly!$D43, FALSE)), "", HLOOKUP(G$1, m_preprocess!$1:$1048576, monthly!$D43, FALSE))</f>
        <v/>
      </c>
      <c r="H43" t="str">
        <f>IF(ISBLANK(HLOOKUP(H$1, m_preprocess!$1:$1048576, monthly!$D43, FALSE)), "", HLOOKUP(H$1, m_preprocess!$1:$1048576, monthly!$D43, FALSE))</f>
        <v/>
      </c>
      <c r="I43" t="str">
        <f>IF(ISBLANK(HLOOKUP(I$1, m_preprocess!$1:$1048576, monthly!$D43, FALSE)), "", HLOOKUP(I$1, m_preprocess!$1:$1048576, monthly!$D43, FALSE))</f>
        <v/>
      </c>
      <c r="J43" t="str">
        <f>IF(ISBLANK(HLOOKUP(J$1, m_preprocess!$1:$1048576, monthly!$D43, FALSE)), "", HLOOKUP(J$1, m_preprocess!$1:$1048576, monthly!$D43, FALSE))</f>
        <v/>
      </c>
      <c r="K43">
        <f>IF(ISBLANK(HLOOKUP(K$1, m_preprocess!$1:$1048576, monthly!$D43, FALSE)), "", HLOOKUP(K$1, m_preprocess!$1:$1048576, monthly!$D43, FALSE))</f>
        <v>87.700285908102771</v>
      </c>
      <c r="L43">
        <f>IF(ISBLANK(HLOOKUP(L$1, m_preprocess!$1:$1048576, monthly!$D43, FALSE)), "", HLOOKUP(L$1, m_preprocess!$1:$1048576, monthly!$D43, FALSE))</f>
        <v>161.23493228505603</v>
      </c>
      <c r="M43">
        <f>IF(ISBLANK(HLOOKUP(M$1, m_preprocess!$1:$1048576, monthly!$D43, FALSE)), "", HLOOKUP(M$1, m_preprocess!$1:$1048576, monthly!$D43, FALSE))</f>
        <v>84.962262220521751</v>
      </c>
      <c r="N43">
        <f>IF(ISBLANK(HLOOKUP(N$1, m_preprocess!$1:$1048576, monthly!$D43, FALSE)), "", HLOOKUP(N$1, m_preprocess!$1:$1048576, monthly!$D43, FALSE))</f>
        <v>76.272670064534282</v>
      </c>
      <c r="O43">
        <f>IF(ISBLANK(HLOOKUP(O$1, m_preprocess!$1:$1048576, monthly!$D43, FALSE)), "", HLOOKUP(O$1, m_preprocess!$1:$1048576, monthly!$D43, FALSE))</f>
        <v>17.982339308200377</v>
      </c>
      <c r="P43">
        <f>IF(ISBLANK(HLOOKUP(P$1, m_preprocess!$1:$1048576, monthly!$D43, FALSE)), "", HLOOKUP(P$1, m_preprocess!$1:$1048576, monthly!$D43, FALSE))</f>
        <v>3.3598538139631069</v>
      </c>
      <c r="Q43">
        <f>IF(ISBLANK(HLOOKUP(Q$1, m_preprocess!$1:$1048576, monthly!$D43, FALSE)), "", HLOOKUP(Q$1, m_preprocess!$1:$1048576, monthly!$D43, FALSE))</f>
        <v>1.8483335796172979</v>
      </c>
      <c r="R43">
        <f>IF(ISBLANK(HLOOKUP(R$1, m_preprocess!$1:$1048576, monthly!$D43, FALSE)), "", HLOOKUP(R$1, m_preprocess!$1:$1048576, monthly!$D43, FALSE))</f>
        <v>1.511520234345809</v>
      </c>
      <c r="S43">
        <f>IF(ISBLANK(HLOOKUP(S$1, m_preprocess!$1:$1048576, monthly!$D43, FALSE)), "", HLOOKUP(S$1, m_preprocess!$1:$1048576, monthly!$D43, FALSE))</f>
        <v>8.4161357183059007</v>
      </c>
      <c r="T43">
        <f>IF(ISBLANK(HLOOKUP(T$1, m_preprocess!$1:$1048576, monthly!$D43, FALSE)), "", HLOOKUP(T$1, m_preprocess!$1:$1048576, monthly!$D43, FALSE))</f>
        <v>6.2063497759313666</v>
      </c>
      <c r="U43">
        <f>IF(ISBLANK(HLOOKUP(U$1, m_preprocess!$1:$1048576, monthly!$D43, FALSE)), "", HLOOKUP(U$1, m_preprocess!$1:$1048576, monthly!$D43, FALSE))</f>
        <v>200714.79556270462</v>
      </c>
      <c r="V43">
        <f>IF(ISBLANK(HLOOKUP(V$1, m_preprocess!$1:$1048576, monthly!$D43, FALSE)), "", HLOOKUP(V$1, m_preprocess!$1:$1048576, monthly!$D43, FALSE))</f>
        <v>847466.71329165401</v>
      </c>
      <c r="W43">
        <f>IF(ISBLANK(HLOOKUP(W$1, m_preprocess!$1:$1048576, monthly!$D43, FALSE)), "", HLOOKUP(W$1, m_preprocess!$1:$1048576, monthly!$D43, FALSE))</f>
        <v>88.781404456745619</v>
      </c>
      <c r="X43" t="str">
        <f>IF(ISBLANK(HLOOKUP(X$1, m_preprocess!$1:$1048576, monthly!$D43, FALSE)), "", HLOOKUP(X$1, m_preprocess!$1:$1048576, monthly!$D43, FALSE))</f>
        <v/>
      </c>
      <c r="Y43" t="str">
        <f>IF(ISBLANK(HLOOKUP(Y$1, m_preprocess!$1:$1048576, monthly!$D43, FALSE)), "", HLOOKUP(Y$1, m_preprocess!$1:$1048576, monthly!$D43, FALSE))</f>
        <v/>
      </c>
      <c r="Z43" t="str">
        <f>IF(ISBLANK(HLOOKUP(Z$1, m_preprocess!$1:$1048576, monthly!$D43, FALSE)), "", HLOOKUP(Z$1, m_preprocess!$1:$1048576, monthly!$D43, FALSE))</f>
        <v/>
      </c>
    </row>
    <row r="44" spans="1:26">
      <c r="A44" s="31">
        <v>35247</v>
      </c>
      <c r="B44">
        <v>1996</v>
      </c>
      <c r="C44">
        <v>7</v>
      </c>
      <c r="D44">
        <v>44</v>
      </c>
      <c r="E44" t="str">
        <f>IF(ISBLANK(HLOOKUP(E$1, m_preprocess!$1:$1048576, monthly!$D44, FALSE)), "", HLOOKUP(E$1, m_preprocess!$1:$1048576, monthly!$D44, FALSE))</f>
        <v/>
      </c>
      <c r="F44" t="str">
        <f>IF(ISBLANK(HLOOKUP(F$1, m_preprocess!$1:$1048576, monthly!$D44, FALSE)), "", HLOOKUP(F$1, m_preprocess!$1:$1048576, monthly!$D44, FALSE))</f>
        <v/>
      </c>
      <c r="G44" t="str">
        <f>IF(ISBLANK(HLOOKUP(G$1, m_preprocess!$1:$1048576, monthly!$D44, FALSE)), "", HLOOKUP(G$1, m_preprocess!$1:$1048576, monthly!$D44, FALSE))</f>
        <v/>
      </c>
      <c r="H44" t="str">
        <f>IF(ISBLANK(HLOOKUP(H$1, m_preprocess!$1:$1048576, monthly!$D44, FALSE)), "", HLOOKUP(H$1, m_preprocess!$1:$1048576, monthly!$D44, FALSE))</f>
        <v/>
      </c>
      <c r="I44" t="str">
        <f>IF(ISBLANK(HLOOKUP(I$1, m_preprocess!$1:$1048576, monthly!$D44, FALSE)), "", HLOOKUP(I$1, m_preprocess!$1:$1048576, monthly!$D44, FALSE))</f>
        <v/>
      </c>
      <c r="J44" t="str">
        <f>IF(ISBLANK(HLOOKUP(J$1, m_preprocess!$1:$1048576, monthly!$D44, FALSE)), "", HLOOKUP(J$1, m_preprocess!$1:$1048576, monthly!$D44, FALSE))</f>
        <v/>
      </c>
      <c r="K44">
        <f>IF(ISBLANK(HLOOKUP(K$1, m_preprocess!$1:$1048576, monthly!$D44, FALSE)), "", HLOOKUP(K$1, m_preprocess!$1:$1048576, monthly!$D44, FALSE))</f>
        <v>88.49557878095581</v>
      </c>
      <c r="L44">
        <f>IF(ISBLANK(HLOOKUP(L$1, m_preprocess!$1:$1048576, monthly!$D44, FALSE)), "", HLOOKUP(L$1, m_preprocess!$1:$1048576, monthly!$D44, FALSE))</f>
        <v>164.44179828484047</v>
      </c>
      <c r="M44">
        <f>IF(ISBLANK(HLOOKUP(M$1, m_preprocess!$1:$1048576, monthly!$D44, FALSE)), "", HLOOKUP(M$1, m_preprocess!$1:$1048576, monthly!$D44, FALSE))</f>
        <v>82.851559532495614</v>
      </c>
      <c r="N44">
        <f>IF(ISBLANK(HLOOKUP(N$1, m_preprocess!$1:$1048576, monthly!$D44, FALSE)), "", HLOOKUP(N$1, m_preprocess!$1:$1048576, monthly!$D44, FALSE))</f>
        <v>81.59023875234486</v>
      </c>
      <c r="O44">
        <f>IF(ISBLANK(HLOOKUP(O$1, m_preprocess!$1:$1048576, monthly!$D44, FALSE)), "", HLOOKUP(O$1, m_preprocess!$1:$1048576, monthly!$D44, FALSE))</f>
        <v>19.929758961062987</v>
      </c>
      <c r="P44">
        <f>IF(ISBLANK(HLOOKUP(P$1, m_preprocess!$1:$1048576, monthly!$D44, FALSE)), "", HLOOKUP(P$1, m_preprocess!$1:$1048576, monthly!$D44, FALSE))</f>
        <v>3.9076141955230712</v>
      </c>
      <c r="Q44">
        <f>IF(ISBLANK(HLOOKUP(Q$1, m_preprocess!$1:$1048576, monthly!$D44, FALSE)), "", HLOOKUP(Q$1, m_preprocess!$1:$1048576, monthly!$D44, FALSE))</f>
        <v>2.2573573757638483</v>
      </c>
      <c r="R44">
        <f>IF(ISBLANK(HLOOKUP(R$1, m_preprocess!$1:$1048576, monthly!$D44, FALSE)), "", HLOOKUP(R$1, m_preprocess!$1:$1048576, monthly!$D44, FALSE))</f>
        <v>1.6502568197592227</v>
      </c>
      <c r="S44">
        <f>IF(ISBLANK(HLOOKUP(S$1, m_preprocess!$1:$1048576, monthly!$D44, FALSE)), "", HLOOKUP(S$1, m_preprocess!$1:$1048576, monthly!$D44, FALSE))</f>
        <v>9.5549555549037066</v>
      </c>
      <c r="T44">
        <f>IF(ISBLANK(HLOOKUP(T$1, m_preprocess!$1:$1048576, monthly!$D44, FALSE)), "", HLOOKUP(T$1, m_preprocess!$1:$1048576, monthly!$D44, FALSE))</f>
        <v>6.4671892106362083</v>
      </c>
      <c r="U44">
        <f>IF(ISBLANK(HLOOKUP(U$1, m_preprocess!$1:$1048576, monthly!$D44, FALSE)), "", HLOOKUP(U$1, m_preprocess!$1:$1048576, monthly!$D44, FALSE))</f>
        <v>189094.01574047812</v>
      </c>
      <c r="V44">
        <f>IF(ISBLANK(HLOOKUP(V$1, m_preprocess!$1:$1048576, monthly!$D44, FALSE)), "", HLOOKUP(V$1, m_preprocess!$1:$1048576, monthly!$D44, FALSE))</f>
        <v>847487.00440874789</v>
      </c>
      <c r="W44">
        <f>IF(ISBLANK(HLOOKUP(W$1, m_preprocess!$1:$1048576, monthly!$D44, FALSE)), "", HLOOKUP(W$1, m_preprocess!$1:$1048576, monthly!$D44, FALSE))</f>
        <v>88.379255547262332</v>
      </c>
      <c r="X44" t="str">
        <f>IF(ISBLANK(HLOOKUP(X$1, m_preprocess!$1:$1048576, monthly!$D44, FALSE)), "", HLOOKUP(X$1, m_preprocess!$1:$1048576, monthly!$D44, FALSE))</f>
        <v/>
      </c>
      <c r="Y44" t="str">
        <f>IF(ISBLANK(HLOOKUP(Y$1, m_preprocess!$1:$1048576, monthly!$D44, FALSE)), "", HLOOKUP(Y$1, m_preprocess!$1:$1048576, monthly!$D44, FALSE))</f>
        <v/>
      </c>
      <c r="Z44" t="str">
        <f>IF(ISBLANK(HLOOKUP(Z$1, m_preprocess!$1:$1048576, monthly!$D44, FALSE)), "", HLOOKUP(Z$1, m_preprocess!$1:$1048576, monthly!$D44, FALSE))</f>
        <v/>
      </c>
    </row>
    <row r="45" spans="1:26">
      <c r="A45" s="31">
        <v>35278</v>
      </c>
      <c r="B45">
        <v>1996</v>
      </c>
      <c r="C45">
        <v>8</v>
      </c>
      <c r="D45">
        <v>45</v>
      </c>
      <c r="E45" t="str">
        <f>IF(ISBLANK(HLOOKUP(E$1, m_preprocess!$1:$1048576, monthly!$D45, FALSE)), "", HLOOKUP(E$1, m_preprocess!$1:$1048576, monthly!$D45, FALSE))</f>
        <v/>
      </c>
      <c r="F45" t="str">
        <f>IF(ISBLANK(HLOOKUP(F$1, m_preprocess!$1:$1048576, monthly!$D45, FALSE)), "", HLOOKUP(F$1, m_preprocess!$1:$1048576, monthly!$D45, FALSE))</f>
        <v/>
      </c>
      <c r="G45" t="str">
        <f>IF(ISBLANK(HLOOKUP(G$1, m_preprocess!$1:$1048576, monthly!$D45, FALSE)), "", HLOOKUP(G$1, m_preprocess!$1:$1048576, monthly!$D45, FALSE))</f>
        <v/>
      </c>
      <c r="H45" t="str">
        <f>IF(ISBLANK(HLOOKUP(H$1, m_preprocess!$1:$1048576, monthly!$D45, FALSE)), "", HLOOKUP(H$1, m_preprocess!$1:$1048576, monthly!$D45, FALSE))</f>
        <v/>
      </c>
      <c r="I45" t="str">
        <f>IF(ISBLANK(HLOOKUP(I$1, m_preprocess!$1:$1048576, monthly!$D45, FALSE)), "", HLOOKUP(I$1, m_preprocess!$1:$1048576, monthly!$D45, FALSE))</f>
        <v/>
      </c>
      <c r="J45" t="str">
        <f>IF(ISBLANK(HLOOKUP(J$1, m_preprocess!$1:$1048576, monthly!$D45, FALSE)), "", HLOOKUP(J$1, m_preprocess!$1:$1048576, monthly!$D45, FALSE))</f>
        <v/>
      </c>
      <c r="K45">
        <f>IF(ISBLANK(HLOOKUP(K$1, m_preprocess!$1:$1048576, monthly!$D45, FALSE)), "", HLOOKUP(K$1, m_preprocess!$1:$1048576, monthly!$D45, FALSE))</f>
        <v>87.627459145248338</v>
      </c>
      <c r="L45">
        <f>IF(ISBLANK(HLOOKUP(L$1, m_preprocess!$1:$1048576, monthly!$D45, FALSE)), "", HLOOKUP(L$1, m_preprocess!$1:$1048576, monthly!$D45, FALSE))</f>
        <v>144.33325824700046</v>
      </c>
      <c r="M45">
        <f>IF(ISBLANK(HLOOKUP(M$1, m_preprocess!$1:$1048576, monthly!$D45, FALSE)), "", HLOOKUP(M$1, m_preprocess!$1:$1048576, monthly!$D45, FALSE))</f>
        <v>74.130886720181536</v>
      </c>
      <c r="N45">
        <f>IF(ISBLANK(HLOOKUP(N$1, m_preprocess!$1:$1048576, monthly!$D45, FALSE)), "", HLOOKUP(N$1, m_preprocess!$1:$1048576, monthly!$D45, FALSE))</f>
        <v>70.202371526818922</v>
      </c>
      <c r="O45">
        <f>IF(ISBLANK(HLOOKUP(O$1, m_preprocess!$1:$1048576, monthly!$D45, FALSE)), "", HLOOKUP(O$1, m_preprocess!$1:$1048576, monthly!$D45, FALSE))</f>
        <v>19.264880255017395</v>
      </c>
      <c r="P45">
        <f>IF(ISBLANK(HLOOKUP(P$1, m_preprocess!$1:$1048576, monthly!$D45, FALSE)), "", HLOOKUP(P$1, m_preprocess!$1:$1048576, monthly!$D45, FALSE))</f>
        <v>3.6973986688435589</v>
      </c>
      <c r="Q45">
        <f>IF(ISBLANK(HLOOKUP(Q$1, m_preprocess!$1:$1048576, monthly!$D45, FALSE)), "", HLOOKUP(Q$1, m_preprocess!$1:$1048576, monthly!$D45, FALSE))</f>
        <v>2.202720475814921</v>
      </c>
      <c r="R45">
        <f>IF(ISBLANK(HLOOKUP(R$1, m_preprocess!$1:$1048576, monthly!$D45, FALSE)), "", HLOOKUP(R$1, m_preprocess!$1:$1048576, monthly!$D45, FALSE))</f>
        <v>1.4946781930286379</v>
      </c>
      <c r="S45">
        <f>IF(ISBLANK(HLOOKUP(S$1, m_preprocess!$1:$1048576, monthly!$D45, FALSE)), "", HLOOKUP(S$1, m_preprocess!$1:$1048576, monthly!$D45, FALSE))</f>
        <v>8.7062987347642409</v>
      </c>
      <c r="T45">
        <f>IF(ISBLANK(HLOOKUP(T$1, m_preprocess!$1:$1048576, monthly!$D45, FALSE)), "", HLOOKUP(T$1, m_preprocess!$1:$1048576, monthly!$D45, FALSE))</f>
        <v>6.8611828514095956</v>
      </c>
      <c r="U45">
        <f>IF(ISBLANK(HLOOKUP(U$1, m_preprocess!$1:$1048576, monthly!$D45, FALSE)), "", HLOOKUP(U$1, m_preprocess!$1:$1048576, monthly!$D45, FALSE))</f>
        <v>181863.16697999553</v>
      </c>
      <c r="V45">
        <f>IF(ISBLANK(HLOOKUP(V$1, m_preprocess!$1:$1048576, monthly!$D45, FALSE)), "", HLOOKUP(V$1, m_preprocess!$1:$1048576, monthly!$D45, FALSE))</f>
        <v>836924.64928291144</v>
      </c>
      <c r="W45">
        <f>IF(ISBLANK(HLOOKUP(W$1, m_preprocess!$1:$1048576, monthly!$D45, FALSE)), "", HLOOKUP(W$1, m_preprocess!$1:$1048576, monthly!$D45, FALSE))</f>
        <v>86.337745409486814</v>
      </c>
      <c r="X45" t="str">
        <f>IF(ISBLANK(HLOOKUP(X$1, m_preprocess!$1:$1048576, monthly!$D45, FALSE)), "", HLOOKUP(X$1, m_preprocess!$1:$1048576, monthly!$D45, FALSE))</f>
        <v/>
      </c>
      <c r="Y45" t="str">
        <f>IF(ISBLANK(HLOOKUP(Y$1, m_preprocess!$1:$1048576, monthly!$D45, FALSE)), "", HLOOKUP(Y$1, m_preprocess!$1:$1048576, monthly!$D45, FALSE))</f>
        <v/>
      </c>
      <c r="Z45" t="str">
        <f>IF(ISBLANK(HLOOKUP(Z$1, m_preprocess!$1:$1048576, monthly!$D45, FALSE)), "", HLOOKUP(Z$1, m_preprocess!$1:$1048576, monthly!$D45, FALSE))</f>
        <v/>
      </c>
    </row>
    <row r="46" spans="1:26">
      <c r="A46" s="31">
        <v>35309</v>
      </c>
      <c r="B46">
        <v>1996</v>
      </c>
      <c r="C46">
        <v>9</v>
      </c>
      <c r="D46">
        <v>46</v>
      </c>
      <c r="E46" t="str">
        <f>IF(ISBLANK(HLOOKUP(E$1, m_preprocess!$1:$1048576, monthly!$D46, FALSE)), "", HLOOKUP(E$1, m_preprocess!$1:$1048576, monthly!$D46, FALSE))</f>
        <v/>
      </c>
      <c r="F46" t="str">
        <f>IF(ISBLANK(HLOOKUP(F$1, m_preprocess!$1:$1048576, monthly!$D46, FALSE)), "", HLOOKUP(F$1, m_preprocess!$1:$1048576, monthly!$D46, FALSE))</f>
        <v/>
      </c>
      <c r="G46" t="str">
        <f>IF(ISBLANK(HLOOKUP(G$1, m_preprocess!$1:$1048576, monthly!$D46, FALSE)), "", HLOOKUP(G$1, m_preprocess!$1:$1048576, monthly!$D46, FALSE))</f>
        <v/>
      </c>
      <c r="H46" t="str">
        <f>IF(ISBLANK(HLOOKUP(H$1, m_preprocess!$1:$1048576, monthly!$D46, FALSE)), "", HLOOKUP(H$1, m_preprocess!$1:$1048576, monthly!$D46, FALSE))</f>
        <v/>
      </c>
      <c r="I46" t="str">
        <f>IF(ISBLANK(HLOOKUP(I$1, m_preprocess!$1:$1048576, monthly!$D46, FALSE)), "", HLOOKUP(I$1, m_preprocess!$1:$1048576, monthly!$D46, FALSE))</f>
        <v/>
      </c>
      <c r="J46" t="str">
        <f>IF(ISBLANK(HLOOKUP(J$1, m_preprocess!$1:$1048576, monthly!$D46, FALSE)), "", HLOOKUP(J$1, m_preprocess!$1:$1048576, monthly!$D46, FALSE))</f>
        <v/>
      </c>
      <c r="K46">
        <f>IF(ISBLANK(HLOOKUP(K$1, m_preprocess!$1:$1048576, monthly!$D46, FALSE)), "", HLOOKUP(K$1, m_preprocess!$1:$1048576, monthly!$D46, FALSE))</f>
        <v>88.67758025479931</v>
      </c>
      <c r="L46">
        <f>IF(ISBLANK(HLOOKUP(L$1, m_preprocess!$1:$1048576, monthly!$D46, FALSE)), "", HLOOKUP(L$1, m_preprocess!$1:$1048576, monthly!$D46, FALSE))</f>
        <v>159.90648287734376</v>
      </c>
      <c r="M46">
        <f>IF(ISBLANK(HLOOKUP(M$1, m_preprocess!$1:$1048576, monthly!$D46, FALSE)), "", HLOOKUP(M$1, m_preprocess!$1:$1048576, monthly!$D46, FALSE))</f>
        <v>84.243739451504439</v>
      </c>
      <c r="N46">
        <f>IF(ISBLANK(HLOOKUP(N$1, m_preprocess!$1:$1048576, monthly!$D46, FALSE)), "", HLOOKUP(N$1, m_preprocess!$1:$1048576, monthly!$D46, FALSE))</f>
        <v>75.662743425839338</v>
      </c>
      <c r="O46">
        <f>IF(ISBLANK(HLOOKUP(O$1, m_preprocess!$1:$1048576, monthly!$D46, FALSE)), "", HLOOKUP(O$1, m_preprocess!$1:$1048576, monthly!$D46, FALSE))</f>
        <v>17.536910504040822</v>
      </c>
      <c r="P46">
        <f>IF(ISBLANK(HLOOKUP(P$1, m_preprocess!$1:$1048576, monthly!$D46, FALSE)), "", HLOOKUP(P$1, m_preprocess!$1:$1048576, monthly!$D46, FALSE))</f>
        <v>3.3693592000097481</v>
      </c>
      <c r="Q46">
        <f>IF(ISBLANK(HLOOKUP(Q$1, m_preprocess!$1:$1048576, monthly!$D46, FALSE)), "", HLOOKUP(Q$1, m_preprocess!$1:$1048576, monthly!$D46, FALSE))</f>
        <v>1.9979651163543994</v>
      </c>
      <c r="R46">
        <f>IF(ISBLANK(HLOOKUP(R$1, m_preprocess!$1:$1048576, monthly!$D46, FALSE)), "", HLOOKUP(R$1, m_preprocess!$1:$1048576, monthly!$D46, FALSE))</f>
        <v>1.3713940836553484</v>
      </c>
      <c r="S46">
        <f>IF(ISBLANK(HLOOKUP(S$1, m_preprocess!$1:$1048576, monthly!$D46, FALSE)), "", HLOOKUP(S$1, m_preprocess!$1:$1048576, monthly!$D46, FALSE))</f>
        <v>8.2172985539687744</v>
      </c>
      <c r="T46">
        <f>IF(ISBLANK(HLOOKUP(T$1, m_preprocess!$1:$1048576, monthly!$D46, FALSE)), "", HLOOKUP(T$1, m_preprocess!$1:$1048576, monthly!$D46, FALSE))</f>
        <v>5.9502527500623028</v>
      </c>
      <c r="U46">
        <f>IF(ISBLANK(HLOOKUP(U$1, m_preprocess!$1:$1048576, monthly!$D46, FALSE)), "", HLOOKUP(U$1, m_preprocess!$1:$1048576, monthly!$D46, FALSE))</f>
        <v>188314.85592829186</v>
      </c>
      <c r="V46">
        <f>IF(ISBLANK(HLOOKUP(V$1, m_preprocess!$1:$1048576, monthly!$D46, FALSE)), "", HLOOKUP(V$1, m_preprocess!$1:$1048576, monthly!$D46, FALSE))</f>
        <v>838271.93693156913</v>
      </c>
      <c r="W46">
        <f>IF(ISBLANK(HLOOKUP(W$1, m_preprocess!$1:$1048576, monthly!$D46, FALSE)), "", HLOOKUP(W$1, m_preprocess!$1:$1048576, monthly!$D46, FALSE))</f>
        <v>84.817481195554805</v>
      </c>
      <c r="X46" t="str">
        <f>IF(ISBLANK(HLOOKUP(X$1, m_preprocess!$1:$1048576, monthly!$D46, FALSE)), "", HLOOKUP(X$1, m_preprocess!$1:$1048576, monthly!$D46, FALSE))</f>
        <v/>
      </c>
      <c r="Y46" t="str">
        <f>IF(ISBLANK(HLOOKUP(Y$1, m_preprocess!$1:$1048576, monthly!$D46, FALSE)), "", HLOOKUP(Y$1, m_preprocess!$1:$1048576, monthly!$D46, FALSE))</f>
        <v/>
      </c>
      <c r="Z46" t="str">
        <f>IF(ISBLANK(HLOOKUP(Z$1, m_preprocess!$1:$1048576, monthly!$D46, FALSE)), "", HLOOKUP(Z$1, m_preprocess!$1:$1048576, monthly!$D46, FALSE))</f>
        <v/>
      </c>
    </row>
    <row r="47" spans="1:26">
      <c r="A47" s="31">
        <v>35339</v>
      </c>
      <c r="B47">
        <v>1996</v>
      </c>
      <c r="C47">
        <v>10</v>
      </c>
      <c r="D47">
        <v>47</v>
      </c>
      <c r="E47" t="str">
        <f>IF(ISBLANK(HLOOKUP(E$1, m_preprocess!$1:$1048576, monthly!$D47, FALSE)), "", HLOOKUP(E$1, m_preprocess!$1:$1048576, monthly!$D47, FALSE))</f>
        <v/>
      </c>
      <c r="F47" t="str">
        <f>IF(ISBLANK(HLOOKUP(F$1, m_preprocess!$1:$1048576, monthly!$D47, FALSE)), "", HLOOKUP(F$1, m_preprocess!$1:$1048576, monthly!$D47, FALSE))</f>
        <v/>
      </c>
      <c r="G47" t="str">
        <f>IF(ISBLANK(HLOOKUP(G$1, m_preprocess!$1:$1048576, monthly!$D47, FALSE)), "", HLOOKUP(G$1, m_preprocess!$1:$1048576, monthly!$D47, FALSE))</f>
        <v/>
      </c>
      <c r="H47" t="str">
        <f>IF(ISBLANK(HLOOKUP(H$1, m_preprocess!$1:$1048576, monthly!$D47, FALSE)), "", HLOOKUP(H$1, m_preprocess!$1:$1048576, monthly!$D47, FALSE))</f>
        <v/>
      </c>
      <c r="I47" t="str">
        <f>IF(ISBLANK(HLOOKUP(I$1, m_preprocess!$1:$1048576, monthly!$D47, FALSE)), "", HLOOKUP(I$1, m_preprocess!$1:$1048576, monthly!$D47, FALSE))</f>
        <v/>
      </c>
      <c r="J47" t="str">
        <f>IF(ISBLANK(HLOOKUP(J$1, m_preprocess!$1:$1048576, monthly!$D47, FALSE)), "", HLOOKUP(J$1, m_preprocess!$1:$1048576, monthly!$D47, FALSE))</f>
        <v/>
      </c>
      <c r="K47">
        <f>IF(ISBLANK(HLOOKUP(K$1, m_preprocess!$1:$1048576, monthly!$D47, FALSE)), "", HLOOKUP(K$1, m_preprocess!$1:$1048576, monthly!$D47, FALSE))</f>
        <v>87.762874010084531</v>
      </c>
      <c r="L47">
        <f>IF(ISBLANK(HLOOKUP(L$1, m_preprocess!$1:$1048576, monthly!$D47, FALSE)), "", HLOOKUP(L$1, m_preprocess!$1:$1048576, monthly!$D47, FALSE))</f>
        <v>184.53014922075846</v>
      </c>
      <c r="M47">
        <f>IF(ISBLANK(HLOOKUP(M$1, m_preprocess!$1:$1048576, monthly!$D47, FALSE)), "", HLOOKUP(M$1, m_preprocess!$1:$1048576, monthly!$D47, FALSE))</f>
        <v>105.57886394954431</v>
      </c>
      <c r="N47">
        <f>IF(ISBLANK(HLOOKUP(N$1, m_preprocess!$1:$1048576, monthly!$D47, FALSE)), "", HLOOKUP(N$1, m_preprocess!$1:$1048576, monthly!$D47, FALSE))</f>
        <v>78.951285271214147</v>
      </c>
      <c r="O47">
        <f>IF(ISBLANK(HLOOKUP(O$1, m_preprocess!$1:$1048576, monthly!$D47, FALSE)), "", HLOOKUP(O$1, m_preprocess!$1:$1048576, monthly!$D47, FALSE))</f>
        <v>20.646482565590944</v>
      </c>
      <c r="P47">
        <f>IF(ISBLANK(HLOOKUP(P$1, m_preprocess!$1:$1048576, monthly!$D47, FALSE)), "", HLOOKUP(P$1, m_preprocess!$1:$1048576, monthly!$D47, FALSE))</f>
        <v>4.0735807801283928</v>
      </c>
      <c r="Q47">
        <f>IF(ISBLANK(HLOOKUP(Q$1, m_preprocess!$1:$1048576, monthly!$D47, FALSE)), "", HLOOKUP(Q$1, m_preprocess!$1:$1048576, monthly!$D47, FALSE))</f>
        <v>2.3486162394312586</v>
      </c>
      <c r="R47">
        <f>IF(ISBLANK(HLOOKUP(R$1, m_preprocess!$1:$1048576, monthly!$D47, FALSE)), "", HLOOKUP(R$1, m_preprocess!$1:$1048576, monthly!$D47, FALSE))</f>
        <v>1.7249645406971341</v>
      </c>
      <c r="S47">
        <f>IF(ISBLANK(HLOOKUP(S$1, m_preprocess!$1:$1048576, monthly!$D47, FALSE)), "", HLOOKUP(S$1, m_preprocess!$1:$1048576, monthly!$D47, FALSE))</f>
        <v>10.082686145854682</v>
      </c>
      <c r="T47">
        <f>IF(ISBLANK(HLOOKUP(T$1, m_preprocess!$1:$1048576, monthly!$D47, FALSE)), "", HLOOKUP(T$1, m_preprocess!$1:$1048576, monthly!$D47, FALSE))</f>
        <v>6.4902156396078716</v>
      </c>
      <c r="U47">
        <f>IF(ISBLANK(HLOOKUP(U$1, m_preprocess!$1:$1048576, monthly!$D47, FALSE)), "", HLOOKUP(U$1, m_preprocess!$1:$1048576, monthly!$D47, FALSE))</f>
        <v>185416.39901017203</v>
      </c>
      <c r="V47">
        <f>IF(ISBLANK(HLOOKUP(V$1, m_preprocess!$1:$1048576, monthly!$D47, FALSE)), "", HLOOKUP(V$1, m_preprocess!$1:$1048576, monthly!$D47, FALSE))</f>
        <v>842550.85038940317</v>
      </c>
      <c r="W47">
        <f>IF(ISBLANK(HLOOKUP(W$1, m_preprocess!$1:$1048576, monthly!$D47, FALSE)), "", HLOOKUP(W$1, m_preprocess!$1:$1048576, monthly!$D47, FALSE))</f>
        <v>81.681593446540205</v>
      </c>
      <c r="X47" t="str">
        <f>IF(ISBLANK(HLOOKUP(X$1, m_preprocess!$1:$1048576, monthly!$D47, FALSE)), "", HLOOKUP(X$1, m_preprocess!$1:$1048576, monthly!$D47, FALSE))</f>
        <v/>
      </c>
      <c r="Y47" t="str">
        <f>IF(ISBLANK(HLOOKUP(Y$1, m_preprocess!$1:$1048576, monthly!$D47, FALSE)), "", HLOOKUP(Y$1, m_preprocess!$1:$1048576, monthly!$D47, FALSE))</f>
        <v/>
      </c>
      <c r="Z47" t="str">
        <f>IF(ISBLANK(HLOOKUP(Z$1, m_preprocess!$1:$1048576, monthly!$D47, FALSE)), "", HLOOKUP(Z$1, m_preprocess!$1:$1048576, monthly!$D47, FALSE))</f>
        <v/>
      </c>
    </row>
    <row r="48" spans="1:26">
      <c r="A48" s="31">
        <v>35370</v>
      </c>
      <c r="B48">
        <v>1996</v>
      </c>
      <c r="C48">
        <v>11</v>
      </c>
      <c r="D48">
        <v>48</v>
      </c>
      <c r="E48" t="str">
        <f>IF(ISBLANK(HLOOKUP(E$1, m_preprocess!$1:$1048576, monthly!$D48, FALSE)), "", HLOOKUP(E$1, m_preprocess!$1:$1048576, monthly!$D48, FALSE))</f>
        <v/>
      </c>
      <c r="F48" t="str">
        <f>IF(ISBLANK(HLOOKUP(F$1, m_preprocess!$1:$1048576, monthly!$D48, FALSE)), "", HLOOKUP(F$1, m_preprocess!$1:$1048576, monthly!$D48, FALSE))</f>
        <v/>
      </c>
      <c r="G48" t="str">
        <f>IF(ISBLANK(HLOOKUP(G$1, m_preprocess!$1:$1048576, monthly!$D48, FALSE)), "", HLOOKUP(G$1, m_preprocess!$1:$1048576, monthly!$D48, FALSE))</f>
        <v/>
      </c>
      <c r="H48" t="str">
        <f>IF(ISBLANK(HLOOKUP(H$1, m_preprocess!$1:$1048576, monthly!$D48, FALSE)), "", HLOOKUP(H$1, m_preprocess!$1:$1048576, monthly!$D48, FALSE))</f>
        <v/>
      </c>
      <c r="I48" t="str">
        <f>IF(ISBLANK(HLOOKUP(I$1, m_preprocess!$1:$1048576, monthly!$D48, FALSE)), "", HLOOKUP(I$1, m_preprocess!$1:$1048576, monthly!$D48, FALSE))</f>
        <v/>
      </c>
      <c r="J48" t="str">
        <f>IF(ISBLANK(HLOOKUP(J$1, m_preprocess!$1:$1048576, monthly!$D48, FALSE)), "", HLOOKUP(J$1, m_preprocess!$1:$1048576, monthly!$D48, FALSE))</f>
        <v/>
      </c>
      <c r="K48">
        <f>IF(ISBLANK(HLOOKUP(K$1, m_preprocess!$1:$1048576, monthly!$D48, FALSE)), "", HLOOKUP(K$1, m_preprocess!$1:$1048576, monthly!$D48, FALSE))</f>
        <v>86.87822735913258</v>
      </c>
      <c r="L48">
        <f>IF(ISBLANK(HLOOKUP(L$1, m_preprocess!$1:$1048576, monthly!$D48, FALSE)), "", HLOOKUP(L$1, m_preprocess!$1:$1048576, monthly!$D48, FALSE))</f>
        <v>187.99365291657247</v>
      </c>
      <c r="M48">
        <f>IF(ISBLANK(HLOOKUP(M$1, m_preprocess!$1:$1048576, monthly!$D48, FALSE)), "", HLOOKUP(M$1, m_preprocess!$1:$1048576, monthly!$D48, FALSE))</f>
        <v>102.19365731999306</v>
      </c>
      <c r="N48">
        <f>IF(ISBLANK(HLOOKUP(N$1, m_preprocess!$1:$1048576, monthly!$D48, FALSE)), "", HLOOKUP(N$1, m_preprocess!$1:$1048576, monthly!$D48, FALSE))</f>
        <v>85.799995596579407</v>
      </c>
      <c r="O48">
        <f>IF(ISBLANK(HLOOKUP(O$1, m_preprocess!$1:$1048576, monthly!$D48, FALSE)), "", HLOOKUP(O$1, m_preprocess!$1:$1048576, monthly!$D48, FALSE))</f>
        <v>19.530155389599514</v>
      </c>
      <c r="P48">
        <f>IF(ISBLANK(HLOOKUP(P$1, m_preprocess!$1:$1048576, monthly!$D48, FALSE)), "", HLOOKUP(P$1, m_preprocess!$1:$1048576, monthly!$D48, FALSE))</f>
        <v>4.0934279022273081</v>
      </c>
      <c r="Q48">
        <f>IF(ISBLANK(HLOOKUP(Q$1, m_preprocess!$1:$1048576, monthly!$D48, FALSE)), "", HLOOKUP(Q$1, m_preprocess!$1:$1048576, monthly!$D48, FALSE))</f>
        <v>2.1700908684741114</v>
      </c>
      <c r="R48">
        <f>IF(ISBLANK(HLOOKUP(R$1, m_preprocess!$1:$1048576, monthly!$D48, FALSE)), "", HLOOKUP(R$1, m_preprocess!$1:$1048576, monthly!$D48, FALSE))</f>
        <v>1.923337033753197</v>
      </c>
      <c r="S48">
        <f>IF(ISBLANK(HLOOKUP(S$1, m_preprocess!$1:$1048576, monthly!$D48, FALSE)), "", HLOOKUP(S$1, m_preprocess!$1:$1048576, monthly!$D48, FALSE))</f>
        <v>8.7536432121842722</v>
      </c>
      <c r="T48">
        <f>IF(ISBLANK(HLOOKUP(T$1, m_preprocess!$1:$1048576, monthly!$D48, FALSE)), "", HLOOKUP(T$1, m_preprocess!$1:$1048576, monthly!$D48, FALSE))</f>
        <v>6.6830842751879311</v>
      </c>
      <c r="U48">
        <f>IF(ISBLANK(HLOOKUP(U$1, m_preprocess!$1:$1048576, monthly!$D48, FALSE)), "", HLOOKUP(U$1, m_preprocess!$1:$1048576, monthly!$D48, FALSE))</f>
        <v>190973.83600182235</v>
      </c>
      <c r="V48">
        <f>IF(ISBLANK(HLOOKUP(V$1, m_preprocess!$1:$1048576, monthly!$D48, FALSE)), "", HLOOKUP(V$1, m_preprocess!$1:$1048576, monthly!$D48, FALSE))</f>
        <v>842725.74995417474</v>
      </c>
      <c r="W48">
        <f>IF(ISBLANK(HLOOKUP(W$1, m_preprocess!$1:$1048576, monthly!$D48, FALSE)), "", HLOOKUP(W$1, m_preprocess!$1:$1048576, monthly!$D48, FALSE))</f>
        <v>80.045955350092058</v>
      </c>
      <c r="X48" t="str">
        <f>IF(ISBLANK(HLOOKUP(X$1, m_preprocess!$1:$1048576, monthly!$D48, FALSE)), "", HLOOKUP(X$1, m_preprocess!$1:$1048576, monthly!$D48, FALSE))</f>
        <v/>
      </c>
      <c r="Y48" t="str">
        <f>IF(ISBLANK(HLOOKUP(Y$1, m_preprocess!$1:$1048576, monthly!$D48, FALSE)), "", HLOOKUP(Y$1, m_preprocess!$1:$1048576, monthly!$D48, FALSE))</f>
        <v/>
      </c>
      <c r="Z48" t="str">
        <f>IF(ISBLANK(HLOOKUP(Z$1, m_preprocess!$1:$1048576, monthly!$D48, FALSE)), "", HLOOKUP(Z$1, m_preprocess!$1:$1048576, monthly!$D48, FALSE))</f>
        <v/>
      </c>
    </row>
    <row r="49" spans="1:26">
      <c r="A49" s="31">
        <v>35400</v>
      </c>
      <c r="B49">
        <v>1996</v>
      </c>
      <c r="C49">
        <v>12</v>
      </c>
      <c r="D49">
        <v>49</v>
      </c>
      <c r="E49" t="str">
        <f>IF(ISBLANK(HLOOKUP(E$1, m_preprocess!$1:$1048576, monthly!$D49, FALSE)), "", HLOOKUP(E$1, m_preprocess!$1:$1048576, monthly!$D49, FALSE))</f>
        <v/>
      </c>
      <c r="F49" t="str">
        <f>IF(ISBLANK(HLOOKUP(F$1, m_preprocess!$1:$1048576, monthly!$D49, FALSE)), "", HLOOKUP(F$1, m_preprocess!$1:$1048576, monthly!$D49, FALSE))</f>
        <v/>
      </c>
      <c r="G49" t="str">
        <f>IF(ISBLANK(HLOOKUP(G$1, m_preprocess!$1:$1048576, monthly!$D49, FALSE)), "", HLOOKUP(G$1, m_preprocess!$1:$1048576, monthly!$D49, FALSE))</f>
        <v/>
      </c>
      <c r="H49" t="str">
        <f>IF(ISBLANK(HLOOKUP(H$1, m_preprocess!$1:$1048576, monthly!$D49, FALSE)), "", HLOOKUP(H$1, m_preprocess!$1:$1048576, monthly!$D49, FALSE))</f>
        <v/>
      </c>
      <c r="I49" t="str">
        <f>IF(ISBLANK(HLOOKUP(I$1, m_preprocess!$1:$1048576, monthly!$D49, FALSE)), "", HLOOKUP(I$1, m_preprocess!$1:$1048576, monthly!$D49, FALSE))</f>
        <v/>
      </c>
      <c r="J49" t="str">
        <f>IF(ISBLANK(HLOOKUP(J$1, m_preprocess!$1:$1048576, monthly!$D49, FALSE)), "", HLOOKUP(J$1, m_preprocess!$1:$1048576, monthly!$D49, FALSE))</f>
        <v/>
      </c>
      <c r="K49">
        <f>IF(ISBLANK(HLOOKUP(K$1, m_preprocess!$1:$1048576, monthly!$D49, FALSE)), "", HLOOKUP(K$1, m_preprocess!$1:$1048576, monthly!$D49, FALSE))</f>
        <v>87.799464084750909</v>
      </c>
      <c r="L49">
        <f>IF(ISBLANK(HLOOKUP(L$1, m_preprocess!$1:$1048576, monthly!$D49, FALSE)), "", HLOOKUP(L$1, m_preprocess!$1:$1048576, monthly!$D49, FALSE))</f>
        <v>174.75006430491433</v>
      </c>
      <c r="M49">
        <f>IF(ISBLANK(HLOOKUP(M$1, m_preprocess!$1:$1048576, monthly!$D49, FALSE)), "", HLOOKUP(M$1, m_preprocess!$1:$1048576, monthly!$D49, FALSE))</f>
        <v>96.613733905870717</v>
      </c>
      <c r="N49">
        <f>IF(ISBLANK(HLOOKUP(N$1, m_preprocess!$1:$1048576, monthly!$D49, FALSE)), "", HLOOKUP(N$1, m_preprocess!$1:$1048576, monthly!$D49, FALSE))</f>
        <v>78.136330399043615</v>
      </c>
      <c r="O49">
        <f>IF(ISBLANK(HLOOKUP(O$1, m_preprocess!$1:$1048576, monthly!$D49, FALSE)), "", HLOOKUP(O$1, m_preprocess!$1:$1048576, monthly!$D49, FALSE))</f>
        <v>18.105940657374394</v>
      </c>
      <c r="P49">
        <f>IF(ISBLANK(HLOOKUP(P$1, m_preprocess!$1:$1048576, monthly!$D49, FALSE)), "", HLOOKUP(P$1, m_preprocess!$1:$1048576, monthly!$D49, FALSE))</f>
        <v>4.1569385137516885</v>
      </c>
      <c r="Q49">
        <f>IF(ISBLANK(HLOOKUP(Q$1, m_preprocess!$1:$1048576, monthly!$D49, FALSE)), "", HLOOKUP(Q$1, m_preprocess!$1:$1048576, monthly!$D49, FALSE))</f>
        <v>2.122346935770731</v>
      </c>
      <c r="R49">
        <f>IF(ISBLANK(HLOOKUP(R$1, m_preprocess!$1:$1048576, monthly!$D49, FALSE)), "", HLOOKUP(R$1, m_preprocess!$1:$1048576, monthly!$D49, FALSE))</f>
        <v>2.034591577980958</v>
      </c>
      <c r="S49">
        <f>IF(ISBLANK(HLOOKUP(S$1, m_preprocess!$1:$1048576, monthly!$D49, FALSE)), "", HLOOKUP(S$1, m_preprocess!$1:$1048576, monthly!$D49, FALSE))</f>
        <v>8.105962372375112</v>
      </c>
      <c r="T49">
        <f>IF(ISBLANK(HLOOKUP(T$1, m_preprocess!$1:$1048576, monthly!$D49, FALSE)), "", HLOOKUP(T$1, m_preprocess!$1:$1048576, monthly!$D49, FALSE))</f>
        <v>5.8430397712475939</v>
      </c>
      <c r="U49">
        <f>IF(ISBLANK(HLOOKUP(U$1, m_preprocess!$1:$1048576, monthly!$D49, FALSE)), "", HLOOKUP(U$1, m_preprocess!$1:$1048576, monthly!$D49, FALSE))</f>
        <v>236673.23884792475</v>
      </c>
      <c r="V49">
        <f>IF(ISBLANK(HLOOKUP(V$1, m_preprocess!$1:$1048576, monthly!$D49, FALSE)), "", HLOOKUP(V$1, m_preprocess!$1:$1048576, monthly!$D49, FALSE))</f>
        <v>916282.16233425227</v>
      </c>
      <c r="W49">
        <f>IF(ISBLANK(HLOOKUP(W$1, m_preprocess!$1:$1048576, monthly!$D49, FALSE)), "", HLOOKUP(W$1, m_preprocess!$1:$1048576, monthly!$D49, FALSE))</f>
        <v>79.047107744520389</v>
      </c>
      <c r="X49" t="str">
        <f>IF(ISBLANK(HLOOKUP(X$1, m_preprocess!$1:$1048576, monthly!$D49, FALSE)), "", HLOOKUP(X$1, m_preprocess!$1:$1048576, monthly!$D49, FALSE))</f>
        <v/>
      </c>
      <c r="Y49" t="str">
        <f>IF(ISBLANK(HLOOKUP(Y$1, m_preprocess!$1:$1048576, monthly!$D49, FALSE)), "", HLOOKUP(Y$1, m_preprocess!$1:$1048576, monthly!$D49, FALSE))</f>
        <v/>
      </c>
      <c r="Z49" t="str">
        <f>IF(ISBLANK(HLOOKUP(Z$1, m_preprocess!$1:$1048576, monthly!$D49, FALSE)), "", HLOOKUP(Z$1, m_preprocess!$1:$1048576, monthly!$D49, FALSE))</f>
        <v/>
      </c>
    </row>
    <row r="50" spans="1:26">
      <c r="A50" s="31">
        <v>35431</v>
      </c>
      <c r="B50">
        <v>1997</v>
      </c>
      <c r="C50">
        <v>1</v>
      </c>
      <c r="D50">
        <v>50</v>
      </c>
      <c r="E50" t="str">
        <f>IF(ISBLANK(HLOOKUP(E$1, m_preprocess!$1:$1048576, monthly!$D50, FALSE)), "", HLOOKUP(E$1, m_preprocess!$1:$1048576, monthly!$D50, FALSE))</f>
        <v/>
      </c>
      <c r="F50" t="str">
        <f>IF(ISBLANK(HLOOKUP(F$1, m_preprocess!$1:$1048576, monthly!$D50, FALSE)), "", HLOOKUP(F$1, m_preprocess!$1:$1048576, monthly!$D50, FALSE))</f>
        <v/>
      </c>
      <c r="G50" t="str">
        <f>IF(ISBLANK(HLOOKUP(G$1, m_preprocess!$1:$1048576, monthly!$D50, FALSE)), "", HLOOKUP(G$1, m_preprocess!$1:$1048576, monthly!$D50, FALSE))</f>
        <v/>
      </c>
      <c r="H50" t="str">
        <f>IF(ISBLANK(HLOOKUP(H$1, m_preprocess!$1:$1048576, monthly!$D50, FALSE)), "", HLOOKUP(H$1, m_preprocess!$1:$1048576, monthly!$D50, FALSE))</f>
        <v/>
      </c>
      <c r="I50" t="str">
        <f>IF(ISBLANK(HLOOKUP(I$1, m_preprocess!$1:$1048576, monthly!$D50, FALSE)), "", HLOOKUP(I$1, m_preprocess!$1:$1048576, monthly!$D50, FALSE))</f>
        <v/>
      </c>
      <c r="J50" t="str">
        <f>IF(ISBLANK(HLOOKUP(J$1, m_preprocess!$1:$1048576, monthly!$D50, FALSE)), "", HLOOKUP(J$1, m_preprocess!$1:$1048576, monthly!$D50, FALSE))</f>
        <v/>
      </c>
      <c r="K50">
        <f>IF(ISBLANK(HLOOKUP(K$1, m_preprocess!$1:$1048576, monthly!$D50, FALSE)), "", HLOOKUP(K$1, m_preprocess!$1:$1048576, monthly!$D50, FALSE))</f>
        <v>88.229908242087888</v>
      </c>
      <c r="L50">
        <f>IF(ISBLANK(HLOOKUP(L$1, m_preprocess!$1:$1048576, monthly!$D50, FALSE)), "", HLOOKUP(L$1, m_preprocess!$1:$1048576, monthly!$D50, FALSE))</f>
        <v>148.20372919582826</v>
      </c>
      <c r="M50">
        <f>IF(ISBLANK(HLOOKUP(M$1, m_preprocess!$1:$1048576, monthly!$D50, FALSE)), "", HLOOKUP(M$1, m_preprocess!$1:$1048576, monthly!$D50, FALSE))</f>
        <v>84.600321749461159</v>
      </c>
      <c r="N50">
        <f>IF(ISBLANK(HLOOKUP(N$1, m_preprocess!$1:$1048576, monthly!$D50, FALSE)), "", HLOOKUP(N$1, m_preprocess!$1:$1048576, monthly!$D50, FALSE))</f>
        <v>63.6034074463671</v>
      </c>
      <c r="O50">
        <f>IF(ISBLANK(HLOOKUP(O$1, m_preprocess!$1:$1048576, monthly!$D50, FALSE)), "", HLOOKUP(O$1, m_preprocess!$1:$1048576, monthly!$D50, FALSE))</f>
        <v>17.437289638463323</v>
      </c>
      <c r="P50">
        <f>IF(ISBLANK(HLOOKUP(P$1, m_preprocess!$1:$1048576, monthly!$D50, FALSE)), "", HLOOKUP(P$1, m_preprocess!$1:$1048576, monthly!$D50, FALSE))</f>
        <v>2.8583490852098419</v>
      </c>
      <c r="Q50">
        <f>IF(ISBLANK(HLOOKUP(Q$1, m_preprocess!$1:$1048576, monthly!$D50, FALSE)), "", HLOOKUP(Q$1, m_preprocess!$1:$1048576, monthly!$D50, FALSE))</f>
        <v>1.7961991421848096</v>
      </c>
      <c r="R50">
        <f>IF(ISBLANK(HLOOKUP(R$1, m_preprocess!$1:$1048576, monthly!$D50, FALSE)), "", HLOOKUP(R$1, m_preprocess!$1:$1048576, monthly!$D50, FALSE))</f>
        <v>1.0621499430250325</v>
      </c>
      <c r="S50">
        <f>IF(ISBLANK(HLOOKUP(S$1, m_preprocess!$1:$1048576, monthly!$D50, FALSE)), "", HLOOKUP(S$1, m_preprocess!$1:$1048576, monthly!$D50, FALSE))</f>
        <v>8.1318803686333005</v>
      </c>
      <c r="T50">
        <f>IF(ISBLANK(HLOOKUP(T$1, m_preprocess!$1:$1048576, monthly!$D50, FALSE)), "", HLOOKUP(T$1, m_preprocess!$1:$1048576, monthly!$D50, FALSE))</f>
        <v>6.4470601846201827</v>
      </c>
      <c r="U50">
        <f>IF(ISBLANK(HLOOKUP(U$1, m_preprocess!$1:$1048576, monthly!$D50, FALSE)), "", HLOOKUP(U$1, m_preprocess!$1:$1048576, monthly!$D50, FALSE))</f>
        <v>196838.90037224322</v>
      </c>
      <c r="V50">
        <f>IF(ISBLANK(HLOOKUP(V$1, m_preprocess!$1:$1048576, monthly!$D50, FALSE)), "", HLOOKUP(V$1, m_preprocess!$1:$1048576, monthly!$D50, FALSE))</f>
        <v>882999.1586075353</v>
      </c>
      <c r="W50">
        <f>IF(ISBLANK(HLOOKUP(W$1, m_preprocess!$1:$1048576, monthly!$D50, FALSE)), "", HLOOKUP(W$1, m_preprocess!$1:$1048576, monthly!$D50, FALSE))</f>
        <v>79.25465423354872</v>
      </c>
      <c r="X50" t="str">
        <f>IF(ISBLANK(HLOOKUP(X$1, m_preprocess!$1:$1048576, monthly!$D50, FALSE)), "", HLOOKUP(X$1, m_preprocess!$1:$1048576, monthly!$D50, FALSE))</f>
        <v/>
      </c>
      <c r="Y50" t="str">
        <f>IF(ISBLANK(HLOOKUP(Y$1, m_preprocess!$1:$1048576, monthly!$D50, FALSE)), "", HLOOKUP(Y$1, m_preprocess!$1:$1048576, monthly!$D50, FALSE))</f>
        <v/>
      </c>
      <c r="Z50" t="str">
        <f>IF(ISBLANK(HLOOKUP(Z$1, m_preprocess!$1:$1048576, monthly!$D50, FALSE)), "", HLOOKUP(Z$1, m_preprocess!$1:$1048576, monthly!$D50, FALSE))</f>
        <v/>
      </c>
    </row>
    <row r="51" spans="1:26">
      <c r="A51" s="31">
        <v>35462</v>
      </c>
      <c r="B51">
        <v>1997</v>
      </c>
      <c r="C51">
        <v>2</v>
      </c>
      <c r="D51">
        <v>51</v>
      </c>
      <c r="E51" t="str">
        <f>IF(ISBLANK(HLOOKUP(E$1, m_preprocess!$1:$1048576, monthly!$D51, FALSE)), "", HLOOKUP(E$1, m_preprocess!$1:$1048576, monthly!$D51, FALSE))</f>
        <v/>
      </c>
      <c r="F51" t="str">
        <f>IF(ISBLANK(HLOOKUP(F$1, m_preprocess!$1:$1048576, monthly!$D51, FALSE)), "", HLOOKUP(F$1, m_preprocess!$1:$1048576, monthly!$D51, FALSE))</f>
        <v/>
      </c>
      <c r="G51" t="str">
        <f>IF(ISBLANK(HLOOKUP(G$1, m_preprocess!$1:$1048576, monthly!$D51, FALSE)), "", HLOOKUP(G$1, m_preprocess!$1:$1048576, monthly!$D51, FALSE))</f>
        <v/>
      </c>
      <c r="H51" t="str">
        <f>IF(ISBLANK(HLOOKUP(H$1, m_preprocess!$1:$1048576, monthly!$D51, FALSE)), "", HLOOKUP(H$1, m_preprocess!$1:$1048576, monthly!$D51, FALSE))</f>
        <v/>
      </c>
      <c r="I51" t="str">
        <f>IF(ISBLANK(HLOOKUP(I$1, m_preprocess!$1:$1048576, monthly!$D51, FALSE)), "", HLOOKUP(I$1, m_preprocess!$1:$1048576, monthly!$D51, FALSE))</f>
        <v/>
      </c>
      <c r="J51" t="str">
        <f>IF(ISBLANK(HLOOKUP(J$1, m_preprocess!$1:$1048576, monthly!$D51, FALSE)), "", HLOOKUP(J$1, m_preprocess!$1:$1048576, monthly!$D51, FALSE))</f>
        <v/>
      </c>
      <c r="K51">
        <f>IF(ISBLANK(HLOOKUP(K$1, m_preprocess!$1:$1048576, monthly!$D51, FALSE)), "", HLOOKUP(K$1, m_preprocess!$1:$1048576, monthly!$D51, FALSE))</f>
        <v>89.198954869596605</v>
      </c>
      <c r="L51">
        <f>IF(ISBLANK(HLOOKUP(L$1, m_preprocess!$1:$1048576, monthly!$D51, FALSE)), "", HLOOKUP(L$1, m_preprocess!$1:$1048576, monthly!$D51, FALSE))</f>
        <v>154.03730827517782</v>
      </c>
      <c r="M51">
        <f>IF(ISBLANK(HLOOKUP(M$1, m_preprocess!$1:$1048576, monthly!$D51, FALSE)), "", HLOOKUP(M$1, m_preprocess!$1:$1048576, monthly!$D51, FALSE))</f>
        <v>81.335594061640137</v>
      </c>
      <c r="N51">
        <f>IF(ISBLANK(HLOOKUP(N$1, m_preprocess!$1:$1048576, monthly!$D51, FALSE)), "", HLOOKUP(N$1, m_preprocess!$1:$1048576, monthly!$D51, FALSE))</f>
        <v>72.701714213537684</v>
      </c>
      <c r="O51">
        <f>IF(ISBLANK(HLOOKUP(O$1, m_preprocess!$1:$1048576, monthly!$D51, FALSE)), "", HLOOKUP(O$1, m_preprocess!$1:$1048576, monthly!$D51, FALSE))</f>
        <v>16.511056501122717</v>
      </c>
      <c r="P51">
        <f>IF(ISBLANK(HLOOKUP(P$1, m_preprocess!$1:$1048576, monthly!$D51, FALSE)), "", HLOOKUP(P$1, m_preprocess!$1:$1048576, monthly!$D51, FALSE))</f>
        <v>2.8040063354844444</v>
      </c>
      <c r="Q51">
        <f>IF(ISBLANK(HLOOKUP(Q$1, m_preprocess!$1:$1048576, monthly!$D51, FALSE)), "", HLOOKUP(Q$1, m_preprocess!$1:$1048576, monthly!$D51, FALSE))</f>
        <v>1.6802984809713748</v>
      </c>
      <c r="R51">
        <f>IF(ISBLANK(HLOOKUP(R$1, m_preprocess!$1:$1048576, monthly!$D51, FALSE)), "", HLOOKUP(R$1, m_preprocess!$1:$1048576, monthly!$D51, FALSE))</f>
        <v>1.1237078545130701</v>
      </c>
      <c r="S51">
        <f>IF(ISBLANK(HLOOKUP(S$1, m_preprocess!$1:$1048576, monthly!$D51, FALSE)), "", HLOOKUP(S$1, m_preprocess!$1:$1048576, monthly!$D51, FALSE))</f>
        <v>7.3767687851524499</v>
      </c>
      <c r="T51">
        <f>IF(ISBLANK(HLOOKUP(T$1, m_preprocess!$1:$1048576, monthly!$D51, FALSE)), "", HLOOKUP(T$1, m_preprocess!$1:$1048576, monthly!$D51, FALSE))</f>
        <v>6.3302813804858253</v>
      </c>
      <c r="U51">
        <f>IF(ISBLANK(HLOOKUP(U$1, m_preprocess!$1:$1048576, monthly!$D51, FALSE)), "", HLOOKUP(U$1, m_preprocess!$1:$1048576, monthly!$D51, FALSE))</f>
        <v>190059.45211773759</v>
      </c>
      <c r="V51">
        <f>IF(ISBLANK(HLOOKUP(V$1, m_preprocess!$1:$1048576, monthly!$D51, FALSE)), "", HLOOKUP(V$1, m_preprocess!$1:$1048576, monthly!$D51, FALSE))</f>
        <v>857723.57333220029</v>
      </c>
      <c r="W51">
        <f>IF(ISBLANK(HLOOKUP(W$1, m_preprocess!$1:$1048576, monthly!$D51, FALSE)), "", HLOOKUP(W$1, m_preprocess!$1:$1048576, monthly!$D51, FALSE))</f>
        <v>79.219262584128984</v>
      </c>
      <c r="X51" t="str">
        <f>IF(ISBLANK(HLOOKUP(X$1, m_preprocess!$1:$1048576, monthly!$D51, FALSE)), "", HLOOKUP(X$1, m_preprocess!$1:$1048576, monthly!$D51, FALSE))</f>
        <v/>
      </c>
      <c r="Y51" t="str">
        <f>IF(ISBLANK(HLOOKUP(Y$1, m_preprocess!$1:$1048576, monthly!$D51, FALSE)), "", HLOOKUP(Y$1, m_preprocess!$1:$1048576, monthly!$D51, FALSE))</f>
        <v/>
      </c>
      <c r="Z51" t="str">
        <f>IF(ISBLANK(HLOOKUP(Z$1, m_preprocess!$1:$1048576, monthly!$D51, FALSE)), "", HLOOKUP(Z$1, m_preprocess!$1:$1048576, monthly!$D51, FALSE))</f>
        <v/>
      </c>
    </row>
    <row r="52" spans="1:26">
      <c r="A52" s="31">
        <v>35490</v>
      </c>
      <c r="B52">
        <v>1997</v>
      </c>
      <c r="C52">
        <v>3</v>
      </c>
      <c r="D52">
        <v>52</v>
      </c>
      <c r="E52" t="str">
        <f>IF(ISBLANK(HLOOKUP(E$1, m_preprocess!$1:$1048576, monthly!$D52, FALSE)), "", HLOOKUP(E$1, m_preprocess!$1:$1048576, monthly!$D52, FALSE))</f>
        <v/>
      </c>
      <c r="F52" t="str">
        <f>IF(ISBLANK(HLOOKUP(F$1, m_preprocess!$1:$1048576, monthly!$D52, FALSE)), "", HLOOKUP(F$1, m_preprocess!$1:$1048576, monthly!$D52, FALSE))</f>
        <v/>
      </c>
      <c r="G52" t="str">
        <f>IF(ISBLANK(HLOOKUP(G$1, m_preprocess!$1:$1048576, monthly!$D52, FALSE)), "", HLOOKUP(G$1, m_preprocess!$1:$1048576, monthly!$D52, FALSE))</f>
        <v/>
      </c>
      <c r="H52" t="str">
        <f>IF(ISBLANK(HLOOKUP(H$1, m_preprocess!$1:$1048576, monthly!$D52, FALSE)), "", HLOOKUP(H$1, m_preprocess!$1:$1048576, monthly!$D52, FALSE))</f>
        <v/>
      </c>
      <c r="I52" t="str">
        <f>IF(ISBLANK(HLOOKUP(I$1, m_preprocess!$1:$1048576, monthly!$D52, FALSE)), "", HLOOKUP(I$1, m_preprocess!$1:$1048576, monthly!$D52, FALSE))</f>
        <v/>
      </c>
      <c r="J52" t="str">
        <f>IF(ISBLANK(HLOOKUP(J$1, m_preprocess!$1:$1048576, monthly!$D52, FALSE)), "", HLOOKUP(J$1, m_preprocess!$1:$1048576, monthly!$D52, FALSE))</f>
        <v/>
      </c>
      <c r="K52">
        <f>IF(ISBLANK(HLOOKUP(K$1, m_preprocess!$1:$1048576, monthly!$D52, FALSE)), "", HLOOKUP(K$1, m_preprocess!$1:$1048576, monthly!$D52, FALSE))</f>
        <v>90.325855008777424</v>
      </c>
      <c r="L52">
        <f>IF(ISBLANK(HLOOKUP(L$1, m_preprocess!$1:$1048576, monthly!$D52, FALSE)), "", HLOOKUP(L$1, m_preprocess!$1:$1048576, monthly!$D52, FALSE))</f>
        <v>133.7621233093719</v>
      </c>
      <c r="M52">
        <f>IF(ISBLANK(HLOOKUP(M$1, m_preprocess!$1:$1048576, monthly!$D52, FALSE)), "", HLOOKUP(M$1, m_preprocess!$1:$1048576, monthly!$D52, FALSE))</f>
        <v>72.78657579778536</v>
      </c>
      <c r="N52">
        <f>IF(ISBLANK(HLOOKUP(N$1, m_preprocess!$1:$1048576, monthly!$D52, FALSE)), "", HLOOKUP(N$1, m_preprocess!$1:$1048576, monthly!$D52, FALSE))</f>
        <v>60.975547511586527</v>
      </c>
      <c r="O52">
        <f>IF(ISBLANK(HLOOKUP(O$1, m_preprocess!$1:$1048576, monthly!$D52, FALSE)), "", HLOOKUP(O$1, m_preprocess!$1:$1048576, monthly!$D52, FALSE))</f>
        <v>16.395247633611774</v>
      </c>
      <c r="P52">
        <f>IF(ISBLANK(HLOOKUP(P$1, m_preprocess!$1:$1048576, monthly!$D52, FALSE)), "", HLOOKUP(P$1, m_preprocess!$1:$1048576, monthly!$D52, FALSE))</f>
        <v>3.1202512740238659</v>
      </c>
      <c r="Q52">
        <f>IF(ISBLANK(HLOOKUP(Q$1, m_preprocess!$1:$1048576, monthly!$D52, FALSE)), "", HLOOKUP(Q$1, m_preprocess!$1:$1048576, monthly!$D52, FALSE))</f>
        <v>1.7237657552327916</v>
      </c>
      <c r="R52">
        <f>IF(ISBLANK(HLOOKUP(R$1, m_preprocess!$1:$1048576, monthly!$D52, FALSE)), "", HLOOKUP(R$1, m_preprocess!$1:$1048576, monthly!$D52, FALSE))</f>
        <v>1.3964855187910739</v>
      </c>
      <c r="S52">
        <f>IF(ISBLANK(HLOOKUP(S$1, m_preprocess!$1:$1048576, monthly!$D52, FALSE)), "", HLOOKUP(S$1, m_preprocess!$1:$1048576, monthly!$D52, FALSE))</f>
        <v>7.8562340893497868</v>
      </c>
      <c r="T52">
        <f>IF(ISBLANK(HLOOKUP(T$1, m_preprocess!$1:$1048576, monthly!$D52, FALSE)), "", HLOOKUP(T$1, m_preprocess!$1:$1048576, monthly!$D52, FALSE))</f>
        <v>5.41876227023812</v>
      </c>
      <c r="U52">
        <f>IF(ISBLANK(HLOOKUP(U$1, m_preprocess!$1:$1048576, monthly!$D52, FALSE)), "", HLOOKUP(U$1, m_preprocess!$1:$1048576, monthly!$D52, FALSE))</f>
        <v>195256.00137116358</v>
      </c>
      <c r="V52">
        <f>IF(ISBLANK(HLOOKUP(V$1, m_preprocess!$1:$1048576, monthly!$D52, FALSE)), "", HLOOKUP(V$1, m_preprocess!$1:$1048576, monthly!$D52, FALSE))</f>
        <v>858134.1570261952</v>
      </c>
      <c r="W52">
        <f>IF(ISBLANK(HLOOKUP(W$1, m_preprocess!$1:$1048576, monthly!$D52, FALSE)), "", HLOOKUP(W$1, m_preprocess!$1:$1048576, monthly!$D52, FALSE))</f>
        <v>76.844524987485556</v>
      </c>
      <c r="X52" t="str">
        <f>IF(ISBLANK(HLOOKUP(X$1, m_preprocess!$1:$1048576, monthly!$D52, FALSE)), "", HLOOKUP(X$1, m_preprocess!$1:$1048576, monthly!$D52, FALSE))</f>
        <v/>
      </c>
      <c r="Y52" t="str">
        <f>IF(ISBLANK(HLOOKUP(Y$1, m_preprocess!$1:$1048576, monthly!$D52, FALSE)), "", HLOOKUP(Y$1, m_preprocess!$1:$1048576, monthly!$D52, FALSE))</f>
        <v/>
      </c>
      <c r="Z52" t="str">
        <f>IF(ISBLANK(HLOOKUP(Z$1, m_preprocess!$1:$1048576, monthly!$D52, FALSE)), "", HLOOKUP(Z$1, m_preprocess!$1:$1048576, monthly!$D52, FALSE))</f>
        <v/>
      </c>
    </row>
    <row r="53" spans="1:26">
      <c r="A53" s="31">
        <v>35521</v>
      </c>
      <c r="B53">
        <v>1997</v>
      </c>
      <c r="C53">
        <v>4</v>
      </c>
      <c r="D53">
        <v>53</v>
      </c>
      <c r="E53" t="str">
        <f>IF(ISBLANK(HLOOKUP(E$1, m_preprocess!$1:$1048576, monthly!$D53, FALSE)), "", HLOOKUP(E$1, m_preprocess!$1:$1048576, monthly!$D53, FALSE))</f>
        <v/>
      </c>
      <c r="F53" t="str">
        <f>IF(ISBLANK(HLOOKUP(F$1, m_preprocess!$1:$1048576, monthly!$D53, FALSE)), "", HLOOKUP(F$1, m_preprocess!$1:$1048576, monthly!$D53, FALSE))</f>
        <v/>
      </c>
      <c r="G53" t="str">
        <f>IF(ISBLANK(HLOOKUP(G$1, m_preprocess!$1:$1048576, monthly!$D53, FALSE)), "", HLOOKUP(G$1, m_preprocess!$1:$1048576, monthly!$D53, FALSE))</f>
        <v/>
      </c>
      <c r="H53" t="str">
        <f>IF(ISBLANK(HLOOKUP(H$1, m_preprocess!$1:$1048576, monthly!$D53, FALSE)), "", HLOOKUP(H$1, m_preprocess!$1:$1048576, monthly!$D53, FALSE))</f>
        <v/>
      </c>
      <c r="I53" t="str">
        <f>IF(ISBLANK(HLOOKUP(I$1, m_preprocess!$1:$1048576, monthly!$D53, FALSE)), "", HLOOKUP(I$1, m_preprocess!$1:$1048576, monthly!$D53, FALSE))</f>
        <v/>
      </c>
      <c r="J53" t="str">
        <f>IF(ISBLANK(HLOOKUP(J$1, m_preprocess!$1:$1048576, monthly!$D53, FALSE)), "", HLOOKUP(J$1, m_preprocess!$1:$1048576, monthly!$D53, FALSE))</f>
        <v/>
      </c>
      <c r="K53">
        <f>IF(ISBLANK(HLOOKUP(K$1, m_preprocess!$1:$1048576, monthly!$D53, FALSE)), "", HLOOKUP(K$1, m_preprocess!$1:$1048576, monthly!$D53, FALSE))</f>
        <v>87.809437171846753</v>
      </c>
      <c r="L53">
        <f>IF(ISBLANK(HLOOKUP(L$1, m_preprocess!$1:$1048576, monthly!$D53, FALSE)), "", HLOOKUP(L$1, m_preprocess!$1:$1048576, monthly!$D53, FALSE))</f>
        <v>200.58426594794142</v>
      </c>
      <c r="M53">
        <f>IF(ISBLANK(HLOOKUP(M$1, m_preprocess!$1:$1048576, monthly!$D53, FALSE)), "", HLOOKUP(M$1, m_preprocess!$1:$1048576, monthly!$D53, FALSE))</f>
        <v>94.515986813995809</v>
      </c>
      <c r="N53">
        <f>IF(ISBLANK(HLOOKUP(N$1, m_preprocess!$1:$1048576, monthly!$D53, FALSE)), "", HLOOKUP(N$1, m_preprocess!$1:$1048576, monthly!$D53, FALSE))</f>
        <v>106.06827913394559</v>
      </c>
      <c r="O53">
        <f>IF(ISBLANK(HLOOKUP(O$1, m_preprocess!$1:$1048576, monthly!$D53, FALSE)), "", HLOOKUP(O$1, m_preprocess!$1:$1048576, monthly!$D53, FALSE))</f>
        <v>20.321165360113493</v>
      </c>
      <c r="P53">
        <f>IF(ISBLANK(HLOOKUP(P$1, m_preprocess!$1:$1048576, monthly!$D53, FALSE)), "", HLOOKUP(P$1, m_preprocess!$1:$1048576, monthly!$D53, FALSE))</f>
        <v>4.0190458229878496</v>
      </c>
      <c r="Q53">
        <f>IF(ISBLANK(HLOOKUP(Q$1, m_preprocess!$1:$1048576, monthly!$D53, FALSE)), "", HLOOKUP(Q$1, m_preprocess!$1:$1048576, monthly!$D53, FALSE))</f>
        <v>2.3526322390645658</v>
      </c>
      <c r="R53">
        <f>IF(ISBLANK(HLOOKUP(R$1, m_preprocess!$1:$1048576, monthly!$D53, FALSE)), "", HLOOKUP(R$1, m_preprocess!$1:$1048576, monthly!$D53, FALSE))</f>
        <v>1.6664135839232839</v>
      </c>
      <c r="S53">
        <f>IF(ISBLANK(HLOOKUP(S$1, m_preprocess!$1:$1048576, monthly!$D53, FALSE)), "", HLOOKUP(S$1, m_preprocess!$1:$1048576, monthly!$D53, FALSE))</f>
        <v>8.7782428500689758</v>
      </c>
      <c r="T53">
        <f>IF(ISBLANK(HLOOKUP(T$1, m_preprocess!$1:$1048576, monthly!$D53, FALSE)), "", HLOOKUP(T$1, m_preprocess!$1:$1048576, monthly!$D53, FALSE))</f>
        <v>7.5238766870566645</v>
      </c>
      <c r="U53">
        <f>IF(ISBLANK(HLOOKUP(U$1, m_preprocess!$1:$1048576, monthly!$D53, FALSE)), "", HLOOKUP(U$1, m_preprocess!$1:$1048576, monthly!$D53, FALSE))</f>
        <v>198014.90754723587</v>
      </c>
      <c r="V53">
        <f>IF(ISBLANK(HLOOKUP(V$1, m_preprocess!$1:$1048576, monthly!$D53, FALSE)), "", HLOOKUP(V$1, m_preprocess!$1:$1048576, monthly!$D53, FALSE))</f>
        <v>864292.45810180809</v>
      </c>
      <c r="W53">
        <f>IF(ISBLANK(HLOOKUP(W$1, m_preprocess!$1:$1048576, monthly!$D53, FALSE)), "", HLOOKUP(W$1, m_preprocess!$1:$1048576, monthly!$D53, FALSE))</f>
        <v>75.460312604768816</v>
      </c>
      <c r="X53" t="str">
        <f>IF(ISBLANK(HLOOKUP(X$1, m_preprocess!$1:$1048576, monthly!$D53, FALSE)), "", HLOOKUP(X$1, m_preprocess!$1:$1048576, monthly!$D53, FALSE))</f>
        <v/>
      </c>
      <c r="Y53" t="str">
        <f>IF(ISBLANK(HLOOKUP(Y$1, m_preprocess!$1:$1048576, monthly!$D53, FALSE)), "", HLOOKUP(Y$1, m_preprocess!$1:$1048576, monthly!$D53, FALSE))</f>
        <v/>
      </c>
      <c r="Z53" t="str">
        <f>IF(ISBLANK(HLOOKUP(Z$1, m_preprocess!$1:$1048576, monthly!$D53, FALSE)), "", HLOOKUP(Z$1, m_preprocess!$1:$1048576, monthly!$D53, FALSE))</f>
        <v/>
      </c>
    </row>
    <row r="54" spans="1:26">
      <c r="A54" s="31">
        <v>35551</v>
      </c>
      <c r="B54">
        <v>1997</v>
      </c>
      <c r="C54">
        <v>5</v>
      </c>
      <c r="D54">
        <v>54</v>
      </c>
      <c r="E54" t="str">
        <f>IF(ISBLANK(HLOOKUP(E$1, m_preprocess!$1:$1048576, monthly!$D54, FALSE)), "", HLOOKUP(E$1, m_preprocess!$1:$1048576, monthly!$D54, FALSE))</f>
        <v/>
      </c>
      <c r="F54" t="str">
        <f>IF(ISBLANK(HLOOKUP(F$1, m_preprocess!$1:$1048576, monthly!$D54, FALSE)), "", HLOOKUP(F$1, m_preprocess!$1:$1048576, monthly!$D54, FALSE))</f>
        <v/>
      </c>
      <c r="G54" t="str">
        <f>IF(ISBLANK(HLOOKUP(G$1, m_preprocess!$1:$1048576, monthly!$D54, FALSE)), "", HLOOKUP(G$1, m_preprocess!$1:$1048576, monthly!$D54, FALSE))</f>
        <v/>
      </c>
      <c r="H54" t="str">
        <f>IF(ISBLANK(HLOOKUP(H$1, m_preprocess!$1:$1048576, monthly!$D54, FALSE)), "", HLOOKUP(H$1, m_preprocess!$1:$1048576, monthly!$D54, FALSE))</f>
        <v/>
      </c>
      <c r="I54" t="str">
        <f>IF(ISBLANK(HLOOKUP(I$1, m_preprocess!$1:$1048576, monthly!$D54, FALSE)), "", HLOOKUP(I$1, m_preprocess!$1:$1048576, monthly!$D54, FALSE))</f>
        <v/>
      </c>
      <c r="J54" t="str">
        <f>IF(ISBLANK(HLOOKUP(J$1, m_preprocess!$1:$1048576, monthly!$D54, FALSE)), "", HLOOKUP(J$1, m_preprocess!$1:$1048576, monthly!$D54, FALSE))</f>
        <v/>
      </c>
      <c r="K54">
        <f>IF(ISBLANK(HLOOKUP(K$1, m_preprocess!$1:$1048576, monthly!$D54, FALSE)), "", HLOOKUP(K$1, m_preprocess!$1:$1048576, monthly!$D54, FALSE))</f>
        <v>93.310648142463904</v>
      </c>
      <c r="L54">
        <f>IF(ISBLANK(HLOOKUP(L$1, m_preprocess!$1:$1048576, monthly!$D54, FALSE)), "", HLOOKUP(L$1, m_preprocess!$1:$1048576, monthly!$D54, FALSE))</f>
        <v>180.41508036149725</v>
      </c>
      <c r="M54">
        <f>IF(ISBLANK(HLOOKUP(M$1, m_preprocess!$1:$1048576, monthly!$D54, FALSE)), "", HLOOKUP(M$1, m_preprocess!$1:$1048576, monthly!$D54, FALSE))</f>
        <v>95.196028835546954</v>
      </c>
      <c r="N54">
        <f>IF(ISBLANK(HLOOKUP(N$1, m_preprocess!$1:$1048576, monthly!$D54, FALSE)), "", HLOOKUP(N$1, m_preprocess!$1:$1048576, monthly!$D54, FALSE))</f>
        <v>85.219051525950292</v>
      </c>
      <c r="O54">
        <f>IF(ISBLANK(HLOOKUP(O$1, m_preprocess!$1:$1048576, monthly!$D54, FALSE)), "", HLOOKUP(O$1, m_preprocess!$1:$1048576, monthly!$D54, FALSE))</f>
        <v>22.614815992694236</v>
      </c>
      <c r="P54">
        <f>IF(ISBLANK(HLOOKUP(P$1, m_preprocess!$1:$1048576, monthly!$D54, FALSE)), "", HLOOKUP(P$1, m_preprocess!$1:$1048576, monthly!$D54, FALSE))</f>
        <v>4.2810571858840918</v>
      </c>
      <c r="Q54">
        <f>IF(ISBLANK(HLOOKUP(Q$1, m_preprocess!$1:$1048576, monthly!$D54, FALSE)), "", HLOOKUP(Q$1, m_preprocess!$1:$1048576, monthly!$D54, FALSE))</f>
        <v>2.5077708142570674</v>
      </c>
      <c r="R54">
        <f>IF(ISBLANK(HLOOKUP(R$1, m_preprocess!$1:$1048576, monthly!$D54, FALSE)), "", HLOOKUP(R$1, m_preprocess!$1:$1048576, monthly!$D54, FALSE))</f>
        <v>1.773286371627024</v>
      </c>
      <c r="S54">
        <f>IF(ISBLANK(HLOOKUP(S$1, m_preprocess!$1:$1048576, monthly!$D54, FALSE)), "", HLOOKUP(S$1, m_preprocess!$1:$1048576, monthly!$D54, FALSE))</f>
        <v>9.4579979282517161</v>
      </c>
      <c r="T54">
        <f>IF(ISBLANK(HLOOKUP(T$1, m_preprocess!$1:$1048576, monthly!$D54, FALSE)), "", HLOOKUP(T$1, m_preprocess!$1:$1048576, monthly!$D54, FALSE))</f>
        <v>8.8757608785584274</v>
      </c>
      <c r="U54">
        <f>IF(ISBLANK(HLOOKUP(U$1, m_preprocess!$1:$1048576, monthly!$D54, FALSE)), "", HLOOKUP(U$1, m_preprocess!$1:$1048576, monthly!$D54, FALSE))</f>
        <v>195253.3386765004</v>
      </c>
      <c r="V54">
        <f>IF(ISBLANK(HLOOKUP(V$1, m_preprocess!$1:$1048576, monthly!$D54, FALSE)), "", HLOOKUP(V$1, m_preprocess!$1:$1048576, monthly!$D54, FALSE))</f>
        <v>857828.37942742836</v>
      </c>
      <c r="W54">
        <f>IF(ISBLANK(HLOOKUP(W$1, m_preprocess!$1:$1048576, monthly!$D54, FALSE)), "", HLOOKUP(W$1, m_preprocess!$1:$1048576, monthly!$D54, FALSE))</f>
        <v>75.692221728022758</v>
      </c>
      <c r="X54" t="str">
        <f>IF(ISBLANK(HLOOKUP(X$1, m_preprocess!$1:$1048576, monthly!$D54, FALSE)), "", HLOOKUP(X$1, m_preprocess!$1:$1048576, monthly!$D54, FALSE))</f>
        <v/>
      </c>
      <c r="Y54" t="str">
        <f>IF(ISBLANK(HLOOKUP(Y$1, m_preprocess!$1:$1048576, monthly!$D54, FALSE)), "", HLOOKUP(Y$1, m_preprocess!$1:$1048576, monthly!$D54, FALSE))</f>
        <v/>
      </c>
      <c r="Z54" t="str">
        <f>IF(ISBLANK(HLOOKUP(Z$1, m_preprocess!$1:$1048576, monthly!$D54, FALSE)), "", HLOOKUP(Z$1, m_preprocess!$1:$1048576, monthly!$D54, FALSE))</f>
        <v/>
      </c>
    </row>
    <row r="55" spans="1:26">
      <c r="A55" s="31">
        <v>35582</v>
      </c>
      <c r="B55">
        <v>1997</v>
      </c>
      <c r="C55">
        <v>6</v>
      </c>
      <c r="D55">
        <v>55</v>
      </c>
      <c r="E55" t="str">
        <f>IF(ISBLANK(HLOOKUP(E$1, m_preprocess!$1:$1048576, monthly!$D55, FALSE)), "", HLOOKUP(E$1, m_preprocess!$1:$1048576, monthly!$D55, FALSE))</f>
        <v/>
      </c>
      <c r="F55" t="str">
        <f>IF(ISBLANK(HLOOKUP(F$1, m_preprocess!$1:$1048576, monthly!$D55, FALSE)), "", HLOOKUP(F$1, m_preprocess!$1:$1048576, monthly!$D55, FALSE))</f>
        <v/>
      </c>
      <c r="G55" t="str">
        <f>IF(ISBLANK(HLOOKUP(G$1, m_preprocess!$1:$1048576, monthly!$D55, FALSE)), "", HLOOKUP(G$1, m_preprocess!$1:$1048576, monthly!$D55, FALSE))</f>
        <v/>
      </c>
      <c r="H55" t="str">
        <f>IF(ISBLANK(HLOOKUP(H$1, m_preprocess!$1:$1048576, monthly!$D55, FALSE)), "", HLOOKUP(H$1, m_preprocess!$1:$1048576, monthly!$D55, FALSE))</f>
        <v/>
      </c>
      <c r="I55" t="str">
        <f>IF(ISBLANK(HLOOKUP(I$1, m_preprocess!$1:$1048576, monthly!$D55, FALSE)), "", HLOOKUP(I$1, m_preprocess!$1:$1048576, monthly!$D55, FALSE))</f>
        <v/>
      </c>
      <c r="J55" t="str">
        <f>IF(ISBLANK(HLOOKUP(J$1, m_preprocess!$1:$1048576, monthly!$D55, FALSE)), "", HLOOKUP(J$1, m_preprocess!$1:$1048576, monthly!$D55, FALSE))</f>
        <v/>
      </c>
      <c r="K55">
        <f>IF(ISBLANK(HLOOKUP(K$1, m_preprocess!$1:$1048576, monthly!$D55, FALSE)), "", HLOOKUP(K$1, m_preprocess!$1:$1048576, monthly!$D55, FALSE))</f>
        <v>92.167345565081163</v>
      </c>
      <c r="L55">
        <f>IF(ISBLANK(HLOOKUP(L$1, m_preprocess!$1:$1048576, monthly!$D55, FALSE)), "", HLOOKUP(L$1, m_preprocess!$1:$1048576, monthly!$D55, FALSE))</f>
        <v>157.47938052570541</v>
      </c>
      <c r="M55">
        <f>IF(ISBLANK(HLOOKUP(M$1, m_preprocess!$1:$1048576, monthly!$D55, FALSE)), "", HLOOKUP(M$1, m_preprocess!$1:$1048576, monthly!$D55, FALSE))</f>
        <v>83.618927767478965</v>
      </c>
      <c r="N55">
        <f>IF(ISBLANK(HLOOKUP(N$1, m_preprocess!$1:$1048576, monthly!$D55, FALSE)), "", HLOOKUP(N$1, m_preprocess!$1:$1048576, monthly!$D55, FALSE))</f>
        <v>73.860452758226444</v>
      </c>
      <c r="O55">
        <f>IF(ISBLANK(HLOOKUP(O$1, m_preprocess!$1:$1048576, monthly!$D55, FALSE)), "", HLOOKUP(O$1, m_preprocess!$1:$1048576, monthly!$D55, FALSE))</f>
        <v>18.448611214438579</v>
      </c>
      <c r="P55">
        <f>IF(ISBLANK(HLOOKUP(P$1, m_preprocess!$1:$1048576, monthly!$D55, FALSE)), "", HLOOKUP(P$1, m_preprocess!$1:$1048576, monthly!$D55, FALSE))</f>
        <v>3.6340030226347246</v>
      </c>
      <c r="Q55">
        <f>IF(ISBLANK(HLOOKUP(Q$1, m_preprocess!$1:$1048576, monthly!$D55, FALSE)), "", HLOOKUP(Q$1, m_preprocess!$1:$1048576, monthly!$D55, FALSE))</f>
        <v>2.2088793176985853</v>
      </c>
      <c r="R55">
        <f>IF(ISBLANK(HLOOKUP(R$1, m_preprocess!$1:$1048576, monthly!$D55, FALSE)), "", HLOOKUP(R$1, m_preprocess!$1:$1048576, monthly!$D55, FALSE))</f>
        <v>1.4251237049361392</v>
      </c>
      <c r="S55">
        <f>IF(ISBLANK(HLOOKUP(S$1, m_preprocess!$1:$1048576, monthly!$D55, FALSE)), "", HLOOKUP(S$1, m_preprocess!$1:$1048576, monthly!$D55, FALSE))</f>
        <v>8.3137051644896189</v>
      </c>
      <c r="T55">
        <f>IF(ISBLANK(HLOOKUP(T$1, m_preprocess!$1:$1048576, monthly!$D55, FALSE)), "", HLOOKUP(T$1, m_preprocess!$1:$1048576, monthly!$D55, FALSE))</f>
        <v>6.5009030273142336</v>
      </c>
      <c r="U55">
        <f>IF(ISBLANK(HLOOKUP(U$1, m_preprocess!$1:$1048576, monthly!$D55, FALSE)), "", HLOOKUP(U$1, m_preprocess!$1:$1048576, monthly!$D55, FALSE))</f>
        <v>207266.38418354152</v>
      </c>
      <c r="V55">
        <f>IF(ISBLANK(HLOOKUP(V$1, m_preprocess!$1:$1048576, monthly!$D55, FALSE)), "", HLOOKUP(V$1, m_preprocess!$1:$1048576, monthly!$D55, FALSE))</f>
        <v>875562.70532889641</v>
      </c>
      <c r="W55">
        <f>IF(ISBLANK(HLOOKUP(W$1, m_preprocess!$1:$1048576, monthly!$D55, FALSE)), "", HLOOKUP(W$1, m_preprocess!$1:$1048576, monthly!$D55, FALSE))</f>
        <v>75.303450535603417</v>
      </c>
      <c r="X55" t="str">
        <f>IF(ISBLANK(HLOOKUP(X$1, m_preprocess!$1:$1048576, monthly!$D55, FALSE)), "", HLOOKUP(X$1, m_preprocess!$1:$1048576, monthly!$D55, FALSE))</f>
        <v/>
      </c>
      <c r="Y55" t="str">
        <f>IF(ISBLANK(HLOOKUP(Y$1, m_preprocess!$1:$1048576, monthly!$D55, FALSE)), "", HLOOKUP(Y$1, m_preprocess!$1:$1048576, monthly!$D55, FALSE))</f>
        <v/>
      </c>
      <c r="Z55" t="str">
        <f>IF(ISBLANK(HLOOKUP(Z$1, m_preprocess!$1:$1048576, monthly!$D55, FALSE)), "", HLOOKUP(Z$1, m_preprocess!$1:$1048576, monthly!$D55, FALSE))</f>
        <v/>
      </c>
    </row>
    <row r="56" spans="1:26">
      <c r="A56" s="31">
        <v>35612</v>
      </c>
      <c r="B56">
        <v>1997</v>
      </c>
      <c r="C56">
        <v>7</v>
      </c>
      <c r="D56">
        <v>56</v>
      </c>
      <c r="E56" t="str">
        <f>IF(ISBLANK(HLOOKUP(E$1, m_preprocess!$1:$1048576, monthly!$D56, FALSE)), "", HLOOKUP(E$1, m_preprocess!$1:$1048576, monthly!$D56, FALSE))</f>
        <v/>
      </c>
      <c r="F56" t="str">
        <f>IF(ISBLANK(HLOOKUP(F$1, m_preprocess!$1:$1048576, monthly!$D56, FALSE)), "", HLOOKUP(F$1, m_preprocess!$1:$1048576, monthly!$D56, FALSE))</f>
        <v/>
      </c>
      <c r="G56" t="str">
        <f>IF(ISBLANK(HLOOKUP(G$1, m_preprocess!$1:$1048576, monthly!$D56, FALSE)), "", HLOOKUP(G$1, m_preprocess!$1:$1048576, monthly!$D56, FALSE))</f>
        <v/>
      </c>
      <c r="H56" t="str">
        <f>IF(ISBLANK(HLOOKUP(H$1, m_preprocess!$1:$1048576, monthly!$D56, FALSE)), "", HLOOKUP(H$1, m_preprocess!$1:$1048576, monthly!$D56, FALSE))</f>
        <v/>
      </c>
      <c r="I56" t="str">
        <f>IF(ISBLANK(HLOOKUP(I$1, m_preprocess!$1:$1048576, monthly!$D56, FALSE)), "", HLOOKUP(I$1, m_preprocess!$1:$1048576, monthly!$D56, FALSE))</f>
        <v/>
      </c>
      <c r="J56" t="str">
        <f>IF(ISBLANK(HLOOKUP(J$1, m_preprocess!$1:$1048576, monthly!$D56, FALSE)), "", HLOOKUP(J$1, m_preprocess!$1:$1048576, monthly!$D56, FALSE))</f>
        <v/>
      </c>
      <c r="K56">
        <f>IF(ISBLANK(HLOOKUP(K$1, m_preprocess!$1:$1048576, monthly!$D56, FALSE)), "", HLOOKUP(K$1, m_preprocess!$1:$1048576, monthly!$D56, FALSE))</f>
        <v>91.004549797783952</v>
      </c>
      <c r="L56">
        <f>IF(ISBLANK(HLOOKUP(L$1, m_preprocess!$1:$1048576, monthly!$D56, FALSE)), "", HLOOKUP(L$1, m_preprocess!$1:$1048576, monthly!$D56, FALSE))</f>
        <v>184.81494580388099</v>
      </c>
      <c r="M56">
        <f>IF(ISBLANK(HLOOKUP(M$1, m_preprocess!$1:$1048576, monthly!$D56, FALSE)), "", HLOOKUP(M$1, m_preprocess!$1:$1048576, monthly!$D56, FALSE))</f>
        <v>88.371945178472217</v>
      </c>
      <c r="N56">
        <f>IF(ISBLANK(HLOOKUP(N$1, m_preprocess!$1:$1048576, monthly!$D56, FALSE)), "", HLOOKUP(N$1, m_preprocess!$1:$1048576, monthly!$D56, FALSE))</f>
        <v>96.443000625408786</v>
      </c>
      <c r="O56">
        <f>IF(ISBLANK(HLOOKUP(O$1, m_preprocess!$1:$1048576, monthly!$D56, FALSE)), "", HLOOKUP(O$1, m_preprocess!$1:$1048576, monthly!$D56, FALSE))</f>
        <v>22.536313575354725</v>
      </c>
      <c r="P56">
        <f>IF(ISBLANK(HLOOKUP(P$1, m_preprocess!$1:$1048576, monthly!$D56, FALSE)), "", HLOOKUP(P$1, m_preprocess!$1:$1048576, monthly!$D56, FALSE))</f>
        <v>4.3961774970556657</v>
      </c>
      <c r="Q56">
        <f>IF(ISBLANK(HLOOKUP(Q$1, m_preprocess!$1:$1048576, monthly!$D56, FALSE)), "", HLOOKUP(Q$1, m_preprocess!$1:$1048576, monthly!$D56, FALSE))</f>
        <v>2.5156395750618326</v>
      </c>
      <c r="R56">
        <f>IF(ISBLANK(HLOOKUP(R$1, m_preprocess!$1:$1048576, monthly!$D56, FALSE)), "", HLOOKUP(R$1, m_preprocess!$1:$1048576, monthly!$D56, FALSE))</f>
        <v>1.8805379219938334</v>
      </c>
      <c r="S56">
        <f>IF(ISBLANK(HLOOKUP(S$1, m_preprocess!$1:$1048576, monthly!$D56, FALSE)), "", HLOOKUP(S$1, m_preprocess!$1:$1048576, monthly!$D56, FALSE))</f>
        <v>10.291167020286602</v>
      </c>
      <c r="T56">
        <f>IF(ISBLANK(HLOOKUP(T$1, m_preprocess!$1:$1048576, monthly!$D56, FALSE)), "", HLOOKUP(T$1, m_preprocess!$1:$1048576, monthly!$D56, FALSE))</f>
        <v>7.8489690580124565</v>
      </c>
      <c r="U56">
        <f>IF(ISBLANK(HLOOKUP(U$1, m_preprocess!$1:$1048576, monthly!$D56, FALSE)), "", HLOOKUP(U$1, m_preprocess!$1:$1048576, monthly!$D56, FALSE))</f>
        <v>198099.21987175514</v>
      </c>
      <c r="V56">
        <f>IF(ISBLANK(HLOOKUP(V$1, m_preprocess!$1:$1048576, monthly!$D56, FALSE)), "", HLOOKUP(V$1, m_preprocess!$1:$1048576, monthly!$D56, FALSE))</f>
        <v>882762.98109574779</v>
      </c>
      <c r="W56">
        <f>IF(ISBLANK(HLOOKUP(W$1, m_preprocess!$1:$1048576, monthly!$D56, FALSE)), "", HLOOKUP(W$1, m_preprocess!$1:$1048576, monthly!$D56, FALSE))</f>
        <v>75.496722102058172</v>
      </c>
      <c r="X56" t="str">
        <f>IF(ISBLANK(HLOOKUP(X$1, m_preprocess!$1:$1048576, monthly!$D56, FALSE)), "", HLOOKUP(X$1, m_preprocess!$1:$1048576, monthly!$D56, FALSE))</f>
        <v/>
      </c>
      <c r="Y56" t="str">
        <f>IF(ISBLANK(HLOOKUP(Y$1, m_preprocess!$1:$1048576, monthly!$D56, FALSE)), "", HLOOKUP(Y$1, m_preprocess!$1:$1048576, monthly!$D56, FALSE))</f>
        <v/>
      </c>
      <c r="Z56" t="str">
        <f>IF(ISBLANK(HLOOKUP(Z$1, m_preprocess!$1:$1048576, monthly!$D56, FALSE)), "", HLOOKUP(Z$1, m_preprocess!$1:$1048576, monthly!$D56, FALSE))</f>
        <v/>
      </c>
    </row>
    <row r="57" spans="1:26">
      <c r="A57" s="31">
        <v>35643</v>
      </c>
      <c r="B57">
        <v>1997</v>
      </c>
      <c r="C57">
        <v>8</v>
      </c>
      <c r="D57">
        <v>57</v>
      </c>
      <c r="E57" t="str">
        <f>IF(ISBLANK(HLOOKUP(E$1, m_preprocess!$1:$1048576, monthly!$D57, FALSE)), "", HLOOKUP(E$1, m_preprocess!$1:$1048576, monthly!$D57, FALSE))</f>
        <v/>
      </c>
      <c r="F57" t="str">
        <f>IF(ISBLANK(HLOOKUP(F$1, m_preprocess!$1:$1048576, monthly!$D57, FALSE)), "", HLOOKUP(F$1, m_preprocess!$1:$1048576, monthly!$D57, FALSE))</f>
        <v/>
      </c>
      <c r="G57" t="str">
        <f>IF(ISBLANK(HLOOKUP(G$1, m_preprocess!$1:$1048576, monthly!$D57, FALSE)), "", HLOOKUP(G$1, m_preprocess!$1:$1048576, monthly!$D57, FALSE))</f>
        <v/>
      </c>
      <c r="H57" t="str">
        <f>IF(ISBLANK(HLOOKUP(H$1, m_preprocess!$1:$1048576, monthly!$D57, FALSE)), "", HLOOKUP(H$1, m_preprocess!$1:$1048576, monthly!$D57, FALSE))</f>
        <v/>
      </c>
      <c r="I57" t="str">
        <f>IF(ISBLANK(HLOOKUP(I$1, m_preprocess!$1:$1048576, monthly!$D57, FALSE)), "", HLOOKUP(I$1, m_preprocess!$1:$1048576, monthly!$D57, FALSE))</f>
        <v/>
      </c>
      <c r="J57" t="str">
        <f>IF(ISBLANK(HLOOKUP(J$1, m_preprocess!$1:$1048576, monthly!$D57, FALSE)), "", HLOOKUP(J$1, m_preprocess!$1:$1048576, monthly!$D57, FALSE))</f>
        <v/>
      </c>
      <c r="K57">
        <f>IF(ISBLANK(HLOOKUP(K$1, m_preprocess!$1:$1048576, monthly!$D57, FALSE)), "", HLOOKUP(K$1, m_preprocess!$1:$1048576, monthly!$D57, FALSE))</f>
        <v>91.489028216637948</v>
      </c>
      <c r="L57">
        <f>IF(ISBLANK(HLOOKUP(L$1, m_preprocess!$1:$1048576, monthly!$D57, FALSE)), "", HLOOKUP(L$1, m_preprocess!$1:$1048576, monthly!$D57, FALSE))</f>
        <v>152.26272491309052</v>
      </c>
      <c r="M57">
        <f>IF(ISBLANK(HLOOKUP(M$1, m_preprocess!$1:$1048576, monthly!$D57, FALSE)), "", HLOOKUP(M$1, m_preprocess!$1:$1048576, monthly!$D57, FALSE))</f>
        <v>81.249280838477631</v>
      </c>
      <c r="N57">
        <f>IF(ISBLANK(HLOOKUP(N$1, m_preprocess!$1:$1048576, monthly!$D57, FALSE)), "", HLOOKUP(N$1, m_preprocess!$1:$1048576, monthly!$D57, FALSE))</f>
        <v>71.013444074612892</v>
      </c>
      <c r="O57">
        <f>IF(ISBLANK(HLOOKUP(O$1, m_preprocess!$1:$1048576, monthly!$D57, FALSE)), "", HLOOKUP(O$1, m_preprocess!$1:$1048576, monthly!$D57, FALSE))</f>
        <v>19.259136569286611</v>
      </c>
      <c r="P57">
        <f>IF(ISBLANK(HLOOKUP(P$1, m_preprocess!$1:$1048576, monthly!$D57, FALSE)), "", HLOOKUP(P$1, m_preprocess!$1:$1048576, monthly!$D57, FALSE))</f>
        <v>3.870755255526936</v>
      </c>
      <c r="Q57">
        <f>IF(ISBLANK(HLOOKUP(Q$1, m_preprocess!$1:$1048576, monthly!$D57, FALSE)), "", HLOOKUP(Q$1, m_preprocess!$1:$1048576, monthly!$D57, FALSE))</f>
        <v>2.1542002273185581</v>
      </c>
      <c r="R57">
        <f>IF(ISBLANK(HLOOKUP(R$1, m_preprocess!$1:$1048576, monthly!$D57, FALSE)), "", HLOOKUP(R$1, m_preprocess!$1:$1048576, monthly!$D57, FALSE))</f>
        <v>1.7165550282083781</v>
      </c>
      <c r="S57">
        <f>IF(ISBLANK(HLOOKUP(S$1, m_preprocess!$1:$1048576, monthly!$D57, FALSE)), "", HLOOKUP(S$1, m_preprocess!$1:$1048576, monthly!$D57, FALSE))</f>
        <v>8.1698388948157667</v>
      </c>
      <c r="T57">
        <f>IF(ISBLANK(HLOOKUP(T$1, m_preprocess!$1:$1048576, monthly!$D57, FALSE)), "", HLOOKUP(T$1, m_preprocess!$1:$1048576, monthly!$D57, FALSE))</f>
        <v>7.2185424189439038</v>
      </c>
      <c r="U57">
        <f>IF(ISBLANK(HLOOKUP(U$1, m_preprocess!$1:$1048576, monthly!$D57, FALSE)), "", HLOOKUP(U$1, m_preprocess!$1:$1048576, monthly!$D57, FALSE))</f>
        <v>191333.96270854952</v>
      </c>
      <c r="V57">
        <f>IF(ISBLANK(HLOOKUP(V$1, m_preprocess!$1:$1048576, monthly!$D57, FALSE)), "", HLOOKUP(V$1, m_preprocess!$1:$1048576, monthly!$D57, FALSE))</f>
        <v>878488.46981635585</v>
      </c>
      <c r="W57">
        <f>IF(ISBLANK(HLOOKUP(W$1, m_preprocess!$1:$1048576, monthly!$D57, FALSE)), "", HLOOKUP(W$1, m_preprocess!$1:$1048576, monthly!$D57, FALSE))</f>
        <v>75.956404353593626</v>
      </c>
      <c r="X57" t="str">
        <f>IF(ISBLANK(HLOOKUP(X$1, m_preprocess!$1:$1048576, monthly!$D57, FALSE)), "", HLOOKUP(X$1, m_preprocess!$1:$1048576, monthly!$D57, FALSE))</f>
        <v/>
      </c>
      <c r="Y57" t="str">
        <f>IF(ISBLANK(HLOOKUP(Y$1, m_preprocess!$1:$1048576, monthly!$D57, FALSE)), "", HLOOKUP(Y$1, m_preprocess!$1:$1048576, monthly!$D57, FALSE))</f>
        <v/>
      </c>
      <c r="Z57" t="str">
        <f>IF(ISBLANK(HLOOKUP(Z$1, m_preprocess!$1:$1048576, monthly!$D57, FALSE)), "", HLOOKUP(Z$1, m_preprocess!$1:$1048576, monthly!$D57, FALSE))</f>
        <v/>
      </c>
    </row>
    <row r="58" spans="1:26">
      <c r="A58" s="31">
        <v>35674</v>
      </c>
      <c r="B58">
        <v>1997</v>
      </c>
      <c r="C58">
        <v>9</v>
      </c>
      <c r="D58">
        <v>58</v>
      </c>
      <c r="E58" t="str">
        <f>IF(ISBLANK(HLOOKUP(E$1, m_preprocess!$1:$1048576, monthly!$D58, FALSE)), "", HLOOKUP(E$1, m_preprocess!$1:$1048576, monthly!$D58, FALSE))</f>
        <v/>
      </c>
      <c r="F58" t="str">
        <f>IF(ISBLANK(HLOOKUP(F$1, m_preprocess!$1:$1048576, monthly!$D58, FALSE)), "", HLOOKUP(F$1, m_preprocess!$1:$1048576, monthly!$D58, FALSE))</f>
        <v/>
      </c>
      <c r="G58" t="str">
        <f>IF(ISBLANK(HLOOKUP(G$1, m_preprocess!$1:$1048576, monthly!$D58, FALSE)), "", HLOOKUP(G$1, m_preprocess!$1:$1048576, monthly!$D58, FALSE))</f>
        <v/>
      </c>
      <c r="H58" t="str">
        <f>IF(ISBLANK(HLOOKUP(H$1, m_preprocess!$1:$1048576, monthly!$D58, FALSE)), "", HLOOKUP(H$1, m_preprocess!$1:$1048576, monthly!$D58, FALSE))</f>
        <v/>
      </c>
      <c r="I58" t="str">
        <f>IF(ISBLANK(HLOOKUP(I$1, m_preprocess!$1:$1048576, monthly!$D58, FALSE)), "", HLOOKUP(I$1, m_preprocess!$1:$1048576, monthly!$D58, FALSE))</f>
        <v/>
      </c>
      <c r="J58" t="str">
        <f>IF(ISBLANK(HLOOKUP(J$1, m_preprocess!$1:$1048576, monthly!$D58, FALSE)), "", HLOOKUP(J$1, m_preprocess!$1:$1048576, monthly!$D58, FALSE))</f>
        <v/>
      </c>
      <c r="K58">
        <f>IF(ISBLANK(HLOOKUP(K$1, m_preprocess!$1:$1048576, monthly!$D58, FALSE)), "", HLOOKUP(K$1, m_preprocess!$1:$1048576, monthly!$D58, FALSE))</f>
        <v>93.049708555541457</v>
      </c>
      <c r="L58">
        <f>IF(ISBLANK(HLOOKUP(L$1, m_preprocess!$1:$1048576, monthly!$D58, FALSE)), "", HLOOKUP(L$1, m_preprocess!$1:$1048576, monthly!$D58, FALSE))</f>
        <v>158.98410159893584</v>
      </c>
      <c r="M58">
        <f>IF(ISBLANK(HLOOKUP(M$1, m_preprocess!$1:$1048576, monthly!$D58, FALSE)), "", HLOOKUP(M$1, m_preprocess!$1:$1048576, monthly!$D58, FALSE))</f>
        <v>78.828440978600753</v>
      </c>
      <c r="N58">
        <f>IF(ISBLANK(HLOOKUP(N$1, m_preprocess!$1:$1048576, monthly!$D58, FALSE)), "", HLOOKUP(N$1, m_preprocess!$1:$1048576, monthly!$D58, FALSE))</f>
        <v>80.155660620335084</v>
      </c>
      <c r="O58">
        <f>IF(ISBLANK(HLOOKUP(O$1, m_preprocess!$1:$1048576, monthly!$D58, FALSE)), "", HLOOKUP(O$1, m_preprocess!$1:$1048576, monthly!$D58, FALSE))</f>
        <v>20.656343933089616</v>
      </c>
      <c r="P58">
        <f>IF(ISBLANK(HLOOKUP(P$1, m_preprocess!$1:$1048576, monthly!$D58, FALSE)), "", HLOOKUP(P$1, m_preprocess!$1:$1048576, monthly!$D58, FALSE))</f>
        <v>3.9630411966747827</v>
      </c>
      <c r="Q58">
        <f>IF(ISBLANK(HLOOKUP(Q$1, m_preprocess!$1:$1048576, monthly!$D58, FALSE)), "", HLOOKUP(Q$1, m_preprocess!$1:$1048576, monthly!$D58, FALSE))</f>
        <v>2.2647090193031736</v>
      </c>
      <c r="R58">
        <f>IF(ISBLANK(HLOOKUP(R$1, m_preprocess!$1:$1048576, monthly!$D58, FALSE)), "", HLOOKUP(R$1, m_preprocess!$1:$1048576, monthly!$D58, FALSE))</f>
        <v>1.6983321773716094</v>
      </c>
      <c r="S58">
        <f>IF(ISBLANK(HLOOKUP(S$1, m_preprocess!$1:$1048576, monthly!$D58, FALSE)), "", HLOOKUP(S$1, m_preprocess!$1:$1048576, monthly!$D58, FALSE))</f>
        <v>8.9480766908768814</v>
      </c>
      <c r="T58">
        <f>IF(ISBLANK(HLOOKUP(T$1, m_preprocess!$1:$1048576, monthly!$D58, FALSE)), "", HLOOKUP(T$1, m_preprocess!$1:$1048576, monthly!$D58, FALSE))</f>
        <v>7.7452260455379491</v>
      </c>
      <c r="U58">
        <f>IF(ISBLANK(HLOOKUP(U$1, m_preprocess!$1:$1048576, monthly!$D58, FALSE)), "", HLOOKUP(U$1, m_preprocess!$1:$1048576, monthly!$D58, FALSE))</f>
        <v>192105.53016924096</v>
      </c>
      <c r="V58">
        <f>IF(ISBLANK(HLOOKUP(V$1, m_preprocess!$1:$1048576, monthly!$D58, FALSE)), "", HLOOKUP(V$1, m_preprocess!$1:$1048576, monthly!$D58, FALSE))</f>
        <v>884159.23371159425</v>
      </c>
      <c r="W58">
        <f>IF(ISBLANK(HLOOKUP(W$1, m_preprocess!$1:$1048576, monthly!$D58, FALSE)), "", HLOOKUP(W$1, m_preprocess!$1:$1048576, monthly!$D58, FALSE))</f>
        <v>81.693804339309366</v>
      </c>
      <c r="X58" t="str">
        <f>IF(ISBLANK(HLOOKUP(X$1, m_preprocess!$1:$1048576, monthly!$D58, FALSE)), "", HLOOKUP(X$1, m_preprocess!$1:$1048576, monthly!$D58, FALSE))</f>
        <v/>
      </c>
      <c r="Y58" t="str">
        <f>IF(ISBLANK(HLOOKUP(Y$1, m_preprocess!$1:$1048576, monthly!$D58, FALSE)), "", HLOOKUP(Y$1, m_preprocess!$1:$1048576, monthly!$D58, FALSE))</f>
        <v/>
      </c>
      <c r="Z58" t="str">
        <f>IF(ISBLANK(HLOOKUP(Z$1, m_preprocess!$1:$1048576, monthly!$D58, FALSE)), "", HLOOKUP(Z$1, m_preprocess!$1:$1048576, monthly!$D58, FALSE))</f>
        <v/>
      </c>
    </row>
    <row r="59" spans="1:26">
      <c r="A59" s="31">
        <v>35704</v>
      </c>
      <c r="B59">
        <v>1997</v>
      </c>
      <c r="C59">
        <v>10</v>
      </c>
      <c r="D59">
        <v>59</v>
      </c>
      <c r="E59" t="str">
        <f>IF(ISBLANK(HLOOKUP(E$1, m_preprocess!$1:$1048576, monthly!$D59, FALSE)), "", HLOOKUP(E$1, m_preprocess!$1:$1048576, monthly!$D59, FALSE))</f>
        <v/>
      </c>
      <c r="F59" t="str">
        <f>IF(ISBLANK(HLOOKUP(F$1, m_preprocess!$1:$1048576, monthly!$D59, FALSE)), "", HLOOKUP(F$1, m_preprocess!$1:$1048576, monthly!$D59, FALSE))</f>
        <v/>
      </c>
      <c r="G59" t="str">
        <f>IF(ISBLANK(HLOOKUP(G$1, m_preprocess!$1:$1048576, monthly!$D59, FALSE)), "", HLOOKUP(G$1, m_preprocess!$1:$1048576, monthly!$D59, FALSE))</f>
        <v/>
      </c>
      <c r="H59" t="str">
        <f>IF(ISBLANK(HLOOKUP(H$1, m_preprocess!$1:$1048576, monthly!$D59, FALSE)), "", HLOOKUP(H$1, m_preprocess!$1:$1048576, monthly!$D59, FALSE))</f>
        <v/>
      </c>
      <c r="I59" t="str">
        <f>IF(ISBLANK(HLOOKUP(I$1, m_preprocess!$1:$1048576, monthly!$D59, FALSE)), "", HLOOKUP(I$1, m_preprocess!$1:$1048576, monthly!$D59, FALSE))</f>
        <v/>
      </c>
      <c r="J59" t="str">
        <f>IF(ISBLANK(HLOOKUP(J$1, m_preprocess!$1:$1048576, monthly!$D59, FALSE)), "", HLOOKUP(J$1, m_preprocess!$1:$1048576, monthly!$D59, FALSE))</f>
        <v/>
      </c>
      <c r="K59">
        <f>IF(ISBLANK(HLOOKUP(K$1, m_preprocess!$1:$1048576, monthly!$D59, FALSE)), "", HLOOKUP(K$1, m_preprocess!$1:$1048576, monthly!$D59, FALSE))</f>
        <v>96.586346675735854</v>
      </c>
      <c r="L59">
        <f>IF(ISBLANK(HLOOKUP(L$1, m_preprocess!$1:$1048576, monthly!$D59, FALSE)), "", HLOOKUP(L$1, m_preprocess!$1:$1048576, monthly!$D59, FALSE))</f>
        <v>141.6062625559569</v>
      </c>
      <c r="M59">
        <f>IF(ISBLANK(HLOOKUP(M$1, m_preprocess!$1:$1048576, monthly!$D59, FALSE)), "", HLOOKUP(M$1, m_preprocess!$1:$1048576, monthly!$D59, FALSE))</f>
        <v>71.992440314520223</v>
      </c>
      <c r="N59">
        <f>IF(ISBLANK(HLOOKUP(N$1, m_preprocess!$1:$1048576, monthly!$D59, FALSE)), "", HLOOKUP(N$1, m_preprocess!$1:$1048576, monthly!$D59, FALSE))</f>
        <v>69.613822241436679</v>
      </c>
      <c r="O59">
        <f>IF(ISBLANK(HLOOKUP(O$1, m_preprocess!$1:$1048576, monthly!$D59, FALSE)), "", HLOOKUP(O$1, m_preprocess!$1:$1048576, monthly!$D59, FALSE))</f>
        <v>21.814474556838388</v>
      </c>
      <c r="P59">
        <f>IF(ISBLANK(HLOOKUP(P$1, m_preprocess!$1:$1048576, monthly!$D59, FALSE)), "", HLOOKUP(P$1, m_preprocess!$1:$1048576, monthly!$D59, FALSE))</f>
        <v>4.474570692749551</v>
      </c>
      <c r="Q59">
        <f>IF(ISBLANK(HLOOKUP(Q$1, m_preprocess!$1:$1048576, monthly!$D59, FALSE)), "", HLOOKUP(Q$1, m_preprocess!$1:$1048576, monthly!$D59, FALSE))</f>
        <v>2.4555893599383887</v>
      </c>
      <c r="R59">
        <f>IF(ISBLANK(HLOOKUP(R$1, m_preprocess!$1:$1048576, monthly!$D59, FALSE)), "", HLOOKUP(R$1, m_preprocess!$1:$1048576, monthly!$D59, FALSE))</f>
        <v>2.0189813328111614</v>
      </c>
      <c r="S59">
        <f>IF(ISBLANK(HLOOKUP(S$1, m_preprocess!$1:$1048576, monthly!$D59, FALSE)), "", HLOOKUP(S$1, m_preprocess!$1:$1048576, monthly!$D59, FALSE))</f>
        <v>8.8257136642112002</v>
      </c>
      <c r="T59">
        <f>IF(ISBLANK(HLOOKUP(T$1, m_preprocess!$1:$1048576, monthly!$D59, FALSE)), "", HLOOKUP(T$1, m_preprocess!$1:$1048576, monthly!$D59, FALSE))</f>
        <v>8.5141901998776373</v>
      </c>
      <c r="U59">
        <f>IF(ISBLANK(HLOOKUP(U$1, m_preprocess!$1:$1048576, monthly!$D59, FALSE)), "", HLOOKUP(U$1, m_preprocess!$1:$1048576, monthly!$D59, FALSE))</f>
        <v>195031.16128539282</v>
      </c>
      <c r="V59">
        <f>IF(ISBLANK(HLOOKUP(V$1, m_preprocess!$1:$1048576, monthly!$D59, FALSE)), "", HLOOKUP(V$1, m_preprocess!$1:$1048576, monthly!$D59, FALSE))</f>
        <v>897067.85146966774</v>
      </c>
      <c r="W59">
        <f>IF(ISBLANK(HLOOKUP(W$1, m_preprocess!$1:$1048576, monthly!$D59, FALSE)), "", HLOOKUP(W$1, m_preprocess!$1:$1048576, monthly!$D59, FALSE))</f>
        <v>84.201889586617767</v>
      </c>
      <c r="X59" t="str">
        <f>IF(ISBLANK(HLOOKUP(X$1, m_preprocess!$1:$1048576, monthly!$D59, FALSE)), "", HLOOKUP(X$1, m_preprocess!$1:$1048576, monthly!$D59, FALSE))</f>
        <v/>
      </c>
      <c r="Y59" t="str">
        <f>IF(ISBLANK(HLOOKUP(Y$1, m_preprocess!$1:$1048576, monthly!$D59, FALSE)), "", HLOOKUP(Y$1, m_preprocess!$1:$1048576, monthly!$D59, FALSE))</f>
        <v/>
      </c>
      <c r="Z59" t="str">
        <f>IF(ISBLANK(HLOOKUP(Z$1, m_preprocess!$1:$1048576, monthly!$D59, FALSE)), "", HLOOKUP(Z$1, m_preprocess!$1:$1048576, monthly!$D59, FALSE))</f>
        <v/>
      </c>
    </row>
    <row r="60" spans="1:26">
      <c r="A60" s="31">
        <v>35735</v>
      </c>
      <c r="B60">
        <v>1997</v>
      </c>
      <c r="C60">
        <v>11</v>
      </c>
      <c r="D60">
        <v>60</v>
      </c>
      <c r="E60" t="str">
        <f>IF(ISBLANK(HLOOKUP(E$1, m_preprocess!$1:$1048576, monthly!$D60, FALSE)), "", HLOOKUP(E$1, m_preprocess!$1:$1048576, monthly!$D60, FALSE))</f>
        <v/>
      </c>
      <c r="F60" t="str">
        <f>IF(ISBLANK(HLOOKUP(F$1, m_preprocess!$1:$1048576, monthly!$D60, FALSE)), "", HLOOKUP(F$1, m_preprocess!$1:$1048576, monthly!$D60, FALSE))</f>
        <v/>
      </c>
      <c r="G60" t="str">
        <f>IF(ISBLANK(HLOOKUP(G$1, m_preprocess!$1:$1048576, monthly!$D60, FALSE)), "", HLOOKUP(G$1, m_preprocess!$1:$1048576, monthly!$D60, FALSE))</f>
        <v/>
      </c>
      <c r="H60" t="str">
        <f>IF(ISBLANK(HLOOKUP(H$1, m_preprocess!$1:$1048576, monthly!$D60, FALSE)), "", HLOOKUP(H$1, m_preprocess!$1:$1048576, monthly!$D60, FALSE))</f>
        <v/>
      </c>
      <c r="I60" t="str">
        <f>IF(ISBLANK(HLOOKUP(I$1, m_preprocess!$1:$1048576, monthly!$D60, FALSE)), "", HLOOKUP(I$1, m_preprocess!$1:$1048576, monthly!$D60, FALSE))</f>
        <v/>
      </c>
      <c r="J60" t="str">
        <f>IF(ISBLANK(HLOOKUP(J$1, m_preprocess!$1:$1048576, monthly!$D60, FALSE)), "", HLOOKUP(J$1, m_preprocess!$1:$1048576, monthly!$D60, FALSE))</f>
        <v/>
      </c>
      <c r="K60">
        <f>IF(ISBLANK(HLOOKUP(K$1, m_preprocess!$1:$1048576, monthly!$D60, FALSE)), "", HLOOKUP(K$1, m_preprocess!$1:$1048576, monthly!$D60, FALSE))</f>
        <v>95.168568149925477</v>
      </c>
      <c r="L60">
        <f>IF(ISBLANK(HLOOKUP(L$1, m_preprocess!$1:$1048576, monthly!$D60, FALSE)), "", HLOOKUP(L$1, m_preprocess!$1:$1048576, monthly!$D60, FALSE))</f>
        <v>151.02077344729275</v>
      </c>
      <c r="M60">
        <f>IF(ISBLANK(HLOOKUP(M$1, m_preprocess!$1:$1048576, monthly!$D60, FALSE)), "", HLOOKUP(M$1, m_preprocess!$1:$1048576, monthly!$D60, FALSE))</f>
        <v>81.125443427850499</v>
      </c>
      <c r="N60">
        <f>IF(ISBLANK(HLOOKUP(N$1, m_preprocess!$1:$1048576, monthly!$D60, FALSE)), "", HLOOKUP(N$1, m_preprocess!$1:$1048576, monthly!$D60, FALSE))</f>
        <v>69.895330019442241</v>
      </c>
      <c r="O60">
        <f>IF(ISBLANK(HLOOKUP(O$1, m_preprocess!$1:$1048576, monthly!$D60, FALSE)), "", HLOOKUP(O$1, m_preprocess!$1:$1048576, monthly!$D60, FALSE))</f>
        <v>20.610032804686497</v>
      </c>
      <c r="P60">
        <f>IF(ISBLANK(HLOOKUP(P$1, m_preprocess!$1:$1048576, monthly!$D60, FALSE)), "", HLOOKUP(P$1, m_preprocess!$1:$1048576, monthly!$D60, FALSE))</f>
        <v>3.8789318576963985</v>
      </c>
      <c r="Q60">
        <f>IF(ISBLANK(HLOOKUP(Q$1, m_preprocess!$1:$1048576, monthly!$D60, FALSE)), "", HLOOKUP(Q$1, m_preprocess!$1:$1048576, monthly!$D60, FALSE))</f>
        <v>2.0415943452684497</v>
      </c>
      <c r="R60">
        <f>IF(ISBLANK(HLOOKUP(R$1, m_preprocess!$1:$1048576, monthly!$D60, FALSE)), "", HLOOKUP(R$1, m_preprocess!$1:$1048576, monthly!$D60, FALSE))</f>
        <v>1.837337512427949</v>
      </c>
      <c r="S60">
        <f>IF(ISBLANK(HLOOKUP(S$1, m_preprocess!$1:$1048576, monthly!$D60, FALSE)), "", HLOOKUP(S$1, m_preprocess!$1:$1048576, monthly!$D60, FALSE))</f>
        <v>7.7629102156195868</v>
      </c>
      <c r="T60">
        <f>IF(ISBLANK(HLOOKUP(T$1, m_preprocess!$1:$1048576, monthly!$D60, FALSE)), "", HLOOKUP(T$1, m_preprocess!$1:$1048576, monthly!$D60, FALSE))</f>
        <v>8.968190731370516</v>
      </c>
      <c r="U60">
        <f>IF(ISBLANK(HLOOKUP(U$1, m_preprocess!$1:$1048576, monthly!$D60, FALSE)), "", HLOOKUP(U$1, m_preprocess!$1:$1048576, monthly!$D60, FALSE))</f>
        <v>206647.28194624433</v>
      </c>
      <c r="V60">
        <f>IF(ISBLANK(HLOOKUP(V$1, m_preprocess!$1:$1048576, monthly!$D60, FALSE)), "", HLOOKUP(V$1, m_preprocess!$1:$1048576, monthly!$D60, FALSE))</f>
        <v>920912.0154661336</v>
      </c>
      <c r="W60">
        <f>IF(ISBLANK(HLOOKUP(W$1, m_preprocess!$1:$1048576, monthly!$D60, FALSE)), "", HLOOKUP(W$1, m_preprocess!$1:$1048576, monthly!$D60, FALSE))</f>
        <v>85.528451607616702</v>
      </c>
      <c r="X60" t="str">
        <f>IF(ISBLANK(HLOOKUP(X$1, m_preprocess!$1:$1048576, monthly!$D60, FALSE)), "", HLOOKUP(X$1, m_preprocess!$1:$1048576, monthly!$D60, FALSE))</f>
        <v/>
      </c>
      <c r="Y60" t="str">
        <f>IF(ISBLANK(HLOOKUP(Y$1, m_preprocess!$1:$1048576, monthly!$D60, FALSE)), "", HLOOKUP(Y$1, m_preprocess!$1:$1048576, monthly!$D60, FALSE))</f>
        <v/>
      </c>
      <c r="Z60" t="str">
        <f>IF(ISBLANK(HLOOKUP(Z$1, m_preprocess!$1:$1048576, monthly!$D60, FALSE)), "", HLOOKUP(Z$1, m_preprocess!$1:$1048576, monthly!$D60, FALSE))</f>
        <v/>
      </c>
    </row>
    <row r="61" spans="1:26">
      <c r="A61" s="31">
        <v>35765</v>
      </c>
      <c r="B61">
        <v>1997</v>
      </c>
      <c r="C61">
        <v>12</v>
      </c>
      <c r="D61">
        <v>61</v>
      </c>
      <c r="E61" t="str">
        <f>IF(ISBLANK(HLOOKUP(E$1, m_preprocess!$1:$1048576, monthly!$D61, FALSE)), "", HLOOKUP(E$1, m_preprocess!$1:$1048576, monthly!$D61, FALSE))</f>
        <v/>
      </c>
      <c r="F61" t="str">
        <f>IF(ISBLANK(HLOOKUP(F$1, m_preprocess!$1:$1048576, monthly!$D61, FALSE)), "", HLOOKUP(F$1, m_preprocess!$1:$1048576, monthly!$D61, FALSE))</f>
        <v/>
      </c>
      <c r="G61" t="str">
        <f>IF(ISBLANK(HLOOKUP(G$1, m_preprocess!$1:$1048576, monthly!$D61, FALSE)), "", HLOOKUP(G$1, m_preprocess!$1:$1048576, monthly!$D61, FALSE))</f>
        <v/>
      </c>
      <c r="H61" t="str">
        <f>IF(ISBLANK(HLOOKUP(H$1, m_preprocess!$1:$1048576, monthly!$D61, FALSE)), "", HLOOKUP(H$1, m_preprocess!$1:$1048576, monthly!$D61, FALSE))</f>
        <v/>
      </c>
      <c r="I61" t="str">
        <f>IF(ISBLANK(HLOOKUP(I$1, m_preprocess!$1:$1048576, monthly!$D61, FALSE)), "", HLOOKUP(I$1, m_preprocess!$1:$1048576, monthly!$D61, FALSE))</f>
        <v/>
      </c>
      <c r="J61" t="str">
        <f>IF(ISBLANK(HLOOKUP(J$1, m_preprocess!$1:$1048576, monthly!$D61, FALSE)), "", HLOOKUP(J$1, m_preprocess!$1:$1048576, monthly!$D61, FALSE))</f>
        <v/>
      </c>
      <c r="K61">
        <f>IF(ISBLANK(HLOOKUP(K$1, m_preprocess!$1:$1048576, monthly!$D61, FALSE)), "", HLOOKUP(K$1, m_preprocess!$1:$1048576, monthly!$D61, FALSE))</f>
        <v>93.779838470236697</v>
      </c>
      <c r="L61">
        <f>IF(ISBLANK(HLOOKUP(L$1, m_preprocess!$1:$1048576, monthly!$D61, FALSE)), "", HLOOKUP(L$1, m_preprocess!$1:$1048576, monthly!$D61, FALSE))</f>
        <v>169.46151763745908</v>
      </c>
      <c r="M61">
        <f>IF(ISBLANK(HLOOKUP(M$1, m_preprocess!$1:$1048576, monthly!$D61, FALSE)), "", HLOOKUP(M$1, m_preprocess!$1:$1048576, monthly!$D61, FALSE))</f>
        <v>92.91338348046753</v>
      </c>
      <c r="N61">
        <f>IF(ISBLANK(HLOOKUP(N$1, m_preprocess!$1:$1048576, monthly!$D61, FALSE)), "", HLOOKUP(N$1, m_preprocess!$1:$1048576, monthly!$D61, FALSE))</f>
        <v>76.548134156991523</v>
      </c>
      <c r="O61">
        <f>IF(ISBLANK(HLOOKUP(O$1, m_preprocess!$1:$1048576, monthly!$D61, FALSE)), "", HLOOKUP(O$1, m_preprocess!$1:$1048576, monthly!$D61, FALSE))</f>
        <v>19.256052670805033</v>
      </c>
      <c r="P61">
        <f>IF(ISBLANK(HLOOKUP(P$1, m_preprocess!$1:$1048576, monthly!$D61, FALSE)), "", HLOOKUP(P$1, m_preprocess!$1:$1048576, monthly!$D61, FALSE))</f>
        <v>4.1747439871623921</v>
      </c>
      <c r="Q61">
        <f>IF(ISBLANK(HLOOKUP(Q$1, m_preprocess!$1:$1048576, monthly!$D61, FALSE)), "", HLOOKUP(Q$1, m_preprocess!$1:$1048576, monthly!$D61, FALSE))</f>
        <v>1.965888984561956</v>
      </c>
      <c r="R61">
        <f>IF(ISBLANK(HLOOKUP(R$1, m_preprocess!$1:$1048576, monthly!$D61, FALSE)), "", HLOOKUP(R$1, m_preprocess!$1:$1048576, monthly!$D61, FALSE))</f>
        <v>2.2088550026004361</v>
      </c>
      <c r="S61">
        <f>IF(ISBLANK(HLOOKUP(S$1, m_preprocess!$1:$1048576, monthly!$D61, FALSE)), "", HLOOKUP(S$1, m_preprocess!$1:$1048576, monthly!$D61, FALSE))</f>
        <v>7.2350302108122078</v>
      </c>
      <c r="T61">
        <f>IF(ISBLANK(HLOOKUP(T$1, m_preprocess!$1:$1048576, monthly!$D61, FALSE)), "", HLOOKUP(T$1, m_preprocess!$1:$1048576, monthly!$D61, FALSE))</f>
        <v>7.846278472830436</v>
      </c>
      <c r="U61">
        <f>IF(ISBLANK(HLOOKUP(U$1, m_preprocess!$1:$1048576, monthly!$D61, FALSE)), "", HLOOKUP(U$1, m_preprocess!$1:$1048576, monthly!$D61, FALSE))</f>
        <v>244834.88670202566</v>
      </c>
      <c r="V61">
        <f>IF(ISBLANK(HLOOKUP(V$1, m_preprocess!$1:$1048576, monthly!$D61, FALSE)), "", HLOOKUP(V$1, m_preprocess!$1:$1048576, monthly!$D61, FALSE))</f>
        <v>979395.86023441027</v>
      </c>
      <c r="W61">
        <f>IF(ISBLANK(HLOOKUP(W$1, m_preprocess!$1:$1048576, monthly!$D61, FALSE)), "", HLOOKUP(W$1, m_preprocess!$1:$1048576, monthly!$D61, FALSE))</f>
        <v>83.784538624547579</v>
      </c>
      <c r="X61" t="str">
        <f>IF(ISBLANK(HLOOKUP(X$1, m_preprocess!$1:$1048576, monthly!$D61, FALSE)), "", HLOOKUP(X$1, m_preprocess!$1:$1048576, monthly!$D61, FALSE))</f>
        <v/>
      </c>
      <c r="Y61" t="str">
        <f>IF(ISBLANK(HLOOKUP(Y$1, m_preprocess!$1:$1048576, monthly!$D61, FALSE)), "", HLOOKUP(Y$1, m_preprocess!$1:$1048576, monthly!$D61, FALSE))</f>
        <v/>
      </c>
      <c r="Z61" t="str">
        <f>IF(ISBLANK(HLOOKUP(Z$1, m_preprocess!$1:$1048576, monthly!$D61, FALSE)), "", HLOOKUP(Z$1, m_preprocess!$1:$1048576, monthly!$D61, FALSE))</f>
        <v/>
      </c>
    </row>
    <row r="62" spans="1:26">
      <c r="A62" s="31">
        <v>35796</v>
      </c>
      <c r="B62">
        <v>1998</v>
      </c>
      <c r="C62">
        <v>1</v>
      </c>
      <c r="D62">
        <v>62</v>
      </c>
      <c r="E62" t="str">
        <f>IF(ISBLANK(HLOOKUP(E$1, m_preprocess!$1:$1048576, monthly!$D62, FALSE)), "", HLOOKUP(E$1, m_preprocess!$1:$1048576, monthly!$D62, FALSE))</f>
        <v/>
      </c>
      <c r="F62" t="str">
        <f>IF(ISBLANK(HLOOKUP(F$1, m_preprocess!$1:$1048576, monthly!$D62, FALSE)), "", HLOOKUP(F$1, m_preprocess!$1:$1048576, monthly!$D62, FALSE))</f>
        <v/>
      </c>
      <c r="G62" t="str">
        <f>IF(ISBLANK(HLOOKUP(G$1, m_preprocess!$1:$1048576, monthly!$D62, FALSE)), "", HLOOKUP(G$1, m_preprocess!$1:$1048576, monthly!$D62, FALSE))</f>
        <v/>
      </c>
      <c r="H62" t="str">
        <f>IF(ISBLANK(HLOOKUP(H$1, m_preprocess!$1:$1048576, monthly!$D62, FALSE)), "", HLOOKUP(H$1, m_preprocess!$1:$1048576, monthly!$D62, FALSE))</f>
        <v/>
      </c>
      <c r="I62" t="str">
        <f>IF(ISBLANK(HLOOKUP(I$1, m_preprocess!$1:$1048576, monthly!$D62, FALSE)), "", HLOOKUP(I$1, m_preprocess!$1:$1048576, monthly!$D62, FALSE))</f>
        <v/>
      </c>
      <c r="J62" t="str">
        <f>IF(ISBLANK(HLOOKUP(J$1, m_preprocess!$1:$1048576, monthly!$D62, FALSE)), "", HLOOKUP(J$1, m_preprocess!$1:$1048576, monthly!$D62, FALSE))</f>
        <v/>
      </c>
      <c r="K62">
        <f>IF(ISBLANK(HLOOKUP(K$1, m_preprocess!$1:$1048576, monthly!$D62, FALSE)), "", HLOOKUP(K$1, m_preprocess!$1:$1048576, monthly!$D62, FALSE))</f>
        <v>90.922990842695597</v>
      </c>
      <c r="L62">
        <f>IF(ISBLANK(HLOOKUP(L$1, m_preprocess!$1:$1048576, monthly!$D62, FALSE)), "", HLOOKUP(L$1, m_preprocess!$1:$1048576, monthly!$D62, FALSE))</f>
        <v>133.09904504173122</v>
      </c>
      <c r="M62">
        <f>IF(ISBLANK(HLOOKUP(M$1, m_preprocess!$1:$1048576, monthly!$D62, FALSE)), "", HLOOKUP(M$1, m_preprocess!$1:$1048576, monthly!$D62, FALSE))</f>
        <v>74.788514586705276</v>
      </c>
      <c r="N62">
        <f>IF(ISBLANK(HLOOKUP(N$1, m_preprocess!$1:$1048576, monthly!$D62, FALSE)), "", HLOOKUP(N$1, m_preprocess!$1:$1048576, monthly!$D62, FALSE))</f>
        <v>58.310530455025926</v>
      </c>
      <c r="O62">
        <f>IF(ISBLANK(HLOOKUP(O$1, m_preprocess!$1:$1048576, monthly!$D62, FALSE)), "", HLOOKUP(O$1, m_preprocess!$1:$1048576, monthly!$D62, FALSE))</f>
        <v>18.183205805007887</v>
      </c>
      <c r="P62">
        <f>IF(ISBLANK(HLOOKUP(P$1, m_preprocess!$1:$1048576, monthly!$D62, FALSE)), "", HLOOKUP(P$1, m_preprocess!$1:$1048576, monthly!$D62, FALSE))</f>
        <v>3.0688009797179929</v>
      </c>
      <c r="Q62">
        <f>IF(ISBLANK(HLOOKUP(Q$1, m_preprocess!$1:$1048576, monthly!$D62, FALSE)), "", HLOOKUP(Q$1, m_preprocess!$1:$1048576, monthly!$D62, FALSE))</f>
        <v>1.5988005104187719</v>
      </c>
      <c r="R62">
        <f>IF(ISBLANK(HLOOKUP(R$1, m_preprocess!$1:$1048576, monthly!$D62, FALSE)), "", HLOOKUP(R$1, m_preprocess!$1:$1048576, monthly!$D62, FALSE))</f>
        <v>1.470000469299221</v>
      </c>
      <c r="S62">
        <f>IF(ISBLANK(HLOOKUP(S$1, m_preprocess!$1:$1048576, monthly!$D62, FALSE)), "", HLOOKUP(S$1, m_preprocess!$1:$1048576, monthly!$D62, FALSE))</f>
        <v>6.997202233864293</v>
      </c>
      <c r="T62">
        <f>IF(ISBLANK(HLOOKUP(T$1, m_preprocess!$1:$1048576, monthly!$D62, FALSE)), "", HLOOKUP(T$1, m_preprocess!$1:$1048576, monthly!$D62, FALSE))</f>
        <v>8.1144025905317001</v>
      </c>
      <c r="U62">
        <f>IF(ISBLANK(HLOOKUP(U$1, m_preprocess!$1:$1048576, monthly!$D62, FALSE)), "", HLOOKUP(U$1, m_preprocess!$1:$1048576, monthly!$D62, FALSE))</f>
        <v>204795.4863097826</v>
      </c>
      <c r="V62">
        <f>IF(ISBLANK(HLOOKUP(V$1, m_preprocess!$1:$1048576, monthly!$D62, FALSE)), "", HLOOKUP(V$1, m_preprocess!$1:$1048576, monthly!$D62, FALSE))</f>
        <v>938645.87639579887</v>
      </c>
      <c r="W62">
        <f>IF(ISBLANK(HLOOKUP(W$1, m_preprocess!$1:$1048576, monthly!$D62, FALSE)), "", HLOOKUP(W$1, m_preprocess!$1:$1048576, monthly!$D62, FALSE))</f>
        <v>83.092807645106845</v>
      </c>
      <c r="X62" t="str">
        <f>IF(ISBLANK(HLOOKUP(X$1, m_preprocess!$1:$1048576, monthly!$D62, FALSE)), "", HLOOKUP(X$1, m_preprocess!$1:$1048576, monthly!$D62, FALSE))</f>
        <v/>
      </c>
      <c r="Y62" t="str">
        <f>IF(ISBLANK(HLOOKUP(Y$1, m_preprocess!$1:$1048576, monthly!$D62, FALSE)), "", HLOOKUP(Y$1, m_preprocess!$1:$1048576, monthly!$D62, FALSE))</f>
        <v/>
      </c>
      <c r="Z62" t="str">
        <f>IF(ISBLANK(HLOOKUP(Z$1, m_preprocess!$1:$1048576, monthly!$D62, FALSE)), "", HLOOKUP(Z$1, m_preprocess!$1:$1048576, monthly!$D62, FALSE))</f>
        <v/>
      </c>
    </row>
    <row r="63" spans="1:26">
      <c r="A63" s="31">
        <v>35827</v>
      </c>
      <c r="B63">
        <v>1998</v>
      </c>
      <c r="C63">
        <v>2</v>
      </c>
      <c r="D63">
        <v>63</v>
      </c>
      <c r="E63" t="str">
        <f>IF(ISBLANK(HLOOKUP(E$1, m_preprocess!$1:$1048576, monthly!$D63, FALSE)), "", HLOOKUP(E$1, m_preprocess!$1:$1048576, monthly!$D63, FALSE))</f>
        <v/>
      </c>
      <c r="F63" t="str">
        <f>IF(ISBLANK(HLOOKUP(F$1, m_preprocess!$1:$1048576, monthly!$D63, FALSE)), "", HLOOKUP(F$1, m_preprocess!$1:$1048576, monthly!$D63, FALSE))</f>
        <v/>
      </c>
      <c r="G63" t="str">
        <f>IF(ISBLANK(HLOOKUP(G$1, m_preprocess!$1:$1048576, monthly!$D63, FALSE)), "", HLOOKUP(G$1, m_preprocess!$1:$1048576, monthly!$D63, FALSE))</f>
        <v/>
      </c>
      <c r="H63" t="str">
        <f>IF(ISBLANK(HLOOKUP(H$1, m_preprocess!$1:$1048576, monthly!$D63, FALSE)), "", HLOOKUP(H$1, m_preprocess!$1:$1048576, monthly!$D63, FALSE))</f>
        <v/>
      </c>
      <c r="I63" t="str">
        <f>IF(ISBLANK(HLOOKUP(I$1, m_preprocess!$1:$1048576, monthly!$D63, FALSE)), "", HLOOKUP(I$1, m_preprocess!$1:$1048576, monthly!$D63, FALSE))</f>
        <v/>
      </c>
      <c r="J63" t="str">
        <f>IF(ISBLANK(HLOOKUP(J$1, m_preprocess!$1:$1048576, monthly!$D63, FALSE)), "", HLOOKUP(J$1, m_preprocess!$1:$1048576, monthly!$D63, FALSE))</f>
        <v/>
      </c>
      <c r="K63">
        <f>IF(ISBLANK(HLOOKUP(K$1, m_preprocess!$1:$1048576, monthly!$D63, FALSE)), "", HLOOKUP(K$1, m_preprocess!$1:$1048576, monthly!$D63, FALSE))</f>
        <v>91.15561026240789</v>
      </c>
      <c r="L63">
        <f>IF(ISBLANK(HLOOKUP(L$1, m_preprocess!$1:$1048576, monthly!$D63, FALSE)), "", HLOOKUP(L$1, m_preprocess!$1:$1048576, monthly!$D63, FALSE))</f>
        <v>123.78230851915056</v>
      </c>
      <c r="M63">
        <f>IF(ISBLANK(HLOOKUP(M$1, m_preprocess!$1:$1048576, monthly!$D63, FALSE)), "", HLOOKUP(M$1, m_preprocess!$1:$1048576, monthly!$D63, FALSE))</f>
        <v>56.584024630628385</v>
      </c>
      <c r="N63">
        <f>IF(ISBLANK(HLOOKUP(N$1, m_preprocess!$1:$1048576, monthly!$D63, FALSE)), "", HLOOKUP(N$1, m_preprocess!$1:$1048576, monthly!$D63, FALSE))</f>
        <v>67.19828388852217</v>
      </c>
      <c r="O63">
        <f>IF(ISBLANK(HLOOKUP(O$1, m_preprocess!$1:$1048576, monthly!$D63, FALSE)), "", HLOOKUP(O$1, m_preprocess!$1:$1048576, monthly!$D63, FALSE))</f>
        <v>17.004646516725796</v>
      </c>
      <c r="P63">
        <f>IF(ISBLANK(HLOOKUP(P$1, m_preprocess!$1:$1048576, monthly!$D63, FALSE)), "", HLOOKUP(P$1, m_preprocess!$1:$1048576, monthly!$D63, FALSE))</f>
        <v>3.0902502626650912</v>
      </c>
      <c r="Q63">
        <f>IF(ISBLANK(HLOOKUP(Q$1, m_preprocess!$1:$1048576, monthly!$D63, FALSE)), "", HLOOKUP(Q$1, m_preprocess!$1:$1048576, monthly!$D63, FALSE))</f>
        <v>1.6305825426997338</v>
      </c>
      <c r="R63">
        <f>IF(ISBLANK(HLOOKUP(R$1, m_preprocess!$1:$1048576, monthly!$D63, FALSE)), "", HLOOKUP(R$1, m_preprocess!$1:$1048576, monthly!$D63, FALSE))</f>
        <v>1.4596677199653576</v>
      </c>
      <c r="S63">
        <f>IF(ISBLANK(HLOOKUP(S$1, m_preprocess!$1:$1048576, monthly!$D63, FALSE)), "", HLOOKUP(S$1, m_preprocess!$1:$1048576, monthly!$D63, FALSE))</f>
        <v>7.157747374674317</v>
      </c>
      <c r="T63">
        <f>IF(ISBLANK(HLOOKUP(T$1, m_preprocess!$1:$1048576, monthly!$D63, FALSE)), "", HLOOKUP(T$1, m_preprocess!$1:$1048576, monthly!$D63, FALSE))</f>
        <v>6.7525138433524896</v>
      </c>
      <c r="U63">
        <f>IF(ISBLANK(HLOOKUP(U$1, m_preprocess!$1:$1048576, monthly!$D63, FALSE)), "", HLOOKUP(U$1, m_preprocess!$1:$1048576, monthly!$D63, FALSE))</f>
        <v>188861.62343122633</v>
      </c>
      <c r="V63">
        <f>IF(ISBLANK(HLOOKUP(V$1, m_preprocess!$1:$1048576, monthly!$D63, FALSE)), "", HLOOKUP(V$1, m_preprocess!$1:$1048576, monthly!$D63, FALSE))</f>
        <v>910498.73007741303</v>
      </c>
      <c r="W63">
        <f>IF(ISBLANK(HLOOKUP(W$1, m_preprocess!$1:$1048576, monthly!$D63, FALSE)), "", HLOOKUP(W$1, m_preprocess!$1:$1048576, monthly!$D63, FALSE))</f>
        <v>82.269655551688984</v>
      </c>
      <c r="X63" t="str">
        <f>IF(ISBLANK(HLOOKUP(X$1, m_preprocess!$1:$1048576, monthly!$D63, FALSE)), "", HLOOKUP(X$1, m_preprocess!$1:$1048576, monthly!$D63, FALSE))</f>
        <v/>
      </c>
      <c r="Y63" t="str">
        <f>IF(ISBLANK(HLOOKUP(Y$1, m_preprocess!$1:$1048576, monthly!$D63, FALSE)), "", HLOOKUP(Y$1, m_preprocess!$1:$1048576, monthly!$D63, FALSE))</f>
        <v/>
      </c>
      <c r="Z63" t="str">
        <f>IF(ISBLANK(HLOOKUP(Z$1, m_preprocess!$1:$1048576, monthly!$D63, FALSE)), "", HLOOKUP(Z$1, m_preprocess!$1:$1048576, monthly!$D63, FALSE))</f>
        <v/>
      </c>
    </row>
    <row r="64" spans="1:26">
      <c r="A64" s="31">
        <v>35855</v>
      </c>
      <c r="B64">
        <v>1998</v>
      </c>
      <c r="C64">
        <v>3</v>
      </c>
      <c r="D64">
        <v>64</v>
      </c>
      <c r="E64" t="str">
        <f>IF(ISBLANK(HLOOKUP(E$1, m_preprocess!$1:$1048576, monthly!$D64, FALSE)), "", HLOOKUP(E$1, m_preprocess!$1:$1048576, monthly!$D64, FALSE))</f>
        <v/>
      </c>
      <c r="F64" t="str">
        <f>IF(ISBLANK(HLOOKUP(F$1, m_preprocess!$1:$1048576, monthly!$D64, FALSE)), "", HLOOKUP(F$1, m_preprocess!$1:$1048576, monthly!$D64, FALSE))</f>
        <v/>
      </c>
      <c r="G64" t="str">
        <f>IF(ISBLANK(HLOOKUP(G$1, m_preprocess!$1:$1048576, monthly!$D64, FALSE)), "", HLOOKUP(G$1, m_preprocess!$1:$1048576, monthly!$D64, FALSE))</f>
        <v/>
      </c>
      <c r="H64" t="str">
        <f>IF(ISBLANK(HLOOKUP(H$1, m_preprocess!$1:$1048576, monthly!$D64, FALSE)), "", HLOOKUP(H$1, m_preprocess!$1:$1048576, monthly!$D64, FALSE))</f>
        <v/>
      </c>
      <c r="I64" t="str">
        <f>IF(ISBLANK(HLOOKUP(I$1, m_preprocess!$1:$1048576, monthly!$D64, FALSE)), "", HLOOKUP(I$1, m_preprocess!$1:$1048576, monthly!$D64, FALSE))</f>
        <v/>
      </c>
      <c r="J64" t="str">
        <f>IF(ISBLANK(HLOOKUP(J$1, m_preprocess!$1:$1048576, monthly!$D64, FALSE)), "", HLOOKUP(J$1, m_preprocess!$1:$1048576, monthly!$D64, FALSE))</f>
        <v/>
      </c>
      <c r="K64">
        <f>IF(ISBLANK(HLOOKUP(K$1, m_preprocess!$1:$1048576, monthly!$D64, FALSE)), "", HLOOKUP(K$1, m_preprocess!$1:$1048576, monthly!$D64, FALSE))</f>
        <v>89.126033054832035</v>
      </c>
      <c r="L64">
        <f>IF(ISBLANK(HLOOKUP(L$1, m_preprocess!$1:$1048576, monthly!$D64, FALSE)), "", HLOOKUP(L$1, m_preprocess!$1:$1048576, monthly!$D64, FALSE))</f>
        <v>140.1085659945013</v>
      </c>
      <c r="M64">
        <f>IF(ISBLANK(HLOOKUP(M$1, m_preprocess!$1:$1048576, monthly!$D64, FALSE)), "", HLOOKUP(M$1, m_preprocess!$1:$1048576, monthly!$D64, FALSE))</f>
        <v>62.846846221491518</v>
      </c>
      <c r="N64">
        <f>IF(ISBLANK(HLOOKUP(N$1, m_preprocess!$1:$1048576, monthly!$D64, FALSE)), "", HLOOKUP(N$1, m_preprocess!$1:$1048576, monthly!$D64, FALSE))</f>
        <v>77.261719773009787</v>
      </c>
      <c r="O64">
        <f>IF(ISBLANK(HLOOKUP(O$1, m_preprocess!$1:$1048576, monthly!$D64, FALSE)), "", HLOOKUP(O$1, m_preprocess!$1:$1048576, monthly!$D64, FALSE))</f>
        <v>19.406128957207791</v>
      </c>
      <c r="P64">
        <f>IF(ISBLANK(HLOOKUP(P$1, m_preprocess!$1:$1048576, monthly!$D64, FALSE)), "", HLOOKUP(P$1, m_preprocess!$1:$1048576, monthly!$D64, FALSE))</f>
        <v>3.9854910280356597</v>
      </c>
      <c r="Q64">
        <f>IF(ISBLANK(HLOOKUP(Q$1, m_preprocess!$1:$1048576, monthly!$D64, FALSE)), "", HLOOKUP(Q$1, m_preprocess!$1:$1048576, monthly!$D64, FALSE))</f>
        <v>2.1873921045264022</v>
      </c>
      <c r="R64">
        <f>IF(ISBLANK(HLOOKUP(R$1, m_preprocess!$1:$1048576, monthly!$D64, FALSE)), "", HLOOKUP(R$1, m_preprocess!$1:$1048576, monthly!$D64, FALSE))</f>
        <v>1.7980989235092579</v>
      </c>
      <c r="S64">
        <f>IF(ISBLANK(HLOOKUP(S$1, m_preprocess!$1:$1048576, monthly!$D64, FALSE)), "", HLOOKUP(S$1, m_preprocess!$1:$1048576, monthly!$D64, FALSE))</f>
        <v>7.8062810948717596</v>
      </c>
      <c r="T64">
        <f>IF(ISBLANK(HLOOKUP(T$1, m_preprocess!$1:$1048576, monthly!$D64, FALSE)), "", HLOOKUP(T$1, m_preprocess!$1:$1048576, monthly!$D64, FALSE))</f>
        <v>7.6102733393945963</v>
      </c>
      <c r="U64">
        <f>IF(ISBLANK(HLOOKUP(U$1, m_preprocess!$1:$1048576, monthly!$D64, FALSE)), "", HLOOKUP(U$1, m_preprocess!$1:$1048576, monthly!$D64, FALSE))</f>
        <v>183742.60953712746</v>
      </c>
      <c r="V64">
        <f>IF(ISBLANK(HLOOKUP(V$1, m_preprocess!$1:$1048576, monthly!$D64, FALSE)), "", HLOOKUP(V$1, m_preprocess!$1:$1048576, monthly!$D64, FALSE))</f>
        <v>900512.77960803534</v>
      </c>
      <c r="W64">
        <f>IF(ISBLANK(HLOOKUP(W$1, m_preprocess!$1:$1048576, monthly!$D64, FALSE)), "", HLOOKUP(W$1, m_preprocess!$1:$1048576, monthly!$D64, FALSE))</f>
        <v>80.915801371315382</v>
      </c>
      <c r="X64" t="str">
        <f>IF(ISBLANK(HLOOKUP(X$1, m_preprocess!$1:$1048576, monthly!$D64, FALSE)), "", HLOOKUP(X$1, m_preprocess!$1:$1048576, monthly!$D64, FALSE))</f>
        <v/>
      </c>
      <c r="Y64" t="str">
        <f>IF(ISBLANK(HLOOKUP(Y$1, m_preprocess!$1:$1048576, monthly!$D64, FALSE)), "", HLOOKUP(Y$1, m_preprocess!$1:$1048576, monthly!$D64, FALSE))</f>
        <v/>
      </c>
      <c r="Z64" t="str">
        <f>IF(ISBLANK(HLOOKUP(Z$1, m_preprocess!$1:$1048576, monthly!$D64, FALSE)), "", HLOOKUP(Z$1, m_preprocess!$1:$1048576, monthly!$D64, FALSE))</f>
        <v/>
      </c>
    </row>
    <row r="65" spans="1:26">
      <c r="A65" s="31">
        <v>35886</v>
      </c>
      <c r="B65">
        <v>1998</v>
      </c>
      <c r="C65">
        <v>4</v>
      </c>
      <c r="D65">
        <v>65</v>
      </c>
      <c r="E65" t="str">
        <f>IF(ISBLANK(HLOOKUP(E$1, m_preprocess!$1:$1048576, monthly!$D65, FALSE)), "", HLOOKUP(E$1, m_preprocess!$1:$1048576, monthly!$D65, FALSE))</f>
        <v/>
      </c>
      <c r="F65" t="str">
        <f>IF(ISBLANK(HLOOKUP(F$1, m_preprocess!$1:$1048576, monthly!$D65, FALSE)), "", HLOOKUP(F$1, m_preprocess!$1:$1048576, monthly!$D65, FALSE))</f>
        <v/>
      </c>
      <c r="G65" t="str">
        <f>IF(ISBLANK(HLOOKUP(G$1, m_preprocess!$1:$1048576, monthly!$D65, FALSE)), "", HLOOKUP(G$1, m_preprocess!$1:$1048576, monthly!$D65, FALSE))</f>
        <v/>
      </c>
      <c r="H65" t="str">
        <f>IF(ISBLANK(HLOOKUP(H$1, m_preprocess!$1:$1048576, monthly!$D65, FALSE)), "", HLOOKUP(H$1, m_preprocess!$1:$1048576, monthly!$D65, FALSE))</f>
        <v/>
      </c>
      <c r="I65" t="str">
        <f>IF(ISBLANK(HLOOKUP(I$1, m_preprocess!$1:$1048576, monthly!$D65, FALSE)), "", HLOOKUP(I$1, m_preprocess!$1:$1048576, monthly!$D65, FALSE))</f>
        <v/>
      </c>
      <c r="J65" t="str">
        <f>IF(ISBLANK(HLOOKUP(J$1, m_preprocess!$1:$1048576, monthly!$D65, FALSE)), "", HLOOKUP(J$1, m_preprocess!$1:$1048576, monthly!$D65, FALSE))</f>
        <v/>
      </c>
      <c r="K65">
        <f>IF(ISBLANK(HLOOKUP(K$1, m_preprocess!$1:$1048576, monthly!$D65, FALSE)), "", HLOOKUP(K$1, m_preprocess!$1:$1048576, monthly!$D65, FALSE))</f>
        <v>87.981865437765265</v>
      </c>
      <c r="L65">
        <f>IF(ISBLANK(HLOOKUP(L$1, m_preprocess!$1:$1048576, monthly!$D65, FALSE)), "", HLOOKUP(L$1, m_preprocess!$1:$1048576, monthly!$D65, FALSE))</f>
        <v>137.78457756934495</v>
      </c>
      <c r="M65">
        <f>IF(ISBLANK(HLOOKUP(M$1, m_preprocess!$1:$1048576, monthly!$D65, FALSE)), "", HLOOKUP(M$1, m_preprocess!$1:$1048576, monthly!$D65, FALSE))</f>
        <v>65.733919493437526</v>
      </c>
      <c r="N65">
        <f>IF(ISBLANK(HLOOKUP(N$1, m_preprocess!$1:$1048576, monthly!$D65, FALSE)), "", HLOOKUP(N$1, m_preprocess!$1:$1048576, monthly!$D65, FALSE))</f>
        <v>72.050658075907421</v>
      </c>
      <c r="O65">
        <f>IF(ISBLANK(HLOOKUP(O$1, m_preprocess!$1:$1048576, monthly!$D65, FALSE)), "", HLOOKUP(O$1, m_preprocess!$1:$1048576, monthly!$D65, FALSE))</f>
        <v>20.013706687064388</v>
      </c>
      <c r="P65">
        <f>IF(ISBLANK(HLOOKUP(P$1, m_preprocess!$1:$1048576, monthly!$D65, FALSE)), "", HLOOKUP(P$1, m_preprocess!$1:$1048576, monthly!$D65, FALSE))</f>
        <v>3.6609281157835838</v>
      </c>
      <c r="Q65">
        <f>IF(ISBLANK(HLOOKUP(Q$1, m_preprocess!$1:$1048576, monthly!$D65, FALSE)), "", HLOOKUP(Q$1, m_preprocess!$1:$1048576, monthly!$D65, FALSE))</f>
        <v>1.9966232628504763</v>
      </c>
      <c r="R65">
        <f>IF(ISBLANK(HLOOKUP(R$1, m_preprocess!$1:$1048576, monthly!$D65, FALSE)), "", HLOOKUP(R$1, m_preprocess!$1:$1048576, monthly!$D65, FALSE))</f>
        <v>1.6643048529331077</v>
      </c>
      <c r="S65">
        <f>IF(ISBLANK(HLOOKUP(S$1, m_preprocess!$1:$1048576, monthly!$D65, FALSE)), "", HLOOKUP(S$1, m_preprocess!$1:$1048576, monthly!$D65, FALSE))</f>
        <v>8.6253582394471326</v>
      </c>
      <c r="T65">
        <f>IF(ISBLANK(HLOOKUP(T$1, m_preprocess!$1:$1048576, monthly!$D65, FALSE)), "", HLOOKUP(T$1, m_preprocess!$1:$1048576, monthly!$D65, FALSE))</f>
        <v>7.7247075284874072</v>
      </c>
      <c r="U65">
        <f>IF(ISBLANK(HLOOKUP(U$1, m_preprocess!$1:$1048576, monthly!$D65, FALSE)), "", HLOOKUP(U$1, m_preprocess!$1:$1048576, monthly!$D65, FALSE))</f>
        <v>177052.48184773198</v>
      </c>
      <c r="V65">
        <f>IF(ISBLANK(HLOOKUP(V$1, m_preprocess!$1:$1048576, monthly!$D65, FALSE)), "", HLOOKUP(V$1, m_preprocess!$1:$1048576, monthly!$D65, FALSE))</f>
        <v>890320.93933213328</v>
      </c>
      <c r="W65">
        <f>IF(ISBLANK(HLOOKUP(W$1, m_preprocess!$1:$1048576, monthly!$D65, FALSE)), "", HLOOKUP(W$1, m_preprocess!$1:$1048576, monthly!$D65, FALSE))</f>
        <v>79.087929040922191</v>
      </c>
      <c r="X65" t="str">
        <f>IF(ISBLANK(HLOOKUP(X$1, m_preprocess!$1:$1048576, monthly!$D65, FALSE)), "", HLOOKUP(X$1, m_preprocess!$1:$1048576, monthly!$D65, FALSE))</f>
        <v/>
      </c>
      <c r="Y65" t="str">
        <f>IF(ISBLANK(HLOOKUP(Y$1, m_preprocess!$1:$1048576, monthly!$D65, FALSE)), "", HLOOKUP(Y$1, m_preprocess!$1:$1048576, monthly!$D65, FALSE))</f>
        <v/>
      </c>
      <c r="Z65" t="str">
        <f>IF(ISBLANK(HLOOKUP(Z$1, m_preprocess!$1:$1048576, monthly!$D65, FALSE)), "", HLOOKUP(Z$1, m_preprocess!$1:$1048576, monthly!$D65, FALSE))</f>
        <v/>
      </c>
    </row>
    <row r="66" spans="1:26">
      <c r="A66" s="31">
        <v>35916</v>
      </c>
      <c r="B66">
        <v>1998</v>
      </c>
      <c r="C66">
        <v>5</v>
      </c>
      <c r="D66">
        <v>66</v>
      </c>
      <c r="E66" t="str">
        <f>IF(ISBLANK(HLOOKUP(E$1, m_preprocess!$1:$1048576, monthly!$D66, FALSE)), "", HLOOKUP(E$1, m_preprocess!$1:$1048576, monthly!$D66, FALSE))</f>
        <v/>
      </c>
      <c r="F66" t="str">
        <f>IF(ISBLANK(HLOOKUP(F$1, m_preprocess!$1:$1048576, monthly!$D66, FALSE)), "", HLOOKUP(F$1, m_preprocess!$1:$1048576, monthly!$D66, FALSE))</f>
        <v/>
      </c>
      <c r="G66" t="str">
        <f>IF(ISBLANK(HLOOKUP(G$1, m_preprocess!$1:$1048576, monthly!$D66, FALSE)), "", HLOOKUP(G$1, m_preprocess!$1:$1048576, monthly!$D66, FALSE))</f>
        <v/>
      </c>
      <c r="H66" t="str">
        <f>IF(ISBLANK(HLOOKUP(H$1, m_preprocess!$1:$1048576, monthly!$D66, FALSE)), "", HLOOKUP(H$1, m_preprocess!$1:$1048576, monthly!$D66, FALSE))</f>
        <v/>
      </c>
      <c r="I66" t="str">
        <f>IF(ISBLANK(HLOOKUP(I$1, m_preprocess!$1:$1048576, monthly!$D66, FALSE)), "", HLOOKUP(I$1, m_preprocess!$1:$1048576, monthly!$D66, FALSE))</f>
        <v/>
      </c>
      <c r="J66" t="str">
        <f>IF(ISBLANK(HLOOKUP(J$1, m_preprocess!$1:$1048576, monthly!$D66, FALSE)), "", HLOOKUP(J$1, m_preprocess!$1:$1048576, monthly!$D66, FALSE))</f>
        <v/>
      </c>
      <c r="K66">
        <f>IF(ISBLANK(HLOOKUP(K$1, m_preprocess!$1:$1048576, monthly!$D66, FALSE)), "", HLOOKUP(K$1, m_preprocess!$1:$1048576, monthly!$D66, FALSE))</f>
        <v>86.588883254847161</v>
      </c>
      <c r="L66">
        <f>IF(ISBLANK(HLOOKUP(L$1, m_preprocess!$1:$1048576, monthly!$D66, FALSE)), "", HLOOKUP(L$1, m_preprocess!$1:$1048576, monthly!$D66, FALSE))</f>
        <v>168.47703906672893</v>
      </c>
      <c r="M66">
        <f>IF(ISBLANK(HLOOKUP(M$1, m_preprocess!$1:$1048576, monthly!$D66, FALSE)), "", HLOOKUP(M$1, m_preprocess!$1:$1048576, monthly!$D66, FALSE))</f>
        <v>84.459668983336542</v>
      </c>
      <c r="N66">
        <f>IF(ISBLANK(HLOOKUP(N$1, m_preprocess!$1:$1048576, monthly!$D66, FALSE)), "", HLOOKUP(N$1, m_preprocess!$1:$1048576, monthly!$D66, FALSE))</f>
        <v>84.017370083392422</v>
      </c>
      <c r="O66">
        <f>IF(ISBLANK(HLOOKUP(O$1, m_preprocess!$1:$1048576, monthly!$D66, FALSE)), "", HLOOKUP(O$1, m_preprocess!$1:$1048576, monthly!$D66, FALSE))</f>
        <v>16.901093224980372</v>
      </c>
      <c r="P66">
        <f>IF(ISBLANK(HLOOKUP(P$1, m_preprocess!$1:$1048576, monthly!$D66, FALSE)), "", HLOOKUP(P$1, m_preprocess!$1:$1048576, monthly!$D66, FALSE))</f>
        <v>3.5607444895354217</v>
      </c>
      <c r="Q66">
        <f>IF(ISBLANK(HLOOKUP(Q$1, m_preprocess!$1:$1048576, monthly!$D66, FALSE)), "", HLOOKUP(Q$1, m_preprocess!$1:$1048576, monthly!$D66, FALSE))</f>
        <v>1.9303620485392257</v>
      </c>
      <c r="R66">
        <f>IF(ISBLANK(HLOOKUP(R$1, m_preprocess!$1:$1048576, monthly!$D66, FALSE)), "", HLOOKUP(R$1, m_preprocess!$1:$1048576, monthly!$D66, FALSE))</f>
        <v>1.6303824409961962</v>
      </c>
      <c r="S66">
        <f>IF(ISBLANK(HLOOKUP(S$1, m_preprocess!$1:$1048576, monthly!$D66, FALSE)), "", HLOOKUP(S$1, m_preprocess!$1:$1048576, monthly!$D66, FALSE))</f>
        <v>7.444336987188902</v>
      </c>
      <c r="T66">
        <f>IF(ISBLANK(HLOOKUP(T$1, m_preprocess!$1:$1048576, monthly!$D66, FALSE)), "", HLOOKUP(T$1, m_preprocess!$1:$1048576, monthly!$D66, FALSE))</f>
        <v>5.896011748256047</v>
      </c>
      <c r="U66">
        <f>IF(ISBLANK(HLOOKUP(U$1, m_preprocess!$1:$1048576, monthly!$D66, FALSE)), "", HLOOKUP(U$1, m_preprocess!$1:$1048576, monthly!$D66, FALSE))</f>
        <v>176889.96767948574</v>
      </c>
      <c r="V66">
        <f>IF(ISBLANK(HLOOKUP(V$1, m_preprocess!$1:$1048576, monthly!$D66, FALSE)), "", HLOOKUP(V$1, m_preprocess!$1:$1048576, monthly!$D66, FALSE))</f>
        <v>901572.75087609282</v>
      </c>
      <c r="W66">
        <f>IF(ISBLANK(HLOOKUP(W$1, m_preprocess!$1:$1048576, monthly!$D66, FALSE)), "", HLOOKUP(W$1, m_preprocess!$1:$1048576, monthly!$D66, FALSE))</f>
        <v>79.768547761778166</v>
      </c>
      <c r="X66" t="str">
        <f>IF(ISBLANK(HLOOKUP(X$1, m_preprocess!$1:$1048576, monthly!$D66, FALSE)), "", HLOOKUP(X$1, m_preprocess!$1:$1048576, monthly!$D66, FALSE))</f>
        <v/>
      </c>
      <c r="Y66" t="str">
        <f>IF(ISBLANK(HLOOKUP(Y$1, m_preprocess!$1:$1048576, monthly!$D66, FALSE)), "", HLOOKUP(Y$1, m_preprocess!$1:$1048576, monthly!$D66, FALSE))</f>
        <v/>
      </c>
      <c r="Z66" t="str">
        <f>IF(ISBLANK(HLOOKUP(Z$1, m_preprocess!$1:$1048576, monthly!$D66, FALSE)), "", HLOOKUP(Z$1, m_preprocess!$1:$1048576, monthly!$D66, FALSE))</f>
        <v/>
      </c>
    </row>
    <row r="67" spans="1:26">
      <c r="A67" s="31">
        <v>35947</v>
      </c>
      <c r="B67">
        <v>1998</v>
      </c>
      <c r="C67">
        <v>6</v>
      </c>
      <c r="D67">
        <v>67</v>
      </c>
      <c r="E67" t="str">
        <f>IF(ISBLANK(HLOOKUP(E$1, m_preprocess!$1:$1048576, monthly!$D67, FALSE)), "", HLOOKUP(E$1, m_preprocess!$1:$1048576, monthly!$D67, FALSE))</f>
        <v/>
      </c>
      <c r="F67" t="str">
        <f>IF(ISBLANK(HLOOKUP(F$1, m_preprocess!$1:$1048576, monthly!$D67, FALSE)), "", HLOOKUP(F$1, m_preprocess!$1:$1048576, monthly!$D67, FALSE))</f>
        <v/>
      </c>
      <c r="G67" t="str">
        <f>IF(ISBLANK(HLOOKUP(G$1, m_preprocess!$1:$1048576, monthly!$D67, FALSE)), "", HLOOKUP(G$1, m_preprocess!$1:$1048576, monthly!$D67, FALSE))</f>
        <v/>
      </c>
      <c r="H67" t="str">
        <f>IF(ISBLANK(HLOOKUP(H$1, m_preprocess!$1:$1048576, monthly!$D67, FALSE)), "", HLOOKUP(H$1, m_preprocess!$1:$1048576, monthly!$D67, FALSE))</f>
        <v/>
      </c>
      <c r="I67" t="str">
        <f>IF(ISBLANK(HLOOKUP(I$1, m_preprocess!$1:$1048576, monthly!$D67, FALSE)), "", HLOOKUP(I$1, m_preprocess!$1:$1048576, monthly!$D67, FALSE))</f>
        <v/>
      </c>
      <c r="J67" t="str">
        <f>IF(ISBLANK(HLOOKUP(J$1, m_preprocess!$1:$1048576, monthly!$D67, FALSE)), "", HLOOKUP(J$1, m_preprocess!$1:$1048576, monthly!$D67, FALSE))</f>
        <v/>
      </c>
      <c r="K67">
        <f>IF(ISBLANK(HLOOKUP(K$1, m_preprocess!$1:$1048576, monthly!$D67, FALSE)), "", HLOOKUP(K$1, m_preprocess!$1:$1048576, monthly!$D67, FALSE))</f>
        <v>84.386742564592964</v>
      </c>
      <c r="L67">
        <f>IF(ISBLANK(HLOOKUP(L$1, m_preprocess!$1:$1048576, monthly!$D67, FALSE)), "", HLOOKUP(L$1, m_preprocess!$1:$1048576, monthly!$D67, FALSE))</f>
        <v>146.59448147664659</v>
      </c>
      <c r="M67">
        <f>IF(ISBLANK(HLOOKUP(M$1, m_preprocess!$1:$1048576, monthly!$D67, FALSE)), "", HLOOKUP(M$1, m_preprocess!$1:$1048576, monthly!$D67, FALSE))</f>
        <v>68.075178869497734</v>
      </c>
      <c r="N67">
        <f>IF(ISBLANK(HLOOKUP(N$1, m_preprocess!$1:$1048576, monthly!$D67, FALSE)), "", HLOOKUP(N$1, m_preprocess!$1:$1048576, monthly!$D67, FALSE))</f>
        <v>78.519302607148845</v>
      </c>
      <c r="O67">
        <f>IF(ISBLANK(HLOOKUP(O$1, m_preprocess!$1:$1048576, monthly!$D67, FALSE)), "", HLOOKUP(O$1, m_preprocess!$1:$1048576, monthly!$D67, FALSE))</f>
        <v>16.35225141007108</v>
      </c>
      <c r="P67">
        <f>IF(ISBLANK(HLOOKUP(P$1, m_preprocess!$1:$1048576, monthly!$D67, FALSE)), "", HLOOKUP(P$1, m_preprocess!$1:$1048576, monthly!$D67, FALSE))</f>
        <v>3.1906832019650881</v>
      </c>
      <c r="Q67">
        <f>IF(ISBLANK(HLOOKUP(Q$1, m_preprocess!$1:$1048576, monthly!$D67, FALSE)), "", HLOOKUP(Q$1, m_preprocess!$1:$1048576, monthly!$D67, FALSE))</f>
        <v>1.9498619567564428</v>
      </c>
      <c r="R67">
        <f>IF(ISBLANK(HLOOKUP(R$1, m_preprocess!$1:$1048576, monthly!$D67, FALSE)), "", HLOOKUP(R$1, m_preprocess!$1:$1048576, monthly!$D67, FALSE))</f>
        <v>1.2408212452086456</v>
      </c>
      <c r="S67">
        <f>IF(ISBLANK(HLOOKUP(S$1, m_preprocess!$1:$1048576, monthly!$D67, FALSE)), "", HLOOKUP(S$1, m_preprocess!$1:$1048576, monthly!$D67, FALSE))</f>
        <v>7.3381685004790516</v>
      </c>
      <c r="T67">
        <f>IF(ISBLANK(HLOOKUP(T$1, m_preprocess!$1:$1048576, monthly!$D67, FALSE)), "", HLOOKUP(T$1, m_preprocess!$1:$1048576, monthly!$D67, FALSE))</f>
        <v>5.8233997076269386</v>
      </c>
      <c r="U67">
        <f>IF(ISBLANK(HLOOKUP(U$1, m_preprocess!$1:$1048576, monthly!$D67, FALSE)), "", HLOOKUP(U$1, m_preprocess!$1:$1048576, monthly!$D67, FALSE))</f>
        <v>175447.13901416052</v>
      </c>
      <c r="V67">
        <f>IF(ISBLANK(HLOOKUP(V$1, m_preprocess!$1:$1048576, monthly!$D67, FALSE)), "", HLOOKUP(V$1, m_preprocess!$1:$1048576, monthly!$D67, FALSE))</f>
        <v>890263.86328422616</v>
      </c>
      <c r="W67">
        <f>IF(ISBLANK(HLOOKUP(W$1, m_preprocess!$1:$1048576, monthly!$D67, FALSE)), "", HLOOKUP(W$1, m_preprocess!$1:$1048576, monthly!$D67, FALSE))</f>
        <v>78.292724739013281</v>
      </c>
      <c r="X67" t="str">
        <f>IF(ISBLANK(HLOOKUP(X$1, m_preprocess!$1:$1048576, monthly!$D67, FALSE)), "", HLOOKUP(X$1, m_preprocess!$1:$1048576, monthly!$D67, FALSE))</f>
        <v/>
      </c>
      <c r="Y67" t="str">
        <f>IF(ISBLANK(HLOOKUP(Y$1, m_preprocess!$1:$1048576, monthly!$D67, FALSE)), "", HLOOKUP(Y$1, m_preprocess!$1:$1048576, monthly!$D67, FALSE))</f>
        <v/>
      </c>
      <c r="Z67" t="str">
        <f>IF(ISBLANK(HLOOKUP(Z$1, m_preprocess!$1:$1048576, monthly!$D67, FALSE)), "", HLOOKUP(Z$1, m_preprocess!$1:$1048576, monthly!$D67, FALSE))</f>
        <v/>
      </c>
    </row>
    <row r="68" spans="1:26">
      <c r="A68" s="31">
        <v>35977</v>
      </c>
      <c r="B68">
        <v>1998</v>
      </c>
      <c r="C68">
        <v>7</v>
      </c>
      <c r="D68">
        <v>68</v>
      </c>
      <c r="E68" t="str">
        <f>IF(ISBLANK(HLOOKUP(E$1, m_preprocess!$1:$1048576, monthly!$D68, FALSE)), "", HLOOKUP(E$1, m_preprocess!$1:$1048576, monthly!$D68, FALSE))</f>
        <v/>
      </c>
      <c r="F68" t="str">
        <f>IF(ISBLANK(HLOOKUP(F$1, m_preprocess!$1:$1048576, monthly!$D68, FALSE)), "", HLOOKUP(F$1, m_preprocess!$1:$1048576, monthly!$D68, FALSE))</f>
        <v/>
      </c>
      <c r="G68" t="str">
        <f>IF(ISBLANK(HLOOKUP(G$1, m_preprocess!$1:$1048576, monthly!$D68, FALSE)), "", HLOOKUP(G$1, m_preprocess!$1:$1048576, monthly!$D68, FALSE))</f>
        <v/>
      </c>
      <c r="H68" t="str">
        <f>IF(ISBLANK(HLOOKUP(H$1, m_preprocess!$1:$1048576, monthly!$D68, FALSE)), "", HLOOKUP(H$1, m_preprocess!$1:$1048576, monthly!$D68, FALSE))</f>
        <v/>
      </c>
      <c r="I68" t="str">
        <f>IF(ISBLANK(HLOOKUP(I$1, m_preprocess!$1:$1048576, monthly!$D68, FALSE)), "", HLOOKUP(I$1, m_preprocess!$1:$1048576, monthly!$D68, FALSE))</f>
        <v/>
      </c>
      <c r="J68" t="str">
        <f>IF(ISBLANK(HLOOKUP(J$1, m_preprocess!$1:$1048576, monthly!$D68, FALSE)), "", HLOOKUP(J$1, m_preprocess!$1:$1048576, monthly!$D68, FALSE))</f>
        <v/>
      </c>
      <c r="K68">
        <f>IF(ISBLANK(HLOOKUP(K$1, m_preprocess!$1:$1048576, monthly!$D68, FALSE)), "", HLOOKUP(K$1, m_preprocess!$1:$1048576, monthly!$D68, FALSE))</f>
        <v>81.166401865614503</v>
      </c>
      <c r="L68">
        <f>IF(ISBLANK(HLOOKUP(L$1, m_preprocess!$1:$1048576, monthly!$D68, FALSE)), "", HLOOKUP(L$1, m_preprocess!$1:$1048576, monthly!$D68, FALSE))</f>
        <v>153.22011521962472</v>
      </c>
      <c r="M68">
        <f>IF(ISBLANK(HLOOKUP(M$1, m_preprocess!$1:$1048576, monthly!$D68, FALSE)), "", HLOOKUP(M$1, m_preprocess!$1:$1048576, monthly!$D68, FALSE))</f>
        <v>71.422041888931432</v>
      </c>
      <c r="N68">
        <f>IF(ISBLANK(HLOOKUP(N$1, m_preprocess!$1:$1048576, monthly!$D68, FALSE)), "", HLOOKUP(N$1, m_preprocess!$1:$1048576, monthly!$D68, FALSE))</f>
        <v>81.798073330693285</v>
      </c>
      <c r="O68">
        <f>IF(ISBLANK(HLOOKUP(O$1, m_preprocess!$1:$1048576, monthly!$D68, FALSE)), "", HLOOKUP(O$1, m_preprocess!$1:$1048576, monthly!$D68, FALSE))</f>
        <v>18.694552172345134</v>
      </c>
      <c r="P68">
        <f>IF(ISBLANK(HLOOKUP(P$1, m_preprocess!$1:$1048576, monthly!$D68, FALSE)), "", HLOOKUP(P$1, m_preprocess!$1:$1048576, monthly!$D68, FALSE))</f>
        <v>3.30949975370496</v>
      </c>
      <c r="Q68">
        <f>IF(ISBLANK(HLOOKUP(Q$1, m_preprocess!$1:$1048576, monthly!$D68, FALSE)), "", HLOOKUP(Q$1, m_preprocess!$1:$1048576, monthly!$D68, FALSE))</f>
        <v>2.133346608231605</v>
      </c>
      <c r="R68">
        <f>IF(ISBLANK(HLOOKUP(R$1, m_preprocess!$1:$1048576, monthly!$D68, FALSE)), "", HLOOKUP(R$1, m_preprocess!$1:$1048576, monthly!$D68, FALSE))</f>
        <v>1.1761531454733554</v>
      </c>
      <c r="S68">
        <f>IF(ISBLANK(HLOOKUP(S$1, m_preprocess!$1:$1048576, monthly!$D68, FALSE)), "", HLOOKUP(S$1, m_preprocess!$1:$1048576, monthly!$D68, FALSE))</f>
        <v>8.3614138065879455</v>
      </c>
      <c r="T68">
        <f>IF(ISBLANK(HLOOKUP(T$1, m_preprocess!$1:$1048576, monthly!$D68, FALSE)), "", HLOOKUP(T$1, m_preprocess!$1:$1048576, monthly!$D68, FALSE))</f>
        <v>7.0236386120522258</v>
      </c>
      <c r="U68">
        <f>IF(ISBLANK(HLOOKUP(U$1, m_preprocess!$1:$1048576, monthly!$D68, FALSE)), "", HLOOKUP(U$1, m_preprocess!$1:$1048576, monthly!$D68, FALSE))</f>
        <v>168832.85071204935</v>
      </c>
      <c r="V68">
        <f>IF(ISBLANK(HLOOKUP(V$1, m_preprocess!$1:$1048576, monthly!$D68, FALSE)), "", HLOOKUP(V$1, m_preprocess!$1:$1048576, monthly!$D68, FALSE))</f>
        <v>886749.33394356037</v>
      </c>
      <c r="W68">
        <f>IF(ISBLANK(HLOOKUP(W$1, m_preprocess!$1:$1048576, monthly!$D68, FALSE)), "", HLOOKUP(W$1, m_preprocess!$1:$1048576, monthly!$D68, FALSE))</f>
        <v>77.129548579981261</v>
      </c>
      <c r="X68" t="str">
        <f>IF(ISBLANK(HLOOKUP(X$1, m_preprocess!$1:$1048576, monthly!$D68, FALSE)), "", HLOOKUP(X$1, m_preprocess!$1:$1048576, monthly!$D68, FALSE))</f>
        <v/>
      </c>
      <c r="Y68" t="str">
        <f>IF(ISBLANK(HLOOKUP(Y$1, m_preprocess!$1:$1048576, monthly!$D68, FALSE)), "", HLOOKUP(Y$1, m_preprocess!$1:$1048576, monthly!$D68, FALSE))</f>
        <v/>
      </c>
      <c r="Z68" t="str">
        <f>IF(ISBLANK(HLOOKUP(Z$1, m_preprocess!$1:$1048576, monthly!$D68, FALSE)), "", HLOOKUP(Z$1, m_preprocess!$1:$1048576, monthly!$D68, FALSE))</f>
        <v/>
      </c>
    </row>
    <row r="69" spans="1:26">
      <c r="A69" s="31">
        <v>36008</v>
      </c>
      <c r="B69">
        <v>1998</v>
      </c>
      <c r="C69">
        <v>8</v>
      </c>
      <c r="D69">
        <v>69</v>
      </c>
      <c r="E69" t="str">
        <f>IF(ISBLANK(HLOOKUP(E$1, m_preprocess!$1:$1048576, monthly!$D69, FALSE)), "", HLOOKUP(E$1, m_preprocess!$1:$1048576, monthly!$D69, FALSE))</f>
        <v/>
      </c>
      <c r="F69" t="str">
        <f>IF(ISBLANK(HLOOKUP(F$1, m_preprocess!$1:$1048576, monthly!$D69, FALSE)), "", HLOOKUP(F$1, m_preprocess!$1:$1048576, monthly!$D69, FALSE))</f>
        <v/>
      </c>
      <c r="G69" t="str">
        <f>IF(ISBLANK(HLOOKUP(G$1, m_preprocess!$1:$1048576, monthly!$D69, FALSE)), "", HLOOKUP(G$1, m_preprocess!$1:$1048576, monthly!$D69, FALSE))</f>
        <v/>
      </c>
      <c r="H69" t="str">
        <f>IF(ISBLANK(HLOOKUP(H$1, m_preprocess!$1:$1048576, monthly!$D69, FALSE)), "", HLOOKUP(H$1, m_preprocess!$1:$1048576, monthly!$D69, FALSE))</f>
        <v/>
      </c>
      <c r="I69" t="str">
        <f>IF(ISBLANK(HLOOKUP(I$1, m_preprocess!$1:$1048576, monthly!$D69, FALSE)), "", HLOOKUP(I$1, m_preprocess!$1:$1048576, monthly!$D69, FALSE))</f>
        <v/>
      </c>
      <c r="J69" t="str">
        <f>IF(ISBLANK(HLOOKUP(J$1, m_preprocess!$1:$1048576, monthly!$D69, FALSE)), "", HLOOKUP(J$1, m_preprocess!$1:$1048576, monthly!$D69, FALSE))</f>
        <v/>
      </c>
      <c r="K69">
        <f>IF(ISBLANK(HLOOKUP(K$1, m_preprocess!$1:$1048576, monthly!$D69, FALSE)), "", HLOOKUP(K$1, m_preprocess!$1:$1048576, monthly!$D69, FALSE))</f>
        <v>81.171874732577479</v>
      </c>
      <c r="L69">
        <f>IF(ISBLANK(HLOOKUP(L$1, m_preprocess!$1:$1048576, monthly!$D69, FALSE)), "", HLOOKUP(L$1, m_preprocess!$1:$1048576, monthly!$D69, FALSE))</f>
        <v>136.72170407470804</v>
      </c>
      <c r="M69">
        <f>IF(ISBLANK(HLOOKUP(M$1, m_preprocess!$1:$1048576, monthly!$D69, FALSE)), "", HLOOKUP(M$1, m_preprocess!$1:$1048576, monthly!$D69, FALSE))</f>
        <v>62.518267089975204</v>
      </c>
      <c r="N69">
        <f>IF(ISBLANK(HLOOKUP(N$1, m_preprocess!$1:$1048576, monthly!$D69, FALSE)), "", HLOOKUP(N$1, m_preprocess!$1:$1048576, monthly!$D69, FALSE))</f>
        <v>74.203436984732832</v>
      </c>
      <c r="O69">
        <f>IF(ISBLANK(HLOOKUP(O$1, m_preprocess!$1:$1048576, monthly!$D69, FALSE)), "", HLOOKUP(O$1, m_preprocess!$1:$1048576, monthly!$D69, FALSE))</f>
        <v>15.41042260200704</v>
      </c>
      <c r="P69">
        <f>IF(ISBLANK(HLOOKUP(P$1, m_preprocess!$1:$1048576, monthly!$D69, FALSE)), "", HLOOKUP(P$1, m_preprocess!$1:$1048576, monthly!$D69, FALSE))</f>
        <v>2.94216067628071</v>
      </c>
      <c r="Q69">
        <f>IF(ISBLANK(HLOOKUP(Q$1, m_preprocess!$1:$1048576, monthly!$D69, FALSE)), "", HLOOKUP(Q$1, m_preprocess!$1:$1048576, monthly!$D69, FALSE))</f>
        <v>2.0008304005742845</v>
      </c>
      <c r="R69">
        <f>IF(ISBLANK(HLOOKUP(R$1, m_preprocess!$1:$1048576, monthly!$D69, FALSE)), "", HLOOKUP(R$1, m_preprocess!$1:$1048576, monthly!$D69, FALSE))</f>
        <v>0.94133027570642513</v>
      </c>
      <c r="S69">
        <f>IF(ISBLANK(HLOOKUP(S$1, m_preprocess!$1:$1048576, monthly!$D69, FALSE)), "", HLOOKUP(S$1, m_preprocess!$1:$1048576, monthly!$D69, FALSE))</f>
        <v>6.8645939649233174</v>
      </c>
      <c r="T69">
        <f>IF(ISBLANK(HLOOKUP(T$1, m_preprocess!$1:$1048576, monthly!$D69, FALSE)), "", HLOOKUP(T$1, m_preprocess!$1:$1048576, monthly!$D69, FALSE))</f>
        <v>5.6036679608030129</v>
      </c>
      <c r="U69">
        <f>IF(ISBLANK(HLOOKUP(U$1, m_preprocess!$1:$1048576, monthly!$D69, FALSE)), "", HLOOKUP(U$1, m_preprocess!$1:$1048576, monthly!$D69, FALSE))</f>
        <v>168407.82728583118</v>
      </c>
      <c r="V69">
        <f>IF(ISBLANK(HLOOKUP(V$1, m_preprocess!$1:$1048576, monthly!$D69, FALSE)), "", HLOOKUP(V$1, m_preprocess!$1:$1048576, monthly!$D69, FALSE))</f>
        <v>897354.49123989232</v>
      </c>
      <c r="W69">
        <f>IF(ISBLANK(HLOOKUP(W$1, m_preprocess!$1:$1048576, monthly!$D69, FALSE)), "", HLOOKUP(W$1, m_preprocess!$1:$1048576, monthly!$D69, FALSE))</f>
        <v>77.984874716338155</v>
      </c>
      <c r="X69" t="str">
        <f>IF(ISBLANK(HLOOKUP(X$1, m_preprocess!$1:$1048576, monthly!$D69, FALSE)), "", HLOOKUP(X$1, m_preprocess!$1:$1048576, monthly!$D69, FALSE))</f>
        <v/>
      </c>
      <c r="Y69" t="str">
        <f>IF(ISBLANK(HLOOKUP(Y$1, m_preprocess!$1:$1048576, monthly!$D69, FALSE)), "", HLOOKUP(Y$1, m_preprocess!$1:$1048576, monthly!$D69, FALSE))</f>
        <v/>
      </c>
      <c r="Z69" t="str">
        <f>IF(ISBLANK(HLOOKUP(Z$1, m_preprocess!$1:$1048576, monthly!$D69, FALSE)), "", HLOOKUP(Z$1, m_preprocess!$1:$1048576, monthly!$D69, FALSE))</f>
        <v/>
      </c>
    </row>
    <row r="70" spans="1:26">
      <c r="A70" s="31">
        <v>36039</v>
      </c>
      <c r="B70">
        <v>1998</v>
      </c>
      <c r="C70">
        <v>9</v>
      </c>
      <c r="D70">
        <v>70</v>
      </c>
      <c r="E70" t="str">
        <f>IF(ISBLANK(HLOOKUP(E$1, m_preprocess!$1:$1048576, monthly!$D70, FALSE)), "", HLOOKUP(E$1, m_preprocess!$1:$1048576, monthly!$D70, FALSE))</f>
        <v/>
      </c>
      <c r="F70" t="str">
        <f>IF(ISBLANK(HLOOKUP(F$1, m_preprocess!$1:$1048576, monthly!$D70, FALSE)), "", HLOOKUP(F$1, m_preprocess!$1:$1048576, monthly!$D70, FALSE))</f>
        <v/>
      </c>
      <c r="G70" t="str">
        <f>IF(ISBLANK(HLOOKUP(G$1, m_preprocess!$1:$1048576, monthly!$D70, FALSE)), "", HLOOKUP(G$1, m_preprocess!$1:$1048576, monthly!$D70, FALSE))</f>
        <v/>
      </c>
      <c r="H70" t="str">
        <f>IF(ISBLANK(HLOOKUP(H$1, m_preprocess!$1:$1048576, monthly!$D70, FALSE)), "", HLOOKUP(H$1, m_preprocess!$1:$1048576, monthly!$D70, FALSE))</f>
        <v/>
      </c>
      <c r="I70" t="str">
        <f>IF(ISBLANK(HLOOKUP(I$1, m_preprocess!$1:$1048576, monthly!$D70, FALSE)), "", HLOOKUP(I$1, m_preprocess!$1:$1048576, monthly!$D70, FALSE))</f>
        <v/>
      </c>
      <c r="J70" t="str">
        <f>IF(ISBLANK(HLOOKUP(J$1, m_preprocess!$1:$1048576, monthly!$D70, FALSE)), "", HLOOKUP(J$1, m_preprocess!$1:$1048576, monthly!$D70, FALSE))</f>
        <v/>
      </c>
      <c r="K70">
        <f>IF(ISBLANK(HLOOKUP(K$1, m_preprocess!$1:$1048576, monthly!$D70, FALSE)), "", HLOOKUP(K$1, m_preprocess!$1:$1048576, monthly!$D70, FALSE))</f>
        <v>84.684290546551892</v>
      </c>
      <c r="L70">
        <f>IF(ISBLANK(HLOOKUP(L$1, m_preprocess!$1:$1048576, monthly!$D70, FALSE)), "", HLOOKUP(L$1, m_preprocess!$1:$1048576, monthly!$D70, FALSE))</f>
        <v>141.94625629182437</v>
      </c>
      <c r="M70">
        <f>IF(ISBLANK(HLOOKUP(M$1, m_preprocess!$1:$1048576, monthly!$D70, FALSE)), "", HLOOKUP(M$1, m_preprocess!$1:$1048576, monthly!$D70, FALSE))</f>
        <v>67.193465858596241</v>
      </c>
      <c r="N70">
        <f>IF(ISBLANK(HLOOKUP(N$1, m_preprocess!$1:$1048576, monthly!$D70, FALSE)), "", HLOOKUP(N$1, m_preprocess!$1:$1048576, monthly!$D70, FALSE))</f>
        <v>74.752790433228114</v>
      </c>
      <c r="O70">
        <f>IF(ISBLANK(HLOOKUP(O$1, m_preprocess!$1:$1048576, monthly!$D70, FALSE)), "", HLOOKUP(O$1, m_preprocess!$1:$1048576, monthly!$D70, FALSE))</f>
        <v>14.956651955050344</v>
      </c>
      <c r="P70">
        <f>IF(ISBLANK(HLOOKUP(P$1, m_preprocess!$1:$1048576, monthly!$D70, FALSE)), "", HLOOKUP(P$1, m_preprocess!$1:$1048576, monthly!$D70, FALSE))</f>
        <v>3.1350017018808214</v>
      </c>
      <c r="Q70">
        <f>IF(ISBLANK(HLOOKUP(Q$1, m_preprocess!$1:$1048576, monthly!$D70, FALSE)), "", HLOOKUP(Q$1, m_preprocess!$1:$1048576, monthly!$D70, FALSE))</f>
        <v>1.8349325029688492</v>
      </c>
      <c r="R70">
        <f>IF(ISBLANK(HLOOKUP(R$1, m_preprocess!$1:$1048576, monthly!$D70, FALSE)), "", HLOOKUP(R$1, m_preprocess!$1:$1048576, monthly!$D70, FALSE))</f>
        <v>1.3000691989119721</v>
      </c>
      <c r="S70">
        <f>IF(ISBLANK(HLOOKUP(S$1, m_preprocess!$1:$1048576, monthly!$D70, FALSE)), "", HLOOKUP(S$1, m_preprocess!$1:$1048576, monthly!$D70, FALSE))</f>
        <v>6.6057570106878583</v>
      </c>
      <c r="T70">
        <f>IF(ISBLANK(HLOOKUP(T$1, m_preprocess!$1:$1048576, monthly!$D70, FALSE)), "", HLOOKUP(T$1, m_preprocess!$1:$1048576, monthly!$D70, FALSE))</f>
        <v>5.2158932424816662</v>
      </c>
      <c r="U70">
        <f>IF(ISBLANK(HLOOKUP(U$1, m_preprocess!$1:$1048576, monthly!$D70, FALSE)), "", HLOOKUP(U$1, m_preprocess!$1:$1048576, monthly!$D70, FALSE))</f>
        <v>164464.63768734407</v>
      </c>
      <c r="V70">
        <f>IF(ISBLANK(HLOOKUP(V$1, m_preprocess!$1:$1048576, monthly!$D70, FALSE)), "", HLOOKUP(V$1, m_preprocess!$1:$1048576, monthly!$D70, FALSE))</f>
        <v>880798.61126712512</v>
      </c>
      <c r="W70">
        <f>IF(ISBLANK(HLOOKUP(W$1, m_preprocess!$1:$1048576, monthly!$D70, FALSE)), "", HLOOKUP(W$1, m_preprocess!$1:$1048576, monthly!$D70, FALSE))</f>
        <v>86.465660001523332</v>
      </c>
      <c r="X70" t="str">
        <f>IF(ISBLANK(HLOOKUP(X$1, m_preprocess!$1:$1048576, monthly!$D70, FALSE)), "", HLOOKUP(X$1, m_preprocess!$1:$1048576, monthly!$D70, FALSE))</f>
        <v/>
      </c>
      <c r="Y70" t="str">
        <f>IF(ISBLANK(HLOOKUP(Y$1, m_preprocess!$1:$1048576, monthly!$D70, FALSE)), "", HLOOKUP(Y$1, m_preprocess!$1:$1048576, monthly!$D70, FALSE))</f>
        <v/>
      </c>
      <c r="Z70" t="str">
        <f>IF(ISBLANK(HLOOKUP(Z$1, m_preprocess!$1:$1048576, monthly!$D70, FALSE)), "", HLOOKUP(Z$1, m_preprocess!$1:$1048576, monthly!$D70, FALSE))</f>
        <v/>
      </c>
    </row>
    <row r="71" spans="1:26">
      <c r="A71" s="31">
        <v>36069</v>
      </c>
      <c r="B71">
        <v>1998</v>
      </c>
      <c r="C71">
        <v>10</v>
      </c>
      <c r="D71">
        <v>71</v>
      </c>
      <c r="E71" t="str">
        <f>IF(ISBLANK(HLOOKUP(E$1, m_preprocess!$1:$1048576, monthly!$D71, FALSE)), "", HLOOKUP(E$1, m_preprocess!$1:$1048576, monthly!$D71, FALSE))</f>
        <v/>
      </c>
      <c r="F71" t="str">
        <f>IF(ISBLANK(HLOOKUP(F$1, m_preprocess!$1:$1048576, monthly!$D71, FALSE)), "", HLOOKUP(F$1, m_preprocess!$1:$1048576, monthly!$D71, FALSE))</f>
        <v/>
      </c>
      <c r="G71" t="str">
        <f>IF(ISBLANK(HLOOKUP(G$1, m_preprocess!$1:$1048576, monthly!$D71, FALSE)), "", HLOOKUP(G$1, m_preprocess!$1:$1048576, monthly!$D71, FALSE))</f>
        <v/>
      </c>
      <c r="H71" t="str">
        <f>IF(ISBLANK(HLOOKUP(H$1, m_preprocess!$1:$1048576, monthly!$D71, FALSE)), "", HLOOKUP(H$1, m_preprocess!$1:$1048576, monthly!$D71, FALSE))</f>
        <v/>
      </c>
      <c r="I71" t="str">
        <f>IF(ISBLANK(HLOOKUP(I$1, m_preprocess!$1:$1048576, monthly!$D71, FALSE)), "", HLOOKUP(I$1, m_preprocess!$1:$1048576, monthly!$D71, FALSE))</f>
        <v/>
      </c>
      <c r="J71" t="str">
        <f>IF(ISBLANK(HLOOKUP(J$1, m_preprocess!$1:$1048576, monthly!$D71, FALSE)), "", HLOOKUP(J$1, m_preprocess!$1:$1048576, monthly!$D71, FALSE))</f>
        <v/>
      </c>
      <c r="K71">
        <f>IF(ISBLANK(HLOOKUP(K$1, m_preprocess!$1:$1048576, monthly!$D71, FALSE)), "", HLOOKUP(K$1, m_preprocess!$1:$1048576, monthly!$D71, FALSE))</f>
        <v>84.820899734752956</v>
      </c>
      <c r="L71">
        <f>IF(ISBLANK(HLOOKUP(L$1, m_preprocess!$1:$1048576, monthly!$D71, FALSE)), "", HLOOKUP(L$1, m_preprocess!$1:$1048576, monthly!$D71, FALSE))</f>
        <v>131.56234541983795</v>
      </c>
      <c r="M71">
        <f>IF(ISBLANK(HLOOKUP(M$1, m_preprocess!$1:$1048576, monthly!$D71, FALSE)), "", HLOOKUP(M$1, m_preprocess!$1:$1048576, monthly!$D71, FALSE))</f>
        <v>63.110733172174477</v>
      </c>
      <c r="N71">
        <f>IF(ISBLANK(HLOOKUP(N$1, m_preprocess!$1:$1048576, monthly!$D71, FALSE)), "", HLOOKUP(N$1, m_preprocess!$1:$1048576, monthly!$D71, FALSE))</f>
        <v>68.451612247663491</v>
      </c>
      <c r="O71">
        <f>IF(ISBLANK(HLOOKUP(O$1, m_preprocess!$1:$1048576, monthly!$D71, FALSE)), "", HLOOKUP(O$1, m_preprocess!$1:$1048576, monthly!$D71, FALSE))</f>
        <v>12.572149193254871</v>
      </c>
      <c r="P71">
        <f>IF(ISBLANK(HLOOKUP(P$1, m_preprocess!$1:$1048576, monthly!$D71, FALSE)), "", HLOOKUP(P$1, m_preprocess!$1:$1048576, monthly!$D71, FALSE))</f>
        <v>2.5068524508900976</v>
      </c>
      <c r="Q71">
        <f>IF(ISBLANK(HLOOKUP(Q$1, m_preprocess!$1:$1048576, monthly!$D71, FALSE)), "", HLOOKUP(Q$1, m_preprocess!$1:$1048576, monthly!$D71, FALSE))</f>
        <v>1.6695511033132033</v>
      </c>
      <c r="R71">
        <f>IF(ISBLANK(HLOOKUP(R$1, m_preprocess!$1:$1048576, monthly!$D71, FALSE)), "", HLOOKUP(R$1, m_preprocess!$1:$1048576, monthly!$D71, FALSE))</f>
        <v>0.83730134757689401</v>
      </c>
      <c r="S71">
        <f>IF(ISBLANK(HLOOKUP(S$1, m_preprocess!$1:$1048576, monthly!$D71, FALSE)), "", HLOOKUP(S$1, m_preprocess!$1:$1048576, monthly!$D71, FALSE))</f>
        <v>5.086952983468672</v>
      </c>
      <c r="T71">
        <f>IF(ISBLANK(HLOOKUP(T$1, m_preprocess!$1:$1048576, monthly!$D71, FALSE)), "", HLOOKUP(T$1, m_preprocess!$1:$1048576, monthly!$D71, FALSE))</f>
        <v>4.9783437588961039</v>
      </c>
      <c r="U71">
        <f>IF(ISBLANK(HLOOKUP(U$1, m_preprocess!$1:$1048576, monthly!$D71, FALSE)), "", HLOOKUP(U$1, m_preprocess!$1:$1048576, monthly!$D71, FALSE))</f>
        <v>161129.4759451978</v>
      </c>
      <c r="V71">
        <f>IF(ISBLANK(HLOOKUP(V$1, m_preprocess!$1:$1048576, monthly!$D71, FALSE)), "", HLOOKUP(V$1, m_preprocess!$1:$1048576, monthly!$D71, FALSE))</f>
        <v>882567.50739770907</v>
      </c>
      <c r="W71">
        <f>IF(ISBLANK(HLOOKUP(W$1, m_preprocess!$1:$1048576, monthly!$D71, FALSE)), "", HLOOKUP(W$1, m_preprocess!$1:$1048576, monthly!$D71, FALSE))</f>
        <v>91.786576562390493</v>
      </c>
      <c r="X71" t="str">
        <f>IF(ISBLANK(HLOOKUP(X$1, m_preprocess!$1:$1048576, monthly!$D71, FALSE)), "", HLOOKUP(X$1, m_preprocess!$1:$1048576, monthly!$D71, FALSE))</f>
        <v/>
      </c>
      <c r="Y71" t="str">
        <f>IF(ISBLANK(HLOOKUP(Y$1, m_preprocess!$1:$1048576, monthly!$D71, FALSE)), "", HLOOKUP(Y$1, m_preprocess!$1:$1048576, monthly!$D71, FALSE))</f>
        <v/>
      </c>
      <c r="Z71" t="str">
        <f>IF(ISBLANK(HLOOKUP(Z$1, m_preprocess!$1:$1048576, monthly!$D71, FALSE)), "", HLOOKUP(Z$1, m_preprocess!$1:$1048576, monthly!$D71, FALSE))</f>
        <v/>
      </c>
    </row>
    <row r="72" spans="1:26">
      <c r="A72" s="31">
        <v>36100</v>
      </c>
      <c r="B72">
        <v>1998</v>
      </c>
      <c r="C72">
        <v>11</v>
      </c>
      <c r="D72">
        <v>72</v>
      </c>
      <c r="E72" t="str">
        <f>IF(ISBLANK(HLOOKUP(E$1, m_preprocess!$1:$1048576, monthly!$D72, FALSE)), "", HLOOKUP(E$1, m_preprocess!$1:$1048576, monthly!$D72, FALSE))</f>
        <v/>
      </c>
      <c r="F72" t="str">
        <f>IF(ISBLANK(HLOOKUP(F$1, m_preprocess!$1:$1048576, monthly!$D72, FALSE)), "", HLOOKUP(F$1, m_preprocess!$1:$1048576, monthly!$D72, FALSE))</f>
        <v/>
      </c>
      <c r="G72" t="str">
        <f>IF(ISBLANK(HLOOKUP(G$1, m_preprocess!$1:$1048576, monthly!$D72, FALSE)), "", HLOOKUP(G$1, m_preprocess!$1:$1048576, monthly!$D72, FALSE))</f>
        <v/>
      </c>
      <c r="H72" t="str">
        <f>IF(ISBLANK(HLOOKUP(H$1, m_preprocess!$1:$1048576, monthly!$D72, FALSE)), "", HLOOKUP(H$1, m_preprocess!$1:$1048576, monthly!$D72, FALSE))</f>
        <v/>
      </c>
      <c r="I72" t="str">
        <f>IF(ISBLANK(HLOOKUP(I$1, m_preprocess!$1:$1048576, monthly!$D72, FALSE)), "", HLOOKUP(I$1, m_preprocess!$1:$1048576, monthly!$D72, FALSE))</f>
        <v/>
      </c>
      <c r="J72" t="str">
        <f>IF(ISBLANK(HLOOKUP(J$1, m_preprocess!$1:$1048576, monthly!$D72, FALSE)), "", HLOOKUP(J$1, m_preprocess!$1:$1048576, monthly!$D72, FALSE))</f>
        <v/>
      </c>
      <c r="K72">
        <f>IF(ISBLANK(HLOOKUP(K$1, m_preprocess!$1:$1048576, monthly!$D72, FALSE)), "", HLOOKUP(K$1, m_preprocess!$1:$1048576, monthly!$D72, FALSE))</f>
        <v>83.582159086676342</v>
      </c>
      <c r="L72">
        <f>IF(ISBLANK(HLOOKUP(L$1, m_preprocess!$1:$1048576, monthly!$D72, FALSE)), "", HLOOKUP(L$1, m_preprocess!$1:$1048576, monthly!$D72, FALSE))</f>
        <v>127.70532737321342</v>
      </c>
      <c r="M72">
        <f>IF(ISBLANK(HLOOKUP(M$1, m_preprocess!$1:$1048576, monthly!$D72, FALSE)), "", HLOOKUP(M$1, m_preprocess!$1:$1048576, monthly!$D72, FALSE))</f>
        <v>68.076854019178342</v>
      </c>
      <c r="N72">
        <f>IF(ISBLANK(HLOOKUP(N$1, m_preprocess!$1:$1048576, monthly!$D72, FALSE)), "", HLOOKUP(N$1, m_preprocess!$1:$1048576, monthly!$D72, FALSE))</f>
        <v>59.628473354035066</v>
      </c>
      <c r="O72">
        <f>IF(ISBLANK(HLOOKUP(O$1, m_preprocess!$1:$1048576, monthly!$D72, FALSE)), "", HLOOKUP(O$1, m_preprocess!$1:$1048576, monthly!$D72, FALSE))</f>
        <v>13.296466491433758</v>
      </c>
      <c r="P72">
        <f>IF(ISBLANK(HLOOKUP(P$1, m_preprocess!$1:$1048576, monthly!$D72, FALSE)), "", HLOOKUP(P$1, m_preprocess!$1:$1048576, monthly!$D72, FALSE))</f>
        <v>2.5628053335230461</v>
      </c>
      <c r="Q72">
        <f>IF(ISBLANK(HLOOKUP(Q$1, m_preprocess!$1:$1048576, monthly!$D72, FALSE)), "", HLOOKUP(Q$1, m_preprocess!$1:$1048576, monthly!$D72, FALSE))</f>
        <v>1.7326588802062903</v>
      </c>
      <c r="R72">
        <f>IF(ISBLANK(HLOOKUP(R$1, m_preprocess!$1:$1048576, monthly!$D72, FALSE)), "", HLOOKUP(R$1, m_preprocess!$1:$1048576, monthly!$D72, FALSE))</f>
        <v>0.83014645331675541</v>
      </c>
      <c r="S72">
        <f>IF(ISBLANK(HLOOKUP(S$1, m_preprocess!$1:$1048576, monthly!$D72, FALSE)), "", HLOOKUP(S$1, m_preprocess!$1:$1048576, monthly!$D72, FALSE))</f>
        <v>5.5389341119600495</v>
      </c>
      <c r="T72">
        <f>IF(ISBLANK(HLOOKUP(T$1, m_preprocess!$1:$1048576, monthly!$D72, FALSE)), "", HLOOKUP(T$1, m_preprocess!$1:$1048576, monthly!$D72, FALSE))</f>
        <v>5.1947270459506631</v>
      </c>
      <c r="U72">
        <f>IF(ISBLANK(HLOOKUP(U$1, m_preprocess!$1:$1048576, monthly!$D72, FALSE)), "", HLOOKUP(U$1, m_preprocess!$1:$1048576, monthly!$D72, FALSE))</f>
        <v>169692.92640851493</v>
      </c>
      <c r="V72">
        <f>IF(ISBLANK(HLOOKUP(V$1, m_preprocess!$1:$1048576, monthly!$D72, FALSE)), "", HLOOKUP(V$1, m_preprocess!$1:$1048576, monthly!$D72, FALSE))</f>
        <v>894206.98464131658</v>
      </c>
      <c r="W72">
        <f>IF(ISBLANK(HLOOKUP(W$1, m_preprocess!$1:$1048576, monthly!$D72, FALSE)), "", HLOOKUP(W$1, m_preprocess!$1:$1048576, monthly!$D72, FALSE))</f>
        <v>89.607355177134835</v>
      </c>
      <c r="X72" t="str">
        <f>IF(ISBLANK(HLOOKUP(X$1, m_preprocess!$1:$1048576, monthly!$D72, FALSE)), "", HLOOKUP(X$1, m_preprocess!$1:$1048576, monthly!$D72, FALSE))</f>
        <v/>
      </c>
      <c r="Y72" t="str">
        <f>IF(ISBLANK(HLOOKUP(Y$1, m_preprocess!$1:$1048576, monthly!$D72, FALSE)), "", HLOOKUP(Y$1, m_preprocess!$1:$1048576, monthly!$D72, FALSE))</f>
        <v/>
      </c>
      <c r="Z72" t="str">
        <f>IF(ISBLANK(HLOOKUP(Z$1, m_preprocess!$1:$1048576, monthly!$D72, FALSE)), "", HLOOKUP(Z$1, m_preprocess!$1:$1048576, monthly!$D72, FALSE))</f>
        <v/>
      </c>
    </row>
    <row r="73" spans="1:26">
      <c r="A73" s="31">
        <v>36130</v>
      </c>
      <c r="B73">
        <v>1998</v>
      </c>
      <c r="C73">
        <v>12</v>
      </c>
      <c r="D73">
        <v>73</v>
      </c>
      <c r="E73" t="str">
        <f>IF(ISBLANK(HLOOKUP(E$1, m_preprocess!$1:$1048576, monthly!$D73, FALSE)), "", HLOOKUP(E$1, m_preprocess!$1:$1048576, monthly!$D73, FALSE))</f>
        <v/>
      </c>
      <c r="F73" t="str">
        <f>IF(ISBLANK(HLOOKUP(F$1, m_preprocess!$1:$1048576, monthly!$D73, FALSE)), "", HLOOKUP(F$1, m_preprocess!$1:$1048576, monthly!$D73, FALSE))</f>
        <v/>
      </c>
      <c r="G73" t="str">
        <f>IF(ISBLANK(HLOOKUP(G$1, m_preprocess!$1:$1048576, monthly!$D73, FALSE)), "", HLOOKUP(G$1, m_preprocess!$1:$1048576, monthly!$D73, FALSE))</f>
        <v/>
      </c>
      <c r="H73" t="str">
        <f>IF(ISBLANK(HLOOKUP(H$1, m_preprocess!$1:$1048576, monthly!$D73, FALSE)), "", HLOOKUP(H$1, m_preprocess!$1:$1048576, monthly!$D73, FALSE))</f>
        <v/>
      </c>
      <c r="I73" t="str">
        <f>IF(ISBLANK(HLOOKUP(I$1, m_preprocess!$1:$1048576, monthly!$D73, FALSE)), "", HLOOKUP(I$1, m_preprocess!$1:$1048576, monthly!$D73, FALSE))</f>
        <v/>
      </c>
      <c r="J73" t="str">
        <f>IF(ISBLANK(HLOOKUP(J$1, m_preprocess!$1:$1048576, monthly!$D73, FALSE)), "", HLOOKUP(J$1, m_preprocess!$1:$1048576, monthly!$D73, FALSE))</f>
        <v/>
      </c>
      <c r="K73">
        <f>IF(ISBLANK(HLOOKUP(K$1, m_preprocess!$1:$1048576, monthly!$D73, FALSE)), "", HLOOKUP(K$1, m_preprocess!$1:$1048576, monthly!$D73, FALSE))</f>
        <v>80.58339615340428</v>
      </c>
      <c r="L73">
        <f>IF(ISBLANK(HLOOKUP(L$1, m_preprocess!$1:$1048576, monthly!$D73, FALSE)), "", HLOOKUP(L$1, m_preprocess!$1:$1048576, monthly!$D73, FALSE))</f>
        <v>148.06271412391166</v>
      </c>
      <c r="M73">
        <f>IF(ISBLANK(HLOOKUP(M$1, m_preprocess!$1:$1048576, monthly!$D73, FALSE)), "", HLOOKUP(M$1, m_preprocess!$1:$1048576, monthly!$D73, FALSE))</f>
        <v>74.982816602739348</v>
      </c>
      <c r="N73">
        <f>IF(ISBLANK(HLOOKUP(N$1, m_preprocess!$1:$1048576, monthly!$D73, FALSE)), "", HLOOKUP(N$1, m_preprocess!$1:$1048576, monthly!$D73, FALSE))</f>
        <v>73.079897521172313</v>
      </c>
      <c r="O73">
        <f>IF(ISBLANK(HLOOKUP(O$1, m_preprocess!$1:$1048576, monthly!$D73, FALSE)), "", HLOOKUP(O$1, m_preprocess!$1:$1048576, monthly!$D73, FALSE))</f>
        <v>12.260523667591894</v>
      </c>
      <c r="P73">
        <f>IF(ISBLANK(HLOOKUP(P$1, m_preprocess!$1:$1048576, monthly!$D73, FALSE)), "", HLOOKUP(P$1, m_preprocess!$1:$1048576, monthly!$D73, FALSE))</f>
        <v>2.6654947660599619</v>
      </c>
      <c r="Q73">
        <f>IF(ISBLANK(HLOOKUP(Q$1, m_preprocess!$1:$1048576, monthly!$D73, FALSE)), "", HLOOKUP(Q$1, m_preprocess!$1:$1048576, monthly!$D73, FALSE))</f>
        <v>1.8116838837989864</v>
      </c>
      <c r="R73">
        <f>IF(ISBLANK(HLOOKUP(R$1, m_preprocess!$1:$1048576, monthly!$D73, FALSE)), "", HLOOKUP(R$1, m_preprocess!$1:$1048576, monthly!$D73, FALSE))</f>
        <v>0.85381088226097546</v>
      </c>
      <c r="S73">
        <f>IF(ISBLANK(HLOOKUP(S$1, m_preprocess!$1:$1048576, monthly!$D73, FALSE)), "", HLOOKUP(S$1, m_preprocess!$1:$1048576, monthly!$D73, FALSE))</f>
        <v>5.1529555449230688</v>
      </c>
      <c r="T73">
        <f>IF(ISBLANK(HLOOKUP(T$1, m_preprocess!$1:$1048576, monthly!$D73, FALSE)), "", HLOOKUP(T$1, m_preprocess!$1:$1048576, monthly!$D73, FALSE))</f>
        <v>4.4420733566088639</v>
      </c>
      <c r="U73">
        <f>IF(ISBLANK(HLOOKUP(U$1, m_preprocess!$1:$1048576, monthly!$D73, FALSE)), "", HLOOKUP(U$1, m_preprocess!$1:$1048576, monthly!$D73, FALSE))</f>
        <v>201715.03807690338</v>
      </c>
      <c r="V73">
        <f>IF(ISBLANK(HLOOKUP(V$1, m_preprocess!$1:$1048576, monthly!$D73, FALSE)), "", HLOOKUP(V$1, m_preprocess!$1:$1048576, monthly!$D73, FALSE))</f>
        <v>930501.86899180838</v>
      </c>
      <c r="W73">
        <f>IF(ISBLANK(HLOOKUP(W$1, m_preprocess!$1:$1048576, monthly!$D73, FALSE)), "", HLOOKUP(W$1, m_preprocess!$1:$1048576, monthly!$D73, FALSE))</f>
        <v>86.717509889319217</v>
      </c>
      <c r="X73" t="str">
        <f>IF(ISBLANK(HLOOKUP(X$1, m_preprocess!$1:$1048576, monthly!$D73, FALSE)), "", HLOOKUP(X$1, m_preprocess!$1:$1048576, monthly!$D73, FALSE))</f>
        <v/>
      </c>
      <c r="Y73" t="str">
        <f>IF(ISBLANK(HLOOKUP(Y$1, m_preprocess!$1:$1048576, monthly!$D73, FALSE)), "", HLOOKUP(Y$1, m_preprocess!$1:$1048576, monthly!$D73, FALSE))</f>
        <v/>
      </c>
      <c r="Z73" t="str">
        <f>IF(ISBLANK(HLOOKUP(Z$1, m_preprocess!$1:$1048576, monthly!$D73, FALSE)), "", HLOOKUP(Z$1, m_preprocess!$1:$1048576, monthly!$D73, FALSE))</f>
        <v/>
      </c>
    </row>
    <row r="74" spans="1:26">
      <c r="A74" s="31">
        <v>36161</v>
      </c>
      <c r="B74">
        <v>1999</v>
      </c>
      <c r="C74">
        <v>1</v>
      </c>
      <c r="D74">
        <v>74</v>
      </c>
      <c r="E74" t="str">
        <f>IF(ISBLANK(HLOOKUP(E$1, m_preprocess!$1:$1048576, monthly!$D74, FALSE)), "", HLOOKUP(E$1, m_preprocess!$1:$1048576, monthly!$D74, FALSE))</f>
        <v/>
      </c>
      <c r="F74" t="str">
        <f>IF(ISBLANK(HLOOKUP(F$1, m_preprocess!$1:$1048576, monthly!$D74, FALSE)), "", HLOOKUP(F$1, m_preprocess!$1:$1048576, monthly!$D74, FALSE))</f>
        <v/>
      </c>
      <c r="G74" t="str">
        <f>IF(ISBLANK(HLOOKUP(G$1, m_preprocess!$1:$1048576, monthly!$D74, FALSE)), "", HLOOKUP(G$1, m_preprocess!$1:$1048576, monthly!$D74, FALSE))</f>
        <v/>
      </c>
      <c r="H74" t="str">
        <f>IF(ISBLANK(HLOOKUP(H$1, m_preprocess!$1:$1048576, monthly!$D74, FALSE)), "", HLOOKUP(H$1, m_preprocess!$1:$1048576, monthly!$D74, FALSE))</f>
        <v/>
      </c>
      <c r="I74" t="str">
        <f>IF(ISBLANK(HLOOKUP(I$1, m_preprocess!$1:$1048576, monthly!$D74, FALSE)), "", HLOOKUP(I$1, m_preprocess!$1:$1048576, monthly!$D74, FALSE))</f>
        <v/>
      </c>
      <c r="J74" t="str">
        <f>IF(ISBLANK(HLOOKUP(J$1, m_preprocess!$1:$1048576, monthly!$D74, FALSE)), "", HLOOKUP(J$1, m_preprocess!$1:$1048576, monthly!$D74, FALSE))</f>
        <v/>
      </c>
      <c r="K74">
        <f>IF(ISBLANK(HLOOKUP(K$1, m_preprocess!$1:$1048576, monthly!$D74, FALSE)), "", HLOOKUP(K$1, m_preprocess!$1:$1048576, monthly!$D74, FALSE))</f>
        <v>82.573037042202813</v>
      </c>
      <c r="L74">
        <f>IF(ISBLANK(HLOOKUP(L$1, m_preprocess!$1:$1048576, monthly!$D74, FALSE)), "", HLOOKUP(L$1, m_preprocess!$1:$1048576, monthly!$D74, FALSE))</f>
        <v>109.37597317207015</v>
      </c>
      <c r="M74">
        <f>IF(ISBLANK(HLOOKUP(M$1, m_preprocess!$1:$1048576, monthly!$D74, FALSE)), "", HLOOKUP(M$1, m_preprocess!$1:$1048576, monthly!$D74, FALSE))</f>
        <v>57.977595026238475</v>
      </c>
      <c r="N74">
        <f>IF(ISBLANK(HLOOKUP(N$1, m_preprocess!$1:$1048576, monthly!$D74, FALSE)), "", HLOOKUP(N$1, m_preprocess!$1:$1048576, monthly!$D74, FALSE))</f>
        <v>51.398378145831678</v>
      </c>
      <c r="O74">
        <f>IF(ISBLANK(HLOOKUP(O$1, m_preprocess!$1:$1048576, monthly!$D74, FALSE)), "", HLOOKUP(O$1, m_preprocess!$1:$1048576, monthly!$D74, FALSE))</f>
        <v>9.7884357506177899</v>
      </c>
      <c r="P74">
        <f>IF(ISBLANK(HLOOKUP(P$1, m_preprocess!$1:$1048576, monthly!$D74, FALSE)), "", HLOOKUP(P$1, m_preprocess!$1:$1048576, monthly!$D74, FALSE))</f>
        <v>1.8273973481295227</v>
      </c>
      <c r="Q74">
        <f>IF(ISBLANK(HLOOKUP(Q$1, m_preprocess!$1:$1048576, monthly!$D74, FALSE)), "", HLOOKUP(Q$1, m_preprocess!$1:$1048576, monthly!$D74, FALSE))</f>
        <v>1.2369745946831534</v>
      </c>
      <c r="R74">
        <f>IF(ISBLANK(HLOOKUP(R$1, m_preprocess!$1:$1048576, monthly!$D74, FALSE)), "", HLOOKUP(R$1, m_preprocess!$1:$1048576, monthly!$D74, FALSE))</f>
        <v>0.59042275344636963</v>
      </c>
      <c r="S74">
        <f>IF(ISBLANK(HLOOKUP(S$1, m_preprocess!$1:$1048576, monthly!$D74, FALSE)), "", HLOOKUP(S$1, m_preprocess!$1:$1048576, monthly!$D74, FALSE))</f>
        <v>4.1575706862206081</v>
      </c>
      <c r="T74">
        <f>IF(ISBLANK(HLOOKUP(T$1, m_preprocess!$1:$1048576, monthly!$D74, FALSE)), "", HLOOKUP(T$1, m_preprocess!$1:$1048576, monthly!$D74, FALSE))</f>
        <v>3.8034677162676589</v>
      </c>
      <c r="U74">
        <f>IF(ISBLANK(HLOOKUP(U$1, m_preprocess!$1:$1048576, monthly!$D74, FALSE)), "", HLOOKUP(U$1, m_preprocess!$1:$1048576, monthly!$D74, FALSE))</f>
        <v>171724.0808829194</v>
      </c>
      <c r="V74">
        <f>IF(ISBLANK(HLOOKUP(V$1, m_preprocess!$1:$1048576, monthly!$D74, FALSE)), "", HLOOKUP(V$1, m_preprocess!$1:$1048576, monthly!$D74, FALSE))</f>
        <v>901944.20626868727</v>
      </c>
      <c r="W74">
        <f>IF(ISBLANK(HLOOKUP(W$1, m_preprocess!$1:$1048576, monthly!$D74, FALSE)), "", HLOOKUP(W$1, m_preprocess!$1:$1048576, monthly!$D74, FALSE))</f>
        <v>87.813543075771094</v>
      </c>
      <c r="X74" t="str">
        <f>IF(ISBLANK(HLOOKUP(X$1, m_preprocess!$1:$1048576, monthly!$D74, FALSE)), "", HLOOKUP(X$1, m_preprocess!$1:$1048576, monthly!$D74, FALSE))</f>
        <v/>
      </c>
      <c r="Y74" t="str">
        <f>IF(ISBLANK(HLOOKUP(Y$1, m_preprocess!$1:$1048576, monthly!$D74, FALSE)), "", HLOOKUP(Y$1, m_preprocess!$1:$1048576, monthly!$D74, FALSE))</f>
        <v/>
      </c>
      <c r="Z74" t="str">
        <f>IF(ISBLANK(HLOOKUP(Z$1, m_preprocess!$1:$1048576, monthly!$D74, FALSE)), "", HLOOKUP(Z$1, m_preprocess!$1:$1048576, monthly!$D74, FALSE))</f>
        <v/>
      </c>
    </row>
    <row r="75" spans="1:26">
      <c r="A75" s="31">
        <v>36192</v>
      </c>
      <c r="B75">
        <v>1999</v>
      </c>
      <c r="C75">
        <v>2</v>
      </c>
      <c r="D75">
        <v>75</v>
      </c>
      <c r="E75" t="str">
        <f>IF(ISBLANK(HLOOKUP(E$1, m_preprocess!$1:$1048576, monthly!$D75, FALSE)), "", HLOOKUP(E$1, m_preprocess!$1:$1048576, monthly!$D75, FALSE))</f>
        <v/>
      </c>
      <c r="F75" t="str">
        <f>IF(ISBLANK(HLOOKUP(F$1, m_preprocess!$1:$1048576, monthly!$D75, FALSE)), "", HLOOKUP(F$1, m_preprocess!$1:$1048576, monthly!$D75, FALSE))</f>
        <v/>
      </c>
      <c r="G75" t="str">
        <f>IF(ISBLANK(HLOOKUP(G$1, m_preprocess!$1:$1048576, monthly!$D75, FALSE)), "", HLOOKUP(G$1, m_preprocess!$1:$1048576, monthly!$D75, FALSE))</f>
        <v/>
      </c>
      <c r="H75" t="str">
        <f>IF(ISBLANK(HLOOKUP(H$1, m_preprocess!$1:$1048576, monthly!$D75, FALSE)), "", HLOOKUP(H$1, m_preprocess!$1:$1048576, monthly!$D75, FALSE))</f>
        <v/>
      </c>
      <c r="I75" t="str">
        <f>IF(ISBLANK(HLOOKUP(I$1, m_preprocess!$1:$1048576, monthly!$D75, FALSE)), "", HLOOKUP(I$1, m_preprocess!$1:$1048576, monthly!$D75, FALSE))</f>
        <v/>
      </c>
      <c r="J75" t="str">
        <f>IF(ISBLANK(HLOOKUP(J$1, m_preprocess!$1:$1048576, monthly!$D75, FALSE)), "", HLOOKUP(J$1, m_preprocess!$1:$1048576, monthly!$D75, FALSE))</f>
        <v/>
      </c>
      <c r="K75">
        <f>IF(ISBLANK(HLOOKUP(K$1, m_preprocess!$1:$1048576, monthly!$D75, FALSE)), "", HLOOKUP(K$1, m_preprocess!$1:$1048576, monthly!$D75, FALSE))</f>
        <v>81.012523012702644</v>
      </c>
      <c r="L75">
        <f>IF(ISBLANK(HLOOKUP(L$1, m_preprocess!$1:$1048576, monthly!$D75, FALSE)), "", HLOOKUP(L$1, m_preprocess!$1:$1048576, monthly!$D75, FALSE))</f>
        <v>115.9936500761635</v>
      </c>
      <c r="M75">
        <f>IF(ISBLANK(HLOOKUP(M$1, m_preprocess!$1:$1048576, monthly!$D75, FALSE)), "", HLOOKUP(M$1, m_preprocess!$1:$1048576, monthly!$D75, FALSE))</f>
        <v>56.92820362649104</v>
      </c>
      <c r="N75">
        <f>IF(ISBLANK(HLOOKUP(N$1, m_preprocess!$1:$1048576, monthly!$D75, FALSE)), "", HLOOKUP(N$1, m_preprocess!$1:$1048576, monthly!$D75, FALSE))</f>
        <v>59.065446449672471</v>
      </c>
      <c r="O75">
        <f>IF(ISBLANK(HLOOKUP(O$1, m_preprocess!$1:$1048576, monthly!$D75, FALSE)), "", HLOOKUP(O$1, m_preprocess!$1:$1048576, monthly!$D75, FALSE))</f>
        <v>10.27245275490332</v>
      </c>
      <c r="P75">
        <f>IF(ISBLANK(HLOOKUP(P$1, m_preprocess!$1:$1048576, monthly!$D75, FALSE)), "", HLOOKUP(P$1, m_preprocess!$1:$1048576, monthly!$D75, FALSE))</f>
        <v>1.8623945131466682</v>
      </c>
      <c r="Q75">
        <f>IF(ISBLANK(HLOOKUP(Q$1, m_preprocess!$1:$1048576, monthly!$D75, FALSE)), "", HLOOKUP(Q$1, m_preprocess!$1:$1048576, monthly!$D75, FALSE))</f>
        <v>1.3678520177986848</v>
      </c>
      <c r="R75">
        <f>IF(ISBLANK(HLOOKUP(R$1, m_preprocess!$1:$1048576, monthly!$D75, FALSE)), "", HLOOKUP(R$1, m_preprocess!$1:$1048576, monthly!$D75, FALSE))</f>
        <v>0.49454249534798311</v>
      </c>
      <c r="S75">
        <f>IF(ISBLANK(HLOOKUP(S$1, m_preprocess!$1:$1048576, monthly!$D75, FALSE)), "", HLOOKUP(S$1, m_preprocess!$1:$1048576, monthly!$D75, FALSE))</f>
        <v>4.6107980942491098</v>
      </c>
      <c r="T75">
        <f>IF(ISBLANK(HLOOKUP(T$1, m_preprocess!$1:$1048576, monthly!$D75, FALSE)), "", HLOOKUP(T$1, m_preprocess!$1:$1048576, monthly!$D75, FALSE))</f>
        <v>3.799260147507542</v>
      </c>
      <c r="U75">
        <f>IF(ISBLANK(HLOOKUP(U$1, m_preprocess!$1:$1048576, monthly!$D75, FALSE)), "", HLOOKUP(U$1, m_preprocess!$1:$1048576, monthly!$D75, FALSE))</f>
        <v>161399.43807651411</v>
      </c>
      <c r="V75">
        <f>IF(ISBLANK(HLOOKUP(V$1, m_preprocess!$1:$1048576, monthly!$D75, FALSE)), "", HLOOKUP(V$1, m_preprocess!$1:$1048576, monthly!$D75, FALSE))</f>
        <v>894684.1145464076</v>
      </c>
      <c r="W75">
        <f>IF(ISBLANK(HLOOKUP(W$1, m_preprocess!$1:$1048576, monthly!$D75, FALSE)), "", HLOOKUP(W$1, m_preprocess!$1:$1048576, monthly!$D75, FALSE))</f>
        <v>85.639530781986565</v>
      </c>
      <c r="X75" t="str">
        <f>IF(ISBLANK(HLOOKUP(X$1, m_preprocess!$1:$1048576, monthly!$D75, FALSE)), "", HLOOKUP(X$1, m_preprocess!$1:$1048576, monthly!$D75, FALSE))</f>
        <v/>
      </c>
      <c r="Y75" t="str">
        <f>IF(ISBLANK(HLOOKUP(Y$1, m_preprocess!$1:$1048576, monthly!$D75, FALSE)), "", HLOOKUP(Y$1, m_preprocess!$1:$1048576, monthly!$D75, FALSE))</f>
        <v/>
      </c>
      <c r="Z75" t="str">
        <f>IF(ISBLANK(HLOOKUP(Z$1, m_preprocess!$1:$1048576, monthly!$D75, FALSE)), "", HLOOKUP(Z$1, m_preprocess!$1:$1048576, monthly!$D75, FALSE))</f>
        <v/>
      </c>
    </row>
    <row r="76" spans="1:26">
      <c r="A76" s="31">
        <v>36220</v>
      </c>
      <c r="B76">
        <v>1999</v>
      </c>
      <c r="C76">
        <v>3</v>
      </c>
      <c r="D76">
        <v>76</v>
      </c>
      <c r="E76" t="str">
        <f>IF(ISBLANK(HLOOKUP(E$1, m_preprocess!$1:$1048576, monthly!$D76, FALSE)), "", HLOOKUP(E$1, m_preprocess!$1:$1048576, monthly!$D76, FALSE))</f>
        <v/>
      </c>
      <c r="F76" t="str">
        <f>IF(ISBLANK(HLOOKUP(F$1, m_preprocess!$1:$1048576, monthly!$D76, FALSE)), "", HLOOKUP(F$1, m_preprocess!$1:$1048576, monthly!$D76, FALSE))</f>
        <v/>
      </c>
      <c r="G76" t="str">
        <f>IF(ISBLANK(HLOOKUP(G$1, m_preprocess!$1:$1048576, monthly!$D76, FALSE)), "", HLOOKUP(G$1, m_preprocess!$1:$1048576, monthly!$D76, FALSE))</f>
        <v/>
      </c>
      <c r="H76" t="str">
        <f>IF(ISBLANK(HLOOKUP(H$1, m_preprocess!$1:$1048576, monthly!$D76, FALSE)), "", HLOOKUP(H$1, m_preprocess!$1:$1048576, monthly!$D76, FALSE))</f>
        <v/>
      </c>
      <c r="I76" t="str">
        <f>IF(ISBLANK(HLOOKUP(I$1, m_preprocess!$1:$1048576, monthly!$D76, FALSE)), "", HLOOKUP(I$1, m_preprocess!$1:$1048576, monthly!$D76, FALSE))</f>
        <v/>
      </c>
      <c r="J76" t="str">
        <f>IF(ISBLANK(HLOOKUP(J$1, m_preprocess!$1:$1048576, monthly!$D76, FALSE)), "", HLOOKUP(J$1, m_preprocess!$1:$1048576, monthly!$D76, FALSE))</f>
        <v/>
      </c>
      <c r="K76">
        <f>IF(ISBLANK(HLOOKUP(K$1, m_preprocess!$1:$1048576, monthly!$D76, FALSE)), "", HLOOKUP(K$1, m_preprocess!$1:$1048576, monthly!$D76, FALSE))</f>
        <v>82.476564794033962</v>
      </c>
      <c r="L76">
        <f>IF(ISBLANK(HLOOKUP(L$1, m_preprocess!$1:$1048576, monthly!$D76, FALSE)), "", HLOOKUP(L$1, m_preprocess!$1:$1048576, monthly!$D76, FALSE))</f>
        <v>142.80250924331597</v>
      </c>
      <c r="M76">
        <f>IF(ISBLANK(HLOOKUP(M$1, m_preprocess!$1:$1048576, monthly!$D76, FALSE)), "", HLOOKUP(M$1, m_preprocess!$1:$1048576, monthly!$D76, FALSE))</f>
        <v>62.468431250740544</v>
      </c>
      <c r="N76">
        <f>IF(ISBLANK(HLOOKUP(N$1, m_preprocess!$1:$1048576, monthly!$D76, FALSE)), "", HLOOKUP(N$1, m_preprocess!$1:$1048576, monthly!$D76, FALSE))</f>
        <v>80.33407799257543</v>
      </c>
      <c r="O76">
        <f>IF(ISBLANK(HLOOKUP(O$1, m_preprocess!$1:$1048576, monthly!$D76, FALSE)), "", HLOOKUP(O$1, m_preprocess!$1:$1048576, monthly!$D76, FALSE))</f>
        <v>11.047855108430252</v>
      </c>
      <c r="P76">
        <f>IF(ISBLANK(HLOOKUP(P$1, m_preprocess!$1:$1048576, monthly!$D76, FALSE)), "", HLOOKUP(P$1, m_preprocess!$1:$1048576, monthly!$D76, FALSE))</f>
        <v>1.9966867262416759</v>
      </c>
      <c r="Q76">
        <f>IF(ISBLANK(HLOOKUP(Q$1, m_preprocess!$1:$1048576, monthly!$D76, FALSE)), "", HLOOKUP(Q$1, m_preprocess!$1:$1048576, monthly!$D76, FALSE))</f>
        <v>1.4967113251048032</v>
      </c>
      <c r="R76">
        <f>IF(ISBLANK(HLOOKUP(R$1, m_preprocess!$1:$1048576, monthly!$D76, FALSE)), "", HLOOKUP(R$1, m_preprocess!$1:$1048576, monthly!$D76, FALSE))</f>
        <v>0.49997540113687239</v>
      </c>
      <c r="S76">
        <f>IF(ISBLANK(HLOOKUP(S$1, m_preprocess!$1:$1048576, monthly!$D76, FALSE)), "", HLOOKUP(S$1, m_preprocess!$1:$1048576, monthly!$D76, FALSE))</f>
        <v>5.3506703433648761</v>
      </c>
      <c r="T76">
        <f>IF(ISBLANK(HLOOKUP(T$1, m_preprocess!$1:$1048576, monthly!$D76, FALSE)), "", HLOOKUP(T$1, m_preprocess!$1:$1048576, monthly!$D76, FALSE))</f>
        <v>3.7004980388237008</v>
      </c>
      <c r="U76">
        <f>IF(ISBLANK(HLOOKUP(U$1, m_preprocess!$1:$1048576, monthly!$D76, FALSE)), "", HLOOKUP(U$1, m_preprocess!$1:$1048576, monthly!$D76, FALSE))</f>
        <v>159113.22196107064</v>
      </c>
      <c r="V76">
        <f>IF(ISBLANK(HLOOKUP(V$1, m_preprocess!$1:$1048576, monthly!$D76, FALSE)), "", HLOOKUP(V$1, m_preprocess!$1:$1048576, monthly!$D76, FALSE))</f>
        <v>884215.85458157666</v>
      </c>
      <c r="W76">
        <f>IF(ISBLANK(HLOOKUP(W$1, m_preprocess!$1:$1048576, monthly!$D76, FALSE)), "", HLOOKUP(W$1, m_preprocess!$1:$1048576, monthly!$D76, FALSE))</f>
        <v>83.271052203065935</v>
      </c>
      <c r="X76" t="str">
        <f>IF(ISBLANK(HLOOKUP(X$1, m_preprocess!$1:$1048576, monthly!$D76, FALSE)), "", HLOOKUP(X$1, m_preprocess!$1:$1048576, monthly!$D76, FALSE))</f>
        <v/>
      </c>
      <c r="Y76" t="str">
        <f>IF(ISBLANK(HLOOKUP(Y$1, m_preprocess!$1:$1048576, monthly!$D76, FALSE)), "", HLOOKUP(Y$1, m_preprocess!$1:$1048576, monthly!$D76, FALSE))</f>
        <v/>
      </c>
      <c r="Z76" t="str">
        <f>IF(ISBLANK(HLOOKUP(Z$1, m_preprocess!$1:$1048576, monthly!$D76, FALSE)), "", HLOOKUP(Z$1, m_preprocess!$1:$1048576, monthly!$D76, FALSE))</f>
        <v/>
      </c>
    </row>
    <row r="77" spans="1:26">
      <c r="A77" s="31">
        <v>36251</v>
      </c>
      <c r="B77">
        <v>1999</v>
      </c>
      <c r="C77">
        <v>4</v>
      </c>
      <c r="D77">
        <v>77</v>
      </c>
      <c r="E77" t="str">
        <f>IF(ISBLANK(HLOOKUP(E$1, m_preprocess!$1:$1048576, monthly!$D77, FALSE)), "", HLOOKUP(E$1, m_preprocess!$1:$1048576, monthly!$D77, FALSE))</f>
        <v/>
      </c>
      <c r="F77" t="str">
        <f>IF(ISBLANK(HLOOKUP(F$1, m_preprocess!$1:$1048576, monthly!$D77, FALSE)), "", HLOOKUP(F$1, m_preprocess!$1:$1048576, monthly!$D77, FALSE))</f>
        <v/>
      </c>
      <c r="G77" t="str">
        <f>IF(ISBLANK(HLOOKUP(G$1, m_preprocess!$1:$1048576, monthly!$D77, FALSE)), "", HLOOKUP(G$1, m_preprocess!$1:$1048576, monthly!$D77, FALSE))</f>
        <v/>
      </c>
      <c r="H77" t="str">
        <f>IF(ISBLANK(HLOOKUP(H$1, m_preprocess!$1:$1048576, monthly!$D77, FALSE)), "", HLOOKUP(H$1, m_preprocess!$1:$1048576, monthly!$D77, FALSE))</f>
        <v/>
      </c>
      <c r="I77" t="str">
        <f>IF(ISBLANK(HLOOKUP(I$1, m_preprocess!$1:$1048576, monthly!$D77, FALSE)), "", HLOOKUP(I$1, m_preprocess!$1:$1048576, monthly!$D77, FALSE))</f>
        <v/>
      </c>
      <c r="J77" t="str">
        <f>IF(ISBLANK(HLOOKUP(J$1, m_preprocess!$1:$1048576, monthly!$D77, FALSE)), "", HLOOKUP(J$1, m_preprocess!$1:$1048576, monthly!$D77, FALSE))</f>
        <v/>
      </c>
      <c r="K77">
        <f>IF(ISBLANK(HLOOKUP(K$1, m_preprocess!$1:$1048576, monthly!$D77, FALSE)), "", HLOOKUP(K$1, m_preprocess!$1:$1048576, monthly!$D77, FALSE))</f>
        <v>85.369539941142492</v>
      </c>
      <c r="L77">
        <f>IF(ISBLANK(HLOOKUP(L$1, m_preprocess!$1:$1048576, monthly!$D77, FALSE)), "", HLOOKUP(L$1, m_preprocess!$1:$1048576, monthly!$D77, FALSE))</f>
        <v>120.61038832739644</v>
      </c>
      <c r="M77">
        <f>IF(ISBLANK(HLOOKUP(M$1, m_preprocess!$1:$1048576, monthly!$D77, FALSE)), "", HLOOKUP(M$1, m_preprocess!$1:$1048576, monthly!$D77, FALSE))</f>
        <v>62.877222464376352</v>
      </c>
      <c r="N77">
        <f>IF(ISBLANK(HLOOKUP(N$1, m_preprocess!$1:$1048576, monthly!$D77, FALSE)), "", HLOOKUP(N$1, m_preprocess!$1:$1048576, monthly!$D77, FALSE))</f>
        <v>57.733165863020076</v>
      </c>
      <c r="O77">
        <f>IF(ISBLANK(HLOOKUP(O$1, m_preprocess!$1:$1048576, monthly!$D77, FALSE)), "", HLOOKUP(O$1, m_preprocess!$1:$1048576, monthly!$D77, FALSE))</f>
        <v>10.797489635154333</v>
      </c>
      <c r="P77">
        <f>IF(ISBLANK(HLOOKUP(P$1, m_preprocess!$1:$1048576, monthly!$D77, FALSE)), "", HLOOKUP(P$1, m_preprocess!$1:$1048576, monthly!$D77, FALSE))</f>
        <v>1.9066254015072577</v>
      </c>
      <c r="Q77">
        <f>IF(ISBLANK(HLOOKUP(Q$1, m_preprocess!$1:$1048576, monthly!$D77, FALSE)), "", HLOOKUP(Q$1, m_preprocess!$1:$1048576, monthly!$D77, FALSE))</f>
        <v>1.3541122112587656</v>
      </c>
      <c r="R77">
        <f>IF(ISBLANK(HLOOKUP(R$1, m_preprocess!$1:$1048576, monthly!$D77, FALSE)), "", HLOOKUP(R$1, m_preprocess!$1:$1048576, monthly!$D77, FALSE))</f>
        <v>0.5525131902484921</v>
      </c>
      <c r="S77">
        <f>IF(ISBLANK(HLOOKUP(S$1, m_preprocess!$1:$1048576, monthly!$D77, FALSE)), "", HLOOKUP(S$1, m_preprocess!$1:$1048576, monthly!$D77, FALSE))</f>
        <v>4.9340140968074069</v>
      </c>
      <c r="T77">
        <f>IF(ISBLANK(HLOOKUP(T$1, m_preprocess!$1:$1048576, monthly!$D77, FALSE)), "", HLOOKUP(T$1, m_preprocess!$1:$1048576, monthly!$D77, FALSE))</f>
        <v>3.9568501368396691</v>
      </c>
      <c r="U77">
        <f>IF(ISBLANK(HLOOKUP(U$1, m_preprocess!$1:$1048576, monthly!$D77, FALSE)), "", HLOOKUP(U$1, m_preprocess!$1:$1048576, monthly!$D77, FALSE))</f>
        <v>160848.65209355293</v>
      </c>
      <c r="V77">
        <f>IF(ISBLANK(HLOOKUP(V$1, m_preprocess!$1:$1048576, monthly!$D77, FALSE)), "", HLOOKUP(V$1, m_preprocess!$1:$1048576, monthly!$D77, FALSE))</f>
        <v>891357.13612475526</v>
      </c>
      <c r="W77">
        <f>IF(ISBLANK(HLOOKUP(W$1, m_preprocess!$1:$1048576, monthly!$D77, FALSE)), "", HLOOKUP(W$1, m_preprocess!$1:$1048576, monthly!$D77, FALSE))</f>
        <v>84.209019756956906</v>
      </c>
      <c r="X77" t="str">
        <f>IF(ISBLANK(HLOOKUP(X$1, m_preprocess!$1:$1048576, monthly!$D77, FALSE)), "", HLOOKUP(X$1, m_preprocess!$1:$1048576, monthly!$D77, FALSE))</f>
        <v/>
      </c>
      <c r="Y77" t="str">
        <f>IF(ISBLANK(HLOOKUP(Y$1, m_preprocess!$1:$1048576, monthly!$D77, FALSE)), "", HLOOKUP(Y$1, m_preprocess!$1:$1048576, monthly!$D77, FALSE))</f>
        <v/>
      </c>
      <c r="Z77" t="str">
        <f>IF(ISBLANK(HLOOKUP(Z$1, m_preprocess!$1:$1048576, monthly!$D77, FALSE)), "", HLOOKUP(Z$1, m_preprocess!$1:$1048576, monthly!$D77, FALSE))</f>
        <v/>
      </c>
    </row>
    <row r="78" spans="1:26">
      <c r="A78" s="31">
        <v>36281</v>
      </c>
      <c r="B78">
        <v>1999</v>
      </c>
      <c r="C78">
        <v>5</v>
      </c>
      <c r="D78">
        <v>78</v>
      </c>
      <c r="E78" t="str">
        <f>IF(ISBLANK(HLOOKUP(E$1, m_preprocess!$1:$1048576, monthly!$D78, FALSE)), "", HLOOKUP(E$1, m_preprocess!$1:$1048576, monthly!$D78, FALSE))</f>
        <v/>
      </c>
      <c r="F78" t="str">
        <f>IF(ISBLANK(HLOOKUP(F$1, m_preprocess!$1:$1048576, monthly!$D78, FALSE)), "", HLOOKUP(F$1, m_preprocess!$1:$1048576, monthly!$D78, FALSE))</f>
        <v/>
      </c>
      <c r="G78" t="str">
        <f>IF(ISBLANK(HLOOKUP(G$1, m_preprocess!$1:$1048576, monthly!$D78, FALSE)), "", HLOOKUP(G$1, m_preprocess!$1:$1048576, monthly!$D78, FALSE))</f>
        <v/>
      </c>
      <c r="H78" t="str">
        <f>IF(ISBLANK(HLOOKUP(H$1, m_preprocess!$1:$1048576, monthly!$D78, FALSE)), "", HLOOKUP(H$1, m_preprocess!$1:$1048576, monthly!$D78, FALSE))</f>
        <v/>
      </c>
      <c r="I78" t="str">
        <f>IF(ISBLANK(HLOOKUP(I$1, m_preprocess!$1:$1048576, monthly!$D78, FALSE)), "", HLOOKUP(I$1, m_preprocess!$1:$1048576, monthly!$D78, FALSE))</f>
        <v/>
      </c>
      <c r="J78" t="str">
        <f>IF(ISBLANK(HLOOKUP(J$1, m_preprocess!$1:$1048576, monthly!$D78, FALSE)), "", HLOOKUP(J$1, m_preprocess!$1:$1048576, monthly!$D78, FALSE))</f>
        <v/>
      </c>
      <c r="K78">
        <f>IF(ISBLANK(HLOOKUP(K$1, m_preprocess!$1:$1048576, monthly!$D78, FALSE)), "", HLOOKUP(K$1, m_preprocess!$1:$1048576, monthly!$D78, FALSE))</f>
        <v>88.311717682418362</v>
      </c>
      <c r="L78">
        <f>IF(ISBLANK(HLOOKUP(L$1, m_preprocess!$1:$1048576, monthly!$D78, FALSE)), "", HLOOKUP(L$1, m_preprocess!$1:$1048576, monthly!$D78, FALSE))</f>
        <v>127.78308575633602</v>
      </c>
      <c r="M78">
        <f>IF(ISBLANK(HLOOKUP(M$1, m_preprocess!$1:$1048576, monthly!$D78, FALSE)), "", HLOOKUP(M$1, m_preprocess!$1:$1048576, monthly!$D78, FALSE))</f>
        <v>62.988290380583528</v>
      </c>
      <c r="N78">
        <f>IF(ISBLANK(HLOOKUP(N$1, m_preprocess!$1:$1048576, monthly!$D78, FALSE)), "", HLOOKUP(N$1, m_preprocess!$1:$1048576, monthly!$D78, FALSE))</f>
        <v>64.794795375752486</v>
      </c>
      <c r="O78">
        <f>IF(ISBLANK(HLOOKUP(O$1, m_preprocess!$1:$1048576, monthly!$D78, FALSE)), "", HLOOKUP(O$1, m_preprocess!$1:$1048576, monthly!$D78, FALSE))</f>
        <v>9.535353062724333</v>
      </c>
      <c r="P78">
        <f>IF(ISBLANK(HLOOKUP(P$1, m_preprocess!$1:$1048576, monthly!$D78, FALSE)), "", HLOOKUP(P$1, m_preprocess!$1:$1048576, monthly!$D78, FALSE))</f>
        <v>1.9262003099962122</v>
      </c>
      <c r="Q78">
        <f>IF(ISBLANK(HLOOKUP(Q$1, m_preprocess!$1:$1048576, monthly!$D78, FALSE)), "", HLOOKUP(Q$1, m_preprocess!$1:$1048576, monthly!$D78, FALSE))</f>
        <v>1.3909086490797526</v>
      </c>
      <c r="R78">
        <f>IF(ISBLANK(HLOOKUP(R$1, m_preprocess!$1:$1048576, monthly!$D78, FALSE)), "", HLOOKUP(R$1, m_preprocess!$1:$1048576, monthly!$D78, FALSE))</f>
        <v>0.53529166091645952</v>
      </c>
      <c r="S78">
        <f>IF(ISBLANK(HLOOKUP(S$1, m_preprocess!$1:$1048576, monthly!$D78, FALSE)), "", HLOOKUP(S$1, m_preprocess!$1:$1048576, monthly!$D78, FALSE))</f>
        <v>4.4363661938402901</v>
      </c>
      <c r="T78">
        <f>IF(ISBLANK(HLOOKUP(T$1, m_preprocess!$1:$1048576, monthly!$D78, FALSE)), "", HLOOKUP(T$1, m_preprocess!$1:$1048576, monthly!$D78, FALSE))</f>
        <v>3.172786558887831</v>
      </c>
      <c r="U78">
        <f>IF(ISBLANK(HLOOKUP(U$1, m_preprocess!$1:$1048576, monthly!$D78, FALSE)), "", HLOOKUP(U$1, m_preprocess!$1:$1048576, monthly!$D78, FALSE))</f>
        <v>165455.69174934822</v>
      </c>
      <c r="V78">
        <f>IF(ISBLANK(HLOOKUP(V$1, m_preprocess!$1:$1048576, monthly!$D78, FALSE)), "", HLOOKUP(V$1, m_preprocess!$1:$1048576, monthly!$D78, FALSE))</f>
        <v>888059.06662278343</v>
      </c>
      <c r="W78">
        <f>IF(ISBLANK(HLOOKUP(W$1, m_preprocess!$1:$1048576, monthly!$D78, FALSE)), "", HLOOKUP(W$1, m_preprocess!$1:$1048576, monthly!$D78, FALSE))</f>
        <v>86.909792478999421</v>
      </c>
      <c r="X78" t="str">
        <f>IF(ISBLANK(HLOOKUP(X$1, m_preprocess!$1:$1048576, monthly!$D78, FALSE)), "", HLOOKUP(X$1, m_preprocess!$1:$1048576, monthly!$D78, FALSE))</f>
        <v/>
      </c>
      <c r="Y78" t="str">
        <f>IF(ISBLANK(HLOOKUP(Y$1, m_preprocess!$1:$1048576, monthly!$D78, FALSE)), "", HLOOKUP(Y$1, m_preprocess!$1:$1048576, monthly!$D78, FALSE))</f>
        <v/>
      </c>
      <c r="Z78" t="str">
        <f>IF(ISBLANK(HLOOKUP(Z$1, m_preprocess!$1:$1048576, monthly!$D78, FALSE)), "", HLOOKUP(Z$1, m_preprocess!$1:$1048576, monthly!$D78, FALSE))</f>
        <v/>
      </c>
    </row>
    <row r="79" spans="1:26">
      <c r="A79" s="31">
        <v>36312</v>
      </c>
      <c r="B79">
        <v>1999</v>
      </c>
      <c r="C79">
        <v>6</v>
      </c>
      <c r="D79">
        <v>79</v>
      </c>
      <c r="E79" t="str">
        <f>IF(ISBLANK(HLOOKUP(E$1, m_preprocess!$1:$1048576, monthly!$D79, FALSE)), "", HLOOKUP(E$1, m_preprocess!$1:$1048576, monthly!$D79, FALSE))</f>
        <v/>
      </c>
      <c r="F79" t="str">
        <f>IF(ISBLANK(HLOOKUP(F$1, m_preprocess!$1:$1048576, monthly!$D79, FALSE)), "", HLOOKUP(F$1, m_preprocess!$1:$1048576, monthly!$D79, FALSE))</f>
        <v/>
      </c>
      <c r="G79" t="str">
        <f>IF(ISBLANK(HLOOKUP(G$1, m_preprocess!$1:$1048576, monthly!$D79, FALSE)), "", HLOOKUP(G$1, m_preprocess!$1:$1048576, monthly!$D79, FALSE))</f>
        <v/>
      </c>
      <c r="H79" t="str">
        <f>IF(ISBLANK(HLOOKUP(H$1, m_preprocess!$1:$1048576, monthly!$D79, FALSE)), "", HLOOKUP(H$1, m_preprocess!$1:$1048576, monthly!$D79, FALSE))</f>
        <v/>
      </c>
      <c r="I79" t="str">
        <f>IF(ISBLANK(HLOOKUP(I$1, m_preprocess!$1:$1048576, monthly!$D79, FALSE)), "", HLOOKUP(I$1, m_preprocess!$1:$1048576, monthly!$D79, FALSE))</f>
        <v/>
      </c>
      <c r="J79" t="str">
        <f>IF(ISBLANK(HLOOKUP(J$1, m_preprocess!$1:$1048576, monthly!$D79, FALSE)), "", HLOOKUP(J$1, m_preprocess!$1:$1048576, monthly!$D79, FALSE))</f>
        <v/>
      </c>
      <c r="K79">
        <f>IF(ISBLANK(HLOOKUP(K$1, m_preprocess!$1:$1048576, monthly!$D79, FALSE)), "", HLOOKUP(K$1, m_preprocess!$1:$1048576, monthly!$D79, FALSE))</f>
        <v>90.855504408751656</v>
      </c>
      <c r="L79">
        <f>IF(ISBLANK(HLOOKUP(L$1, m_preprocess!$1:$1048576, monthly!$D79, FALSE)), "", HLOOKUP(L$1, m_preprocess!$1:$1048576, monthly!$D79, FALSE))</f>
        <v>137.17619110706218</v>
      </c>
      <c r="M79">
        <f>IF(ISBLANK(HLOOKUP(M$1, m_preprocess!$1:$1048576, monthly!$D79, FALSE)), "", HLOOKUP(M$1, m_preprocess!$1:$1048576, monthly!$D79, FALSE))</f>
        <v>70.410487299817703</v>
      </c>
      <c r="N79">
        <f>IF(ISBLANK(HLOOKUP(N$1, m_preprocess!$1:$1048576, monthly!$D79, FALSE)), "", HLOOKUP(N$1, m_preprocess!$1:$1048576, monthly!$D79, FALSE))</f>
        <v>66.765703807244478</v>
      </c>
      <c r="O79">
        <f>IF(ISBLANK(HLOOKUP(O$1, m_preprocess!$1:$1048576, monthly!$D79, FALSE)), "", HLOOKUP(O$1, m_preprocess!$1:$1048576, monthly!$D79, FALSE))</f>
        <v>10.673821038316222</v>
      </c>
      <c r="P79">
        <f>IF(ISBLANK(HLOOKUP(P$1, m_preprocess!$1:$1048576, monthly!$D79, FALSE)), "", HLOOKUP(P$1, m_preprocess!$1:$1048576, monthly!$D79, FALSE))</f>
        <v>2.1030819852430991</v>
      </c>
      <c r="Q79">
        <f>IF(ISBLANK(HLOOKUP(Q$1, m_preprocess!$1:$1048576, monthly!$D79, FALSE)), "", HLOOKUP(Q$1, m_preprocess!$1:$1048576, monthly!$D79, FALSE))</f>
        <v>1.471588562804147</v>
      </c>
      <c r="R79">
        <f>IF(ISBLANK(HLOOKUP(R$1, m_preprocess!$1:$1048576, monthly!$D79, FALSE)), "", HLOOKUP(R$1, m_preprocess!$1:$1048576, monthly!$D79, FALSE))</f>
        <v>0.63149342243895223</v>
      </c>
      <c r="S79">
        <f>IF(ISBLANK(HLOOKUP(S$1, m_preprocess!$1:$1048576, monthly!$D79, FALSE)), "", HLOOKUP(S$1, m_preprocess!$1:$1048576, monthly!$D79, FALSE))</f>
        <v>4.9883726121326308</v>
      </c>
      <c r="T79">
        <f>IF(ISBLANK(HLOOKUP(T$1, m_preprocess!$1:$1048576, monthly!$D79, FALSE)), "", HLOOKUP(T$1, m_preprocess!$1:$1048576, monthly!$D79, FALSE))</f>
        <v>3.5823664409404921</v>
      </c>
      <c r="U79">
        <f>IF(ISBLANK(HLOOKUP(U$1, m_preprocess!$1:$1048576, monthly!$D79, FALSE)), "", HLOOKUP(U$1, m_preprocess!$1:$1048576, monthly!$D79, FALSE))</f>
        <v>170740.86354206136</v>
      </c>
      <c r="V79">
        <f>IF(ISBLANK(HLOOKUP(V$1, m_preprocess!$1:$1048576, monthly!$D79, FALSE)), "", HLOOKUP(V$1, m_preprocess!$1:$1048576, monthly!$D79, FALSE))</f>
        <v>888156.81155405869</v>
      </c>
      <c r="W79">
        <f>IF(ISBLANK(HLOOKUP(W$1, m_preprocess!$1:$1048576, monthly!$D79, FALSE)), "", HLOOKUP(W$1, m_preprocess!$1:$1048576, monthly!$D79, FALSE))</f>
        <v>89.178282148412535</v>
      </c>
      <c r="X79" t="str">
        <f>IF(ISBLANK(HLOOKUP(X$1, m_preprocess!$1:$1048576, monthly!$D79, FALSE)), "", HLOOKUP(X$1, m_preprocess!$1:$1048576, monthly!$D79, FALSE))</f>
        <v/>
      </c>
      <c r="Y79" t="str">
        <f>IF(ISBLANK(HLOOKUP(Y$1, m_preprocess!$1:$1048576, monthly!$D79, FALSE)), "", HLOOKUP(Y$1, m_preprocess!$1:$1048576, monthly!$D79, FALSE))</f>
        <v/>
      </c>
      <c r="Z79" t="str">
        <f>IF(ISBLANK(HLOOKUP(Z$1, m_preprocess!$1:$1048576, monthly!$D79, FALSE)), "", HLOOKUP(Z$1, m_preprocess!$1:$1048576, monthly!$D79, FALSE))</f>
        <v/>
      </c>
    </row>
    <row r="80" spans="1:26">
      <c r="A80" s="31">
        <v>36342</v>
      </c>
      <c r="B80">
        <v>1999</v>
      </c>
      <c r="C80">
        <v>7</v>
      </c>
      <c r="D80">
        <v>80</v>
      </c>
      <c r="E80" t="str">
        <f>IF(ISBLANK(HLOOKUP(E$1, m_preprocess!$1:$1048576, monthly!$D80, FALSE)), "", HLOOKUP(E$1, m_preprocess!$1:$1048576, monthly!$D80, FALSE))</f>
        <v/>
      </c>
      <c r="F80" t="str">
        <f>IF(ISBLANK(HLOOKUP(F$1, m_preprocess!$1:$1048576, monthly!$D80, FALSE)), "", HLOOKUP(F$1, m_preprocess!$1:$1048576, monthly!$D80, FALSE))</f>
        <v/>
      </c>
      <c r="G80" t="str">
        <f>IF(ISBLANK(HLOOKUP(G$1, m_preprocess!$1:$1048576, monthly!$D80, FALSE)), "", HLOOKUP(G$1, m_preprocess!$1:$1048576, monthly!$D80, FALSE))</f>
        <v/>
      </c>
      <c r="H80" t="str">
        <f>IF(ISBLANK(HLOOKUP(H$1, m_preprocess!$1:$1048576, monthly!$D80, FALSE)), "", HLOOKUP(H$1, m_preprocess!$1:$1048576, monthly!$D80, FALSE))</f>
        <v/>
      </c>
      <c r="I80" t="str">
        <f>IF(ISBLANK(HLOOKUP(I$1, m_preprocess!$1:$1048576, monthly!$D80, FALSE)), "", HLOOKUP(I$1, m_preprocess!$1:$1048576, monthly!$D80, FALSE))</f>
        <v/>
      </c>
      <c r="J80" t="str">
        <f>IF(ISBLANK(HLOOKUP(J$1, m_preprocess!$1:$1048576, monthly!$D80, FALSE)), "", HLOOKUP(J$1, m_preprocess!$1:$1048576, monthly!$D80, FALSE))</f>
        <v/>
      </c>
      <c r="K80">
        <f>IF(ISBLANK(HLOOKUP(K$1, m_preprocess!$1:$1048576, monthly!$D80, FALSE)), "", HLOOKUP(K$1, m_preprocess!$1:$1048576, monthly!$D80, FALSE))</f>
        <v>93.441913072585152</v>
      </c>
      <c r="L80">
        <f>IF(ISBLANK(HLOOKUP(L$1, m_preprocess!$1:$1048576, monthly!$D80, FALSE)), "", HLOOKUP(L$1, m_preprocess!$1:$1048576, monthly!$D80, FALSE))</f>
        <v>124.4810408756569</v>
      </c>
      <c r="M80">
        <f>IF(ISBLANK(HLOOKUP(M$1, m_preprocess!$1:$1048576, monthly!$D80, FALSE)), "", HLOOKUP(M$1, m_preprocess!$1:$1048576, monthly!$D80, FALSE))</f>
        <v>64.271441366450972</v>
      </c>
      <c r="N80">
        <f>IF(ISBLANK(HLOOKUP(N$1, m_preprocess!$1:$1048576, monthly!$D80, FALSE)), "", HLOOKUP(N$1, m_preprocess!$1:$1048576, monthly!$D80, FALSE))</f>
        <v>60.209599509205937</v>
      </c>
      <c r="O80">
        <f>IF(ISBLANK(HLOOKUP(O$1, m_preprocess!$1:$1048576, monthly!$D80, FALSE)), "", HLOOKUP(O$1, m_preprocess!$1:$1048576, monthly!$D80, FALSE))</f>
        <v>10.442009403919981</v>
      </c>
      <c r="P80">
        <f>IF(ISBLANK(HLOOKUP(P$1, m_preprocess!$1:$1048576, monthly!$D80, FALSE)), "", HLOOKUP(P$1, m_preprocess!$1:$1048576, monthly!$D80, FALSE))</f>
        <v>2.1166730633818225</v>
      </c>
      <c r="Q80">
        <f>IF(ISBLANK(HLOOKUP(Q$1, m_preprocess!$1:$1048576, monthly!$D80, FALSE)), "", HLOOKUP(Q$1, m_preprocess!$1:$1048576, monthly!$D80, FALSE))</f>
        <v>1.4827479236072252</v>
      </c>
      <c r="R80">
        <f>IF(ISBLANK(HLOOKUP(R$1, m_preprocess!$1:$1048576, monthly!$D80, FALSE)), "", HLOOKUP(R$1, m_preprocess!$1:$1048576, monthly!$D80, FALSE))</f>
        <v>0.63392513977459708</v>
      </c>
      <c r="S80">
        <f>IF(ISBLANK(HLOOKUP(S$1, m_preprocess!$1:$1048576, monthly!$D80, FALSE)), "", HLOOKUP(S$1, m_preprocess!$1:$1048576, monthly!$D80, FALSE))</f>
        <v>4.8892650552691279</v>
      </c>
      <c r="T80">
        <f>IF(ISBLANK(HLOOKUP(T$1, m_preprocess!$1:$1048576, monthly!$D80, FALSE)), "", HLOOKUP(T$1, m_preprocess!$1:$1048576, monthly!$D80, FALSE))</f>
        <v>3.4360712852690303</v>
      </c>
      <c r="U80">
        <f>IF(ISBLANK(HLOOKUP(U$1, m_preprocess!$1:$1048576, monthly!$D80, FALSE)), "", HLOOKUP(U$1, m_preprocess!$1:$1048576, monthly!$D80, FALSE))</f>
        <v>171882.61883763727</v>
      </c>
      <c r="V80">
        <f>IF(ISBLANK(HLOOKUP(V$1, m_preprocess!$1:$1048576, monthly!$D80, FALSE)), "", HLOOKUP(V$1, m_preprocess!$1:$1048576, monthly!$D80, FALSE))</f>
        <v>880160.91686891264</v>
      </c>
      <c r="W80">
        <f>IF(ISBLANK(HLOOKUP(W$1, m_preprocess!$1:$1048576, monthly!$D80, FALSE)), "", HLOOKUP(W$1, m_preprocess!$1:$1048576, monthly!$D80, FALSE))</f>
        <v>95.417248700999437</v>
      </c>
      <c r="X80" t="str">
        <f>IF(ISBLANK(HLOOKUP(X$1, m_preprocess!$1:$1048576, monthly!$D80, FALSE)), "", HLOOKUP(X$1, m_preprocess!$1:$1048576, monthly!$D80, FALSE))</f>
        <v/>
      </c>
      <c r="Y80" t="str">
        <f>IF(ISBLANK(HLOOKUP(Y$1, m_preprocess!$1:$1048576, monthly!$D80, FALSE)), "", HLOOKUP(Y$1, m_preprocess!$1:$1048576, monthly!$D80, FALSE))</f>
        <v/>
      </c>
      <c r="Z80" t="str">
        <f>IF(ISBLANK(HLOOKUP(Z$1, m_preprocess!$1:$1048576, monthly!$D80, FALSE)), "", HLOOKUP(Z$1, m_preprocess!$1:$1048576, monthly!$D80, FALSE))</f>
        <v/>
      </c>
    </row>
    <row r="81" spans="1:26">
      <c r="A81" s="31">
        <v>36373</v>
      </c>
      <c r="B81">
        <v>1999</v>
      </c>
      <c r="C81">
        <v>8</v>
      </c>
      <c r="D81">
        <v>81</v>
      </c>
      <c r="E81" t="str">
        <f>IF(ISBLANK(HLOOKUP(E$1, m_preprocess!$1:$1048576, monthly!$D81, FALSE)), "", HLOOKUP(E$1, m_preprocess!$1:$1048576, monthly!$D81, FALSE))</f>
        <v/>
      </c>
      <c r="F81" t="str">
        <f>IF(ISBLANK(HLOOKUP(F$1, m_preprocess!$1:$1048576, monthly!$D81, FALSE)), "", HLOOKUP(F$1, m_preprocess!$1:$1048576, monthly!$D81, FALSE))</f>
        <v/>
      </c>
      <c r="G81" t="str">
        <f>IF(ISBLANK(HLOOKUP(G$1, m_preprocess!$1:$1048576, monthly!$D81, FALSE)), "", HLOOKUP(G$1, m_preprocess!$1:$1048576, monthly!$D81, FALSE))</f>
        <v/>
      </c>
      <c r="H81" t="str">
        <f>IF(ISBLANK(HLOOKUP(H$1, m_preprocess!$1:$1048576, monthly!$D81, FALSE)), "", HLOOKUP(H$1, m_preprocess!$1:$1048576, monthly!$D81, FALSE))</f>
        <v/>
      </c>
      <c r="I81" t="str">
        <f>IF(ISBLANK(HLOOKUP(I$1, m_preprocess!$1:$1048576, monthly!$D81, FALSE)), "", HLOOKUP(I$1, m_preprocess!$1:$1048576, monthly!$D81, FALSE))</f>
        <v/>
      </c>
      <c r="J81" t="str">
        <f>IF(ISBLANK(HLOOKUP(J$1, m_preprocess!$1:$1048576, monthly!$D81, FALSE)), "", HLOOKUP(J$1, m_preprocess!$1:$1048576, monthly!$D81, FALSE))</f>
        <v/>
      </c>
      <c r="K81">
        <f>IF(ISBLANK(HLOOKUP(K$1, m_preprocess!$1:$1048576, monthly!$D81, FALSE)), "", HLOOKUP(K$1, m_preprocess!$1:$1048576, monthly!$D81, FALSE))</f>
        <v>94.289252766232281</v>
      </c>
      <c r="L81">
        <f>IF(ISBLANK(HLOOKUP(L$1, m_preprocess!$1:$1048576, monthly!$D81, FALSE)), "", HLOOKUP(L$1, m_preprocess!$1:$1048576, monthly!$D81, FALSE))</f>
        <v>119.02237653400853</v>
      </c>
      <c r="M81">
        <f>IF(ISBLANK(HLOOKUP(M$1, m_preprocess!$1:$1048576, monthly!$D81, FALSE)), "", HLOOKUP(M$1, m_preprocess!$1:$1048576, monthly!$D81, FALSE))</f>
        <v>62.719156570976658</v>
      </c>
      <c r="N81">
        <f>IF(ISBLANK(HLOOKUP(N$1, m_preprocess!$1:$1048576, monthly!$D81, FALSE)), "", HLOOKUP(N$1, m_preprocess!$1:$1048576, monthly!$D81, FALSE))</f>
        <v>56.303219963031864</v>
      </c>
      <c r="O81">
        <f>IF(ISBLANK(HLOOKUP(O$1, m_preprocess!$1:$1048576, monthly!$D81, FALSE)), "", HLOOKUP(O$1, m_preprocess!$1:$1048576, monthly!$D81, FALSE))</f>
        <v>8.8254692693884582</v>
      </c>
      <c r="P81">
        <f>IF(ISBLANK(HLOOKUP(P$1, m_preprocess!$1:$1048576, monthly!$D81, FALSE)), "", HLOOKUP(P$1, m_preprocess!$1:$1048576, monthly!$D81, FALSE))</f>
        <v>1.7659897269160763</v>
      </c>
      <c r="Q81">
        <f>IF(ISBLANK(HLOOKUP(Q$1, m_preprocess!$1:$1048576, monthly!$D81, FALSE)), "", HLOOKUP(Q$1, m_preprocess!$1:$1048576, monthly!$D81, FALSE))</f>
        <v>1.2833381274862545</v>
      </c>
      <c r="R81">
        <f>IF(ISBLANK(HLOOKUP(R$1, m_preprocess!$1:$1048576, monthly!$D81, FALSE)), "", HLOOKUP(R$1, m_preprocess!$1:$1048576, monthly!$D81, FALSE))</f>
        <v>0.48265159942982178</v>
      </c>
      <c r="S81">
        <f>IF(ISBLANK(HLOOKUP(S$1, m_preprocess!$1:$1048576, monthly!$D81, FALSE)), "", HLOOKUP(S$1, m_preprocess!$1:$1048576, monthly!$D81, FALSE))</f>
        <v>4.3673810621259967</v>
      </c>
      <c r="T81">
        <f>IF(ISBLANK(HLOOKUP(T$1, m_preprocess!$1:$1048576, monthly!$D81, FALSE)), "", HLOOKUP(T$1, m_preprocess!$1:$1048576, monthly!$D81, FALSE))</f>
        <v>2.6920984803463841</v>
      </c>
      <c r="U81">
        <f>IF(ISBLANK(HLOOKUP(U$1, m_preprocess!$1:$1048576, monthly!$D81, FALSE)), "", HLOOKUP(U$1, m_preprocess!$1:$1048576, monthly!$D81, FALSE))</f>
        <v>167349.7517081266</v>
      </c>
      <c r="V81">
        <f>IF(ISBLANK(HLOOKUP(V$1, m_preprocess!$1:$1048576, monthly!$D81, FALSE)), "", HLOOKUP(V$1, m_preprocess!$1:$1048576, monthly!$D81, FALSE))</f>
        <v>882417.89117251185</v>
      </c>
      <c r="W81">
        <f>IF(ISBLANK(HLOOKUP(W$1, m_preprocess!$1:$1048576, monthly!$D81, FALSE)), "", HLOOKUP(W$1, m_preprocess!$1:$1048576, monthly!$D81, FALSE))</f>
        <v>99.052644240244987</v>
      </c>
      <c r="X81" t="str">
        <f>IF(ISBLANK(HLOOKUP(X$1, m_preprocess!$1:$1048576, monthly!$D81, FALSE)), "", HLOOKUP(X$1, m_preprocess!$1:$1048576, monthly!$D81, FALSE))</f>
        <v/>
      </c>
      <c r="Y81" t="str">
        <f>IF(ISBLANK(HLOOKUP(Y$1, m_preprocess!$1:$1048576, monthly!$D81, FALSE)), "", HLOOKUP(Y$1, m_preprocess!$1:$1048576, monthly!$D81, FALSE))</f>
        <v/>
      </c>
      <c r="Z81" t="str">
        <f>IF(ISBLANK(HLOOKUP(Z$1, m_preprocess!$1:$1048576, monthly!$D81, FALSE)), "", HLOOKUP(Z$1, m_preprocess!$1:$1048576, monthly!$D81, FALSE))</f>
        <v/>
      </c>
    </row>
    <row r="82" spans="1:26">
      <c r="A82" s="31">
        <v>36404</v>
      </c>
      <c r="B82">
        <v>1999</v>
      </c>
      <c r="C82">
        <v>9</v>
      </c>
      <c r="D82">
        <v>82</v>
      </c>
      <c r="E82" t="str">
        <f>IF(ISBLANK(HLOOKUP(E$1, m_preprocess!$1:$1048576, monthly!$D82, FALSE)), "", HLOOKUP(E$1, m_preprocess!$1:$1048576, monthly!$D82, FALSE))</f>
        <v/>
      </c>
      <c r="F82" t="str">
        <f>IF(ISBLANK(HLOOKUP(F$1, m_preprocess!$1:$1048576, monthly!$D82, FALSE)), "", HLOOKUP(F$1, m_preprocess!$1:$1048576, monthly!$D82, FALSE))</f>
        <v/>
      </c>
      <c r="G82" t="str">
        <f>IF(ISBLANK(HLOOKUP(G$1, m_preprocess!$1:$1048576, monthly!$D82, FALSE)), "", HLOOKUP(G$1, m_preprocess!$1:$1048576, monthly!$D82, FALSE))</f>
        <v/>
      </c>
      <c r="H82" t="str">
        <f>IF(ISBLANK(HLOOKUP(H$1, m_preprocess!$1:$1048576, monthly!$D82, FALSE)), "", HLOOKUP(H$1, m_preprocess!$1:$1048576, monthly!$D82, FALSE))</f>
        <v/>
      </c>
      <c r="I82" t="str">
        <f>IF(ISBLANK(HLOOKUP(I$1, m_preprocess!$1:$1048576, monthly!$D82, FALSE)), "", HLOOKUP(I$1, m_preprocess!$1:$1048576, monthly!$D82, FALSE))</f>
        <v/>
      </c>
      <c r="J82" t="str">
        <f>IF(ISBLANK(HLOOKUP(J$1, m_preprocess!$1:$1048576, monthly!$D82, FALSE)), "", HLOOKUP(J$1, m_preprocess!$1:$1048576, monthly!$D82, FALSE))</f>
        <v/>
      </c>
      <c r="K82">
        <f>IF(ISBLANK(HLOOKUP(K$1, m_preprocess!$1:$1048576, monthly!$D82, FALSE)), "", HLOOKUP(K$1, m_preprocess!$1:$1048576, monthly!$D82, FALSE))</f>
        <v>94.51660455791243</v>
      </c>
      <c r="L82">
        <f>IF(ISBLANK(HLOOKUP(L$1, m_preprocess!$1:$1048576, monthly!$D82, FALSE)), "", HLOOKUP(L$1, m_preprocess!$1:$1048576, monthly!$D82, FALSE))</f>
        <v>121.55890231935409</v>
      </c>
      <c r="M82">
        <f>IF(ISBLANK(HLOOKUP(M$1, m_preprocess!$1:$1048576, monthly!$D82, FALSE)), "", HLOOKUP(M$1, m_preprocess!$1:$1048576, monthly!$D82, FALSE))</f>
        <v>65.345714385042427</v>
      </c>
      <c r="N82">
        <f>IF(ISBLANK(HLOOKUP(N$1, m_preprocess!$1:$1048576, monthly!$D82, FALSE)), "", HLOOKUP(N$1, m_preprocess!$1:$1048576, monthly!$D82, FALSE))</f>
        <v>56.213187934311669</v>
      </c>
      <c r="O82">
        <f>IF(ISBLANK(HLOOKUP(O$1, m_preprocess!$1:$1048576, monthly!$D82, FALSE)), "", HLOOKUP(O$1, m_preprocess!$1:$1048576, monthly!$D82, FALSE))</f>
        <v>9.6611192441791172</v>
      </c>
      <c r="P82">
        <f>IF(ISBLANK(HLOOKUP(P$1, m_preprocess!$1:$1048576, monthly!$D82, FALSE)), "", HLOOKUP(P$1, m_preprocess!$1:$1048576, monthly!$D82, FALSE))</f>
        <v>1.9398080608028725</v>
      </c>
      <c r="Q82">
        <f>IF(ISBLANK(HLOOKUP(Q$1, m_preprocess!$1:$1048576, monthly!$D82, FALSE)), "", HLOOKUP(Q$1, m_preprocess!$1:$1048576, monthly!$D82, FALSE))</f>
        <v>1.3044412434493946</v>
      </c>
      <c r="R82">
        <f>IF(ISBLANK(HLOOKUP(R$1, m_preprocess!$1:$1048576, monthly!$D82, FALSE)), "", HLOOKUP(R$1, m_preprocess!$1:$1048576, monthly!$D82, FALSE))</f>
        <v>0.63536681735347778</v>
      </c>
      <c r="S82">
        <f>IF(ISBLANK(HLOOKUP(S$1, m_preprocess!$1:$1048576, monthly!$D82, FALSE)), "", HLOOKUP(S$1, m_preprocess!$1:$1048576, monthly!$D82, FALSE))</f>
        <v>4.8702092772449284</v>
      </c>
      <c r="T82">
        <f>IF(ISBLANK(HLOOKUP(T$1, m_preprocess!$1:$1048576, monthly!$D82, FALSE)), "", HLOOKUP(T$1, m_preprocess!$1:$1048576, monthly!$D82, FALSE))</f>
        <v>2.8511019061313174</v>
      </c>
      <c r="U82">
        <f>IF(ISBLANK(HLOOKUP(U$1, m_preprocess!$1:$1048576, monthly!$D82, FALSE)), "", HLOOKUP(U$1, m_preprocess!$1:$1048576, monthly!$D82, FALSE))</f>
        <v>166843.29850205465</v>
      </c>
      <c r="V82">
        <f>IF(ISBLANK(HLOOKUP(V$1, m_preprocess!$1:$1048576, monthly!$D82, FALSE)), "", HLOOKUP(V$1, m_preprocess!$1:$1048576, monthly!$D82, FALSE))</f>
        <v>870174.309840873</v>
      </c>
      <c r="W82">
        <f>IF(ISBLANK(HLOOKUP(W$1, m_preprocess!$1:$1048576, monthly!$D82, FALSE)), "", HLOOKUP(W$1, m_preprocess!$1:$1048576, monthly!$D82, FALSE))</f>
        <v>104.71311852010739</v>
      </c>
      <c r="X82" t="str">
        <f>IF(ISBLANK(HLOOKUP(X$1, m_preprocess!$1:$1048576, monthly!$D82, FALSE)), "", HLOOKUP(X$1, m_preprocess!$1:$1048576, monthly!$D82, FALSE))</f>
        <v/>
      </c>
      <c r="Y82" t="str">
        <f>IF(ISBLANK(HLOOKUP(Y$1, m_preprocess!$1:$1048576, monthly!$D82, FALSE)), "", HLOOKUP(Y$1, m_preprocess!$1:$1048576, monthly!$D82, FALSE))</f>
        <v/>
      </c>
      <c r="Z82" t="str">
        <f>IF(ISBLANK(HLOOKUP(Z$1, m_preprocess!$1:$1048576, monthly!$D82, FALSE)), "", HLOOKUP(Z$1, m_preprocess!$1:$1048576, monthly!$D82, FALSE))</f>
        <v/>
      </c>
    </row>
    <row r="83" spans="1:26">
      <c r="A83" s="31">
        <v>36434</v>
      </c>
      <c r="B83">
        <v>1999</v>
      </c>
      <c r="C83">
        <v>10</v>
      </c>
      <c r="D83">
        <v>83</v>
      </c>
      <c r="E83" t="str">
        <f>IF(ISBLANK(HLOOKUP(E$1, m_preprocess!$1:$1048576, monthly!$D83, FALSE)), "", HLOOKUP(E$1, m_preprocess!$1:$1048576, monthly!$D83, FALSE))</f>
        <v/>
      </c>
      <c r="F83" t="str">
        <f>IF(ISBLANK(HLOOKUP(F$1, m_preprocess!$1:$1048576, monthly!$D83, FALSE)), "", HLOOKUP(F$1, m_preprocess!$1:$1048576, monthly!$D83, FALSE))</f>
        <v/>
      </c>
      <c r="G83" t="str">
        <f>IF(ISBLANK(HLOOKUP(G$1, m_preprocess!$1:$1048576, monthly!$D83, FALSE)), "", HLOOKUP(G$1, m_preprocess!$1:$1048576, monthly!$D83, FALSE))</f>
        <v/>
      </c>
      <c r="H83" t="str">
        <f>IF(ISBLANK(HLOOKUP(H$1, m_preprocess!$1:$1048576, monthly!$D83, FALSE)), "", HLOOKUP(H$1, m_preprocess!$1:$1048576, monthly!$D83, FALSE))</f>
        <v/>
      </c>
      <c r="I83" t="str">
        <f>IF(ISBLANK(HLOOKUP(I$1, m_preprocess!$1:$1048576, monthly!$D83, FALSE)), "", HLOOKUP(I$1, m_preprocess!$1:$1048576, monthly!$D83, FALSE))</f>
        <v/>
      </c>
      <c r="J83" t="str">
        <f>IF(ISBLANK(HLOOKUP(J$1, m_preprocess!$1:$1048576, monthly!$D83, FALSE)), "", HLOOKUP(J$1, m_preprocess!$1:$1048576, monthly!$D83, FALSE))</f>
        <v/>
      </c>
      <c r="K83">
        <f>IF(ISBLANK(HLOOKUP(K$1, m_preprocess!$1:$1048576, monthly!$D83, FALSE)), "", HLOOKUP(K$1, m_preprocess!$1:$1048576, monthly!$D83, FALSE))</f>
        <v>94.861348583735037</v>
      </c>
      <c r="L83">
        <f>IF(ISBLANK(HLOOKUP(L$1, m_preprocess!$1:$1048576, monthly!$D83, FALSE)), "", HLOOKUP(L$1, m_preprocess!$1:$1048576, monthly!$D83, FALSE))</f>
        <v>109.29134559873226</v>
      </c>
      <c r="M83">
        <f>IF(ISBLANK(HLOOKUP(M$1, m_preprocess!$1:$1048576, monthly!$D83, FALSE)), "", HLOOKUP(M$1, m_preprocess!$1:$1048576, monthly!$D83, FALSE))</f>
        <v>59.702762005952657</v>
      </c>
      <c r="N83">
        <f>IF(ISBLANK(HLOOKUP(N$1, m_preprocess!$1:$1048576, monthly!$D83, FALSE)), "", HLOOKUP(N$1, m_preprocess!$1:$1048576, monthly!$D83, FALSE))</f>
        <v>49.588583592779607</v>
      </c>
      <c r="O83">
        <f>IF(ISBLANK(HLOOKUP(O$1, m_preprocess!$1:$1048576, monthly!$D83, FALSE)), "", HLOOKUP(O$1, m_preprocess!$1:$1048576, monthly!$D83, FALSE))</f>
        <v>9.9170525454629317</v>
      </c>
      <c r="P83">
        <f>IF(ISBLANK(HLOOKUP(P$1, m_preprocess!$1:$1048576, monthly!$D83, FALSE)), "", HLOOKUP(P$1, m_preprocess!$1:$1048576, monthly!$D83, FALSE))</f>
        <v>1.9275338678184997</v>
      </c>
      <c r="Q83">
        <f>IF(ISBLANK(HLOOKUP(Q$1, m_preprocess!$1:$1048576, monthly!$D83, FALSE)), "", HLOOKUP(Q$1, m_preprocess!$1:$1048576, monthly!$D83, FALSE))</f>
        <v>1.3370573967904644</v>
      </c>
      <c r="R83">
        <f>IF(ISBLANK(HLOOKUP(R$1, m_preprocess!$1:$1048576, monthly!$D83, FALSE)), "", HLOOKUP(R$1, m_preprocess!$1:$1048576, monthly!$D83, FALSE))</f>
        <v>0.59047647102803524</v>
      </c>
      <c r="S83">
        <f>IF(ISBLANK(HLOOKUP(S$1, m_preprocess!$1:$1048576, monthly!$D83, FALSE)), "", HLOOKUP(S$1, m_preprocess!$1:$1048576, monthly!$D83, FALSE))</f>
        <v>4.9197790702506641</v>
      </c>
      <c r="T83">
        <f>IF(ISBLANK(HLOOKUP(T$1, m_preprocess!$1:$1048576, monthly!$D83, FALSE)), "", HLOOKUP(T$1, m_preprocess!$1:$1048576, monthly!$D83, FALSE))</f>
        <v>3.0697396073937679</v>
      </c>
      <c r="U83">
        <f>IF(ISBLANK(HLOOKUP(U$1, m_preprocess!$1:$1048576, monthly!$D83, FALSE)), "", HLOOKUP(U$1, m_preprocess!$1:$1048576, monthly!$D83, FALSE))</f>
        <v>164886.35995125116</v>
      </c>
      <c r="V83">
        <f>IF(ISBLANK(HLOOKUP(V$1, m_preprocess!$1:$1048576, monthly!$D83, FALSE)), "", HLOOKUP(V$1, m_preprocess!$1:$1048576, monthly!$D83, FALSE))</f>
        <v>879508.03851135285</v>
      </c>
      <c r="W83">
        <f>IF(ISBLANK(HLOOKUP(W$1, m_preprocess!$1:$1048576, monthly!$D83, FALSE)), "", HLOOKUP(W$1, m_preprocess!$1:$1048576, monthly!$D83, FALSE))</f>
        <v>105.1391951917815</v>
      </c>
      <c r="X83" t="str">
        <f>IF(ISBLANK(HLOOKUP(X$1, m_preprocess!$1:$1048576, monthly!$D83, FALSE)), "", HLOOKUP(X$1, m_preprocess!$1:$1048576, monthly!$D83, FALSE))</f>
        <v/>
      </c>
      <c r="Y83" t="str">
        <f>IF(ISBLANK(HLOOKUP(Y$1, m_preprocess!$1:$1048576, monthly!$D83, FALSE)), "", HLOOKUP(Y$1, m_preprocess!$1:$1048576, monthly!$D83, FALSE))</f>
        <v/>
      </c>
      <c r="Z83" t="str">
        <f>IF(ISBLANK(HLOOKUP(Z$1, m_preprocess!$1:$1048576, monthly!$D83, FALSE)), "", HLOOKUP(Z$1, m_preprocess!$1:$1048576, monthly!$D83, FALSE))</f>
        <v/>
      </c>
    </row>
    <row r="84" spans="1:26">
      <c r="A84" s="31">
        <v>36465</v>
      </c>
      <c r="B84">
        <v>1999</v>
      </c>
      <c r="C84">
        <v>11</v>
      </c>
      <c r="D84">
        <v>84</v>
      </c>
      <c r="E84" t="str">
        <f>IF(ISBLANK(HLOOKUP(E$1, m_preprocess!$1:$1048576, monthly!$D84, FALSE)), "", HLOOKUP(E$1, m_preprocess!$1:$1048576, monthly!$D84, FALSE))</f>
        <v/>
      </c>
      <c r="F84" t="str">
        <f>IF(ISBLANK(HLOOKUP(F$1, m_preprocess!$1:$1048576, monthly!$D84, FALSE)), "", HLOOKUP(F$1, m_preprocess!$1:$1048576, monthly!$D84, FALSE))</f>
        <v/>
      </c>
      <c r="G84" t="str">
        <f>IF(ISBLANK(HLOOKUP(G$1, m_preprocess!$1:$1048576, monthly!$D84, FALSE)), "", HLOOKUP(G$1, m_preprocess!$1:$1048576, monthly!$D84, FALSE))</f>
        <v/>
      </c>
      <c r="H84" t="str">
        <f>IF(ISBLANK(HLOOKUP(H$1, m_preprocess!$1:$1048576, monthly!$D84, FALSE)), "", HLOOKUP(H$1, m_preprocess!$1:$1048576, monthly!$D84, FALSE))</f>
        <v/>
      </c>
      <c r="I84" t="str">
        <f>IF(ISBLANK(HLOOKUP(I$1, m_preprocess!$1:$1048576, monthly!$D84, FALSE)), "", HLOOKUP(I$1, m_preprocess!$1:$1048576, monthly!$D84, FALSE))</f>
        <v/>
      </c>
      <c r="J84" t="str">
        <f>IF(ISBLANK(HLOOKUP(J$1, m_preprocess!$1:$1048576, monthly!$D84, FALSE)), "", HLOOKUP(J$1, m_preprocess!$1:$1048576, monthly!$D84, FALSE))</f>
        <v/>
      </c>
      <c r="K84">
        <f>IF(ISBLANK(HLOOKUP(K$1, m_preprocess!$1:$1048576, monthly!$D84, FALSE)), "", HLOOKUP(K$1, m_preprocess!$1:$1048576, monthly!$D84, FALSE))</f>
        <v>96.4081187920318</v>
      </c>
      <c r="L84">
        <f>IF(ISBLANK(HLOOKUP(L$1, m_preprocess!$1:$1048576, monthly!$D84, FALSE)), "", HLOOKUP(L$1, m_preprocess!$1:$1048576, monthly!$D84, FALSE))</f>
        <v>119.91685552148991</v>
      </c>
      <c r="M84">
        <f>IF(ISBLANK(HLOOKUP(M$1, m_preprocess!$1:$1048576, monthly!$D84, FALSE)), "", HLOOKUP(M$1, m_preprocess!$1:$1048576, monthly!$D84, FALSE))</f>
        <v>66.573763942378491</v>
      </c>
      <c r="N84">
        <f>IF(ISBLANK(HLOOKUP(N$1, m_preprocess!$1:$1048576, monthly!$D84, FALSE)), "", HLOOKUP(N$1, m_preprocess!$1:$1048576, monthly!$D84, FALSE))</f>
        <v>53.343091579111423</v>
      </c>
      <c r="O84">
        <f>IF(ISBLANK(HLOOKUP(O$1, m_preprocess!$1:$1048576, monthly!$D84, FALSE)), "", HLOOKUP(O$1, m_preprocess!$1:$1048576, monthly!$D84, FALSE))</f>
        <v>11.220672030376145</v>
      </c>
      <c r="P84">
        <f>IF(ISBLANK(HLOOKUP(P$1, m_preprocess!$1:$1048576, monthly!$D84, FALSE)), "", HLOOKUP(P$1, m_preprocess!$1:$1048576, monthly!$D84, FALSE))</f>
        <v>1.9827788457870172</v>
      </c>
      <c r="Q84">
        <f>IF(ISBLANK(HLOOKUP(Q$1, m_preprocess!$1:$1048576, monthly!$D84, FALSE)), "", HLOOKUP(Q$1, m_preprocess!$1:$1048576, monthly!$D84, FALSE))</f>
        <v>1.407646223599148</v>
      </c>
      <c r="R84">
        <f>IF(ISBLANK(HLOOKUP(R$1, m_preprocess!$1:$1048576, monthly!$D84, FALSE)), "", HLOOKUP(R$1, m_preprocess!$1:$1048576, monthly!$D84, FALSE))</f>
        <v>0.5751326221878692</v>
      </c>
      <c r="S84">
        <f>IF(ISBLANK(HLOOKUP(S$1, m_preprocess!$1:$1048576, monthly!$D84, FALSE)), "", HLOOKUP(S$1, m_preprocess!$1:$1048576, monthly!$D84, FALSE))</f>
        <v>5.0275227836452476</v>
      </c>
      <c r="T84">
        <f>IF(ISBLANK(HLOOKUP(T$1, m_preprocess!$1:$1048576, monthly!$D84, FALSE)), "", HLOOKUP(T$1, m_preprocess!$1:$1048576, monthly!$D84, FALSE))</f>
        <v>4.2094036109551451</v>
      </c>
      <c r="U84">
        <f>IF(ISBLANK(HLOOKUP(U$1, m_preprocess!$1:$1048576, monthly!$D84, FALSE)), "", HLOOKUP(U$1, m_preprocess!$1:$1048576, monthly!$D84, FALSE))</f>
        <v>168259.56321507529</v>
      </c>
      <c r="V84">
        <f>IF(ISBLANK(HLOOKUP(V$1, m_preprocess!$1:$1048576, monthly!$D84, FALSE)), "", HLOOKUP(V$1, m_preprocess!$1:$1048576, monthly!$D84, FALSE))</f>
        <v>886573.07708942972</v>
      </c>
      <c r="W84">
        <f>IF(ISBLANK(HLOOKUP(W$1, m_preprocess!$1:$1048576, monthly!$D84, FALSE)), "", HLOOKUP(W$1, m_preprocess!$1:$1048576, monthly!$D84, FALSE))</f>
        <v>102.2033799995107</v>
      </c>
      <c r="X84" t="str">
        <f>IF(ISBLANK(HLOOKUP(X$1, m_preprocess!$1:$1048576, monthly!$D84, FALSE)), "", HLOOKUP(X$1, m_preprocess!$1:$1048576, monthly!$D84, FALSE))</f>
        <v/>
      </c>
      <c r="Y84" t="str">
        <f>IF(ISBLANK(HLOOKUP(Y$1, m_preprocess!$1:$1048576, monthly!$D84, FALSE)), "", HLOOKUP(Y$1, m_preprocess!$1:$1048576, monthly!$D84, FALSE))</f>
        <v/>
      </c>
      <c r="Z84" t="str">
        <f>IF(ISBLANK(HLOOKUP(Z$1, m_preprocess!$1:$1048576, monthly!$D84, FALSE)), "", HLOOKUP(Z$1, m_preprocess!$1:$1048576, monthly!$D84, FALSE))</f>
        <v/>
      </c>
    </row>
    <row r="85" spans="1:26">
      <c r="A85" s="31">
        <v>36495</v>
      </c>
      <c r="B85">
        <v>1999</v>
      </c>
      <c r="C85">
        <v>12</v>
      </c>
      <c r="D85">
        <v>85</v>
      </c>
      <c r="E85" t="str">
        <f>IF(ISBLANK(HLOOKUP(E$1, m_preprocess!$1:$1048576, monthly!$D85, FALSE)), "", HLOOKUP(E$1, m_preprocess!$1:$1048576, monthly!$D85, FALSE))</f>
        <v/>
      </c>
      <c r="F85" t="str">
        <f>IF(ISBLANK(HLOOKUP(F$1, m_preprocess!$1:$1048576, monthly!$D85, FALSE)), "", HLOOKUP(F$1, m_preprocess!$1:$1048576, monthly!$D85, FALSE))</f>
        <v/>
      </c>
      <c r="G85" t="str">
        <f>IF(ISBLANK(HLOOKUP(G$1, m_preprocess!$1:$1048576, monthly!$D85, FALSE)), "", HLOOKUP(G$1, m_preprocess!$1:$1048576, monthly!$D85, FALSE))</f>
        <v/>
      </c>
      <c r="H85" t="str">
        <f>IF(ISBLANK(HLOOKUP(H$1, m_preprocess!$1:$1048576, monthly!$D85, FALSE)), "", HLOOKUP(H$1, m_preprocess!$1:$1048576, monthly!$D85, FALSE))</f>
        <v/>
      </c>
      <c r="I85" t="str">
        <f>IF(ISBLANK(HLOOKUP(I$1, m_preprocess!$1:$1048576, monthly!$D85, FALSE)), "", HLOOKUP(I$1, m_preprocess!$1:$1048576, monthly!$D85, FALSE))</f>
        <v/>
      </c>
      <c r="J85" t="str">
        <f>IF(ISBLANK(HLOOKUP(J$1, m_preprocess!$1:$1048576, monthly!$D85, FALSE)), "", HLOOKUP(J$1, m_preprocess!$1:$1048576, monthly!$D85, FALSE))</f>
        <v/>
      </c>
      <c r="K85">
        <f>IF(ISBLANK(HLOOKUP(K$1, m_preprocess!$1:$1048576, monthly!$D85, FALSE)), "", HLOOKUP(K$1, m_preprocess!$1:$1048576, monthly!$D85, FALSE))</f>
        <v>97.675519280459994</v>
      </c>
      <c r="L85">
        <f>IF(ISBLANK(HLOOKUP(L$1, m_preprocess!$1:$1048576, monthly!$D85, FALSE)), "", HLOOKUP(L$1, m_preprocess!$1:$1048576, monthly!$D85, FALSE))</f>
        <v>138.59984693350137</v>
      </c>
      <c r="M85">
        <f>IF(ISBLANK(HLOOKUP(M$1, m_preprocess!$1:$1048576, monthly!$D85, FALSE)), "", HLOOKUP(M$1, m_preprocess!$1:$1048576, monthly!$D85, FALSE))</f>
        <v>84.421726660066895</v>
      </c>
      <c r="N85">
        <f>IF(ISBLANK(HLOOKUP(N$1, m_preprocess!$1:$1048576, monthly!$D85, FALSE)), "", HLOOKUP(N$1, m_preprocess!$1:$1048576, monthly!$D85, FALSE))</f>
        <v>54.17812027343448</v>
      </c>
      <c r="O85">
        <f>IF(ISBLANK(HLOOKUP(O$1, m_preprocess!$1:$1048576, monthly!$D85, FALSE)), "", HLOOKUP(O$1, m_preprocess!$1:$1048576, monthly!$D85, FALSE))</f>
        <v>11.181738572249245</v>
      </c>
      <c r="P85">
        <f>IF(ISBLANK(HLOOKUP(P$1, m_preprocess!$1:$1048576, monthly!$D85, FALSE)), "", HLOOKUP(P$1, m_preprocess!$1:$1048576, monthly!$D85, FALSE))</f>
        <v>1.9564005948752061</v>
      </c>
      <c r="Q85">
        <f>IF(ISBLANK(HLOOKUP(Q$1, m_preprocess!$1:$1048576, monthly!$D85, FALSE)), "", HLOOKUP(Q$1, m_preprocess!$1:$1048576, monthly!$D85, FALSE))</f>
        <v>1.3549813358989462</v>
      </c>
      <c r="R85">
        <f>IF(ISBLANK(HLOOKUP(R$1, m_preprocess!$1:$1048576, monthly!$D85, FALSE)), "", HLOOKUP(R$1, m_preprocess!$1:$1048576, monthly!$D85, FALSE))</f>
        <v>0.6014192589762597</v>
      </c>
      <c r="S85">
        <f>IF(ISBLANK(HLOOKUP(S$1, m_preprocess!$1:$1048576, monthly!$D85, FALSE)), "", HLOOKUP(S$1, m_preprocess!$1:$1048576, monthly!$D85, FALSE))</f>
        <v>5.05733996692289</v>
      </c>
      <c r="T85">
        <f>IF(ISBLANK(HLOOKUP(T$1, m_preprocess!$1:$1048576, monthly!$D85, FALSE)), "", HLOOKUP(T$1, m_preprocess!$1:$1048576, monthly!$D85, FALSE))</f>
        <v>4.1679980104511491</v>
      </c>
      <c r="U85">
        <f>IF(ISBLANK(HLOOKUP(U$1, m_preprocess!$1:$1048576, monthly!$D85, FALSE)), "", HLOOKUP(U$1, m_preprocess!$1:$1048576, monthly!$D85, FALSE))</f>
        <v>224797.20644601141</v>
      </c>
      <c r="V85">
        <f>IF(ISBLANK(HLOOKUP(V$1, m_preprocess!$1:$1048576, monthly!$D85, FALSE)), "", HLOOKUP(V$1, m_preprocess!$1:$1048576, monthly!$D85, FALSE))</f>
        <v>941549.29046037944</v>
      </c>
      <c r="W85">
        <f>IF(ISBLANK(HLOOKUP(W$1, m_preprocess!$1:$1048576, monthly!$D85, FALSE)), "", HLOOKUP(W$1, m_preprocess!$1:$1048576, monthly!$D85, FALSE))</f>
        <v>98.272798750984009</v>
      </c>
      <c r="X85" t="str">
        <f>IF(ISBLANK(HLOOKUP(X$1, m_preprocess!$1:$1048576, monthly!$D85, FALSE)), "", HLOOKUP(X$1, m_preprocess!$1:$1048576, monthly!$D85, FALSE))</f>
        <v/>
      </c>
      <c r="Y85" t="str">
        <f>IF(ISBLANK(HLOOKUP(Y$1, m_preprocess!$1:$1048576, monthly!$D85, FALSE)), "", HLOOKUP(Y$1, m_preprocess!$1:$1048576, monthly!$D85, FALSE))</f>
        <v/>
      </c>
      <c r="Z85" t="str">
        <f>IF(ISBLANK(HLOOKUP(Z$1, m_preprocess!$1:$1048576, monthly!$D85, FALSE)), "", HLOOKUP(Z$1, m_preprocess!$1:$1048576, monthly!$D85, FALSE))</f>
        <v/>
      </c>
    </row>
    <row r="86" spans="1:26">
      <c r="A86" s="31">
        <v>36526</v>
      </c>
      <c r="B86">
        <v>2000</v>
      </c>
      <c r="C86">
        <v>1</v>
      </c>
      <c r="D86">
        <v>86</v>
      </c>
      <c r="E86" t="str">
        <f>IF(ISBLANK(HLOOKUP(E$1, m_preprocess!$1:$1048576, monthly!$D86, FALSE)), "", HLOOKUP(E$1, m_preprocess!$1:$1048576, monthly!$D86, FALSE))</f>
        <v/>
      </c>
      <c r="F86" t="str">
        <f>IF(ISBLANK(HLOOKUP(F$1, m_preprocess!$1:$1048576, monthly!$D86, FALSE)), "", HLOOKUP(F$1, m_preprocess!$1:$1048576, monthly!$D86, FALSE))</f>
        <v/>
      </c>
      <c r="G86" t="str">
        <f>IF(ISBLANK(HLOOKUP(G$1, m_preprocess!$1:$1048576, monthly!$D86, FALSE)), "", HLOOKUP(G$1, m_preprocess!$1:$1048576, monthly!$D86, FALSE))</f>
        <v/>
      </c>
      <c r="H86" t="str">
        <f>IF(ISBLANK(HLOOKUP(H$1, m_preprocess!$1:$1048576, monthly!$D86, FALSE)), "", HLOOKUP(H$1, m_preprocess!$1:$1048576, monthly!$D86, FALSE))</f>
        <v/>
      </c>
      <c r="I86" t="str">
        <f>IF(ISBLANK(HLOOKUP(I$1, m_preprocess!$1:$1048576, monthly!$D86, FALSE)), "", HLOOKUP(I$1, m_preprocess!$1:$1048576, monthly!$D86, FALSE))</f>
        <v/>
      </c>
      <c r="J86">
        <f>IF(ISBLANK(HLOOKUP(J$1, m_preprocess!$1:$1048576, monthly!$D86, FALSE)), "", HLOOKUP(J$1, m_preprocess!$1:$1048576, monthly!$D86, FALSE))</f>
        <v>77.459999999999994</v>
      </c>
      <c r="K86">
        <f>IF(ISBLANK(HLOOKUP(K$1, m_preprocess!$1:$1048576, monthly!$D86, FALSE)), "", HLOOKUP(K$1, m_preprocess!$1:$1048576, monthly!$D86, FALSE))</f>
        <v>98.383640312658756</v>
      </c>
      <c r="L86">
        <f>IF(ISBLANK(HLOOKUP(L$1, m_preprocess!$1:$1048576, monthly!$D86, FALSE)), "", HLOOKUP(L$1, m_preprocess!$1:$1048576, monthly!$D86, FALSE))</f>
        <v>110.23185037218158</v>
      </c>
      <c r="M86">
        <f>IF(ISBLANK(HLOOKUP(M$1, m_preprocess!$1:$1048576, monthly!$D86, FALSE)), "", HLOOKUP(M$1, m_preprocess!$1:$1048576, monthly!$D86, FALSE))</f>
        <v>60.001032147458098</v>
      </c>
      <c r="N86">
        <f>IF(ISBLANK(HLOOKUP(N$1, m_preprocess!$1:$1048576, monthly!$D86, FALSE)), "", HLOOKUP(N$1, m_preprocess!$1:$1048576, monthly!$D86, FALSE))</f>
        <v>50.230818224723478</v>
      </c>
      <c r="O86">
        <f>IF(ISBLANK(HLOOKUP(O$1, m_preprocess!$1:$1048576, monthly!$D86, FALSE)), "", HLOOKUP(O$1, m_preprocess!$1:$1048576, monthly!$D86, FALSE))</f>
        <v>9.0705548349221186</v>
      </c>
      <c r="P86">
        <f>IF(ISBLANK(HLOOKUP(P$1, m_preprocess!$1:$1048576, monthly!$D86, FALSE)), "", HLOOKUP(P$1, m_preprocess!$1:$1048576, monthly!$D86, FALSE))</f>
        <v>1.4014911312341827</v>
      </c>
      <c r="Q86">
        <f>IF(ISBLANK(HLOOKUP(Q$1, m_preprocess!$1:$1048576, monthly!$D86, FALSE)), "", HLOOKUP(Q$1, m_preprocess!$1:$1048576, monthly!$D86, FALSE))</f>
        <v>1.0075253180399442</v>
      </c>
      <c r="R86">
        <f>IF(ISBLANK(HLOOKUP(R$1, m_preprocess!$1:$1048576, monthly!$D86, FALSE)), "", HLOOKUP(R$1, m_preprocess!$1:$1048576, monthly!$D86, FALSE))</f>
        <v>0.39396581319423862</v>
      </c>
      <c r="S86">
        <f>IF(ISBLANK(HLOOKUP(S$1, m_preprocess!$1:$1048576, monthly!$D86, FALSE)), "", HLOOKUP(S$1, m_preprocess!$1:$1048576, monthly!$D86, FALSE))</f>
        <v>4.4788920478657328</v>
      </c>
      <c r="T86">
        <f>IF(ISBLANK(HLOOKUP(T$1, m_preprocess!$1:$1048576, monthly!$D86, FALSE)), "", HLOOKUP(T$1, m_preprocess!$1:$1048576, monthly!$D86, FALSE))</f>
        <v>3.190171655822204</v>
      </c>
      <c r="U86">
        <f>IF(ISBLANK(HLOOKUP(U$1, m_preprocess!$1:$1048576, monthly!$D86, FALSE)), "", HLOOKUP(U$1, m_preprocess!$1:$1048576, monthly!$D86, FALSE))</f>
        <v>199910.2317564761</v>
      </c>
      <c r="V86">
        <f>IF(ISBLANK(HLOOKUP(V$1, m_preprocess!$1:$1048576, monthly!$D86, FALSE)), "", HLOOKUP(V$1, m_preprocess!$1:$1048576, monthly!$D86, FALSE))</f>
        <v>915320.59053185943</v>
      </c>
      <c r="W86">
        <f>IF(ISBLANK(HLOOKUP(W$1, m_preprocess!$1:$1048576, monthly!$D86, FALSE)), "", HLOOKUP(W$1, m_preprocess!$1:$1048576, monthly!$D86, FALSE))</f>
        <v>99.532249725093692</v>
      </c>
      <c r="X86" t="str">
        <f>IF(ISBLANK(HLOOKUP(X$1, m_preprocess!$1:$1048576, monthly!$D86, FALSE)), "", HLOOKUP(X$1, m_preprocess!$1:$1048576, monthly!$D86, FALSE))</f>
        <v/>
      </c>
      <c r="Y86" t="str">
        <f>IF(ISBLANK(HLOOKUP(Y$1, m_preprocess!$1:$1048576, monthly!$D86, FALSE)), "", HLOOKUP(Y$1, m_preprocess!$1:$1048576, monthly!$D86, FALSE))</f>
        <v/>
      </c>
      <c r="Z86" t="str">
        <f>IF(ISBLANK(HLOOKUP(Z$1, m_preprocess!$1:$1048576, monthly!$D86, FALSE)), "", HLOOKUP(Z$1, m_preprocess!$1:$1048576, monthly!$D86, FALSE))</f>
        <v/>
      </c>
    </row>
    <row r="87" spans="1:26">
      <c r="A87" s="31">
        <v>36557</v>
      </c>
      <c r="B87">
        <v>2000</v>
      </c>
      <c r="C87">
        <v>2</v>
      </c>
      <c r="D87">
        <v>87</v>
      </c>
      <c r="E87" t="str">
        <f>IF(ISBLANK(HLOOKUP(E$1, m_preprocess!$1:$1048576, monthly!$D87, FALSE)), "", HLOOKUP(E$1, m_preprocess!$1:$1048576, monthly!$D87, FALSE))</f>
        <v/>
      </c>
      <c r="F87" t="str">
        <f>IF(ISBLANK(HLOOKUP(F$1, m_preprocess!$1:$1048576, monthly!$D87, FALSE)), "", HLOOKUP(F$1, m_preprocess!$1:$1048576, monthly!$D87, FALSE))</f>
        <v/>
      </c>
      <c r="G87" t="str">
        <f>IF(ISBLANK(HLOOKUP(G$1, m_preprocess!$1:$1048576, monthly!$D87, FALSE)), "", HLOOKUP(G$1, m_preprocess!$1:$1048576, monthly!$D87, FALSE))</f>
        <v/>
      </c>
      <c r="H87" t="str">
        <f>IF(ISBLANK(HLOOKUP(H$1, m_preprocess!$1:$1048576, monthly!$D87, FALSE)), "", HLOOKUP(H$1, m_preprocess!$1:$1048576, monthly!$D87, FALSE))</f>
        <v/>
      </c>
      <c r="I87" t="str">
        <f>IF(ISBLANK(HLOOKUP(I$1, m_preprocess!$1:$1048576, monthly!$D87, FALSE)), "", HLOOKUP(I$1, m_preprocess!$1:$1048576, monthly!$D87, FALSE))</f>
        <v/>
      </c>
      <c r="J87">
        <f>IF(ISBLANK(HLOOKUP(J$1, m_preprocess!$1:$1048576, monthly!$D87, FALSE)), "", HLOOKUP(J$1, m_preprocess!$1:$1048576, monthly!$D87, FALSE))</f>
        <v>77.150000000000006</v>
      </c>
      <c r="K87">
        <f>IF(ISBLANK(HLOOKUP(K$1, m_preprocess!$1:$1048576, monthly!$D87, FALSE)), "", HLOOKUP(K$1, m_preprocess!$1:$1048576, monthly!$D87, FALSE))</f>
        <v>101.00120482032946</v>
      </c>
      <c r="L87">
        <f>IF(ISBLANK(HLOOKUP(L$1, m_preprocess!$1:$1048576, monthly!$D87, FALSE)), "", HLOOKUP(L$1, m_preprocess!$1:$1048576, monthly!$D87, FALSE))</f>
        <v>110.24259460943681</v>
      </c>
      <c r="M87">
        <f>IF(ISBLANK(HLOOKUP(M$1, m_preprocess!$1:$1048576, monthly!$D87, FALSE)), "", HLOOKUP(M$1, m_preprocess!$1:$1048576, monthly!$D87, FALSE))</f>
        <v>64.683924891402825</v>
      </c>
      <c r="N87">
        <f>IF(ISBLANK(HLOOKUP(N$1, m_preprocess!$1:$1048576, monthly!$D87, FALSE)), "", HLOOKUP(N$1, m_preprocess!$1:$1048576, monthly!$D87, FALSE))</f>
        <v>45.558669718033983</v>
      </c>
      <c r="O87">
        <f>IF(ISBLANK(HLOOKUP(O$1, m_preprocess!$1:$1048576, monthly!$D87, FALSE)), "", HLOOKUP(O$1, m_preprocess!$1:$1048576, monthly!$D87, FALSE))</f>
        <v>9.1216897038393387</v>
      </c>
      <c r="P87">
        <f>IF(ISBLANK(HLOOKUP(P$1, m_preprocess!$1:$1048576, monthly!$D87, FALSE)), "", HLOOKUP(P$1, m_preprocess!$1:$1048576, monthly!$D87, FALSE))</f>
        <v>1.6245061487502126</v>
      </c>
      <c r="Q87">
        <f>IF(ISBLANK(HLOOKUP(Q$1, m_preprocess!$1:$1048576, monthly!$D87, FALSE)), "", HLOOKUP(Q$1, m_preprocess!$1:$1048576, monthly!$D87, FALSE))</f>
        <v>1.1780387319536429</v>
      </c>
      <c r="R87">
        <f>IF(ISBLANK(HLOOKUP(R$1, m_preprocess!$1:$1048576, monthly!$D87, FALSE)), "", HLOOKUP(R$1, m_preprocess!$1:$1048576, monthly!$D87, FALSE))</f>
        <v>0.44646741679656976</v>
      </c>
      <c r="S87">
        <f>IF(ISBLANK(HLOOKUP(S$1, m_preprocess!$1:$1048576, monthly!$D87, FALSE)), "", HLOOKUP(S$1, m_preprocess!$1:$1048576, monthly!$D87, FALSE))</f>
        <v>4.5532023295673065</v>
      </c>
      <c r="T87">
        <f>IF(ISBLANK(HLOOKUP(T$1, m_preprocess!$1:$1048576, monthly!$D87, FALSE)), "", HLOOKUP(T$1, m_preprocess!$1:$1048576, monthly!$D87, FALSE))</f>
        <v>2.9439513739613714</v>
      </c>
      <c r="U87">
        <f>IF(ISBLANK(HLOOKUP(U$1, m_preprocess!$1:$1048576, monthly!$D87, FALSE)), "", HLOOKUP(U$1, m_preprocess!$1:$1048576, monthly!$D87, FALSE))</f>
        <v>194842.1135289626</v>
      </c>
      <c r="V87">
        <f>IF(ISBLANK(HLOOKUP(V$1, m_preprocess!$1:$1048576, monthly!$D87, FALSE)), "", HLOOKUP(V$1, m_preprocess!$1:$1048576, monthly!$D87, FALSE))</f>
        <v>873481.30279306148</v>
      </c>
      <c r="W87">
        <f>IF(ISBLANK(HLOOKUP(W$1, m_preprocess!$1:$1048576, monthly!$D87, FALSE)), "", HLOOKUP(W$1, m_preprocess!$1:$1048576, monthly!$D87, FALSE))</f>
        <v>98.073063300633677</v>
      </c>
      <c r="X87" t="str">
        <f>IF(ISBLANK(HLOOKUP(X$1, m_preprocess!$1:$1048576, monthly!$D87, FALSE)), "", HLOOKUP(X$1, m_preprocess!$1:$1048576, monthly!$D87, FALSE))</f>
        <v/>
      </c>
      <c r="Y87" t="str">
        <f>IF(ISBLANK(HLOOKUP(Y$1, m_preprocess!$1:$1048576, monthly!$D87, FALSE)), "", HLOOKUP(Y$1, m_preprocess!$1:$1048576, monthly!$D87, FALSE))</f>
        <v/>
      </c>
      <c r="Z87" t="str">
        <f>IF(ISBLANK(HLOOKUP(Z$1, m_preprocess!$1:$1048576, monthly!$D87, FALSE)), "", HLOOKUP(Z$1, m_preprocess!$1:$1048576, monthly!$D87, FALSE))</f>
        <v/>
      </c>
    </row>
    <row r="88" spans="1:26">
      <c r="A88" s="31">
        <v>36586</v>
      </c>
      <c r="B88">
        <v>2000</v>
      </c>
      <c r="C88">
        <v>3</v>
      </c>
      <c r="D88">
        <v>88</v>
      </c>
      <c r="E88" t="str">
        <f>IF(ISBLANK(HLOOKUP(E$1, m_preprocess!$1:$1048576, monthly!$D88, FALSE)), "", HLOOKUP(E$1, m_preprocess!$1:$1048576, monthly!$D88, FALSE))</f>
        <v/>
      </c>
      <c r="F88" t="str">
        <f>IF(ISBLANK(HLOOKUP(F$1, m_preprocess!$1:$1048576, monthly!$D88, FALSE)), "", HLOOKUP(F$1, m_preprocess!$1:$1048576, monthly!$D88, FALSE))</f>
        <v/>
      </c>
      <c r="G88" t="str">
        <f>IF(ISBLANK(HLOOKUP(G$1, m_preprocess!$1:$1048576, monthly!$D88, FALSE)), "", HLOOKUP(G$1, m_preprocess!$1:$1048576, monthly!$D88, FALSE))</f>
        <v/>
      </c>
      <c r="H88" t="str">
        <f>IF(ISBLANK(HLOOKUP(H$1, m_preprocess!$1:$1048576, monthly!$D88, FALSE)), "", HLOOKUP(H$1, m_preprocess!$1:$1048576, monthly!$D88, FALSE))</f>
        <v/>
      </c>
      <c r="I88" t="str">
        <f>IF(ISBLANK(HLOOKUP(I$1, m_preprocess!$1:$1048576, monthly!$D88, FALSE)), "", HLOOKUP(I$1, m_preprocess!$1:$1048576, monthly!$D88, FALSE))</f>
        <v/>
      </c>
      <c r="J88">
        <f>IF(ISBLANK(HLOOKUP(J$1, m_preprocess!$1:$1048576, monthly!$D88, FALSE)), "", HLOOKUP(J$1, m_preprocess!$1:$1048576, monthly!$D88, FALSE))</f>
        <v>80.099999999999994</v>
      </c>
      <c r="K88">
        <f>IF(ISBLANK(HLOOKUP(K$1, m_preprocess!$1:$1048576, monthly!$D88, FALSE)), "", HLOOKUP(K$1, m_preprocess!$1:$1048576, monthly!$D88, FALSE))</f>
        <v>100.06512884696129</v>
      </c>
      <c r="L88">
        <f>IF(ISBLANK(HLOOKUP(L$1, m_preprocess!$1:$1048576, monthly!$D88, FALSE)), "", HLOOKUP(L$1, m_preprocess!$1:$1048576, monthly!$D88, FALSE))</f>
        <v>110.48631514221921</v>
      </c>
      <c r="M88">
        <f>IF(ISBLANK(HLOOKUP(M$1, m_preprocess!$1:$1048576, monthly!$D88, FALSE)), "", HLOOKUP(M$1, m_preprocess!$1:$1048576, monthly!$D88, FALSE))</f>
        <v>57.908645825237848</v>
      </c>
      <c r="N88">
        <f>IF(ISBLANK(HLOOKUP(N$1, m_preprocess!$1:$1048576, monthly!$D88, FALSE)), "", HLOOKUP(N$1, m_preprocess!$1:$1048576, monthly!$D88, FALSE))</f>
        <v>52.577669316981357</v>
      </c>
      <c r="O88">
        <f>IF(ISBLANK(HLOOKUP(O$1, m_preprocess!$1:$1048576, monthly!$D88, FALSE)), "", HLOOKUP(O$1, m_preprocess!$1:$1048576, monthly!$D88, FALSE))</f>
        <v>11.322650380851872</v>
      </c>
      <c r="P88">
        <f>IF(ISBLANK(HLOOKUP(P$1, m_preprocess!$1:$1048576, monthly!$D88, FALSE)), "", HLOOKUP(P$1, m_preprocess!$1:$1048576, monthly!$D88, FALSE))</f>
        <v>2.0740078754734048</v>
      </c>
      <c r="Q88">
        <f>IF(ISBLANK(HLOOKUP(Q$1, m_preprocess!$1:$1048576, monthly!$D88, FALSE)), "", HLOOKUP(Q$1, m_preprocess!$1:$1048576, monthly!$D88, FALSE))</f>
        <v>1.3687672053097346</v>
      </c>
      <c r="R88">
        <f>IF(ISBLANK(HLOOKUP(R$1, m_preprocess!$1:$1048576, monthly!$D88, FALSE)), "", HLOOKUP(R$1, m_preprocess!$1:$1048576, monthly!$D88, FALSE))</f>
        <v>0.70524067016367009</v>
      </c>
      <c r="S88">
        <f>IF(ISBLANK(HLOOKUP(S$1, m_preprocess!$1:$1048576, monthly!$D88, FALSE)), "", HLOOKUP(S$1, m_preprocess!$1:$1048576, monthly!$D88, FALSE))</f>
        <v>5.347434015413433</v>
      </c>
      <c r="T88">
        <f>IF(ISBLANK(HLOOKUP(T$1, m_preprocess!$1:$1048576, monthly!$D88, FALSE)), "", HLOOKUP(T$1, m_preprocess!$1:$1048576, monthly!$D88, FALSE))</f>
        <v>3.9012084899650361</v>
      </c>
      <c r="U88">
        <f>IF(ISBLANK(HLOOKUP(U$1, m_preprocess!$1:$1048576, monthly!$D88, FALSE)), "", HLOOKUP(U$1, m_preprocess!$1:$1048576, monthly!$D88, FALSE))</f>
        <v>195603.60397066033</v>
      </c>
      <c r="V88">
        <f>IF(ISBLANK(HLOOKUP(V$1, m_preprocess!$1:$1048576, monthly!$D88, FALSE)), "", HLOOKUP(V$1, m_preprocess!$1:$1048576, monthly!$D88, FALSE))</f>
        <v>859312.52861068468</v>
      </c>
      <c r="W88">
        <f>IF(ISBLANK(HLOOKUP(W$1, m_preprocess!$1:$1048576, monthly!$D88, FALSE)), "", HLOOKUP(W$1, m_preprocess!$1:$1048576, monthly!$D88, FALSE))</f>
        <v>97.185968062921461</v>
      </c>
      <c r="X88" t="str">
        <f>IF(ISBLANK(HLOOKUP(X$1, m_preprocess!$1:$1048576, monthly!$D88, FALSE)), "", HLOOKUP(X$1, m_preprocess!$1:$1048576, monthly!$D88, FALSE))</f>
        <v/>
      </c>
      <c r="Y88" t="str">
        <f>IF(ISBLANK(HLOOKUP(Y$1, m_preprocess!$1:$1048576, monthly!$D88, FALSE)), "", HLOOKUP(Y$1, m_preprocess!$1:$1048576, monthly!$D88, FALSE))</f>
        <v/>
      </c>
      <c r="Z88" t="str">
        <f>IF(ISBLANK(HLOOKUP(Z$1, m_preprocess!$1:$1048576, monthly!$D88, FALSE)), "", HLOOKUP(Z$1, m_preprocess!$1:$1048576, monthly!$D88, FALSE))</f>
        <v/>
      </c>
    </row>
    <row r="89" spans="1:26">
      <c r="A89" s="31">
        <v>36617</v>
      </c>
      <c r="B89">
        <v>2000</v>
      </c>
      <c r="C89">
        <v>4</v>
      </c>
      <c r="D89">
        <v>89</v>
      </c>
      <c r="E89" t="str">
        <f>IF(ISBLANK(HLOOKUP(E$1, m_preprocess!$1:$1048576, monthly!$D89, FALSE)), "", HLOOKUP(E$1, m_preprocess!$1:$1048576, monthly!$D89, FALSE))</f>
        <v/>
      </c>
      <c r="F89" t="str">
        <f>IF(ISBLANK(HLOOKUP(F$1, m_preprocess!$1:$1048576, monthly!$D89, FALSE)), "", HLOOKUP(F$1, m_preprocess!$1:$1048576, monthly!$D89, FALSE))</f>
        <v/>
      </c>
      <c r="G89" t="str">
        <f>IF(ISBLANK(HLOOKUP(G$1, m_preprocess!$1:$1048576, monthly!$D89, FALSE)), "", HLOOKUP(G$1, m_preprocess!$1:$1048576, monthly!$D89, FALSE))</f>
        <v/>
      </c>
      <c r="H89" t="str">
        <f>IF(ISBLANK(HLOOKUP(H$1, m_preprocess!$1:$1048576, monthly!$D89, FALSE)), "", HLOOKUP(H$1, m_preprocess!$1:$1048576, monthly!$D89, FALSE))</f>
        <v/>
      </c>
      <c r="I89" t="str">
        <f>IF(ISBLANK(HLOOKUP(I$1, m_preprocess!$1:$1048576, monthly!$D89, FALSE)), "", HLOOKUP(I$1, m_preprocess!$1:$1048576, monthly!$D89, FALSE))</f>
        <v/>
      </c>
      <c r="J89">
        <f>IF(ISBLANK(HLOOKUP(J$1, m_preprocess!$1:$1048576, monthly!$D89, FALSE)), "", HLOOKUP(J$1, m_preprocess!$1:$1048576, monthly!$D89, FALSE))</f>
        <v>79.55</v>
      </c>
      <c r="K89">
        <f>IF(ISBLANK(HLOOKUP(K$1, m_preprocess!$1:$1048576, monthly!$D89, FALSE)), "", HLOOKUP(K$1, m_preprocess!$1:$1048576, monthly!$D89, FALSE))</f>
        <v>95.841723744216736</v>
      </c>
      <c r="L89">
        <f>IF(ISBLANK(HLOOKUP(L$1, m_preprocess!$1:$1048576, monthly!$D89, FALSE)), "", HLOOKUP(L$1, m_preprocess!$1:$1048576, monthly!$D89, FALSE))</f>
        <v>95.808815029807604</v>
      </c>
      <c r="M89">
        <f>IF(ISBLANK(HLOOKUP(M$1, m_preprocess!$1:$1048576, monthly!$D89, FALSE)), "", HLOOKUP(M$1, m_preprocess!$1:$1048576, monthly!$D89, FALSE))</f>
        <v>54.144737965699917</v>
      </c>
      <c r="N89">
        <f>IF(ISBLANK(HLOOKUP(N$1, m_preprocess!$1:$1048576, monthly!$D89, FALSE)), "", HLOOKUP(N$1, m_preprocess!$1:$1048576, monthly!$D89, FALSE))</f>
        <v>41.664077064107694</v>
      </c>
      <c r="O89">
        <f>IF(ISBLANK(HLOOKUP(O$1, m_preprocess!$1:$1048576, monthly!$D89, FALSE)), "", HLOOKUP(O$1, m_preprocess!$1:$1048576, monthly!$D89, FALSE))</f>
        <v>8.998209463125189</v>
      </c>
      <c r="P89">
        <f>IF(ISBLANK(HLOOKUP(P$1, m_preprocess!$1:$1048576, monthly!$D89, FALSE)), "", HLOOKUP(P$1, m_preprocess!$1:$1048576, monthly!$D89, FALSE))</f>
        <v>1.6797921475909585</v>
      </c>
      <c r="Q89">
        <f>IF(ISBLANK(HLOOKUP(Q$1, m_preprocess!$1:$1048576, monthly!$D89, FALSE)), "", HLOOKUP(Q$1, m_preprocess!$1:$1048576, monthly!$D89, FALSE))</f>
        <v>1.0398025597752731</v>
      </c>
      <c r="R89">
        <f>IF(ISBLANK(HLOOKUP(R$1, m_preprocess!$1:$1048576, monthly!$D89, FALSE)), "", HLOOKUP(R$1, m_preprocess!$1:$1048576, monthly!$D89, FALSE))</f>
        <v>0.63998958781568527</v>
      </c>
      <c r="S89">
        <f>IF(ISBLANK(HLOOKUP(S$1, m_preprocess!$1:$1048576, monthly!$D89, FALSE)), "", HLOOKUP(S$1, m_preprocess!$1:$1048576, monthly!$D89, FALSE))</f>
        <v>4.6565884294122419</v>
      </c>
      <c r="T89">
        <f>IF(ISBLANK(HLOOKUP(T$1, m_preprocess!$1:$1048576, monthly!$D89, FALSE)), "", HLOOKUP(T$1, m_preprocess!$1:$1048576, monthly!$D89, FALSE))</f>
        <v>2.6618288861219894</v>
      </c>
      <c r="U89">
        <f>IF(ISBLANK(HLOOKUP(U$1, m_preprocess!$1:$1048576, monthly!$D89, FALSE)), "", HLOOKUP(U$1, m_preprocess!$1:$1048576, monthly!$D89, FALSE))</f>
        <v>196152.62183691954</v>
      </c>
      <c r="V89">
        <f>IF(ISBLANK(HLOOKUP(V$1, m_preprocess!$1:$1048576, monthly!$D89, FALSE)), "", HLOOKUP(V$1, m_preprocess!$1:$1048576, monthly!$D89, FALSE))</f>
        <v>853188.23184466374</v>
      </c>
      <c r="W89">
        <f>IF(ISBLANK(HLOOKUP(W$1, m_preprocess!$1:$1048576, monthly!$D89, FALSE)), "", HLOOKUP(W$1, m_preprocess!$1:$1048576, monthly!$D89, FALSE))</f>
        <v>97.609681917534616</v>
      </c>
      <c r="X89" t="str">
        <f>IF(ISBLANK(HLOOKUP(X$1, m_preprocess!$1:$1048576, monthly!$D89, FALSE)), "", HLOOKUP(X$1, m_preprocess!$1:$1048576, monthly!$D89, FALSE))</f>
        <v/>
      </c>
      <c r="Y89" t="str">
        <f>IF(ISBLANK(HLOOKUP(Y$1, m_preprocess!$1:$1048576, monthly!$D89, FALSE)), "", HLOOKUP(Y$1, m_preprocess!$1:$1048576, monthly!$D89, FALSE))</f>
        <v/>
      </c>
      <c r="Z89" t="str">
        <f>IF(ISBLANK(HLOOKUP(Z$1, m_preprocess!$1:$1048576, monthly!$D89, FALSE)), "", HLOOKUP(Z$1, m_preprocess!$1:$1048576, monthly!$D89, FALSE))</f>
        <v/>
      </c>
    </row>
    <row r="90" spans="1:26">
      <c r="A90" s="31">
        <v>36647</v>
      </c>
      <c r="B90">
        <v>2000</v>
      </c>
      <c r="C90">
        <v>5</v>
      </c>
      <c r="D90">
        <v>90</v>
      </c>
      <c r="E90" t="str">
        <f>IF(ISBLANK(HLOOKUP(E$1, m_preprocess!$1:$1048576, monthly!$D90, FALSE)), "", HLOOKUP(E$1, m_preprocess!$1:$1048576, monthly!$D90, FALSE))</f>
        <v/>
      </c>
      <c r="F90" t="str">
        <f>IF(ISBLANK(HLOOKUP(F$1, m_preprocess!$1:$1048576, monthly!$D90, FALSE)), "", HLOOKUP(F$1, m_preprocess!$1:$1048576, monthly!$D90, FALSE))</f>
        <v/>
      </c>
      <c r="G90" t="str">
        <f>IF(ISBLANK(HLOOKUP(G$1, m_preprocess!$1:$1048576, monthly!$D90, FALSE)), "", HLOOKUP(G$1, m_preprocess!$1:$1048576, monthly!$D90, FALSE))</f>
        <v/>
      </c>
      <c r="H90" t="str">
        <f>IF(ISBLANK(HLOOKUP(H$1, m_preprocess!$1:$1048576, monthly!$D90, FALSE)), "", HLOOKUP(H$1, m_preprocess!$1:$1048576, monthly!$D90, FALSE))</f>
        <v/>
      </c>
      <c r="I90" t="str">
        <f>IF(ISBLANK(HLOOKUP(I$1, m_preprocess!$1:$1048576, monthly!$D90, FALSE)), "", HLOOKUP(I$1, m_preprocess!$1:$1048576, monthly!$D90, FALSE))</f>
        <v/>
      </c>
      <c r="J90">
        <f>IF(ISBLANK(HLOOKUP(J$1, m_preprocess!$1:$1048576, monthly!$D90, FALSE)), "", HLOOKUP(J$1, m_preprocess!$1:$1048576, monthly!$D90, FALSE))</f>
        <v>81.92</v>
      </c>
      <c r="K90">
        <f>IF(ISBLANK(HLOOKUP(K$1, m_preprocess!$1:$1048576, monthly!$D90, FALSE)), "", HLOOKUP(K$1, m_preprocess!$1:$1048576, monthly!$D90, FALSE))</f>
        <v>100.64111852522932</v>
      </c>
      <c r="L90">
        <f>IF(ISBLANK(HLOOKUP(L$1, m_preprocess!$1:$1048576, monthly!$D90, FALSE)), "", HLOOKUP(L$1, m_preprocess!$1:$1048576, monthly!$D90, FALSE))</f>
        <v>115.89011377928813</v>
      </c>
      <c r="M90">
        <f>IF(ISBLANK(HLOOKUP(M$1, m_preprocess!$1:$1048576, monthly!$D90, FALSE)), "", HLOOKUP(M$1, m_preprocess!$1:$1048576, monthly!$D90, FALSE))</f>
        <v>61.152578146724089</v>
      </c>
      <c r="N90">
        <f>IF(ISBLANK(HLOOKUP(N$1, m_preprocess!$1:$1048576, monthly!$D90, FALSE)), "", HLOOKUP(N$1, m_preprocess!$1:$1048576, monthly!$D90, FALSE))</f>
        <v>54.737535632564047</v>
      </c>
      <c r="O90">
        <f>IF(ISBLANK(HLOOKUP(O$1, m_preprocess!$1:$1048576, monthly!$D90, FALSE)), "", HLOOKUP(O$1, m_preprocess!$1:$1048576, monthly!$D90, FALSE))</f>
        <v>10.682332416520932</v>
      </c>
      <c r="P90">
        <f>IF(ISBLANK(HLOOKUP(P$1, m_preprocess!$1:$1048576, monthly!$D90, FALSE)), "", HLOOKUP(P$1, m_preprocess!$1:$1048576, monthly!$D90, FALSE))</f>
        <v>2.0794162264983034</v>
      </c>
      <c r="Q90">
        <f>IF(ISBLANK(HLOOKUP(Q$1, m_preprocess!$1:$1048576, monthly!$D90, FALSE)), "", HLOOKUP(Q$1, m_preprocess!$1:$1048576, monthly!$D90, FALSE))</f>
        <v>1.3140819542171962</v>
      </c>
      <c r="R90">
        <f>IF(ISBLANK(HLOOKUP(R$1, m_preprocess!$1:$1048576, monthly!$D90, FALSE)), "", HLOOKUP(R$1, m_preprocess!$1:$1048576, monthly!$D90, FALSE))</f>
        <v>0.76533427228110729</v>
      </c>
      <c r="S90">
        <f>IF(ISBLANK(HLOOKUP(S$1, m_preprocess!$1:$1048576, monthly!$D90, FALSE)), "", HLOOKUP(S$1, m_preprocess!$1:$1048576, monthly!$D90, FALSE))</f>
        <v>5.5687346332680594</v>
      </c>
      <c r="T90">
        <f>IF(ISBLANK(HLOOKUP(T$1, m_preprocess!$1:$1048576, monthly!$D90, FALSE)), "", HLOOKUP(T$1, m_preprocess!$1:$1048576, monthly!$D90, FALSE))</f>
        <v>3.0358813607352242</v>
      </c>
      <c r="U90">
        <f>IF(ISBLANK(HLOOKUP(U$1, m_preprocess!$1:$1048576, monthly!$D90, FALSE)), "", HLOOKUP(U$1, m_preprocess!$1:$1048576, monthly!$D90, FALSE))</f>
        <v>203322.20465561873</v>
      </c>
      <c r="V90">
        <f>IF(ISBLANK(HLOOKUP(V$1, m_preprocess!$1:$1048576, monthly!$D90, FALSE)), "", HLOOKUP(V$1, m_preprocess!$1:$1048576, monthly!$D90, FALSE))</f>
        <v>862428.96947593766</v>
      </c>
      <c r="W90">
        <f>IF(ISBLANK(HLOOKUP(W$1, m_preprocess!$1:$1048576, monthly!$D90, FALSE)), "", HLOOKUP(W$1, m_preprocess!$1:$1048576, monthly!$D90, FALSE))</f>
        <v>99.607844927707589</v>
      </c>
      <c r="X90" t="str">
        <f>IF(ISBLANK(HLOOKUP(X$1, m_preprocess!$1:$1048576, monthly!$D90, FALSE)), "", HLOOKUP(X$1, m_preprocess!$1:$1048576, monthly!$D90, FALSE))</f>
        <v/>
      </c>
      <c r="Y90" t="str">
        <f>IF(ISBLANK(HLOOKUP(Y$1, m_preprocess!$1:$1048576, monthly!$D90, FALSE)), "", HLOOKUP(Y$1, m_preprocess!$1:$1048576, monthly!$D90, FALSE))</f>
        <v/>
      </c>
      <c r="Z90" t="str">
        <f>IF(ISBLANK(HLOOKUP(Z$1, m_preprocess!$1:$1048576, monthly!$D90, FALSE)), "", HLOOKUP(Z$1, m_preprocess!$1:$1048576, monthly!$D90, FALSE))</f>
        <v/>
      </c>
    </row>
    <row r="91" spans="1:26">
      <c r="A91" s="31">
        <v>36678</v>
      </c>
      <c r="B91">
        <v>2000</v>
      </c>
      <c r="C91">
        <v>6</v>
      </c>
      <c r="D91">
        <v>91</v>
      </c>
      <c r="E91" t="str">
        <f>IF(ISBLANK(HLOOKUP(E$1, m_preprocess!$1:$1048576, monthly!$D91, FALSE)), "", HLOOKUP(E$1, m_preprocess!$1:$1048576, monthly!$D91, FALSE))</f>
        <v/>
      </c>
      <c r="F91" t="str">
        <f>IF(ISBLANK(HLOOKUP(F$1, m_preprocess!$1:$1048576, monthly!$D91, FALSE)), "", HLOOKUP(F$1, m_preprocess!$1:$1048576, monthly!$D91, FALSE))</f>
        <v/>
      </c>
      <c r="G91" t="str">
        <f>IF(ISBLANK(HLOOKUP(G$1, m_preprocess!$1:$1048576, monthly!$D91, FALSE)), "", HLOOKUP(G$1, m_preprocess!$1:$1048576, monthly!$D91, FALSE))</f>
        <v/>
      </c>
      <c r="H91" t="str">
        <f>IF(ISBLANK(HLOOKUP(H$1, m_preprocess!$1:$1048576, monthly!$D91, FALSE)), "", HLOOKUP(H$1, m_preprocess!$1:$1048576, monthly!$D91, FALSE))</f>
        <v/>
      </c>
      <c r="I91" t="str">
        <f>IF(ISBLANK(HLOOKUP(I$1, m_preprocess!$1:$1048576, monthly!$D91, FALSE)), "", HLOOKUP(I$1, m_preprocess!$1:$1048576, monthly!$D91, FALSE))</f>
        <v/>
      </c>
      <c r="J91">
        <f>IF(ISBLANK(HLOOKUP(J$1, m_preprocess!$1:$1048576, monthly!$D91, FALSE)), "", HLOOKUP(J$1, m_preprocess!$1:$1048576, monthly!$D91, FALSE))</f>
        <v>82.2</v>
      </c>
      <c r="K91">
        <f>IF(ISBLANK(HLOOKUP(K$1, m_preprocess!$1:$1048576, monthly!$D91, FALSE)), "", HLOOKUP(K$1, m_preprocess!$1:$1048576, monthly!$D91, FALSE))</f>
        <v>102.6263350086476</v>
      </c>
      <c r="L91">
        <f>IF(ISBLANK(HLOOKUP(L$1, m_preprocess!$1:$1048576, monthly!$D91, FALSE)), "", HLOOKUP(L$1, m_preprocess!$1:$1048576, monthly!$D91, FALSE))</f>
        <v>111.36933949559325</v>
      </c>
      <c r="M91">
        <f>IF(ISBLANK(HLOOKUP(M$1, m_preprocess!$1:$1048576, monthly!$D91, FALSE)), "", HLOOKUP(M$1, m_preprocess!$1:$1048576, monthly!$D91, FALSE))</f>
        <v>59.87834647648414</v>
      </c>
      <c r="N91">
        <f>IF(ISBLANK(HLOOKUP(N$1, m_preprocess!$1:$1048576, monthly!$D91, FALSE)), "", HLOOKUP(N$1, m_preprocess!$1:$1048576, monthly!$D91, FALSE))</f>
        <v>51.490993019109119</v>
      </c>
      <c r="O91">
        <f>IF(ISBLANK(HLOOKUP(O$1, m_preprocess!$1:$1048576, monthly!$D91, FALSE)), "", HLOOKUP(O$1, m_preprocess!$1:$1048576, monthly!$D91, FALSE))</f>
        <v>9.5922724918761606</v>
      </c>
      <c r="P91">
        <f>IF(ISBLANK(HLOOKUP(P$1, m_preprocess!$1:$1048576, monthly!$D91, FALSE)), "", HLOOKUP(P$1, m_preprocess!$1:$1048576, monthly!$D91, FALSE))</f>
        <v>1.8335083674742771</v>
      </c>
      <c r="Q91">
        <f>IF(ISBLANK(HLOOKUP(Q$1, m_preprocess!$1:$1048576, monthly!$D91, FALSE)), "", HLOOKUP(Q$1, m_preprocess!$1:$1048576, monthly!$D91, FALSE))</f>
        <v>1.154888617108446</v>
      </c>
      <c r="R91">
        <f>IF(ISBLANK(HLOOKUP(R$1, m_preprocess!$1:$1048576, monthly!$D91, FALSE)), "", HLOOKUP(R$1, m_preprocess!$1:$1048576, monthly!$D91, FALSE))</f>
        <v>0.67861975036583122</v>
      </c>
      <c r="S91">
        <f>IF(ISBLANK(HLOOKUP(S$1, m_preprocess!$1:$1048576, monthly!$D91, FALSE)), "", HLOOKUP(S$1, m_preprocess!$1:$1048576, monthly!$D91, FALSE))</f>
        <v>5.2178789811949358</v>
      </c>
      <c r="T91">
        <f>IF(ISBLANK(HLOOKUP(T$1, m_preprocess!$1:$1048576, monthly!$D91, FALSE)), "", HLOOKUP(T$1, m_preprocess!$1:$1048576, monthly!$D91, FALSE))</f>
        <v>2.5408851432069475</v>
      </c>
      <c r="U91">
        <f>IF(ISBLANK(HLOOKUP(U$1, m_preprocess!$1:$1048576, monthly!$D91, FALSE)), "", HLOOKUP(U$1, m_preprocess!$1:$1048576, monthly!$D91, FALSE))</f>
        <v>208652.59182831808</v>
      </c>
      <c r="V91">
        <f>IF(ISBLANK(HLOOKUP(V$1, m_preprocess!$1:$1048576, monthly!$D91, FALSE)), "", HLOOKUP(V$1, m_preprocess!$1:$1048576, monthly!$D91, FALSE))</f>
        <v>869067.68999745278</v>
      </c>
      <c r="W91">
        <f>IF(ISBLANK(HLOOKUP(W$1, m_preprocess!$1:$1048576, monthly!$D91, FALSE)), "", HLOOKUP(W$1, m_preprocess!$1:$1048576, monthly!$D91, FALSE))</f>
        <v>104.13549970898428</v>
      </c>
      <c r="X91" t="str">
        <f>IF(ISBLANK(HLOOKUP(X$1, m_preprocess!$1:$1048576, monthly!$D91, FALSE)), "", HLOOKUP(X$1, m_preprocess!$1:$1048576, monthly!$D91, FALSE))</f>
        <v/>
      </c>
      <c r="Y91" t="str">
        <f>IF(ISBLANK(HLOOKUP(Y$1, m_preprocess!$1:$1048576, monthly!$D91, FALSE)), "", HLOOKUP(Y$1, m_preprocess!$1:$1048576, monthly!$D91, FALSE))</f>
        <v/>
      </c>
      <c r="Z91" t="str">
        <f>IF(ISBLANK(HLOOKUP(Z$1, m_preprocess!$1:$1048576, monthly!$D91, FALSE)), "", HLOOKUP(Z$1, m_preprocess!$1:$1048576, monthly!$D91, FALSE))</f>
        <v/>
      </c>
    </row>
    <row r="92" spans="1:26">
      <c r="A92" s="31">
        <v>36708</v>
      </c>
      <c r="B92">
        <v>2000</v>
      </c>
      <c r="C92">
        <v>7</v>
      </c>
      <c r="D92">
        <v>92</v>
      </c>
      <c r="E92" t="str">
        <f>IF(ISBLANK(HLOOKUP(E$1, m_preprocess!$1:$1048576, monthly!$D92, FALSE)), "", HLOOKUP(E$1, m_preprocess!$1:$1048576, monthly!$D92, FALSE))</f>
        <v/>
      </c>
      <c r="F92" t="str">
        <f>IF(ISBLANK(HLOOKUP(F$1, m_preprocess!$1:$1048576, monthly!$D92, FALSE)), "", HLOOKUP(F$1, m_preprocess!$1:$1048576, monthly!$D92, FALSE))</f>
        <v/>
      </c>
      <c r="G92" t="str">
        <f>IF(ISBLANK(HLOOKUP(G$1, m_preprocess!$1:$1048576, monthly!$D92, FALSE)), "", HLOOKUP(G$1, m_preprocess!$1:$1048576, monthly!$D92, FALSE))</f>
        <v/>
      </c>
      <c r="H92" t="str">
        <f>IF(ISBLANK(HLOOKUP(H$1, m_preprocess!$1:$1048576, monthly!$D92, FALSE)), "", HLOOKUP(H$1, m_preprocess!$1:$1048576, monthly!$D92, FALSE))</f>
        <v/>
      </c>
      <c r="I92" t="str">
        <f>IF(ISBLANK(HLOOKUP(I$1, m_preprocess!$1:$1048576, monthly!$D92, FALSE)), "", HLOOKUP(I$1, m_preprocess!$1:$1048576, monthly!$D92, FALSE))</f>
        <v/>
      </c>
      <c r="J92">
        <f>IF(ISBLANK(HLOOKUP(J$1, m_preprocess!$1:$1048576, monthly!$D92, FALSE)), "", HLOOKUP(J$1, m_preprocess!$1:$1048576, monthly!$D92, FALSE))</f>
        <v>83.71</v>
      </c>
      <c r="K92">
        <f>IF(ISBLANK(HLOOKUP(K$1, m_preprocess!$1:$1048576, monthly!$D92, FALSE)), "", HLOOKUP(K$1, m_preprocess!$1:$1048576, monthly!$D92, FALSE))</f>
        <v>100.71800988189995</v>
      </c>
      <c r="L92">
        <f>IF(ISBLANK(HLOOKUP(L$1, m_preprocess!$1:$1048576, monthly!$D92, FALSE)), "", HLOOKUP(L$1, m_preprocess!$1:$1048576, monthly!$D92, FALSE))</f>
        <v>106.92797866483865</v>
      </c>
      <c r="M92">
        <f>IF(ISBLANK(HLOOKUP(M$1, m_preprocess!$1:$1048576, monthly!$D92, FALSE)), "", HLOOKUP(M$1, m_preprocess!$1:$1048576, monthly!$D92, FALSE))</f>
        <v>54.805658919148897</v>
      </c>
      <c r="N92">
        <f>IF(ISBLANK(HLOOKUP(N$1, m_preprocess!$1:$1048576, monthly!$D92, FALSE)), "", HLOOKUP(N$1, m_preprocess!$1:$1048576, monthly!$D92, FALSE))</f>
        <v>52.122319745689744</v>
      </c>
      <c r="O92">
        <f>IF(ISBLANK(HLOOKUP(O$1, m_preprocess!$1:$1048576, monthly!$D92, FALSE)), "", HLOOKUP(O$1, m_preprocess!$1:$1048576, monthly!$D92, FALSE))</f>
        <v>8.4473996938493343</v>
      </c>
      <c r="P92">
        <f>IF(ISBLANK(HLOOKUP(P$1, m_preprocess!$1:$1048576, monthly!$D92, FALSE)), "", HLOOKUP(P$1, m_preprocess!$1:$1048576, monthly!$D92, FALSE))</f>
        <v>1.6121919201197996</v>
      </c>
      <c r="Q92">
        <f>IF(ISBLANK(HLOOKUP(Q$1, m_preprocess!$1:$1048576, monthly!$D92, FALSE)), "", HLOOKUP(Q$1, m_preprocess!$1:$1048576, monthly!$D92, FALSE))</f>
        <v>0.99396963040386965</v>
      </c>
      <c r="R92">
        <f>IF(ISBLANK(HLOOKUP(R$1, m_preprocess!$1:$1048576, monthly!$D92, FALSE)), "", HLOOKUP(R$1, m_preprocess!$1:$1048576, monthly!$D92, FALSE))</f>
        <v>0.61822228971592985</v>
      </c>
      <c r="S92">
        <f>IF(ISBLANK(HLOOKUP(S$1, m_preprocess!$1:$1048576, monthly!$D92, FALSE)), "", HLOOKUP(S$1, m_preprocess!$1:$1048576, monthly!$D92, FALSE))</f>
        <v>4.7996032326599174</v>
      </c>
      <c r="T92">
        <f>IF(ISBLANK(HLOOKUP(T$1, m_preprocess!$1:$1048576, monthly!$D92, FALSE)), "", HLOOKUP(T$1, m_preprocess!$1:$1048576, monthly!$D92, FALSE))</f>
        <v>2.0356045410696186</v>
      </c>
      <c r="U92">
        <f>IF(ISBLANK(HLOOKUP(U$1, m_preprocess!$1:$1048576, monthly!$D92, FALSE)), "", HLOOKUP(U$1, m_preprocess!$1:$1048576, monthly!$D92, FALSE))</f>
        <v>211955.18408398321</v>
      </c>
      <c r="V92">
        <f>IF(ISBLANK(HLOOKUP(V$1, m_preprocess!$1:$1048576, monthly!$D92, FALSE)), "", HLOOKUP(V$1, m_preprocess!$1:$1048576, monthly!$D92, FALSE))</f>
        <v>868704.81105216697</v>
      </c>
      <c r="W92">
        <f>IF(ISBLANK(HLOOKUP(W$1, m_preprocess!$1:$1048576, monthly!$D92, FALSE)), "", HLOOKUP(W$1, m_preprocess!$1:$1048576, monthly!$D92, FALSE))</f>
        <v>105.91184067421642</v>
      </c>
      <c r="X92" t="str">
        <f>IF(ISBLANK(HLOOKUP(X$1, m_preprocess!$1:$1048576, monthly!$D92, FALSE)), "", HLOOKUP(X$1, m_preprocess!$1:$1048576, monthly!$D92, FALSE))</f>
        <v/>
      </c>
      <c r="Y92" t="str">
        <f>IF(ISBLANK(HLOOKUP(Y$1, m_preprocess!$1:$1048576, monthly!$D92, FALSE)), "", HLOOKUP(Y$1, m_preprocess!$1:$1048576, monthly!$D92, FALSE))</f>
        <v/>
      </c>
      <c r="Z92" t="str">
        <f>IF(ISBLANK(HLOOKUP(Z$1, m_preprocess!$1:$1048576, monthly!$D92, FALSE)), "", HLOOKUP(Z$1, m_preprocess!$1:$1048576, monthly!$D92, FALSE))</f>
        <v/>
      </c>
    </row>
    <row r="93" spans="1:26">
      <c r="A93" s="31">
        <v>36739</v>
      </c>
      <c r="B93">
        <v>2000</v>
      </c>
      <c r="C93">
        <v>8</v>
      </c>
      <c r="D93">
        <v>93</v>
      </c>
      <c r="E93" t="str">
        <f>IF(ISBLANK(HLOOKUP(E$1, m_preprocess!$1:$1048576, monthly!$D93, FALSE)), "", HLOOKUP(E$1, m_preprocess!$1:$1048576, monthly!$D93, FALSE))</f>
        <v/>
      </c>
      <c r="F93" t="str">
        <f>IF(ISBLANK(HLOOKUP(F$1, m_preprocess!$1:$1048576, monthly!$D93, FALSE)), "", HLOOKUP(F$1, m_preprocess!$1:$1048576, monthly!$D93, FALSE))</f>
        <v/>
      </c>
      <c r="G93" t="str">
        <f>IF(ISBLANK(HLOOKUP(G$1, m_preprocess!$1:$1048576, monthly!$D93, FALSE)), "", HLOOKUP(G$1, m_preprocess!$1:$1048576, monthly!$D93, FALSE))</f>
        <v/>
      </c>
      <c r="H93" t="str">
        <f>IF(ISBLANK(HLOOKUP(H$1, m_preprocess!$1:$1048576, monthly!$D93, FALSE)), "", HLOOKUP(H$1, m_preprocess!$1:$1048576, monthly!$D93, FALSE))</f>
        <v/>
      </c>
      <c r="I93" t="str">
        <f>IF(ISBLANK(HLOOKUP(I$1, m_preprocess!$1:$1048576, monthly!$D93, FALSE)), "", HLOOKUP(I$1, m_preprocess!$1:$1048576, monthly!$D93, FALSE))</f>
        <v/>
      </c>
      <c r="J93">
        <f>IF(ISBLANK(HLOOKUP(J$1, m_preprocess!$1:$1048576, monthly!$D93, FALSE)), "", HLOOKUP(J$1, m_preprocess!$1:$1048576, monthly!$D93, FALSE))</f>
        <v>83.62</v>
      </c>
      <c r="K93">
        <f>IF(ISBLANK(HLOOKUP(K$1, m_preprocess!$1:$1048576, monthly!$D93, FALSE)), "", HLOOKUP(K$1, m_preprocess!$1:$1048576, monthly!$D93, FALSE))</f>
        <v>101.32976024019192</v>
      </c>
      <c r="L93">
        <f>IF(ISBLANK(HLOOKUP(L$1, m_preprocess!$1:$1048576, monthly!$D93, FALSE)), "", HLOOKUP(L$1, m_preprocess!$1:$1048576, monthly!$D93, FALSE))</f>
        <v>118.33968358878168</v>
      </c>
      <c r="M93">
        <f>IF(ISBLANK(HLOOKUP(M$1, m_preprocess!$1:$1048576, monthly!$D93, FALSE)), "", HLOOKUP(M$1, m_preprocess!$1:$1048576, monthly!$D93, FALSE))</f>
        <v>59.606481541301683</v>
      </c>
      <c r="N93">
        <f>IF(ISBLANK(HLOOKUP(N$1, m_preprocess!$1:$1048576, monthly!$D93, FALSE)), "", HLOOKUP(N$1, m_preprocess!$1:$1048576, monthly!$D93, FALSE))</f>
        <v>58.733202047479999</v>
      </c>
      <c r="O93">
        <f>IF(ISBLANK(HLOOKUP(O$1, m_preprocess!$1:$1048576, monthly!$D93, FALSE)), "", HLOOKUP(O$1, m_preprocess!$1:$1048576, monthly!$D93, FALSE))</f>
        <v>9.8998677338165209</v>
      </c>
      <c r="P93">
        <f>IF(ISBLANK(HLOOKUP(P$1, m_preprocess!$1:$1048576, monthly!$D93, FALSE)), "", HLOOKUP(P$1, m_preprocess!$1:$1048576, monthly!$D93, FALSE))</f>
        <v>1.8523075710210284</v>
      </c>
      <c r="Q93">
        <f>IF(ISBLANK(HLOOKUP(Q$1, m_preprocess!$1:$1048576, monthly!$D93, FALSE)), "", HLOOKUP(Q$1, m_preprocess!$1:$1048576, monthly!$D93, FALSE))</f>
        <v>1.1594152316140109</v>
      </c>
      <c r="R93">
        <f>IF(ISBLANK(HLOOKUP(R$1, m_preprocess!$1:$1048576, monthly!$D93, FALSE)), "", HLOOKUP(R$1, m_preprocess!$1:$1048576, monthly!$D93, FALSE))</f>
        <v>0.69289233940701755</v>
      </c>
      <c r="S93">
        <f>IF(ISBLANK(HLOOKUP(S$1, m_preprocess!$1:$1048576, monthly!$D93, FALSE)), "", HLOOKUP(S$1, m_preprocess!$1:$1048576, monthly!$D93, FALSE))</f>
        <v>5.4753595522090626</v>
      </c>
      <c r="T93">
        <f>IF(ISBLANK(HLOOKUP(T$1, m_preprocess!$1:$1048576, monthly!$D93, FALSE)), "", HLOOKUP(T$1, m_preprocess!$1:$1048576, monthly!$D93, FALSE))</f>
        <v>2.5721374297634445</v>
      </c>
      <c r="U93">
        <f>IF(ISBLANK(HLOOKUP(U$1, m_preprocess!$1:$1048576, monthly!$D93, FALSE)), "", HLOOKUP(U$1, m_preprocess!$1:$1048576, monthly!$D93, FALSE))</f>
        <v>206154.45565391693</v>
      </c>
      <c r="V93">
        <f>IF(ISBLANK(HLOOKUP(V$1, m_preprocess!$1:$1048576, monthly!$D93, FALSE)), "", HLOOKUP(V$1, m_preprocess!$1:$1048576, monthly!$D93, FALSE))</f>
        <v>856383.93708752375</v>
      </c>
      <c r="W93">
        <f>IF(ISBLANK(HLOOKUP(W$1, m_preprocess!$1:$1048576, monthly!$D93, FALSE)), "", HLOOKUP(W$1, m_preprocess!$1:$1048576, monthly!$D93, FALSE))</f>
        <v>106.06351001715495</v>
      </c>
      <c r="X93" t="str">
        <f>IF(ISBLANK(HLOOKUP(X$1, m_preprocess!$1:$1048576, monthly!$D93, FALSE)), "", HLOOKUP(X$1, m_preprocess!$1:$1048576, monthly!$D93, FALSE))</f>
        <v/>
      </c>
      <c r="Y93" t="str">
        <f>IF(ISBLANK(HLOOKUP(Y$1, m_preprocess!$1:$1048576, monthly!$D93, FALSE)), "", HLOOKUP(Y$1, m_preprocess!$1:$1048576, monthly!$D93, FALSE))</f>
        <v/>
      </c>
      <c r="Z93" t="str">
        <f>IF(ISBLANK(HLOOKUP(Z$1, m_preprocess!$1:$1048576, monthly!$D93, FALSE)), "", HLOOKUP(Z$1, m_preprocess!$1:$1048576, monthly!$D93, FALSE))</f>
        <v/>
      </c>
    </row>
    <row r="94" spans="1:26">
      <c r="A94" s="31">
        <v>36770</v>
      </c>
      <c r="B94">
        <v>2000</v>
      </c>
      <c r="C94">
        <v>9</v>
      </c>
      <c r="D94">
        <v>94</v>
      </c>
      <c r="E94" t="str">
        <f>IF(ISBLANK(HLOOKUP(E$1, m_preprocess!$1:$1048576, monthly!$D94, FALSE)), "", HLOOKUP(E$1, m_preprocess!$1:$1048576, monthly!$D94, FALSE))</f>
        <v/>
      </c>
      <c r="F94" t="str">
        <f>IF(ISBLANK(HLOOKUP(F$1, m_preprocess!$1:$1048576, monthly!$D94, FALSE)), "", HLOOKUP(F$1, m_preprocess!$1:$1048576, monthly!$D94, FALSE))</f>
        <v/>
      </c>
      <c r="G94" t="str">
        <f>IF(ISBLANK(HLOOKUP(G$1, m_preprocess!$1:$1048576, monthly!$D94, FALSE)), "", HLOOKUP(G$1, m_preprocess!$1:$1048576, monthly!$D94, FALSE))</f>
        <v/>
      </c>
      <c r="H94" t="str">
        <f>IF(ISBLANK(HLOOKUP(H$1, m_preprocess!$1:$1048576, monthly!$D94, FALSE)), "", HLOOKUP(H$1, m_preprocess!$1:$1048576, monthly!$D94, FALSE))</f>
        <v/>
      </c>
      <c r="I94" t="str">
        <f>IF(ISBLANK(HLOOKUP(I$1, m_preprocess!$1:$1048576, monthly!$D94, FALSE)), "", HLOOKUP(I$1, m_preprocess!$1:$1048576, monthly!$D94, FALSE))</f>
        <v/>
      </c>
      <c r="J94">
        <f>IF(ISBLANK(HLOOKUP(J$1, m_preprocess!$1:$1048576, monthly!$D94, FALSE)), "", HLOOKUP(J$1, m_preprocess!$1:$1048576, monthly!$D94, FALSE))</f>
        <v>85.17</v>
      </c>
      <c r="K94">
        <f>IF(ISBLANK(HLOOKUP(K$1, m_preprocess!$1:$1048576, monthly!$D94, FALSE)), "", HLOOKUP(K$1, m_preprocess!$1:$1048576, monthly!$D94, FALSE))</f>
        <v>103.69494277400888</v>
      </c>
      <c r="L94">
        <f>IF(ISBLANK(HLOOKUP(L$1, m_preprocess!$1:$1048576, monthly!$D94, FALSE)), "", HLOOKUP(L$1, m_preprocess!$1:$1048576, monthly!$D94, FALSE))</f>
        <v>101.84193584630923</v>
      </c>
      <c r="M94">
        <f>IF(ISBLANK(HLOOKUP(M$1, m_preprocess!$1:$1048576, monthly!$D94, FALSE)), "", HLOOKUP(M$1, m_preprocess!$1:$1048576, monthly!$D94, FALSE))</f>
        <v>49.004957109125819</v>
      </c>
      <c r="N94">
        <f>IF(ISBLANK(HLOOKUP(N$1, m_preprocess!$1:$1048576, monthly!$D94, FALSE)), "", HLOOKUP(N$1, m_preprocess!$1:$1048576, monthly!$D94, FALSE))</f>
        <v>52.836978737183408</v>
      </c>
      <c r="O94">
        <f>IF(ISBLANK(HLOOKUP(O$1, m_preprocess!$1:$1048576, monthly!$D94, FALSE)), "", HLOOKUP(O$1, m_preprocess!$1:$1048576, monthly!$D94, FALSE))</f>
        <v>9.4648119315834123</v>
      </c>
      <c r="P94">
        <f>IF(ISBLANK(HLOOKUP(P$1, m_preprocess!$1:$1048576, monthly!$D94, FALSE)), "", HLOOKUP(P$1, m_preprocess!$1:$1048576, monthly!$D94, FALSE))</f>
        <v>1.7727779530938275</v>
      </c>
      <c r="Q94">
        <f>IF(ISBLANK(HLOOKUP(Q$1, m_preprocess!$1:$1048576, monthly!$D94, FALSE)), "", HLOOKUP(Q$1, m_preprocess!$1:$1048576, monthly!$D94, FALSE))</f>
        <v>1.1111083995153661</v>
      </c>
      <c r="R94">
        <f>IF(ISBLANK(HLOOKUP(R$1, m_preprocess!$1:$1048576, monthly!$D94, FALSE)), "", HLOOKUP(R$1, m_preprocess!$1:$1048576, monthly!$D94, FALSE))</f>
        <v>0.66166955357846147</v>
      </c>
      <c r="S94">
        <f>IF(ISBLANK(HLOOKUP(S$1, m_preprocess!$1:$1048576, monthly!$D94, FALSE)), "", HLOOKUP(S$1, m_preprocess!$1:$1048576, monthly!$D94, FALSE))</f>
        <v>5.298634276548615</v>
      </c>
      <c r="T94">
        <f>IF(ISBLANK(HLOOKUP(T$1, m_preprocess!$1:$1048576, monthly!$D94, FALSE)), "", HLOOKUP(T$1, m_preprocess!$1:$1048576, monthly!$D94, FALSE))</f>
        <v>2.3933997019409712</v>
      </c>
      <c r="U94">
        <f>IF(ISBLANK(HLOOKUP(U$1, m_preprocess!$1:$1048576, monthly!$D94, FALSE)), "", HLOOKUP(U$1, m_preprocess!$1:$1048576, monthly!$D94, FALSE))</f>
        <v>205403.98723714918</v>
      </c>
      <c r="V94">
        <f>IF(ISBLANK(HLOOKUP(V$1, m_preprocess!$1:$1048576, monthly!$D94, FALSE)), "", HLOOKUP(V$1, m_preprocess!$1:$1048576, monthly!$D94, FALSE))</f>
        <v>843939.83224704792</v>
      </c>
      <c r="W94">
        <f>IF(ISBLANK(HLOOKUP(W$1, m_preprocess!$1:$1048576, monthly!$D94, FALSE)), "", HLOOKUP(W$1, m_preprocess!$1:$1048576, monthly!$D94, FALSE))</f>
        <v>106.47817472275456</v>
      </c>
      <c r="X94" t="str">
        <f>IF(ISBLANK(HLOOKUP(X$1, m_preprocess!$1:$1048576, monthly!$D94, FALSE)), "", HLOOKUP(X$1, m_preprocess!$1:$1048576, monthly!$D94, FALSE))</f>
        <v/>
      </c>
      <c r="Y94" t="str">
        <f>IF(ISBLANK(HLOOKUP(Y$1, m_preprocess!$1:$1048576, monthly!$D94, FALSE)), "", HLOOKUP(Y$1, m_preprocess!$1:$1048576, monthly!$D94, FALSE))</f>
        <v/>
      </c>
      <c r="Z94" t="str">
        <f>IF(ISBLANK(HLOOKUP(Z$1, m_preprocess!$1:$1048576, monthly!$D94, FALSE)), "", HLOOKUP(Z$1, m_preprocess!$1:$1048576, monthly!$D94, FALSE))</f>
        <v/>
      </c>
    </row>
    <row r="95" spans="1:26">
      <c r="A95" s="31">
        <v>36800</v>
      </c>
      <c r="B95">
        <v>2000</v>
      </c>
      <c r="C95">
        <v>10</v>
      </c>
      <c r="D95">
        <v>95</v>
      </c>
      <c r="E95" t="str">
        <f>IF(ISBLANK(HLOOKUP(E$1, m_preprocess!$1:$1048576, monthly!$D95, FALSE)), "", HLOOKUP(E$1, m_preprocess!$1:$1048576, monthly!$D95, FALSE))</f>
        <v/>
      </c>
      <c r="F95" t="str">
        <f>IF(ISBLANK(HLOOKUP(F$1, m_preprocess!$1:$1048576, monthly!$D95, FALSE)), "", HLOOKUP(F$1, m_preprocess!$1:$1048576, monthly!$D95, FALSE))</f>
        <v/>
      </c>
      <c r="G95" t="str">
        <f>IF(ISBLANK(HLOOKUP(G$1, m_preprocess!$1:$1048576, monthly!$D95, FALSE)), "", HLOOKUP(G$1, m_preprocess!$1:$1048576, monthly!$D95, FALSE))</f>
        <v/>
      </c>
      <c r="H95" t="str">
        <f>IF(ISBLANK(HLOOKUP(H$1, m_preprocess!$1:$1048576, monthly!$D95, FALSE)), "", HLOOKUP(H$1, m_preprocess!$1:$1048576, monthly!$D95, FALSE))</f>
        <v/>
      </c>
      <c r="I95" t="str">
        <f>IF(ISBLANK(HLOOKUP(I$1, m_preprocess!$1:$1048576, monthly!$D95, FALSE)), "", HLOOKUP(I$1, m_preprocess!$1:$1048576, monthly!$D95, FALSE))</f>
        <v/>
      </c>
      <c r="J95">
        <f>IF(ISBLANK(HLOOKUP(J$1, m_preprocess!$1:$1048576, monthly!$D95, FALSE)), "", HLOOKUP(J$1, m_preprocess!$1:$1048576, monthly!$D95, FALSE))</f>
        <v>89.3</v>
      </c>
      <c r="K95">
        <f>IF(ISBLANK(HLOOKUP(K$1, m_preprocess!$1:$1048576, monthly!$D95, FALSE)), "", HLOOKUP(K$1, m_preprocess!$1:$1048576, monthly!$D95, FALSE))</f>
        <v>100.74809828394447</v>
      </c>
      <c r="L95">
        <f>IF(ISBLANK(HLOOKUP(L$1, m_preprocess!$1:$1048576, monthly!$D95, FALSE)), "", HLOOKUP(L$1, m_preprocess!$1:$1048576, monthly!$D95, FALSE))</f>
        <v>93.960486955455579</v>
      </c>
      <c r="M95">
        <f>IF(ISBLANK(HLOOKUP(M$1, m_preprocess!$1:$1048576, monthly!$D95, FALSE)), "", HLOOKUP(M$1, m_preprocess!$1:$1048576, monthly!$D95, FALSE))</f>
        <v>44.535727766991116</v>
      </c>
      <c r="N95">
        <f>IF(ISBLANK(HLOOKUP(N$1, m_preprocess!$1:$1048576, monthly!$D95, FALSE)), "", HLOOKUP(N$1, m_preprocess!$1:$1048576, monthly!$D95, FALSE))</f>
        <v>49.424759188464478</v>
      </c>
      <c r="O95">
        <f>IF(ISBLANK(HLOOKUP(O$1, m_preprocess!$1:$1048576, monthly!$D95, FALSE)), "", HLOOKUP(O$1, m_preprocess!$1:$1048576, monthly!$D95, FALSE))</f>
        <v>9.2660237954523197</v>
      </c>
      <c r="P95">
        <f>IF(ISBLANK(HLOOKUP(P$1, m_preprocess!$1:$1048576, monthly!$D95, FALSE)), "", HLOOKUP(P$1, m_preprocess!$1:$1048576, monthly!$D95, FALSE))</f>
        <v>1.885191325978105</v>
      </c>
      <c r="Q95">
        <f>IF(ISBLANK(HLOOKUP(Q$1, m_preprocess!$1:$1048576, monthly!$D95, FALSE)), "", HLOOKUP(Q$1, m_preprocess!$1:$1048576, monthly!$D95, FALSE))</f>
        <v>1.2209630664023257</v>
      </c>
      <c r="R95">
        <f>IF(ISBLANK(HLOOKUP(R$1, m_preprocess!$1:$1048576, monthly!$D95, FALSE)), "", HLOOKUP(R$1, m_preprocess!$1:$1048576, monthly!$D95, FALSE))</f>
        <v>0.66422825957577925</v>
      </c>
      <c r="S95">
        <f>IF(ISBLANK(HLOOKUP(S$1, m_preprocess!$1:$1048576, monthly!$D95, FALSE)), "", HLOOKUP(S$1, m_preprocess!$1:$1048576, monthly!$D95, FALSE))</f>
        <v>4.9181965917230555</v>
      </c>
      <c r="T95">
        <f>IF(ISBLANK(HLOOKUP(T$1, m_preprocess!$1:$1048576, monthly!$D95, FALSE)), "", HLOOKUP(T$1, m_preprocess!$1:$1048576, monthly!$D95, FALSE))</f>
        <v>2.4626298993126405</v>
      </c>
      <c r="U95">
        <f>IF(ISBLANK(HLOOKUP(U$1, m_preprocess!$1:$1048576, monthly!$D95, FALSE)), "", HLOOKUP(U$1, m_preprocess!$1:$1048576, monthly!$D95, FALSE))</f>
        <v>204923.76788209463</v>
      </c>
      <c r="V95">
        <f>IF(ISBLANK(HLOOKUP(V$1, m_preprocess!$1:$1048576, monthly!$D95, FALSE)), "", HLOOKUP(V$1, m_preprocess!$1:$1048576, monthly!$D95, FALSE))</f>
        <v>848297.71030518203</v>
      </c>
      <c r="W95">
        <f>IF(ISBLANK(HLOOKUP(W$1, m_preprocess!$1:$1048576, monthly!$D95, FALSE)), "", HLOOKUP(W$1, m_preprocess!$1:$1048576, monthly!$D95, FALSE))</f>
        <v>103.90512461422713</v>
      </c>
      <c r="X95" t="str">
        <f>IF(ISBLANK(HLOOKUP(X$1, m_preprocess!$1:$1048576, monthly!$D95, FALSE)), "", HLOOKUP(X$1, m_preprocess!$1:$1048576, monthly!$D95, FALSE))</f>
        <v/>
      </c>
      <c r="Y95" t="str">
        <f>IF(ISBLANK(HLOOKUP(Y$1, m_preprocess!$1:$1048576, monthly!$D95, FALSE)), "", HLOOKUP(Y$1, m_preprocess!$1:$1048576, monthly!$D95, FALSE))</f>
        <v/>
      </c>
      <c r="Z95" t="str">
        <f>IF(ISBLANK(HLOOKUP(Z$1, m_preprocess!$1:$1048576, monthly!$D95, FALSE)), "", HLOOKUP(Z$1, m_preprocess!$1:$1048576, monthly!$D95, FALSE))</f>
        <v/>
      </c>
    </row>
    <row r="96" spans="1:26">
      <c r="A96" s="31">
        <v>36831</v>
      </c>
      <c r="B96">
        <v>2000</v>
      </c>
      <c r="C96">
        <v>11</v>
      </c>
      <c r="D96">
        <v>96</v>
      </c>
      <c r="E96" t="str">
        <f>IF(ISBLANK(HLOOKUP(E$1, m_preprocess!$1:$1048576, monthly!$D96, FALSE)), "", HLOOKUP(E$1, m_preprocess!$1:$1048576, monthly!$D96, FALSE))</f>
        <v/>
      </c>
      <c r="F96" t="str">
        <f>IF(ISBLANK(HLOOKUP(F$1, m_preprocess!$1:$1048576, monthly!$D96, FALSE)), "", HLOOKUP(F$1, m_preprocess!$1:$1048576, monthly!$D96, FALSE))</f>
        <v/>
      </c>
      <c r="G96" t="str">
        <f>IF(ISBLANK(HLOOKUP(G$1, m_preprocess!$1:$1048576, monthly!$D96, FALSE)), "", HLOOKUP(G$1, m_preprocess!$1:$1048576, monthly!$D96, FALSE))</f>
        <v/>
      </c>
      <c r="H96" t="str">
        <f>IF(ISBLANK(HLOOKUP(H$1, m_preprocess!$1:$1048576, monthly!$D96, FALSE)), "", HLOOKUP(H$1, m_preprocess!$1:$1048576, monthly!$D96, FALSE))</f>
        <v/>
      </c>
      <c r="I96" t="str">
        <f>IF(ISBLANK(HLOOKUP(I$1, m_preprocess!$1:$1048576, monthly!$D96, FALSE)), "", HLOOKUP(I$1, m_preprocess!$1:$1048576, monthly!$D96, FALSE))</f>
        <v/>
      </c>
      <c r="J96">
        <f>IF(ISBLANK(HLOOKUP(J$1, m_preprocess!$1:$1048576, monthly!$D96, FALSE)), "", HLOOKUP(J$1, m_preprocess!$1:$1048576, monthly!$D96, FALSE))</f>
        <v>92.08</v>
      </c>
      <c r="K96">
        <f>IF(ISBLANK(HLOOKUP(K$1, m_preprocess!$1:$1048576, monthly!$D96, FALSE)), "", HLOOKUP(K$1, m_preprocess!$1:$1048576, monthly!$D96, FALSE))</f>
        <v>99.897468570931522</v>
      </c>
      <c r="L96">
        <f>IF(ISBLANK(HLOOKUP(L$1, m_preprocess!$1:$1048576, monthly!$D96, FALSE)), "", HLOOKUP(L$1, m_preprocess!$1:$1048576, monthly!$D96, FALSE))</f>
        <v>115.58355182114765</v>
      </c>
      <c r="M96">
        <f>IF(ISBLANK(HLOOKUP(M$1, m_preprocess!$1:$1048576, monthly!$D96, FALSE)), "", HLOOKUP(M$1, m_preprocess!$1:$1048576, monthly!$D96, FALSE))</f>
        <v>61.144800073979141</v>
      </c>
      <c r="N96">
        <f>IF(ISBLANK(HLOOKUP(N$1, m_preprocess!$1:$1048576, monthly!$D96, FALSE)), "", HLOOKUP(N$1, m_preprocess!$1:$1048576, monthly!$D96, FALSE))</f>
        <v>54.438751747168517</v>
      </c>
      <c r="O96">
        <f>IF(ISBLANK(HLOOKUP(O$1, m_preprocess!$1:$1048576, monthly!$D96, FALSE)), "", HLOOKUP(O$1, m_preprocess!$1:$1048576, monthly!$D96, FALSE))</f>
        <v>9.9474992249853837</v>
      </c>
      <c r="P96">
        <f>IF(ISBLANK(HLOOKUP(P$1, m_preprocess!$1:$1048576, monthly!$D96, FALSE)), "", HLOOKUP(P$1, m_preprocess!$1:$1048576, monthly!$D96, FALSE))</f>
        <v>2.0134821766653497</v>
      </c>
      <c r="Q96">
        <f>IF(ISBLANK(HLOOKUP(Q$1, m_preprocess!$1:$1048576, monthly!$D96, FALSE)), "", HLOOKUP(Q$1, m_preprocess!$1:$1048576, monthly!$D96, FALSE))</f>
        <v>1.3503752232536332</v>
      </c>
      <c r="R96">
        <f>IF(ISBLANK(HLOOKUP(R$1, m_preprocess!$1:$1048576, monthly!$D96, FALSE)), "", HLOOKUP(R$1, m_preprocess!$1:$1048576, monthly!$D96, FALSE))</f>
        <v>0.6631069534117161</v>
      </c>
      <c r="S96">
        <f>IF(ISBLANK(HLOOKUP(S$1, m_preprocess!$1:$1048576, monthly!$D96, FALSE)), "", HLOOKUP(S$1, m_preprocess!$1:$1048576, monthly!$D96, FALSE))</f>
        <v>4.8424324628980004</v>
      </c>
      <c r="T96">
        <f>IF(ISBLANK(HLOOKUP(T$1, m_preprocess!$1:$1048576, monthly!$D96, FALSE)), "", HLOOKUP(T$1, m_preprocess!$1:$1048576, monthly!$D96, FALSE))</f>
        <v>3.0915845854220341</v>
      </c>
      <c r="U96">
        <f>IF(ISBLANK(HLOOKUP(U$1, m_preprocess!$1:$1048576, monthly!$D96, FALSE)), "", HLOOKUP(U$1, m_preprocess!$1:$1048576, monthly!$D96, FALSE))</f>
        <v>222782.81376514491</v>
      </c>
      <c r="V96">
        <f>IF(ISBLANK(HLOOKUP(V$1, m_preprocess!$1:$1048576, monthly!$D96, FALSE)), "", HLOOKUP(V$1, m_preprocess!$1:$1048576, monthly!$D96, FALSE))</f>
        <v>866110.44130615157</v>
      </c>
      <c r="W96">
        <f>IF(ISBLANK(HLOOKUP(W$1, m_preprocess!$1:$1048576, monthly!$D96, FALSE)), "", HLOOKUP(W$1, m_preprocess!$1:$1048576, monthly!$D96, FALSE))</f>
        <v>101.88608832959916</v>
      </c>
      <c r="X96" t="str">
        <f>IF(ISBLANK(HLOOKUP(X$1, m_preprocess!$1:$1048576, monthly!$D96, FALSE)), "", HLOOKUP(X$1, m_preprocess!$1:$1048576, monthly!$D96, FALSE))</f>
        <v/>
      </c>
      <c r="Y96" t="str">
        <f>IF(ISBLANK(HLOOKUP(Y$1, m_preprocess!$1:$1048576, monthly!$D96, FALSE)), "", HLOOKUP(Y$1, m_preprocess!$1:$1048576, monthly!$D96, FALSE))</f>
        <v/>
      </c>
      <c r="Z96" t="str">
        <f>IF(ISBLANK(HLOOKUP(Z$1, m_preprocess!$1:$1048576, monthly!$D96, FALSE)), "", HLOOKUP(Z$1, m_preprocess!$1:$1048576, monthly!$D96, FALSE))</f>
        <v/>
      </c>
    </row>
    <row r="97" spans="1:26">
      <c r="A97" s="31">
        <v>36861</v>
      </c>
      <c r="B97">
        <v>2000</v>
      </c>
      <c r="C97">
        <v>12</v>
      </c>
      <c r="D97">
        <v>97</v>
      </c>
      <c r="E97" t="str">
        <f>IF(ISBLANK(HLOOKUP(E$1, m_preprocess!$1:$1048576, monthly!$D97, FALSE)), "", HLOOKUP(E$1, m_preprocess!$1:$1048576, monthly!$D97, FALSE))</f>
        <v/>
      </c>
      <c r="F97" t="str">
        <f>IF(ISBLANK(HLOOKUP(F$1, m_preprocess!$1:$1048576, monthly!$D97, FALSE)), "", HLOOKUP(F$1, m_preprocess!$1:$1048576, monthly!$D97, FALSE))</f>
        <v/>
      </c>
      <c r="G97" t="str">
        <f>IF(ISBLANK(HLOOKUP(G$1, m_preprocess!$1:$1048576, monthly!$D97, FALSE)), "", HLOOKUP(G$1, m_preprocess!$1:$1048576, monthly!$D97, FALSE))</f>
        <v/>
      </c>
      <c r="H97" t="str">
        <f>IF(ISBLANK(HLOOKUP(H$1, m_preprocess!$1:$1048576, monthly!$D97, FALSE)), "", HLOOKUP(H$1, m_preprocess!$1:$1048576, monthly!$D97, FALSE))</f>
        <v/>
      </c>
      <c r="I97" t="str">
        <f>IF(ISBLANK(HLOOKUP(I$1, m_preprocess!$1:$1048576, monthly!$D97, FALSE)), "", HLOOKUP(I$1, m_preprocess!$1:$1048576, monthly!$D97, FALSE))</f>
        <v/>
      </c>
      <c r="J97">
        <f>IF(ISBLANK(HLOOKUP(J$1, m_preprocess!$1:$1048576, monthly!$D97, FALSE)), "", HLOOKUP(J$1, m_preprocess!$1:$1048576, monthly!$D97, FALSE))</f>
        <v>92.96</v>
      </c>
      <c r="K97">
        <f>IF(ISBLANK(HLOOKUP(K$1, m_preprocess!$1:$1048576, monthly!$D97, FALSE)), "", HLOOKUP(K$1, m_preprocess!$1:$1048576, monthly!$D97, FALSE))</f>
        <v>95.386264336944492</v>
      </c>
      <c r="L97">
        <f>IF(ISBLANK(HLOOKUP(L$1, m_preprocess!$1:$1048576, monthly!$D97, FALSE)), "", HLOOKUP(L$1, m_preprocess!$1:$1048576, monthly!$D97, FALSE))</f>
        <v>123.38539056810485</v>
      </c>
      <c r="M97">
        <f>IF(ISBLANK(HLOOKUP(M$1, m_preprocess!$1:$1048576, monthly!$D97, FALSE)), "", HLOOKUP(M$1, m_preprocess!$1:$1048576, monthly!$D97, FALSE))</f>
        <v>68.380195481409558</v>
      </c>
      <c r="N97">
        <f>IF(ISBLANK(HLOOKUP(N$1, m_preprocess!$1:$1048576, monthly!$D97, FALSE)), "", HLOOKUP(N$1, m_preprocess!$1:$1048576, monthly!$D97, FALSE))</f>
        <v>55.005195086695274</v>
      </c>
      <c r="O97">
        <f>IF(ISBLANK(HLOOKUP(O$1, m_preprocess!$1:$1048576, monthly!$D97, FALSE)), "", HLOOKUP(O$1, m_preprocess!$1:$1048576, monthly!$D97, FALSE))</f>
        <v>9.5240346661899107</v>
      </c>
      <c r="P97">
        <f>IF(ISBLANK(HLOOKUP(P$1, m_preprocess!$1:$1048576, monthly!$D97, FALSE)), "", HLOOKUP(P$1, m_preprocess!$1:$1048576, monthly!$D97, FALSE))</f>
        <v>1.8252019957148011</v>
      </c>
      <c r="Q97">
        <f>IF(ISBLANK(HLOOKUP(Q$1, m_preprocess!$1:$1048576, monthly!$D97, FALSE)), "", HLOOKUP(Q$1, m_preprocess!$1:$1048576, monthly!$D97, FALSE))</f>
        <v>1.1649718152409305</v>
      </c>
      <c r="R97">
        <f>IF(ISBLANK(HLOOKUP(R$1, m_preprocess!$1:$1048576, monthly!$D97, FALSE)), "", HLOOKUP(R$1, m_preprocess!$1:$1048576, monthly!$D97, FALSE))</f>
        <v>0.66023018047387061</v>
      </c>
      <c r="S97">
        <f>IF(ISBLANK(HLOOKUP(S$1, m_preprocess!$1:$1048576, monthly!$D97, FALSE)), "", HLOOKUP(S$1, m_preprocess!$1:$1048576, monthly!$D97, FALSE))</f>
        <v>4.3874526624341508</v>
      </c>
      <c r="T97">
        <f>IF(ISBLANK(HLOOKUP(T$1, m_preprocess!$1:$1048576, monthly!$D97, FALSE)), "", HLOOKUP(T$1, m_preprocess!$1:$1048576, monthly!$D97, FALSE))</f>
        <v>3.3113800080409592</v>
      </c>
      <c r="U97">
        <f>IF(ISBLANK(HLOOKUP(U$1, m_preprocess!$1:$1048576, monthly!$D97, FALSE)), "", HLOOKUP(U$1, m_preprocess!$1:$1048576, monthly!$D97, FALSE))</f>
        <v>269737.76239045418</v>
      </c>
      <c r="V97">
        <f>IF(ISBLANK(HLOOKUP(V$1, m_preprocess!$1:$1048576, monthly!$D97, FALSE)), "", HLOOKUP(V$1, m_preprocess!$1:$1048576, monthly!$D97, FALSE))</f>
        <v>914091.5602770882</v>
      </c>
      <c r="W97">
        <f>IF(ISBLANK(HLOOKUP(W$1, m_preprocess!$1:$1048576, monthly!$D97, FALSE)), "", HLOOKUP(W$1, m_preprocess!$1:$1048576, monthly!$D97, FALSE))</f>
        <v>104.97885344390865</v>
      </c>
      <c r="X97" t="str">
        <f>IF(ISBLANK(HLOOKUP(X$1, m_preprocess!$1:$1048576, monthly!$D97, FALSE)), "", HLOOKUP(X$1, m_preprocess!$1:$1048576, monthly!$D97, FALSE))</f>
        <v/>
      </c>
      <c r="Y97" t="str">
        <f>IF(ISBLANK(HLOOKUP(Y$1, m_preprocess!$1:$1048576, monthly!$D97, FALSE)), "", HLOOKUP(Y$1, m_preprocess!$1:$1048576, monthly!$D97, FALSE))</f>
        <v/>
      </c>
      <c r="Z97" t="str">
        <f>IF(ISBLANK(HLOOKUP(Z$1, m_preprocess!$1:$1048576, monthly!$D97, FALSE)), "", HLOOKUP(Z$1, m_preprocess!$1:$1048576, monthly!$D97, FALSE))</f>
        <v/>
      </c>
    </row>
    <row r="98" spans="1:26">
      <c r="A98" s="31">
        <v>36892</v>
      </c>
      <c r="B98">
        <v>2001</v>
      </c>
      <c r="C98">
        <v>1</v>
      </c>
      <c r="D98">
        <v>98</v>
      </c>
      <c r="E98">
        <f>IF(ISBLANK(HLOOKUP(E$1, m_preprocess!$1:$1048576, monthly!$D98, FALSE)), "", HLOOKUP(E$1, m_preprocess!$1:$1048576, monthly!$D98, FALSE))</f>
        <v>67.018317584438762</v>
      </c>
      <c r="F98">
        <f>IF(ISBLANK(HLOOKUP(F$1, m_preprocess!$1:$1048576, monthly!$D98, FALSE)), "", HLOOKUP(F$1, m_preprocess!$1:$1048576, monthly!$D98, FALSE))</f>
        <v>67.14718743798106</v>
      </c>
      <c r="G98">
        <f>IF(ISBLANK(HLOOKUP(G$1, m_preprocess!$1:$1048576, monthly!$D98, FALSE)), "", HLOOKUP(G$1, m_preprocess!$1:$1048576, monthly!$D98, FALSE))</f>
        <v>104.75154647047729</v>
      </c>
      <c r="H98" t="str">
        <f>IF(ISBLANK(HLOOKUP(H$1, m_preprocess!$1:$1048576, monthly!$D98, FALSE)), "", HLOOKUP(H$1, m_preprocess!$1:$1048576, monthly!$D98, FALSE))</f>
        <v/>
      </c>
      <c r="I98" t="str">
        <f>IF(ISBLANK(HLOOKUP(I$1, m_preprocess!$1:$1048576, monthly!$D98, FALSE)), "", HLOOKUP(I$1, m_preprocess!$1:$1048576, monthly!$D98, FALSE))</f>
        <v/>
      </c>
      <c r="J98">
        <f>IF(ISBLANK(HLOOKUP(J$1, m_preprocess!$1:$1048576, monthly!$D98, FALSE)), "", HLOOKUP(J$1, m_preprocess!$1:$1048576, monthly!$D98, FALSE))</f>
        <v>81.599999999999994</v>
      </c>
      <c r="K98">
        <f>IF(ISBLANK(HLOOKUP(K$1, m_preprocess!$1:$1048576, monthly!$D98, FALSE)), "", HLOOKUP(K$1, m_preprocess!$1:$1048576, monthly!$D98, FALSE))</f>
        <v>95.725300232235227</v>
      </c>
      <c r="L98">
        <f>IF(ISBLANK(HLOOKUP(L$1, m_preprocess!$1:$1048576, monthly!$D98, FALSE)), "", HLOOKUP(L$1, m_preprocess!$1:$1048576, monthly!$D98, FALSE))</f>
        <v>100.22136367262434</v>
      </c>
      <c r="M98">
        <f>IF(ISBLANK(HLOOKUP(M$1, m_preprocess!$1:$1048576, monthly!$D98, FALSE)), "", HLOOKUP(M$1, m_preprocess!$1:$1048576, monthly!$D98, FALSE))</f>
        <v>51.897723500878328</v>
      </c>
      <c r="N98">
        <f>IF(ISBLANK(HLOOKUP(N$1, m_preprocess!$1:$1048576, monthly!$D98, FALSE)), "", HLOOKUP(N$1, m_preprocess!$1:$1048576, monthly!$D98, FALSE))</f>
        <v>48.323640171746007</v>
      </c>
      <c r="O98">
        <f>IF(ISBLANK(HLOOKUP(O$1, m_preprocess!$1:$1048576, monthly!$D98, FALSE)), "", HLOOKUP(O$1, m_preprocess!$1:$1048576, monthly!$D98, FALSE))</f>
        <v>9.0539512838636256</v>
      </c>
      <c r="P98">
        <f>IF(ISBLANK(HLOOKUP(P$1, m_preprocess!$1:$1048576, monthly!$D98, FALSE)), "", HLOOKUP(P$1, m_preprocess!$1:$1048576, monthly!$D98, FALSE))</f>
        <v>1.4703275297136937</v>
      </c>
      <c r="Q98">
        <f>IF(ISBLANK(HLOOKUP(Q$1, m_preprocess!$1:$1048576, monthly!$D98, FALSE)), "", HLOOKUP(Q$1, m_preprocess!$1:$1048576, monthly!$D98, FALSE))</f>
        <v>0.99052149892134589</v>
      </c>
      <c r="R98">
        <f>IF(ISBLANK(HLOOKUP(R$1, m_preprocess!$1:$1048576, monthly!$D98, FALSE)), "", HLOOKUP(R$1, m_preprocess!$1:$1048576, monthly!$D98, FALSE))</f>
        <v>0.47980603079234796</v>
      </c>
      <c r="S98">
        <f>IF(ISBLANK(HLOOKUP(S$1, m_preprocess!$1:$1048576, monthly!$D98, FALSE)), "", HLOOKUP(S$1, m_preprocess!$1:$1048576, monthly!$D98, FALSE))</f>
        <v>4.3439307913567582</v>
      </c>
      <c r="T98">
        <f>IF(ISBLANK(HLOOKUP(T$1, m_preprocess!$1:$1048576, monthly!$D98, FALSE)), "", HLOOKUP(T$1, m_preprocess!$1:$1048576, monthly!$D98, FALSE))</f>
        <v>3.2395355314399539</v>
      </c>
      <c r="U98">
        <f>IF(ISBLANK(HLOOKUP(U$1, m_preprocess!$1:$1048576, monthly!$D98, FALSE)), "", HLOOKUP(U$1, m_preprocess!$1:$1048576, monthly!$D98, FALSE))</f>
        <v>227156.12683607946</v>
      </c>
      <c r="V98">
        <f>IF(ISBLANK(HLOOKUP(V$1, m_preprocess!$1:$1048576, monthly!$D98, FALSE)), "", HLOOKUP(V$1, m_preprocess!$1:$1048576, monthly!$D98, FALSE))</f>
        <v>902425.49261635682</v>
      </c>
      <c r="W98">
        <f>IF(ISBLANK(HLOOKUP(W$1, m_preprocess!$1:$1048576, monthly!$D98, FALSE)), "", HLOOKUP(W$1, m_preprocess!$1:$1048576, monthly!$D98, FALSE))</f>
        <v>106.67459090429428</v>
      </c>
      <c r="X98" t="str">
        <f>IF(ISBLANK(HLOOKUP(X$1, m_preprocess!$1:$1048576, monthly!$D98, FALSE)), "", HLOOKUP(X$1, m_preprocess!$1:$1048576, monthly!$D98, FALSE))</f>
        <v/>
      </c>
      <c r="Y98" t="str">
        <f>IF(ISBLANK(HLOOKUP(Y$1, m_preprocess!$1:$1048576, monthly!$D98, FALSE)), "", HLOOKUP(Y$1, m_preprocess!$1:$1048576, monthly!$D98, FALSE))</f>
        <v/>
      </c>
      <c r="Z98" t="str">
        <f>IF(ISBLANK(HLOOKUP(Z$1, m_preprocess!$1:$1048576, monthly!$D98, FALSE)), "", HLOOKUP(Z$1, m_preprocess!$1:$1048576, monthly!$D98, FALSE))</f>
        <v/>
      </c>
    </row>
    <row r="99" spans="1:26">
      <c r="A99" s="31">
        <v>36923</v>
      </c>
      <c r="B99">
        <v>2001</v>
      </c>
      <c r="C99">
        <v>2</v>
      </c>
      <c r="D99">
        <v>99</v>
      </c>
      <c r="E99">
        <f>IF(ISBLANK(HLOOKUP(E$1, m_preprocess!$1:$1048576, monthly!$D99, FALSE)), "", HLOOKUP(E$1, m_preprocess!$1:$1048576, monthly!$D99, FALSE))</f>
        <v>67.673668510070272</v>
      </c>
      <c r="F99">
        <f>IF(ISBLANK(HLOOKUP(F$1, m_preprocess!$1:$1048576, monthly!$D99, FALSE)), "", HLOOKUP(F$1, m_preprocess!$1:$1048576, monthly!$D99, FALSE))</f>
        <v>68.163173869326798</v>
      </c>
      <c r="G99">
        <f>IF(ISBLANK(HLOOKUP(G$1, m_preprocess!$1:$1048576, monthly!$D99, FALSE)), "", HLOOKUP(G$1, m_preprocess!$1:$1048576, monthly!$D99, FALSE))</f>
        <v>109.27030606866602</v>
      </c>
      <c r="H99" t="str">
        <f>IF(ISBLANK(HLOOKUP(H$1, m_preprocess!$1:$1048576, monthly!$D99, FALSE)), "", HLOOKUP(H$1, m_preprocess!$1:$1048576, monthly!$D99, FALSE))</f>
        <v/>
      </c>
      <c r="I99" t="str">
        <f>IF(ISBLANK(HLOOKUP(I$1, m_preprocess!$1:$1048576, monthly!$D99, FALSE)), "", HLOOKUP(I$1, m_preprocess!$1:$1048576, monthly!$D99, FALSE))</f>
        <v/>
      </c>
      <c r="J99">
        <f>IF(ISBLANK(HLOOKUP(J$1, m_preprocess!$1:$1048576, monthly!$D99, FALSE)), "", HLOOKUP(J$1, m_preprocess!$1:$1048576, monthly!$D99, FALSE))</f>
        <v>76.37</v>
      </c>
      <c r="K99">
        <f>IF(ISBLANK(HLOOKUP(K$1, m_preprocess!$1:$1048576, monthly!$D99, FALSE)), "", HLOOKUP(K$1, m_preprocess!$1:$1048576, monthly!$D99, FALSE))</f>
        <v>95.992713195859793</v>
      </c>
      <c r="L99">
        <f>IF(ISBLANK(HLOOKUP(L$1, m_preprocess!$1:$1048576, monthly!$D99, FALSE)), "", HLOOKUP(L$1, m_preprocess!$1:$1048576, monthly!$D99, FALSE))</f>
        <v>93.90345459236174</v>
      </c>
      <c r="M99">
        <f>IF(ISBLANK(HLOOKUP(M$1, m_preprocess!$1:$1048576, monthly!$D99, FALSE)), "", HLOOKUP(M$1, m_preprocess!$1:$1048576, monthly!$D99, FALSE))</f>
        <v>45.019084809753068</v>
      </c>
      <c r="N99">
        <f>IF(ISBLANK(HLOOKUP(N$1, m_preprocess!$1:$1048576, monthly!$D99, FALSE)), "", HLOOKUP(N$1, m_preprocess!$1:$1048576, monthly!$D99, FALSE))</f>
        <v>48.88436978260868</v>
      </c>
      <c r="O99">
        <f>IF(ISBLANK(HLOOKUP(O$1, m_preprocess!$1:$1048576, monthly!$D99, FALSE)), "", HLOOKUP(O$1, m_preprocess!$1:$1048576, monthly!$D99, FALSE))</f>
        <v>10.219065260374016</v>
      </c>
      <c r="P99">
        <f>IF(ISBLANK(HLOOKUP(P$1, m_preprocess!$1:$1048576, monthly!$D99, FALSE)), "", HLOOKUP(P$1, m_preprocess!$1:$1048576, monthly!$D99, FALSE))</f>
        <v>1.8492461984983413</v>
      </c>
      <c r="Q99">
        <f>IF(ISBLANK(HLOOKUP(Q$1, m_preprocess!$1:$1048576, monthly!$D99, FALSE)), "", HLOOKUP(Q$1, m_preprocess!$1:$1048576, monthly!$D99, FALSE))</f>
        <v>1.1353114337022105</v>
      </c>
      <c r="R99">
        <f>IF(ISBLANK(HLOOKUP(R$1, m_preprocess!$1:$1048576, monthly!$D99, FALSE)), "", HLOOKUP(R$1, m_preprocess!$1:$1048576, monthly!$D99, FALSE))</f>
        <v>0.71393476479613049</v>
      </c>
      <c r="S99">
        <f>IF(ISBLANK(HLOOKUP(S$1, m_preprocess!$1:$1048576, monthly!$D99, FALSE)), "", HLOOKUP(S$1, m_preprocess!$1:$1048576, monthly!$D99, FALSE))</f>
        <v>4.4131390794668794</v>
      </c>
      <c r="T99">
        <f>IF(ISBLANK(HLOOKUP(T$1, m_preprocess!$1:$1048576, monthly!$D99, FALSE)), "", HLOOKUP(T$1, m_preprocess!$1:$1048576, monthly!$D99, FALSE))</f>
        <v>3.9566799824087968</v>
      </c>
      <c r="U99">
        <f>IF(ISBLANK(HLOOKUP(U$1, m_preprocess!$1:$1048576, monthly!$D99, FALSE)), "", HLOOKUP(U$1, m_preprocess!$1:$1048576, monthly!$D99, FALSE))</f>
        <v>214573.57401615652</v>
      </c>
      <c r="V99">
        <f>IF(ISBLANK(HLOOKUP(V$1, m_preprocess!$1:$1048576, monthly!$D99, FALSE)), "", HLOOKUP(V$1, m_preprocess!$1:$1048576, monthly!$D99, FALSE))</f>
        <v>875908.53425854305</v>
      </c>
      <c r="W99">
        <f>IF(ISBLANK(HLOOKUP(W$1, m_preprocess!$1:$1048576, monthly!$D99, FALSE)), "", HLOOKUP(W$1, m_preprocess!$1:$1048576, monthly!$D99, FALSE))</f>
        <v>104.66484007825827</v>
      </c>
      <c r="X99" t="str">
        <f>IF(ISBLANK(HLOOKUP(X$1, m_preprocess!$1:$1048576, monthly!$D99, FALSE)), "", HLOOKUP(X$1, m_preprocess!$1:$1048576, monthly!$D99, FALSE))</f>
        <v/>
      </c>
      <c r="Y99" t="str">
        <f>IF(ISBLANK(HLOOKUP(Y$1, m_preprocess!$1:$1048576, monthly!$D99, FALSE)), "", HLOOKUP(Y$1, m_preprocess!$1:$1048576, monthly!$D99, FALSE))</f>
        <v/>
      </c>
      <c r="Z99" t="str">
        <f>IF(ISBLANK(HLOOKUP(Z$1, m_preprocess!$1:$1048576, monthly!$D99, FALSE)), "", HLOOKUP(Z$1, m_preprocess!$1:$1048576, monthly!$D99, FALSE))</f>
        <v/>
      </c>
    </row>
    <row r="100" spans="1:26">
      <c r="A100" s="31">
        <v>36951</v>
      </c>
      <c r="B100">
        <v>2001</v>
      </c>
      <c r="C100">
        <v>3</v>
      </c>
      <c r="D100">
        <v>100</v>
      </c>
      <c r="E100">
        <f>IF(ISBLANK(HLOOKUP(E$1, m_preprocess!$1:$1048576, monthly!$D100, FALSE)), "", HLOOKUP(E$1, m_preprocess!$1:$1048576, monthly!$D100, FALSE))</f>
        <v>75.184235317364383</v>
      </c>
      <c r="F100">
        <f>IF(ISBLANK(HLOOKUP(F$1, m_preprocess!$1:$1048576, monthly!$D100, FALSE)), "", HLOOKUP(F$1, m_preprocess!$1:$1048576, monthly!$D100, FALSE))</f>
        <v>73.266682961507058</v>
      </c>
      <c r="G100">
        <f>IF(ISBLANK(HLOOKUP(G$1, m_preprocess!$1:$1048576, monthly!$D100, FALSE)), "", HLOOKUP(G$1, m_preprocess!$1:$1048576, monthly!$D100, FALSE))</f>
        <v>109.06477796956378</v>
      </c>
      <c r="H100" t="str">
        <f>IF(ISBLANK(HLOOKUP(H$1, m_preprocess!$1:$1048576, monthly!$D100, FALSE)), "", HLOOKUP(H$1, m_preprocess!$1:$1048576, monthly!$D100, FALSE))</f>
        <v/>
      </c>
      <c r="I100" t="str">
        <f>IF(ISBLANK(HLOOKUP(I$1, m_preprocess!$1:$1048576, monthly!$D100, FALSE)), "", HLOOKUP(I$1, m_preprocess!$1:$1048576, monthly!$D100, FALSE))</f>
        <v/>
      </c>
      <c r="J100">
        <f>IF(ISBLANK(HLOOKUP(J$1, m_preprocess!$1:$1048576, monthly!$D100, FALSE)), "", HLOOKUP(J$1, m_preprocess!$1:$1048576, monthly!$D100, FALSE))</f>
        <v>79.069999999999993</v>
      </c>
      <c r="K100">
        <f>IF(ISBLANK(HLOOKUP(K$1, m_preprocess!$1:$1048576, monthly!$D100, FALSE)), "", HLOOKUP(K$1, m_preprocess!$1:$1048576, monthly!$D100, FALSE))</f>
        <v>94.414124721073961</v>
      </c>
      <c r="L100">
        <f>IF(ISBLANK(HLOOKUP(L$1, m_preprocess!$1:$1048576, monthly!$D100, FALSE)), "", HLOOKUP(L$1, m_preprocess!$1:$1048576, monthly!$D100, FALSE))</f>
        <v>98.33873951617332</v>
      </c>
      <c r="M100">
        <f>IF(ISBLANK(HLOOKUP(M$1, m_preprocess!$1:$1048576, monthly!$D100, FALSE)), "", HLOOKUP(M$1, m_preprocess!$1:$1048576, monthly!$D100, FALSE))</f>
        <v>40.6028258861461</v>
      </c>
      <c r="N100">
        <f>IF(ISBLANK(HLOOKUP(N$1, m_preprocess!$1:$1048576, monthly!$D100, FALSE)), "", HLOOKUP(N$1, m_preprocess!$1:$1048576, monthly!$D100, FALSE))</f>
        <v>57.73591363002722</v>
      </c>
      <c r="O100">
        <f>IF(ISBLANK(HLOOKUP(O$1, m_preprocess!$1:$1048576, monthly!$D100, FALSE)), "", HLOOKUP(O$1, m_preprocess!$1:$1048576, monthly!$D100, FALSE))</f>
        <v>10.400047666960033</v>
      </c>
      <c r="P100">
        <f>IF(ISBLANK(HLOOKUP(P$1, m_preprocess!$1:$1048576, monthly!$D100, FALSE)), "", HLOOKUP(P$1, m_preprocess!$1:$1048576, monthly!$D100, FALSE))</f>
        <v>2.0136306258376679</v>
      </c>
      <c r="Q100">
        <f>IF(ISBLANK(HLOOKUP(Q$1, m_preprocess!$1:$1048576, monthly!$D100, FALSE)), "", HLOOKUP(Q$1, m_preprocess!$1:$1048576, monthly!$D100, FALSE))</f>
        <v>1.2744995334367644</v>
      </c>
      <c r="R100">
        <f>IF(ISBLANK(HLOOKUP(R$1, m_preprocess!$1:$1048576, monthly!$D100, FALSE)), "", HLOOKUP(R$1, m_preprocess!$1:$1048576, monthly!$D100, FALSE))</f>
        <v>0.73913109240090369</v>
      </c>
      <c r="S100">
        <f>IF(ISBLANK(HLOOKUP(S$1, m_preprocess!$1:$1048576, monthly!$D100, FALSE)), "", HLOOKUP(S$1, m_preprocess!$1:$1048576, monthly!$D100, FALSE))</f>
        <v>4.8270838680160795</v>
      </c>
      <c r="T100">
        <f>IF(ISBLANK(HLOOKUP(T$1, m_preprocess!$1:$1048576, monthly!$D100, FALSE)), "", HLOOKUP(T$1, m_preprocess!$1:$1048576, monthly!$D100, FALSE))</f>
        <v>3.5593331731062854</v>
      </c>
      <c r="U100">
        <f>IF(ISBLANK(HLOOKUP(U$1, m_preprocess!$1:$1048576, monthly!$D100, FALSE)), "", HLOOKUP(U$1, m_preprocess!$1:$1048576, monthly!$D100, FALSE))</f>
        <v>213432.65997367704</v>
      </c>
      <c r="V100">
        <f>IF(ISBLANK(HLOOKUP(V$1, m_preprocess!$1:$1048576, monthly!$D100, FALSE)), "", HLOOKUP(V$1, m_preprocess!$1:$1048576, monthly!$D100, FALSE))</f>
        <v>866073.38118053228</v>
      </c>
      <c r="W100">
        <f>IF(ISBLANK(HLOOKUP(W$1, m_preprocess!$1:$1048576, monthly!$D100, FALSE)), "", HLOOKUP(W$1, m_preprocess!$1:$1048576, monthly!$D100, FALSE))</f>
        <v>104.42390273201742</v>
      </c>
      <c r="X100" t="str">
        <f>IF(ISBLANK(HLOOKUP(X$1, m_preprocess!$1:$1048576, monthly!$D100, FALSE)), "", HLOOKUP(X$1, m_preprocess!$1:$1048576, monthly!$D100, FALSE))</f>
        <v/>
      </c>
      <c r="Y100" t="str">
        <f>IF(ISBLANK(HLOOKUP(Y$1, m_preprocess!$1:$1048576, monthly!$D100, FALSE)), "", HLOOKUP(Y$1, m_preprocess!$1:$1048576, monthly!$D100, FALSE))</f>
        <v/>
      </c>
      <c r="Z100" t="str">
        <f>IF(ISBLANK(HLOOKUP(Z$1, m_preprocess!$1:$1048576, monthly!$D100, FALSE)), "", HLOOKUP(Z$1, m_preprocess!$1:$1048576, monthly!$D100, FALSE))</f>
        <v/>
      </c>
    </row>
    <row r="101" spans="1:26">
      <c r="A101" s="31">
        <v>36982</v>
      </c>
      <c r="B101">
        <v>2001</v>
      </c>
      <c r="C101">
        <v>4</v>
      </c>
      <c r="D101">
        <v>101</v>
      </c>
      <c r="E101">
        <f>IF(ISBLANK(HLOOKUP(E$1, m_preprocess!$1:$1048576, monthly!$D101, FALSE)), "", HLOOKUP(E$1, m_preprocess!$1:$1048576, monthly!$D101, FALSE))</f>
        <v>69.148391395212911</v>
      </c>
      <c r="F101">
        <f>IF(ISBLANK(HLOOKUP(F$1, m_preprocess!$1:$1048576, monthly!$D101, FALSE)), "", HLOOKUP(F$1, m_preprocess!$1:$1048576, monthly!$D101, FALSE))</f>
        <v>69.517875448100256</v>
      </c>
      <c r="G101">
        <f>IF(ISBLANK(HLOOKUP(G$1, m_preprocess!$1:$1048576, monthly!$D101, FALSE)), "", HLOOKUP(G$1, m_preprocess!$1:$1048576, monthly!$D101, FALSE))</f>
        <v>109.53902486505891</v>
      </c>
      <c r="H101" t="str">
        <f>IF(ISBLANK(HLOOKUP(H$1, m_preprocess!$1:$1048576, monthly!$D101, FALSE)), "", HLOOKUP(H$1, m_preprocess!$1:$1048576, monthly!$D101, FALSE))</f>
        <v/>
      </c>
      <c r="I101" t="str">
        <f>IF(ISBLANK(HLOOKUP(I$1, m_preprocess!$1:$1048576, monthly!$D101, FALSE)), "", HLOOKUP(I$1, m_preprocess!$1:$1048576, monthly!$D101, FALSE))</f>
        <v/>
      </c>
      <c r="J101">
        <f>IF(ISBLANK(HLOOKUP(J$1, m_preprocess!$1:$1048576, monthly!$D101, FALSE)), "", HLOOKUP(J$1, m_preprocess!$1:$1048576, monthly!$D101, FALSE))</f>
        <v>80.260000000000005</v>
      </c>
      <c r="K101">
        <f>IF(ISBLANK(HLOOKUP(K$1, m_preprocess!$1:$1048576, monthly!$D101, FALSE)), "", HLOOKUP(K$1, m_preprocess!$1:$1048576, monthly!$D101, FALSE))</f>
        <v>96.384893528145653</v>
      </c>
      <c r="L101">
        <f>IF(ISBLANK(HLOOKUP(L$1, m_preprocess!$1:$1048576, monthly!$D101, FALSE)), "", HLOOKUP(L$1, m_preprocess!$1:$1048576, monthly!$D101, FALSE))</f>
        <v>100.65090251608325</v>
      </c>
      <c r="M101">
        <f>IF(ISBLANK(HLOOKUP(M$1, m_preprocess!$1:$1048576, monthly!$D101, FALSE)), "", HLOOKUP(M$1, m_preprocess!$1:$1048576, monthly!$D101, FALSE))</f>
        <v>49.986581554398718</v>
      </c>
      <c r="N101">
        <f>IF(ISBLANK(HLOOKUP(N$1, m_preprocess!$1:$1048576, monthly!$D101, FALSE)), "", HLOOKUP(N$1, m_preprocess!$1:$1048576, monthly!$D101, FALSE))</f>
        <v>50.664320961684517</v>
      </c>
      <c r="O101">
        <f>IF(ISBLANK(HLOOKUP(O$1, m_preprocess!$1:$1048576, monthly!$D101, FALSE)), "", HLOOKUP(O$1, m_preprocess!$1:$1048576, monthly!$D101, FALSE))</f>
        <v>10.596087399335245</v>
      </c>
      <c r="P101">
        <f>IF(ISBLANK(HLOOKUP(P$1, m_preprocess!$1:$1048576, monthly!$D101, FALSE)), "", HLOOKUP(P$1, m_preprocess!$1:$1048576, monthly!$D101, FALSE))</f>
        <v>1.7898908652239667</v>
      </c>
      <c r="Q101">
        <f>IF(ISBLANK(HLOOKUP(Q$1, m_preprocess!$1:$1048576, monthly!$D101, FALSE)), "", HLOOKUP(Q$1, m_preprocess!$1:$1048576, monthly!$D101, FALSE))</f>
        <v>1.1174518901811472</v>
      </c>
      <c r="R101">
        <f>IF(ISBLANK(HLOOKUP(R$1, m_preprocess!$1:$1048576, monthly!$D101, FALSE)), "", HLOOKUP(R$1, m_preprocess!$1:$1048576, monthly!$D101, FALSE))</f>
        <v>0.67243897504281913</v>
      </c>
      <c r="S101">
        <f>IF(ISBLANK(HLOOKUP(S$1, m_preprocess!$1:$1048576, monthly!$D101, FALSE)), "", HLOOKUP(S$1, m_preprocess!$1:$1048576, monthly!$D101, FALSE))</f>
        <v>4.5442460593480813</v>
      </c>
      <c r="T101">
        <f>IF(ISBLANK(HLOOKUP(T$1, m_preprocess!$1:$1048576, monthly!$D101, FALSE)), "", HLOOKUP(T$1, m_preprocess!$1:$1048576, monthly!$D101, FALSE))</f>
        <v>4.2619504747631964</v>
      </c>
      <c r="U101">
        <f>IF(ISBLANK(HLOOKUP(U$1, m_preprocess!$1:$1048576, monthly!$D101, FALSE)), "", HLOOKUP(U$1, m_preprocess!$1:$1048576, monthly!$D101, FALSE))</f>
        <v>208729.10208739861</v>
      </c>
      <c r="V101">
        <f>IF(ISBLANK(HLOOKUP(V$1, m_preprocess!$1:$1048576, monthly!$D101, FALSE)), "", HLOOKUP(V$1, m_preprocess!$1:$1048576, monthly!$D101, FALSE))</f>
        <v>855666.15634886466</v>
      </c>
      <c r="W101">
        <f>IF(ISBLANK(HLOOKUP(W$1, m_preprocess!$1:$1048576, monthly!$D101, FALSE)), "", HLOOKUP(W$1, m_preprocess!$1:$1048576, monthly!$D101, FALSE))</f>
        <v>105.15925391828158</v>
      </c>
      <c r="X101" t="str">
        <f>IF(ISBLANK(HLOOKUP(X$1, m_preprocess!$1:$1048576, monthly!$D101, FALSE)), "", HLOOKUP(X$1, m_preprocess!$1:$1048576, monthly!$D101, FALSE))</f>
        <v/>
      </c>
      <c r="Y101" t="str">
        <f>IF(ISBLANK(HLOOKUP(Y$1, m_preprocess!$1:$1048576, monthly!$D101, FALSE)), "", HLOOKUP(Y$1, m_preprocess!$1:$1048576, monthly!$D101, FALSE))</f>
        <v/>
      </c>
      <c r="Z101" t="str">
        <f>IF(ISBLANK(HLOOKUP(Z$1, m_preprocess!$1:$1048576, monthly!$D101, FALSE)), "", HLOOKUP(Z$1, m_preprocess!$1:$1048576, monthly!$D101, FALSE))</f>
        <v/>
      </c>
    </row>
    <row r="102" spans="1:26">
      <c r="A102" s="31">
        <v>37012</v>
      </c>
      <c r="B102">
        <v>2001</v>
      </c>
      <c r="C102">
        <v>5</v>
      </c>
      <c r="D102">
        <v>102</v>
      </c>
      <c r="E102">
        <f>IF(ISBLANK(HLOOKUP(E$1, m_preprocess!$1:$1048576, monthly!$D102, FALSE)), "", HLOOKUP(E$1, m_preprocess!$1:$1048576, monthly!$D102, FALSE))</f>
        <v>76.14655533371527</v>
      </c>
      <c r="F102">
        <f>IF(ISBLANK(HLOOKUP(F$1, m_preprocess!$1:$1048576, monthly!$D102, FALSE)), "", HLOOKUP(F$1, m_preprocess!$1:$1048576, monthly!$D102, FALSE))</f>
        <v>74.569152131831956</v>
      </c>
      <c r="G102">
        <f>IF(ISBLANK(HLOOKUP(G$1, m_preprocess!$1:$1048576, monthly!$D102, FALSE)), "", HLOOKUP(G$1, m_preprocess!$1:$1048576, monthly!$D102, FALSE))</f>
        <v>109.90305990241741</v>
      </c>
      <c r="H102" t="str">
        <f>IF(ISBLANK(HLOOKUP(H$1, m_preprocess!$1:$1048576, monthly!$D102, FALSE)), "", HLOOKUP(H$1, m_preprocess!$1:$1048576, monthly!$D102, FALSE))</f>
        <v/>
      </c>
      <c r="I102" t="str">
        <f>IF(ISBLANK(HLOOKUP(I$1, m_preprocess!$1:$1048576, monthly!$D102, FALSE)), "", HLOOKUP(I$1, m_preprocess!$1:$1048576, monthly!$D102, FALSE))</f>
        <v/>
      </c>
      <c r="J102">
        <f>IF(ISBLANK(HLOOKUP(J$1, m_preprocess!$1:$1048576, monthly!$D102, FALSE)), "", HLOOKUP(J$1, m_preprocess!$1:$1048576, monthly!$D102, FALSE))</f>
        <v>83.26</v>
      </c>
      <c r="K102">
        <f>IF(ISBLANK(HLOOKUP(K$1, m_preprocess!$1:$1048576, monthly!$D102, FALSE)), "", HLOOKUP(K$1, m_preprocess!$1:$1048576, monthly!$D102, FALSE))</f>
        <v>97.875059193280094</v>
      </c>
      <c r="L102">
        <f>IF(ISBLANK(HLOOKUP(L$1, m_preprocess!$1:$1048576, monthly!$D102, FALSE)), "", HLOOKUP(L$1, m_preprocess!$1:$1048576, monthly!$D102, FALSE))</f>
        <v>99.391536647459162</v>
      </c>
      <c r="M102">
        <f>IF(ISBLANK(HLOOKUP(M$1, m_preprocess!$1:$1048576, monthly!$D102, FALSE)), "", HLOOKUP(M$1, m_preprocess!$1:$1048576, monthly!$D102, FALSE))</f>
        <v>44.1286701055894</v>
      </c>
      <c r="N102">
        <f>IF(ISBLANK(HLOOKUP(N$1, m_preprocess!$1:$1048576, monthly!$D102, FALSE)), "", HLOOKUP(N$1, m_preprocess!$1:$1048576, monthly!$D102, FALSE))</f>
        <v>55.262866541869755</v>
      </c>
      <c r="O102">
        <f>IF(ISBLANK(HLOOKUP(O$1, m_preprocess!$1:$1048576, monthly!$D102, FALSE)), "", HLOOKUP(O$1, m_preprocess!$1:$1048576, monthly!$D102, FALSE))</f>
        <v>10.365534945713941</v>
      </c>
      <c r="P102">
        <f>IF(ISBLANK(HLOOKUP(P$1, m_preprocess!$1:$1048576, monthly!$D102, FALSE)), "", HLOOKUP(P$1, m_preprocess!$1:$1048576, monthly!$D102, FALSE))</f>
        <v>2.0510398957275178</v>
      </c>
      <c r="Q102">
        <f>IF(ISBLANK(HLOOKUP(Q$1, m_preprocess!$1:$1048576, monthly!$D102, FALSE)), "", HLOOKUP(Q$1, m_preprocess!$1:$1048576, monthly!$D102, FALSE))</f>
        <v>1.2455753788656359</v>
      </c>
      <c r="R102">
        <f>IF(ISBLANK(HLOOKUP(R$1, m_preprocess!$1:$1048576, monthly!$D102, FALSE)), "", HLOOKUP(R$1, m_preprocess!$1:$1048576, monthly!$D102, FALSE))</f>
        <v>0.80546451686188203</v>
      </c>
      <c r="S102">
        <f>IF(ISBLANK(HLOOKUP(S$1, m_preprocess!$1:$1048576, monthly!$D102, FALSE)), "", HLOOKUP(S$1, m_preprocess!$1:$1048576, monthly!$D102, FALSE))</f>
        <v>4.9720966899101535</v>
      </c>
      <c r="T102">
        <f>IF(ISBLANK(HLOOKUP(T$1, m_preprocess!$1:$1048576, monthly!$D102, FALSE)), "", HLOOKUP(T$1, m_preprocess!$1:$1048576, monthly!$D102, FALSE))</f>
        <v>3.3423983600762699</v>
      </c>
      <c r="U102">
        <f>IF(ISBLANK(HLOOKUP(U$1, m_preprocess!$1:$1048576, monthly!$D102, FALSE)), "", HLOOKUP(U$1, m_preprocess!$1:$1048576, monthly!$D102, FALSE))</f>
        <v>207800.9463348772</v>
      </c>
      <c r="V102">
        <f>IF(ISBLANK(HLOOKUP(V$1, m_preprocess!$1:$1048576, monthly!$D102, FALSE)), "", HLOOKUP(V$1, m_preprocess!$1:$1048576, monthly!$D102, FALSE))</f>
        <v>853715.26897620736</v>
      </c>
      <c r="W102">
        <f>IF(ISBLANK(HLOOKUP(W$1, m_preprocess!$1:$1048576, monthly!$D102, FALSE)), "", HLOOKUP(W$1, m_preprocess!$1:$1048576, monthly!$D102, FALSE))</f>
        <v>105.66963023077327</v>
      </c>
      <c r="X102" t="str">
        <f>IF(ISBLANK(HLOOKUP(X$1, m_preprocess!$1:$1048576, monthly!$D102, FALSE)), "", HLOOKUP(X$1, m_preprocess!$1:$1048576, monthly!$D102, FALSE))</f>
        <v/>
      </c>
      <c r="Y102" t="str">
        <f>IF(ISBLANK(HLOOKUP(Y$1, m_preprocess!$1:$1048576, monthly!$D102, FALSE)), "", HLOOKUP(Y$1, m_preprocess!$1:$1048576, monthly!$D102, FALSE))</f>
        <v/>
      </c>
      <c r="Z102" t="str">
        <f>IF(ISBLANK(HLOOKUP(Z$1, m_preprocess!$1:$1048576, monthly!$D102, FALSE)), "", HLOOKUP(Z$1, m_preprocess!$1:$1048576, monthly!$D102, FALSE))</f>
        <v/>
      </c>
    </row>
    <row r="103" spans="1:26">
      <c r="A103" s="31">
        <v>37043</v>
      </c>
      <c r="B103">
        <v>2001</v>
      </c>
      <c r="C103">
        <v>6</v>
      </c>
      <c r="D103">
        <v>103</v>
      </c>
      <c r="E103">
        <f>IF(ISBLANK(HLOOKUP(E$1, m_preprocess!$1:$1048576, monthly!$D103, FALSE)), "", HLOOKUP(E$1, m_preprocess!$1:$1048576, monthly!$D103, FALSE))</f>
        <v>72.527656752612955</v>
      </c>
      <c r="F103">
        <f>IF(ISBLANK(HLOOKUP(F$1, m_preprocess!$1:$1048576, monthly!$D103, FALSE)), "", HLOOKUP(F$1, m_preprocess!$1:$1048576, monthly!$D103, FALSE))</f>
        <v>73.578839208392679</v>
      </c>
      <c r="G103">
        <f>IF(ISBLANK(HLOOKUP(G$1, m_preprocess!$1:$1048576, monthly!$D103, FALSE)), "", HLOOKUP(G$1, m_preprocess!$1:$1048576, monthly!$D103, FALSE))</f>
        <v>109.39927244105274</v>
      </c>
      <c r="H103" t="str">
        <f>IF(ISBLANK(HLOOKUP(H$1, m_preprocess!$1:$1048576, monthly!$D103, FALSE)), "", HLOOKUP(H$1, m_preprocess!$1:$1048576, monthly!$D103, FALSE))</f>
        <v/>
      </c>
      <c r="I103" t="str">
        <f>IF(ISBLANK(HLOOKUP(I$1, m_preprocess!$1:$1048576, monthly!$D103, FALSE)), "", HLOOKUP(I$1, m_preprocess!$1:$1048576, monthly!$D103, FALSE))</f>
        <v/>
      </c>
      <c r="J103">
        <f>IF(ISBLANK(HLOOKUP(J$1, m_preprocess!$1:$1048576, monthly!$D103, FALSE)), "", HLOOKUP(J$1, m_preprocess!$1:$1048576, monthly!$D103, FALSE))</f>
        <v>82.91</v>
      </c>
      <c r="K103">
        <f>IF(ISBLANK(HLOOKUP(K$1, m_preprocess!$1:$1048576, monthly!$D103, FALSE)), "", HLOOKUP(K$1, m_preprocess!$1:$1048576, monthly!$D103, FALSE))</f>
        <v>94.951519211672775</v>
      </c>
      <c r="L103">
        <f>IF(ISBLANK(HLOOKUP(L$1, m_preprocess!$1:$1048576, monthly!$D103, FALSE)), "", HLOOKUP(L$1, m_preprocess!$1:$1048576, monthly!$D103, FALSE))</f>
        <v>96.380464687124061</v>
      </c>
      <c r="M103">
        <f>IF(ISBLANK(HLOOKUP(M$1, m_preprocess!$1:$1048576, monthly!$D103, FALSE)), "", HLOOKUP(M$1, m_preprocess!$1:$1048576, monthly!$D103, FALSE))</f>
        <v>41.741773558141468</v>
      </c>
      <c r="N103">
        <f>IF(ISBLANK(HLOOKUP(N$1, m_preprocess!$1:$1048576, monthly!$D103, FALSE)), "", HLOOKUP(N$1, m_preprocess!$1:$1048576, monthly!$D103, FALSE))</f>
        <v>54.638691128982593</v>
      </c>
      <c r="O103">
        <f>IF(ISBLANK(HLOOKUP(O$1, m_preprocess!$1:$1048576, monthly!$D103, FALSE)), "", HLOOKUP(O$1, m_preprocess!$1:$1048576, monthly!$D103, FALSE))</f>
        <v>9.7632684999110815</v>
      </c>
      <c r="P103">
        <f>IF(ISBLANK(HLOOKUP(P$1, m_preprocess!$1:$1048576, monthly!$D103, FALSE)), "", HLOOKUP(P$1, m_preprocess!$1:$1048576, monthly!$D103, FALSE))</f>
        <v>1.9821448862695226</v>
      </c>
      <c r="Q103">
        <f>IF(ISBLANK(HLOOKUP(Q$1, m_preprocess!$1:$1048576, monthly!$D103, FALSE)), "", HLOOKUP(Q$1, m_preprocess!$1:$1048576, monthly!$D103, FALSE))</f>
        <v>1.2041072260071608</v>
      </c>
      <c r="R103">
        <f>IF(ISBLANK(HLOOKUP(R$1, m_preprocess!$1:$1048576, monthly!$D103, FALSE)), "", HLOOKUP(R$1, m_preprocess!$1:$1048576, monthly!$D103, FALSE))</f>
        <v>0.77803766026236154</v>
      </c>
      <c r="S103">
        <f>IF(ISBLANK(HLOOKUP(S$1, m_preprocess!$1:$1048576, monthly!$D103, FALSE)), "", HLOOKUP(S$1, m_preprocess!$1:$1048576, monthly!$D103, FALSE))</f>
        <v>4.4773908365429316</v>
      </c>
      <c r="T103">
        <f>IF(ISBLANK(HLOOKUP(T$1, m_preprocess!$1:$1048576, monthly!$D103, FALSE)), "", HLOOKUP(T$1, m_preprocess!$1:$1048576, monthly!$D103, FALSE))</f>
        <v>3.3037327036471194</v>
      </c>
      <c r="U103">
        <f>IF(ISBLANK(HLOOKUP(U$1, m_preprocess!$1:$1048576, monthly!$D103, FALSE)), "", HLOOKUP(U$1, m_preprocess!$1:$1048576, monthly!$D103, FALSE))</f>
        <v>214335.18863620228</v>
      </c>
      <c r="V103">
        <f>IF(ISBLANK(HLOOKUP(V$1, m_preprocess!$1:$1048576, monthly!$D103, FALSE)), "", HLOOKUP(V$1, m_preprocess!$1:$1048576, monthly!$D103, FALSE))</f>
        <v>870070.83318890177</v>
      </c>
      <c r="W103">
        <f>IF(ISBLANK(HLOOKUP(W$1, m_preprocess!$1:$1048576, monthly!$D103, FALSE)), "", HLOOKUP(W$1, m_preprocess!$1:$1048576, monthly!$D103, FALSE))</f>
        <v>103.28321188148153</v>
      </c>
      <c r="X103" t="str">
        <f>IF(ISBLANK(HLOOKUP(X$1, m_preprocess!$1:$1048576, monthly!$D103, FALSE)), "", HLOOKUP(X$1, m_preprocess!$1:$1048576, monthly!$D103, FALSE))</f>
        <v/>
      </c>
      <c r="Y103" t="str">
        <f>IF(ISBLANK(HLOOKUP(Y$1, m_preprocess!$1:$1048576, monthly!$D103, FALSE)), "", HLOOKUP(Y$1, m_preprocess!$1:$1048576, monthly!$D103, FALSE))</f>
        <v/>
      </c>
      <c r="Z103" t="str">
        <f>IF(ISBLANK(HLOOKUP(Z$1, m_preprocess!$1:$1048576, monthly!$D103, FALSE)), "", HLOOKUP(Z$1, m_preprocess!$1:$1048576, monthly!$D103, FALSE))</f>
        <v/>
      </c>
    </row>
    <row r="104" spans="1:26">
      <c r="A104" s="31">
        <v>37073</v>
      </c>
      <c r="B104">
        <v>2001</v>
      </c>
      <c r="C104">
        <v>7</v>
      </c>
      <c r="D104">
        <v>104</v>
      </c>
      <c r="E104">
        <f>IF(ISBLANK(HLOOKUP(E$1, m_preprocess!$1:$1048576, monthly!$D104, FALSE)), "", HLOOKUP(E$1, m_preprocess!$1:$1048576, monthly!$D104, FALSE))</f>
        <v>72.98534170431482</v>
      </c>
      <c r="F104">
        <f>IF(ISBLANK(HLOOKUP(F$1, m_preprocess!$1:$1048576, monthly!$D104, FALSE)), "", HLOOKUP(F$1, m_preprocess!$1:$1048576, monthly!$D104, FALSE))</f>
        <v>73.099511686239254</v>
      </c>
      <c r="G104">
        <f>IF(ISBLANK(HLOOKUP(G$1, m_preprocess!$1:$1048576, monthly!$D104, FALSE)), "", HLOOKUP(G$1, m_preprocess!$1:$1048576, monthly!$D104, FALSE))</f>
        <v>108.80951115916042</v>
      </c>
      <c r="H104" t="str">
        <f>IF(ISBLANK(HLOOKUP(H$1, m_preprocess!$1:$1048576, monthly!$D104, FALSE)), "", HLOOKUP(H$1, m_preprocess!$1:$1048576, monthly!$D104, FALSE))</f>
        <v/>
      </c>
      <c r="I104" t="str">
        <f>IF(ISBLANK(HLOOKUP(I$1, m_preprocess!$1:$1048576, monthly!$D104, FALSE)), "", HLOOKUP(I$1, m_preprocess!$1:$1048576, monthly!$D104, FALSE))</f>
        <v/>
      </c>
      <c r="J104">
        <f>IF(ISBLANK(HLOOKUP(J$1, m_preprocess!$1:$1048576, monthly!$D104, FALSE)), "", HLOOKUP(J$1, m_preprocess!$1:$1048576, monthly!$D104, FALSE))</f>
        <v>83.48</v>
      </c>
      <c r="K104">
        <f>IF(ISBLANK(HLOOKUP(K$1, m_preprocess!$1:$1048576, monthly!$D104, FALSE)), "", HLOOKUP(K$1, m_preprocess!$1:$1048576, monthly!$D104, FALSE))</f>
        <v>92.522370724922283</v>
      </c>
      <c r="L104">
        <f>IF(ISBLANK(HLOOKUP(L$1, m_preprocess!$1:$1048576, monthly!$D104, FALSE)), "", HLOOKUP(L$1, m_preprocess!$1:$1048576, monthly!$D104, FALSE))</f>
        <v>99.731064310488435</v>
      </c>
      <c r="M104">
        <f>IF(ISBLANK(HLOOKUP(M$1, m_preprocess!$1:$1048576, monthly!$D104, FALSE)), "", HLOOKUP(M$1, m_preprocess!$1:$1048576, monthly!$D104, FALSE))</f>
        <v>37.497049037699689</v>
      </c>
      <c r="N104">
        <f>IF(ISBLANK(HLOOKUP(N$1, m_preprocess!$1:$1048576, monthly!$D104, FALSE)), "", HLOOKUP(N$1, m_preprocess!$1:$1048576, monthly!$D104, FALSE))</f>
        <v>62.234015272788746</v>
      </c>
      <c r="O104">
        <f>IF(ISBLANK(HLOOKUP(O$1, m_preprocess!$1:$1048576, monthly!$D104, FALSE)), "", HLOOKUP(O$1, m_preprocess!$1:$1048576, monthly!$D104, FALSE))</f>
        <v>9.6664478321596121</v>
      </c>
      <c r="P104">
        <f>IF(ISBLANK(HLOOKUP(P$1, m_preprocess!$1:$1048576, monthly!$D104, FALSE)), "", HLOOKUP(P$1, m_preprocess!$1:$1048576, monthly!$D104, FALSE))</f>
        <v>2.0057971407691886</v>
      </c>
      <c r="Q104">
        <f>IF(ISBLANK(HLOOKUP(Q$1, m_preprocess!$1:$1048576, monthly!$D104, FALSE)), "", HLOOKUP(Q$1, m_preprocess!$1:$1048576, monthly!$D104, FALSE))</f>
        <v>1.2479553452748573</v>
      </c>
      <c r="R104">
        <f>IF(ISBLANK(HLOOKUP(R$1, m_preprocess!$1:$1048576, monthly!$D104, FALSE)), "", HLOOKUP(R$1, m_preprocess!$1:$1048576, monthly!$D104, FALSE))</f>
        <v>0.75784179549433128</v>
      </c>
      <c r="S104">
        <f>IF(ISBLANK(HLOOKUP(S$1, m_preprocess!$1:$1048576, monthly!$D104, FALSE)), "", HLOOKUP(S$1, m_preprocess!$1:$1048576, monthly!$D104, FALSE))</f>
        <v>5.1407508388042213</v>
      </c>
      <c r="T104">
        <f>IF(ISBLANK(HLOOKUP(T$1, m_preprocess!$1:$1048576, monthly!$D104, FALSE)), "", HLOOKUP(T$1, m_preprocess!$1:$1048576, monthly!$D104, FALSE))</f>
        <v>2.5198998525862026</v>
      </c>
      <c r="U104">
        <f>IF(ISBLANK(HLOOKUP(U$1, m_preprocess!$1:$1048576, monthly!$D104, FALSE)), "", HLOOKUP(U$1, m_preprocess!$1:$1048576, monthly!$D104, FALSE))</f>
        <v>209524.0063881489</v>
      </c>
      <c r="V104">
        <f>IF(ISBLANK(HLOOKUP(V$1, m_preprocess!$1:$1048576, monthly!$D104, FALSE)), "", HLOOKUP(V$1, m_preprocess!$1:$1048576, monthly!$D104, FALSE))</f>
        <v>872167.01946716127</v>
      </c>
      <c r="W104">
        <f>IF(ISBLANK(HLOOKUP(W$1, m_preprocess!$1:$1048576, monthly!$D104, FALSE)), "", HLOOKUP(W$1, m_preprocess!$1:$1048576, monthly!$D104, FALSE))</f>
        <v>103.10318681212129</v>
      </c>
      <c r="X104" t="str">
        <f>IF(ISBLANK(HLOOKUP(X$1, m_preprocess!$1:$1048576, monthly!$D104, FALSE)), "", HLOOKUP(X$1, m_preprocess!$1:$1048576, monthly!$D104, FALSE))</f>
        <v/>
      </c>
      <c r="Y104" t="str">
        <f>IF(ISBLANK(HLOOKUP(Y$1, m_preprocess!$1:$1048576, monthly!$D104, FALSE)), "", HLOOKUP(Y$1, m_preprocess!$1:$1048576, monthly!$D104, FALSE))</f>
        <v/>
      </c>
      <c r="Z104" t="str">
        <f>IF(ISBLANK(HLOOKUP(Z$1, m_preprocess!$1:$1048576, monthly!$D104, FALSE)), "", HLOOKUP(Z$1, m_preprocess!$1:$1048576, monthly!$D104, FALSE))</f>
        <v/>
      </c>
    </row>
    <row r="105" spans="1:26">
      <c r="A105" s="31">
        <v>37104</v>
      </c>
      <c r="B105">
        <v>2001</v>
      </c>
      <c r="C105">
        <v>8</v>
      </c>
      <c r="D105">
        <v>105</v>
      </c>
      <c r="E105">
        <f>IF(ISBLANK(HLOOKUP(E$1, m_preprocess!$1:$1048576, monthly!$D105, FALSE)), "", HLOOKUP(E$1, m_preprocess!$1:$1048576, monthly!$D105, FALSE))</f>
        <v>74.544458142059014</v>
      </c>
      <c r="F105">
        <f>IF(ISBLANK(HLOOKUP(F$1, m_preprocess!$1:$1048576, monthly!$D105, FALSE)), "", HLOOKUP(F$1, m_preprocess!$1:$1048576, monthly!$D105, FALSE))</f>
        <v>74.405809381271467</v>
      </c>
      <c r="G105">
        <f>IF(ISBLANK(HLOOKUP(G$1, m_preprocess!$1:$1048576, monthly!$D105, FALSE)), "", HLOOKUP(G$1, m_preprocess!$1:$1048576, monthly!$D105, FALSE))</f>
        <v>109.26360473350341</v>
      </c>
      <c r="H105" t="str">
        <f>IF(ISBLANK(HLOOKUP(H$1, m_preprocess!$1:$1048576, monthly!$D105, FALSE)), "", HLOOKUP(H$1, m_preprocess!$1:$1048576, monthly!$D105, FALSE))</f>
        <v/>
      </c>
      <c r="I105" t="str">
        <f>IF(ISBLANK(HLOOKUP(I$1, m_preprocess!$1:$1048576, monthly!$D105, FALSE)), "", HLOOKUP(I$1, m_preprocess!$1:$1048576, monthly!$D105, FALSE))</f>
        <v/>
      </c>
      <c r="J105">
        <f>IF(ISBLANK(HLOOKUP(J$1, m_preprocess!$1:$1048576, monthly!$D105, FALSE)), "", HLOOKUP(J$1, m_preprocess!$1:$1048576, monthly!$D105, FALSE))</f>
        <v>85.64</v>
      </c>
      <c r="K105">
        <f>IF(ISBLANK(HLOOKUP(K$1, m_preprocess!$1:$1048576, monthly!$D105, FALSE)), "", HLOOKUP(K$1, m_preprocess!$1:$1048576, monthly!$D105, FALSE))</f>
        <v>91.231851141499746</v>
      </c>
      <c r="L105">
        <f>IF(ISBLANK(HLOOKUP(L$1, m_preprocess!$1:$1048576, monthly!$D105, FALSE)), "", HLOOKUP(L$1, m_preprocess!$1:$1048576, monthly!$D105, FALSE))</f>
        <v>119.70242735849109</v>
      </c>
      <c r="M105">
        <f>IF(ISBLANK(HLOOKUP(M$1, m_preprocess!$1:$1048576, monthly!$D105, FALSE)), "", HLOOKUP(M$1, m_preprocess!$1:$1048576, monthly!$D105, FALSE))</f>
        <v>56.628687688162564</v>
      </c>
      <c r="N105">
        <f>IF(ISBLANK(HLOOKUP(N$1, m_preprocess!$1:$1048576, monthly!$D105, FALSE)), "", HLOOKUP(N$1, m_preprocess!$1:$1048576, monthly!$D105, FALSE))</f>
        <v>63.073739670328536</v>
      </c>
      <c r="O105">
        <f>IF(ISBLANK(HLOOKUP(O$1, m_preprocess!$1:$1048576, monthly!$D105, FALSE)), "", HLOOKUP(O$1, m_preprocess!$1:$1048576, monthly!$D105, FALSE))</f>
        <v>9.8875432825308032</v>
      </c>
      <c r="P105">
        <f>IF(ISBLANK(HLOOKUP(P$1, m_preprocess!$1:$1048576, monthly!$D105, FALSE)), "", HLOOKUP(P$1, m_preprocess!$1:$1048576, monthly!$D105, FALSE))</f>
        <v>2.1627684480807026</v>
      </c>
      <c r="Q105">
        <f>IF(ISBLANK(HLOOKUP(Q$1, m_preprocess!$1:$1048576, monthly!$D105, FALSE)), "", HLOOKUP(Q$1, m_preprocess!$1:$1048576, monthly!$D105, FALSE))</f>
        <v>1.3279695904196298</v>
      </c>
      <c r="R105">
        <f>IF(ISBLANK(HLOOKUP(R$1, m_preprocess!$1:$1048576, monthly!$D105, FALSE)), "", HLOOKUP(R$1, m_preprocess!$1:$1048576, monthly!$D105, FALSE))</f>
        <v>0.83479885766107276</v>
      </c>
      <c r="S105">
        <f>IF(ISBLANK(HLOOKUP(S$1, m_preprocess!$1:$1048576, monthly!$D105, FALSE)), "", HLOOKUP(S$1, m_preprocess!$1:$1048576, monthly!$D105, FALSE))</f>
        <v>4.7286016803816757</v>
      </c>
      <c r="T105">
        <f>IF(ISBLANK(HLOOKUP(T$1, m_preprocess!$1:$1048576, monthly!$D105, FALSE)), "", HLOOKUP(T$1, m_preprocess!$1:$1048576, monthly!$D105, FALSE))</f>
        <v>2.9961731540684244</v>
      </c>
      <c r="U105">
        <f>IF(ISBLANK(HLOOKUP(U$1, m_preprocess!$1:$1048576, monthly!$D105, FALSE)), "", HLOOKUP(U$1, m_preprocess!$1:$1048576, monthly!$D105, FALSE))</f>
        <v>203079.4104251973</v>
      </c>
      <c r="V105">
        <f>IF(ISBLANK(HLOOKUP(V$1, m_preprocess!$1:$1048576, monthly!$D105, FALSE)), "", HLOOKUP(V$1, m_preprocess!$1:$1048576, monthly!$D105, FALSE))</f>
        <v>860351.22816928593</v>
      </c>
      <c r="W105">
        <f>IF(ISBLANK(HLOOKUP(W$1, m_preprocess!$1:$1048576, monthly!$D105, FALSE)), "", HLOOKUP(W$1, m_preprocess!$1:$1048576, monthly!$D105, FALSE))</f>
        <v>103.43797603719813</v>
      </c>
      <c r="X105" t="str">
        <f>IF(ISBLANK(HLOOKUP(X$1, m_preprocess!$1:$1048576, monthly!$D105, FALSE)), "", HLOOKUP(X$1, m_preprocess!$1:$1048576, monthly!$D105, FALSE))</f>
        <v/>
      </c>
      <c r="Y105" t="str">
        <f>IF(ISBLANK(HLOOKUP(Y$1, m_preprocess!$1:$1048576, monthly!$D105, FALSE)), "", HLOOKUP(Y$1, m_preprocess!$1:$1048576, monthly!$D105, FALSE))</f>
        <v/>
      </c>
      <c r="Z105" t="str">
        <f>IF(ISBLANK(HLOOKUP(Z$1, m_preprocess!$1:$1048576, monthly!$D105, FALSE)), "", HLOOKUP(Z$1, m_preprocess!$1:$1048576, monthly!$D105, FALSE))</f>
        <v/>
      </c>
    </row>
    <row r="106" spans="1:26">
      <c r="A106" s="31">
        <v>37135</v>
      </c>
      <c r="B106">
        <v>2001</v>
      </c>
      <c r="C106">
        <v>9</v>
      </c>
      <c r="D106">
        <v>106</v>
      </c>
      <c r="E106">
        <f>IF(ISBLANK(HLOOKUP(E$1, m_preprocess!$1:$1048576, monthly!$D106, FALSE)), "", HLOOKUP(E$1, m_preprocess!$1:$1048576, monthly!$D106, FALSE))</f>
        <v>75.444780444129407</v>
      </c>
      <c r="F106">
        <f>IF(ISBLANK(HLOOKUP(F$1, m_preprocess!$1:$1048576, monthly!$D106, FALSE)), "", HLOOKUP(F$1, m_preprocess!$1:$1048576, monthly!$D106, FALSE))</f>
        <v>74.384926176345402</v>
      </c>
      <c r="G106">
        <f>IF(ISBLANK(HLOOKUP(G$1, m_preprocess!$1:$1048576, monthly!$D106, FALSE)), "", HLOOKUP(G$1, m_preprocess!$1:$1048576, monthly!$D106, FALSE))</f>
        <v>109.58463050786128</v>
      </c>
      <c r="H106" t="str">
        <f>IF(ISBLANK(HLOOKUP(H$1, m_preprocess!$1:$1048576, monthly!$D106, FALSE)), "", HLOOKUP(H$1, m_preprocess!$1:$1048576, monthly!$D106, FALSE))</f>
        <v/>
      </c>
      <c r="I106" t="str">
        <f>IF(ISBLANK(HLOOKUP(I$1, m_preprocess!$1:$1048576, monthly!$D106, FALSE)), "", HLOOKUP(I$1, m_preprocess!$1:$1048576, monthly!$D106, FALSE))</f>
        <v/>
      </c>
      <c r="J106">
        <f>IF(ISBLANK(HLOOKUP(J$1, m_preprocess!$1:$1048576, monthly!$D106, FALSE)), "", HLOOKUP(J$1, m_preprocess!$1:$1048576, monthly!$D106, FALSE))</f>
        <v>87.35</v>
      </c>
      <c r="K106">
        <f>IF(ISBLANK(HLOOKUP(K$1, m_preprocess!$1:$1048576, monthly!$D106, FALSE)), "", HLOOKUP(K$1, m_preprocess!$1:$1048576, monthly!$D106, FALSE))</f>
        <v>92.008534800295095</v>
      </c>
      <c r="L106">
        <f>IF(ISBLANK(HLOOKUP(L$1, m_preprocess!$1:$1048576, monthly!$D106, FALSE)), "", HLOOKUP(L$1, m_preprocess!$1:$1048576, monthly!$D106, FALSE))</f>
        <v>107.08701249636879</v>
      </c>
      <c r="M106">
        <f>IF(ISBLANK(HLOOKUP(M$1, m_preprocess!$1:$1048576, monthly!$D106, FALSE)), "", HLOOKUP(M$1, m_preprocess!$1:$1048576, monthly!$D106, FALSE))</f>
        <v>49.502061464971177</v>
      </c>
      <c r="N106">
        <f>IF(ISBLANK(HLOOKUP(N$1, m_preprocess!$1:$1048576, monthly!$D106, FALSE)), "", HLOOKUP(N$1, m_preprocess!$1:$1048576, monthly!$D106, FALSE))</f>
        <v>57.584951031397615</v>
      </c>
      <c r="O106">
        <f>IF(ISBLANK(HLOOKUP(O$1, m_preprocess!$1:$1048576, monthly!$D106, FALSE)), "", HLOOKUP(O$1, m_preprocess!$1:$1048576, monthly!$D106, FALSE))</f>
        <v>9.651418939288579</v>
      </c>
      <c r="P106">
        <f>IF(ISBLANK(HLOOKUP(P$1, m_preprocess!$1:$1048576, monthly!$D106, FALSE)), "", HLOOKUP(P$1, m_preprocess!$1:$1048576, monthly!$D106, FALSE))</f>
        <v>1.7976690060018985</v>
      </c>
      <c r="Q106">
        <f>IF(ISBLANK(HLOOKUP(Q$1, m_preprocess!$1:$1048576, monthly!$D106, FALSE)), "", HLOOKUP(Q$1, m_preprocess!$1:$1048576, monthly!$D106, FALSE))</f>
        <v>1.1044907322032205</v>
      </c>
      <c r="R106">
        <f>IF(ISBLANK(HLOOKUP(R$1, m_preprocess!$1:$1048576, monthly!$D106, FALSE)), "", HLOOKUP(R$1, m_preprocess!$1:$1048576, monthly!$D106, FALSE))</f>
        <v>0.69317827379867825</v>
      </c>
      <c r="S106">
        <f>IF(ISBLANK(HLOOKUP(S$1, m_preprocess!$1:$1048576, monthly!$D106, FALSE)), "", HLOOKUP(S$1, m_preprocess!$1:$1048576, monthly!$D106, FALSE))</f>
        <v>4.1492904339498331</v>
      </c>
      <c r="T106">
        <f>IF(ISBLANK(HLOOKUP(T$1, m_preprocess!$1:$1048576, monthly!$D106, FALSE)), "", HLOOKUP(T$1, m_preprocess!$1:$1048576, monthly!$D106, FALSE))</f>
        <v>3.7044594993368469</v>
      </c>
      <c r="U106">
        <f>IF(ISBLANK(HLOOKUP(U$1, m_preprocess!$1:$1048576, monthly!$D106, FALSE)), "", HLOOKUP(U$1, m_preprocess!$1:$1048576, monthly!$D106, FALSE))</f>
        <v>204929.37472898417</v>
      </c>
      <c r="V106">
        <f>IF(ISBLANK(HLOOKUP(V$1, m_preprocess!$1:$1048576, monthly!$D106, FALSE)), "", HLOOKUP(V$1, m_preprocess!$1:$1048576, monthly!$D106, FALSE))</f>
        <v>855699.36314078129</v>
      </c>
      <c r="W106">
        <f>IF(ISBLANK(HLOOKUP(W$1, m_preprocess!$1:$1048576, monthly!$D106, FALSE)), "", HLOOKUP(W$1, m_preprocess!$1:$1048576, monthly!$D106, FALSE))</f>
        <v>105.64177481461927</v>
      </c>
      <c r="X106" t="str">
        <f>IF(ISBLANK(HLOOKUP(X$1, m_preprocess!$1:$1048576, monthly!$D106, FALSE)), "", HLOOKUP(X$1, m_preprocess!$1:$1048576, monthly!$D106, FALSE))</f>
        <v/>
      </c>
      <c r="Y106" t="str">
        <f>IF(ISBLANK(HLOOKUP(Y$1, m_preprocess!$1:$1048576, monthly!$D106, FALSE)), "", HLOOKUP(Y$1, m_preprocess!$1:$1048576, monthly!$D106, FALSE))</f>
        <v/>
      </c>
      <c r="Z106" t="str">
        <f>IF(ISBLANK(HLOOKUP(Z$1, m_preprocess!$1:$1048576, monthly!$D106, FALSE)), "", HLOOKUP(Z$1, m_preprocess!$1:$1048576, monthly!$D106, FALSE))</f>
        <v/>
      </c>
    </row>
    <row r="107" spans="1:26">
      <c r="A107" s="31">
        <v>37165</v>
      </c>
      <c r="B107">
        <v>2001</v>
      </c>
      <c r="C107">
        <v>10</v>
      </c>
      <c r="D107">
        <v>107</v>
      </c>
      <c r="E107">
        <f>IF(ISBLANK(HLOOKUP(E$1, m_preprocess!$1:$1048576, monthly!$D107, FALSE)), "", HLOOKUP(E$1, m_preprocess!$1:$1048576, monthly!$D107, FALSE))</f>
        <v>79.479844214829143</v>
      </c>
      <c r="F107">
        <f>IF(ISBLANK(HLOOKUP(F$1, m_preprocess!$1:$1048576, monthly!$D107, FALSE)), "", HLOOKUP(F$1, m_preprocess!$1:$1048576, monthly!$D107, FALSE))</f>
        <v>78.636612844183148</v>
      </c>
      <c r="G107">
        <f>IF(ISBLANK(HLOOKUP(G$1, m_preprocess!$1:$1048576, monthly!$D107, FALSE)), "", HLOOKUP(G$1, m_preprocess!$1:$1048576, monthly!$D107, FALSE))</f>
        <v>109.61384862961764</v>
      </c>
      <c r="H107" t="str">
        <f>IF(ISBLANK(HLOOKUP(H$1, m_preprocess!$1:$1048576, monthly!$D107, FALSE)), "", HLOOKUP(H$1, m_preprocess!$1:$1048576, monthly!$D107, FALSE))</f>
        <v/>
      </c>
      <c r="I107" t="str">
        <f>IF(ISBLANK(HLOOKUP(I$1, m_preprocess!$1:$1048576, monthly!$D107, FALSE)), "", HLOOKUP(I$1, m_preprocess!$1:$1048576, monthly!$D107, FALSE))</f>
        <v/>
      </c>
      <c r="J107">
        <f>IF(ISBLANK(HLOOKUP(J$1, m_preprocess!$1:$1048576, monthly!$D107, FALSE)), "", HLOOKUP(J$1, m_preprocess!$1:$1048576, monthly!$D107, FALSE))</f>
        <v>92.37</v>
      </c>
      <c r="K107">
        <f>IF(ISBLANK(HLOOKUP(K$1, m_preprocess!$1:$1048576, monthly!$D107, FALSE)), "", HLOOKUP(K$1, m_preprocess!$1:$1048576, monthly!$D107, FALSE))</f>
        <v>88.196717320603724</v>
      </c>
      <c r="L107">
        <f>IF(ISBLANK(HLOOKUP(L$1, m_preprocess!$1:$1048576, monthly!$D107, FALSE)), "", HLOOKUP(L$1, m_preprocess!$1:$1048576, monthly!$D107, FALSE))</f>
        <v>105.16510798514329</v>
      </c>
      <c r="M107">
        <f>IF(ISBLANK(HLOOKUP(M$1, m_preprocess!$1:$1048576, monthly!$D107, FALSE)), "", HLOOKUP(M$1, m_preprocess!$1:$1048576, monthly!$D107, FALSE))</f>
        <v>43.738082130333538</v>
      </c>
      <c r="N107">
        <f>IF(ISBLANK(HLOOKUP(N$1, m_preprocess!$1:$1048576, monthly!$D107, FALSE)), "", HLOOKUP(N$1, m_preprocess!$1:$1048576, monthly!$D107, FALSE))</f>
        <v>61.427025854809756</v>
      </c>
      <c r="O107">
        <f>IF(ISBLANK(HLOOKUP(O$1, m_preprocess!$1:$1048576, monthly!$D107, FALSE)), "", HLOOKUP(O$1, m_preprocess!$1:$1048576, monthly!$D107, FALSE))</f>
        <v>9.4250924314086006</v>
      </c>
      <c r="P107">
        <f>IF(ISBLANK(HLOOKUP(P$1, m_preprocess!$1:$1048576, monthly!$D107, FALSE)), "", HLOOKUP(P$1, m_preprocess!$1:$1048576, monthly!$D107, FALSE))</f>
        <v>2.1047178872727317</v>
      </c>
      <c r="Q107">
        <f>IF(ISBLANK(HLOOKUP(Q$1, m_preprocess!$1:$1048576, monthly!$D107, FALSE)), "", HLOOKUP(Q$1, m_preprocess!$1:$1048576, monthly!$D107, FALSE))</f>
        <v>1.3206660076631636</v>
      </c>
      <c r="R107">
        <f>IF(ISBLANK(HLOOKUP(R$1, m_preprocess!$1:$1048576, monthly!$D107, FALSE)), "", HLOOKUP(R$1, m_preprocess!$1:$1048576, monthly!$D107, FALSE))</f>
        <v>0.78405187960956801</v>
      </c>
      <c r="S107">
        <f>IF(ISBLANK(HLOOKUP(S$1, m_preprocess!$1:$1048576, monthly!$D107, FALSE)), "", HLOOKUP(S$1, m_preprocess!$1:$1048576, monthly!$D107, FALSE))</f>
        <v>4.3097483292978858</v>
      </c>
      <c r="T107">
        <f>IF(ISBLANK(HLOOKUP(T$1, m_preprocess!$1:$1048576, monthly!$D107, FALSE)), "", HLOOKUP(T$1, m_preprocess!$1:$1048576, monthly!$D107, FALSE))</f>
        <v>3.0106262148379841</v>
      </c>
      <c r="U107">
        <f>IF(ISBLANK(HLOOKUP(U$1, m_preprocess!$1:$1048576, monthly!$D107, FALSE)), "", HLOOKUP(U$1, m_preprocess!$1:$1048576, monthly!$D107, FALSE))</f>
        <v>210264.39485064996</v>
      </c>
      <c r="V107">
        <f>IF(ISBLANK(HLOOKUP(V$1, m_preprocess!$1:$1048576, monthly!$D107, FALSE)), "", HLOOKUP(V$1, m_preprocess!$1:$1048576, monthly!$D107, FALSE))</f>
        <v>853993.8038553826</v>
      </c>
      <c r="W107">
        <f>IF(ISBLANK(HLOOKUP(W$1, m_preprocess!$1:$1048576, monthly!$D107, FALSE)), "", HLOOKUP(W$1, m_preprocess!$1:$1048576, monthly!$D107, FALSE))</f>
        <v>104.39551059764831</v>
      </c>
      <c r="X107" t="str">
        <f>IF(ISBLANK(HLOOKUP(X$1, m_preprocess!$1:$1048576, monthly!$D107, FALSE)), "", HLOOKUP(X$1, m_preprocess!$1:$1048576, monthly!$D107, FALSE))</f>
        <v/>
      </c>
      <c r="Y107" t="str">
        <f>IF(ISBLANK(HLOOKUP(Y$1, m_preprocess!$1:$1048576, monthly!$D107, FALSE)), "", HLOOKUP(Y$1, m_preprocess!$1:$1048576, monthly!$D107, FALSE))</f>
        <v/>
      </c>
      <c r="Z107" t="str">
        <f>IF(ISBLANK(HLOOKUP(Z$1, m_preprocess!$1:$1048576, monthly!$D107, FALSE)), "", HLOOKUP(Z$1, m_preprocess!$1:$1048576, monthly!$D107, FALSE))</f>
        <v/>
      </c>
    </row>
    <row r="108" spans="1:26">
      <c r="A108" s="31">
        <v>37196</v>
      </c>
      <c r="B108">
        <v>2001</v>
      </c>
      <c r="C108">
        <v>11</v>
      </c>
      <c r="D108">
        <v>108</v>
      </c>
      <c r="E108">
        <f>IF(ISBLANK(HLOOKUP(E$1, m_preprocess!$1:$1048576, monthly!$D108, FALSE)), "", HLOOKUP(E$1, m_preprocess!$1:$1048576, monthly!$D108, FALSE))</f>
        <v>78.944812557398407</v>
      </c>
      <c r="F108">
        <f>IF(ISBLANK(HLOOKUP(F$1, m_preprocess!$1:$1048576, monthly!$D108, FALSE)), "", HLOOKUP(F$1, m_preprocess!$1:$1048576, monthly!$D108, FALSE))</f>
        <v>81.836425204605945</v>
      </c>
      <c r="G108">
        <f>IF(ISBLANK(HLOOKUP(G$1, m_preprocess!$1:$1048576, monthly!$D108, FALSE)), "", HLOOKUP(G$1, m_preprocess!$1:$1048576, monthly!$D108, FALSE))</f>
        <v>110.10206045279276</v>
      </c>
      <c r="H108" t="str">
        <f>IF(ISBLANK(HLOOKUP(H$1, m_preprocess!$1:$1048576, monthly!$D108, FALSE)), "", HLOOKUP(H$1, m_preprocess!$1:$1048576, monthly!$D108, FALSE))</f>
        <v/>
      </c>
      <c r="I108" t="str">
        <f>IF(ISBLANK(HLOOKUP(I$1, m_preprocess!$1:$1048576, monthly!$D108, FALSE)), "", HLOOKUP(I$1, m_preprocess!$1:$1048576, monthly!$D108, FALSE))</f>
        <v/>
      </c>
      <c r="J108">
        <f>IF(ISBLANK(HLOOKUP(J$1, m_preprocess!$1:$1048576, monthly!$D108, FALSE)), "", HLOOKUP(J$1, m_preprocess!$1:$1048576, monthly!$D108, FALSE))</f>
        <v>93.47</v>
      </c>
      <c r="K108">
        <f>IF(ISBLANK(HLOOKUP(K$1, m_preprocess!$1:$1048576, monthly!$D108, FALSE)), "", HLOOKUP(K$1, m_preprocess!$1:$1048576, monthly!$D108, FALSE))</f>
        <v>85.936171024489454</v>
      </c>
      <c r="L108">
        <f>IF(ISBLANK(HLOOKUP(L$1, m_preprocess!$1:$1048576, monthly!$D108, FALSE)), "", HLOOKUP(L$1, m_preprocess!$1:$1048576, monthly!$D108, FALSE))</f>
        <v>103.2522166168981</v>
      </c>
      <c r="M108">
        <f>IF(ISBLANK(HLOOKUP(M$1, m_preprocess!$1:$1048576, monthly!$D108, FALSE)), "", HLOOKUP(M$1, m_preprocess!$1:$1048576, monthly!$D108, FALSE))</f>
        <v>38.146589064138453</v>
      </c>
      <c r="N108">
        <f>IF(ISBLANK(HLOOKUP(N$1, m_preprocess!$1:$1048576, monthly!$D108, FALSE)), "", HLOOKUP(N$1, m_preprocess!$1:$1048576, monthly!$D108, FALSE))</f>
        <v>65.105627552759657</v>
      </c>
      <c r="O108">
        <f>IF(ISBLANK(HLOOKUP(O$1, m_preprocess!$1:$1048576, monthly!$D108, FALSE)), "", HLOOKUP(O$1, m_preprocess!$1:$1048576, monthly!$D108, FALSE))</f>
        <v>10.045526748346148</v>
      </c>
      <c r="P108">
        <f>IF(ISBLANK(HLOOKUP(P$1, m_preprocess!$1:$1048576, monthly!$D108, FALSE)), "", HLOOKUP(P$1, m_preprocess!$1:$1048576, monthly!$D108, FALSE))</f>
        <v>2.2143782238841254</v>
      </c>
      <c r="Q108">
        <f>IF(ISBLANK(HLOOKUP(Q$1, m_preprocess!$1:$1048576, monthly!$D108, FALSE)), "", HLOOKUP(Q$1, m_preprocess!$1:$1048576, monthly!$D108, FALSE))</f>
        <v>1.3181991091394083</v>
      </c>
      <c r="R108">
        <f>IF(ISBLANK(HLOOKUP(R$1, m_preprocess!$1:$1048576, monthly!$D108, FALSE)), "", HLOOKUP(R$1, m_preprocess!$1:$1048576, monthly!$D108, FALSE))</f>
        <v>0.89617911474471734</v>
      </c>
      <c r="S108">
        <f>IF(ISBLANK(HLOOKUP(S$1, m_preprocess!$1:$1048576, monthly!$D108, FALSE)), "", HLOOKUP(S$1, m_preprocess!$1:$1048576, monthly!$D108, FALSE))</f>
        <v>4.2221269935849994</v>
      </c>
      <c r="T108">
        <f>IF(ISBLANK(HLOOKUP(T$1, m_preprocess!$1:$1048576, monthly!$D108, FALSE)), "", HLOOKUP(T$1, m_preprocess!$1:$1048576, monthly!$D108, FALSE))</f>
        <v>3.6086567684675148</v>
      </c>
      <c r="U108">
        <f>IF(ISBLANK(HLOOKUP(U$1, m_preprocess!$1:$1048576, monthly!$D108, FALSE)), "", HLOOKUP(U$1, m_preprocess!$1:$1048576, monthly!$D108, FALSE))</f>
        <v>221875.52977962629</v>
      </c>
      <c r="V108">
        <f>IF(ISBLANK(HLOOKUP(V$1, m_preprocess!$1:$1048576, monthly!$D108, FALSE)), "", HLOOKUP(V$1, m_preprocess!$1:$1048576, monthly!$D108, FALSE))</f>
        <v>870275.51616411167</v>
      </c>
      <c r="W108">
        <f>IF(ISBLANK(HLOOKUP(W$1, m_preprocess!$1:$1048576, monthly!$D108, FALSE)), "", HLOOKUP(W$1, m_preprocess!$1:$1048576, monthly!$D108, FALSE))</f>
        <v>103.14492931845285</v>
      </c>
      <c r="X108" t="str">
        <f>IF(ISBLANK(HLOOKUP(X$1, m_preprocess!$1:$1048576, monthly!$D108, FALSE)), "", HLOOKUP(X$1, m_preprocess!$1:$1048576, monthly!$D108, FALSE))</f>
        <v/>
      </c>
      <c r="Y108" t="str">
        <f>IF(ISBLANK(HLOOKUP(Y$1, m_preprocess!$1:$1048576, monthly!$D108, FALSE)), "", HLOOKUP(Y$1, m_preprocess!$1:$1048576, monthly!$D108, FALSE))</f>
        <v/>
      </c>
      <c r="Z108" t="str">
        <f>IF(ISBLANK(HLOOKUP(Z$1, m_preprocess!$1:$1048576, monthly!$D108, FALSE)), "", HLOOKUP(Z$1, m_preprocess!$1:$1048576, monthly!$D108, FALSE))</f>
        <v/>
      </c>
    </row>
    <row r="109" spans="1:26">
      <c r="A109" s="31">
        <v>37226</v>
      </c>
      <c r="B109">
        <v>2001</v>
      </c>
      <c r="C109">
        <v>12</v>
      </c>
      <c r="D109">
        <v>109</v>
      </c>
      <c r="E109">
        <f>IF(ISBLANK(HLOOKUP(E$1, m_preprocess!$1:$1048576, monthly!$D109, FALSE)), "", HLOOKUP(E$1, m_preprocess!$1:$1048576, monthly!$D109, FALSE))</f>
        <v>73.908826684326186</v>
      </c>
      <c r="F109">
        <f>IF(ISBLANK(HLOOKUP(F$1, m_preprocess!$1:$1048576, monthly!$D109, FALSE)), "", HLOOKUP(F$1, m_preprocess!$1:$1048576, monthly!$D109, FALSE))</f>
        <v>78.674442121419972</v>
      </c>
      <c r="G109">
        <f>IF(ISBLANK(HLOOKUP(G$1, m_preprocess!$1:$1048576, monthly!$D109, FALSE)), "", HLOOKUP(G$1, m_preprocess!$1:$1048576, monthly!$D109, FALSE))</f>
        <v>106.2723706774229</v>
      </c>
      <c r="H109" t="str">
        <f>IF(ISBLANK(HLOOKUP(H$1, m_preprocess!$1:$1048576, monthly!$D109, FALSE)), "", HLOOKUP(H$1, m_preprocess!$1:$1048576, monthly!$D109, FALSE))</f>
        <v/>
      </c>
      <c r="I109" t="str">
        <f>IF(ISBLANK(HLOOKUP(I$1, m_preprocess!$1:$1048576, monthly!$D109, FALSE)), "", HLOOKUP(I$1, m_preprocess!$1:$1048576, monthly!$D109, FALSE))</f>
        <v/>
      </c>
      <c r="J109">
        <f>IF(ISBLANK(HLOOKUP(J$1, m_preprocess!$1:$1048576, monthly!$D109, FALSE)), "", HLOOKUP(J$1, m_preprocess!$1:$1048576, monthly!$D109, FALSE))</f>
        <v>95.1</v>
      </c>
      <c r="K109">
        <f>IF(ISBLANK(HLOOKUP(K$1, m_preprocess!$1:$1048576, monthly!$D109, FALSE)), "", HLOOKUP(K$1, m_preprocess!$1:$1048576, monthly!$D109, FALSE))</f>
        <v>85.250922307831289</v>
      </c>
      <c r="L109">
        <f>IF(ISBLANK(HLOOKUP(L$1, m_preprocess!$1:$1048576, monthly!$D109, FALSE)), "", HLOOKUP(L$1, m_preprocess!$1:$1048576, monthly!$D109, FALSE))</f>
        <v>104.43563658145266</v>
      </c>
      <c r="M109">
        <f>IF(ISBLANK(HLOOKUP(M$1, m_preprocess!$1:$1048576, monthly!$D109, FALSE)), "", HLOOKUP(M$1, m_preprocess!$1:$1048576, monthly!$D109, FALSE))</f>
        <v>46.197378218637297</v>
      </c>
      <c r="N109">
        <f>IF(ISBLANK(HLOOKUP(N$1, m_preprocess!$1:$1048576, monthly!$D109, FALSE)), "", HLOOKUP(N$1, m_preprocess!$1:$1048576, monthly!$D109, FALSE))</f>
        <v>58.238258362815358</v>
      </c>
      <c r="O109">
        <f>IF(ISBLANK(HLOOKUP(O$1, m_preprocess!$1:$1048576, monthly!$D109, FALSE)), "", HLOOKUP(O$1, m_preprocess!$1:$1048576, monthly!$D109, FALSE))</f>
        <v>9.0878757791545652</v>
      </c>
      <c r="P109">
        <f>IF(ISBLANK(HLOOKUP(P$1, m_preprocess!$1:$1048576, monthly!$D109, FALSE)), "", HLOOKUP(P$1, m_preprocess!$1:$1048576, monthly!$D109, FALSE))</f>
        <v>1.7123759826767135</v>
      </c>
      <c r="Q109">
        <f>IF(ISBLANK(HLOOKUP(Q$1, m_preprocess!$1:$1048576, monthly!$D109, FALSE)), "", HLOOKUP(Q$1, m_preprocess!$1:$1048576, monthly!$D109, FALSE))</f>
        <v>0.98430934055673824</v>
      </c>
      <c r="R109">
        <f>IF(ISBLANK(HLOOKUP(R$1, m_preprocess!$1:$1048576, monthly!$D109, FALSE)), "", HLOOKUP(R$1, m_preprocess!$1:$1048576, monthly!$D109, FALSE))</f>
        <v>0.72806664211997529</v>
      </c>
      <c r="S109">
        <f>IF(ISBLANK(HLOOKUP(S$1, m_preprocess!$1:$1048576, monthly!$D109, FALSE)), "", HLOOKUP(S$1, m_preprocess!$1:$1048576, monthly!$D109, FALSE))</f>
        <v>3.9951419350045962</v>
      </c>
      <c r="T109">
        <f>IF(ISBLANK(HLOOKUP(T$1, m_preprocess!$1:$1048576, monthly!$D109, FALSE)), "", HLOOKUP(T$1, m_preprocess!$1:$1048576, monthly!$D109, FALSE))</f>
        <v>3.380357861473255</v>
      </c>
      <c r="U109">
        <f>IF(ISBLANK(HLOOKUP(U$1, m_preprocess!$1:$1048576, monthly!$D109, FALSE)), "", HLOOKUP(U$1, m_preprocess!$1:$1048576, monthly!$D109, FALSE))</f>
        <v>280792.01660392981</v>
      </c>
      <c r="V109">
        <f>IF(ISBLANK(HLOOKUP(V$1, m_preprocess!$1:$1048576, monthly!$D109, FALSE)), "", HLOOKUP(V$1, m_preprocess!$1:$1048576, monthly!$D109, FALSE))</f>
        <v>931506.53470229148</v>
      </c>
      <c r="W109">
        <f>IF(ISBLANK(HLOOKUP(W$1, m_preprocess!$1:$1048576, monthly!$D109, FALSE)), "", HLOOKUP(W$1, m_preprocess!$1:$1048576, monthly!$D109, FALSE))</f>
        <v>102.28701765643653</v>
      </c>
      <c r="X109">
        <f>IF(ISBLANK(HLOOKUP(X$1, m_preprocess!$1:$1048576, monthly!$D109, FALSE)), "", HLOOKUP(X$1, m_preprocess!$1:$1048576, monthly!$D109, FALSE))</f>
        <v>15040.679601282993</v>
      </c>
      <c r="Y109" t="str">
        <f>IF(ISBLANK(HLOOKUP(Y$1, m_preprocess!$1:$1048576, monthly!$D109, FALSE)), "", HLOOKUP(Y$1, m_preprocess!$1:$1048576, monthly!$D109, FALSE))</f>
        <v/>
      </c>
      <c r="Z109" t="str">
        <f>IF(ISBLANK(HLOOKUP(Z$1, m_preprocess!$1:$1048576, monthly!$D109, FALSE)), "", HLOOKUP(Z$1, m_preprocess!$1:$1048576, monthly!$D109, FALSE))</f>
        <v/>
      </c>
    </row>
    <row r="110" spans="1:26">
      <c r="A110" s="31">
        <v>37257</v>
      </c>
      <c r="B110">
        <v>2002</v>
      </c>
      <c r="C110">
        <v>1</v>
      </c>
      <c r="D110">
        <v>110</v>
      </c>
      <c r="E110">
        <f>IF(ISBLANK(HLOOKUP(E$1, m_preprocess!$1:$1048576, monthly!$D110, FALSE)), "", HLOOKUP(E$1, m_preprocess!$1:$1048576, monthly!$D110, FALSE))</f>
        <v>67.982812962943314</v>
      </c>
      <c r="F110">
        <f>IF(ISBLANK(HLOOKUP(F$1, m_preprocess!$1:$1048576, monthly!$D110, FALSE)), "", HLOOKUP(F$1, m_preprocess!$1:$1048576, monthly!$D110, FALSE))</f>
        <v>67.109472138106057</v>
      </c>
      <c r="G110">
        <f>IF(ISBLANK(HLOOKUP(G$1, m_preprocess!$1:$1048576, monthly!$D110, FALSE)), "", HLOOKUP(G$1, m_preprocess!$1:$1048576, monthly!$D110, FALSE))</f>
        <v>100.07857059585723</v>
      </c>
      <c r="H110" t="str">
        <f>IF(ISBLANK(HLOOKUP(H$1, m_preprocess!$1:$1048576, monthly!$D110, FALSE)), "", HLOOKUP(H$1, m_preprocess!$1:$1048576, monthly!$D110, FALSE))</f>
        <v/>
      </c>
      <c r="I110" t="str">
        <f>IF(ISBLANK(HLOOKUP(I$1, m_preprocess!$1:$1048576, monthly!$D110, FALSE)), "", HLOOKUP(I$1, m_preprocess!$1:$1048576, monthly!$D110, FALSE))</f>
        <v/>
      </c>
      <c r="J110">
        <f>IF(ISBLANK(HLOOKUP(J$1, m_preprocess!$1:$1048576, monthly!$D110, FALSE)), "", HLOOKUP(J$1, m_preprocess!$1:$1048576, monthly!$D110, FALSE))</f>
        <v>82.07</v>
      </c>
      <c r="K110">
        <f>IF(ISBLANK(HLOOKUP(K$1, m_preprocess!$1:$1048576, monthly!$D110, FALSE)), "", HLOOKUP(K$1, m_preprocess!$1:$1048576, monthly!$D110, FALSE))</f>
        <v>84.995055637561492</v>
      </c>
      <c r="L110">
        <f>IF(ISBLANK(HLOOKUP(L$1, m_preprocess!$1:$1048576, monthly!$D110, FALSE)), "", HLOOKUP(L$1, m_preprocess!$1:$1048576, monthly!$D110, FALSE))</f>
        <v>102.67513218559951</v>
      </c>
      <c r="M110">
        <f>IF(ISBLANK(HLOOKUP(M$1, m_preprocess!$1:$1048576, monthly!$D110, FALSE)), "", HLOOKUP(M$1, m_preprocess!$1:$1048576, monthly!$D110, FALSE))</f>
        <v>42.499588908056786</v>
      </c>
      <c r="N110">
        <f>IF(ISBLANK(HLOOKUP(N$1, m_preprocess!$1:$1048576, monthly!$D110, FALSE)), "", HLOOKUP(N$1, m_preprocess!$1:$1048576, monthly!$D110, FALSE))</f>
        <v>60.175543277542708</v>
      </c>
      <c r="O110">
        <f>IF(ISBLANK(HLOOKUP(O$1, m_preprocess!$1:$1048576, monthly!$D110, FALSE)), "", HLOOKUP(O$1, m_preprocess!$1:$1048576, monthly!$D110, FALSE))</f>
        <v>8.9256114568215743</v>
      </c>
      <c r="P110">
        <f>IF(ISBLANK(HLOOKUP(P$1, m_preprocess!$1:$1048576, monthly!$D110, FALSE)), "", HLOOKUP(P$1, m_preprocess!$1:$1048576, monthly!$D110, FALSE))</f>
        <v>1.8388687173236635</v>
      </c>
      <c r="Q110">
        <f>IF(ISBLANK(HLOOKUP(Q$1, m_preprocess!$1:$1048576, monthly!$D110, FALSE)), "", HLOOKUP(Q$1, m_preprocess!$1:$1048576, monthly!$D110, FALSE))</f>
        <v>1.1039639478515131</v>
      </c>
      <c r="R110">
        <f>IF(ISBLANK(HLOOKUP(R$1, m_preprocess!$1:$1048576, monthly!$D110, FALSE)), "", HLOOKUP(R$1, m_preprocess!$1:$1048576, monthly!$D110, FALSE))</f>
        <v>0.73490476947215022</v>
      </c>
      <c r="S110">
        <f>IF(ISBLANK(HLOOKUP(S$1, m_preprocess!$1:$1048576, monthly!$D110, FALSE)), "", HLOOKUP(S$1, m_preprocess!$1:$1048576, monthly!$D110, FALSE))</f>
        <v>4.1475448941946267</v>
      </c>
      <c r="T110">
        <f>IF(ISBLANK(HLOOKUP(T$1, m_preprocess!$1:$1048576, monthly!$D110, FALSE)), "", HLOOKUP(T$1, m_preprocess!$1:$1048576, monthly!$D110, FALSE))</f>
        <v>2.937969149310971</v>
      </c>
      <c r="U110">
        <f>IF(ISBLANK(HLOOKUP(U$1, m_preprocess!$1:$1048576, monthly!$D110, FALSE)), "", HLOOKUP(U$1, m_preprocess!$1:$1048576, monthly!$D110, FALSE))</f>
        <v>230142.49374925319</v>
      </c>
      <c r="V110">
        <f>IF(ISBLANK(HLOOKUP(V$1, m_preprocess!$1:$1048576, monthly!$D110, FALSE)), "", HLOOKUP(V$1, m_preprocess!$1:$1048576, monthly!$D110, FALSE))</f>
        <v>878614.26515783009</v>
      </c>
      <c r="W110">
        <f>IF(ISBLANK(HLOOKUP(W$1, m_preprocess!$1:$1048576, monthly!$D110, FALSE)), "", HLOOKUP(W$1, m_preprocess!$1:$1048576, monthly!$D110, FALSE))</f>
        <v>100.31023597760202</v>
      </c>
      <c r="X110">
        <f>IF(ISBLANK(HLOOKUP(X$1, m_preprocess!$1:$1048576, monthly!$D110, FALSE)), "", HLOOKUP(X$1, m_preprocess!$1:$1048576, monthly!$D110, FALSE))</f>
        <v>13838.224463942955</v>
      </c>
      <c r="Y110" t="str">
        <f>IF(ISBLANK(HLOOKUP(Y$1, m_preprocess!$1:$1048576, monthly!$D110, FALSE)), "", HLOOKUP(Y$1, m_preprocess!$1:$1048576, monthly!$D110, FALSE))</f>
        <v/>
      </c>
      <c r="Z110" t="str">
        <f>IF(ISBLANK(HLOOKUP(Z$1, m_preprocess!$1:$1048576, monthly!$D110, FALSE)), "", HLOOKUP(Z$1, m_preprocess!$1:$1048576, monthly!$D110, FALSE))</f>
        <v/>
      </c>
    </row>
    <row r="111" spans="1:26">
      <c r="A111" s="31">
        <v>37288</v>
      </c>
      <c r="B111">
        <v>2002</v>
      </c>
      <c r="C111">
        <v>2</v>
      </c>
      <c r="D111">
        <v>111</v>
      </c>
      <c r="E111">
        <f>IF(ISBLANK(HLOOKUP(E$1, m_preprocess!$1:$1048576, monthly!$D111, FALSE)), "", HLOOKUP(E$1, m_preprocess!$1:$1048576, monthly!$D111, FALSE))</f>
        <v>68.015366873944757</v>
      </c>
      <c r="F111">
        <f>IF(ISBLANK(HLOOKUP(F$1, m_preprocess!$1:$1048576, monthly!$D111, FALSE)), "", HLOOKUP(F$1, m_preprocess!$1:$1048576, monthly!$D111, FALSE))</f>
        <v>67.763449237500083</v>
      </c>
      <c r="G111">
        <f>IF(ISBLANK(HLOOKUP(G$1, m_preprocess!$1:$1048576, monthly!$D111, FALSE)), "", HLOOKUP(G$1, m_preprocess!$1:$1048576, monthly!$D111, FALSE))</f>
        <v>104.24162690952596</v>
      </c>
      <c r="H111" t="str">
        <f>IF(ISBLANK(HLOOKUP(H$1, m_preprocess!$1:$1048576, monthly!$D111, FALSE)), "", HLOOKUP(H$1, m_preprocess!$1:$1048576, monthly!$D111, FALSE))</f>
        <v/>
      </c>
      <c r="I111" t="str">
        <f>IF(ISBLANK(HLOOKUP(I$1, m_preprocess!$1:$1048576, monthly!$D111, FALSE)), "", HLOOKUP(I$1, m_preprocess!$1:$1048576, monthly!$D111, FALSE))</f>
        <v/>
      </c>
      <c r="J111">
        <f>IF(ISBLANK(HLOOKUP(J$1, m_preprocess!$1:$1048576, monthly!$D111, FALSE)), "", HLOOKUP(J$1, m_preprocess!$1:$1048576, monthly!$D111, FALSE))</f>
        <v>78.08</v>
      </c>
      <c r="K111">
        <f>IF(ISBLANK(HLOOKUP(K$1, m_preprocess!$1:$1048576, monthly!$D111, FALSE)), "", HLOOKUP(K$1, m_preprocess!$1:$1048576, monthly!$D111, FALSE))</f>
        <v>85.538178304905259</v>
      </c>
      <c r="L111">
        <f>IF(ISBLANK(HLOOKUP(L$1, m_preprocess!$1:$1048576, monthly!$D111, FALSE)), "", HLOOKUP(L$1, m_preprocess!$1:$1048576, monthly!$D111, FALSE))</f>
        <v>102.16309314973863</v>
      </c>
      <c r="M111">
        <f>IF(ISBLANK(HLOOKUP(M$1, m_preprocess!$1:$1048576, monthly!$D111, FALSE)), "", HLOOKUP(M$1, m_preprocess!$1:$1048576, monthly!$D111, FALSE))</f>
        <v>45.213104408308958</v>
      </c>
      <c r="N111">
        <f>IF(ISBLANK(HLOOKUP(N$1, m_preprocess!$1:$1048576, monthly!$D111, FALSE)), "", HLOOKUP(N$1, m_preprocess!$1:$1048576, monthly!$D111, FALSE))</f>
        <v>56.949988741429664</v>
      </c>
      <c r="O111">
        <f>IF(ISBLANK(HLOOKUP(O$1, m_preprocess!$1:$1048576, monthly!$D111, FALSE)), "", HLOOKUP(O$1, m_preprocess!$1:$1048576, monthly!$D111, FALSE))</f>
        <v>8.0679503075810768</v>
      </c>
      <c r="P111">
        <f>IF(ISBLANK(HLOOKUP(P$1, m_preprocess!$1:$1048576, monthly!$D111, FALSE)), "", HLOOKUP(P$1, m_preprocess!$1:$1048576, monthly!$D111, FALSE))</f>
        <v>1.8711039956589179</v>
      </c>
      <c r="Q111">
        <f>IF(ISBLANK(HLOOKUP(Q$1, m_preprocess!$1:$1048576, monthly!$D111, FALSE)), "", HLOOKUP(Q$1, m_preprocess!$1:$1048576, monthly!$D111, FALSE))</f>
        <v>1.0804467398038888</v>
      </c>
      <c r="R111">
        <f>IF(ISBLANK(HLOOKUP(R$1, m_preprocess!$1:$1048576, monthly!$D111, FALSE)), "", HLOOKUP(R$1, m_preprocess!$1:$1048576, monthly!$D111, FALSE))</f>
        <v>0.79065725585502911</v>
      </c>
      <c r="S111">
        <f>IF(ISBLANK(HLOOKUP(S$1, m_preprocess!$1:$1048576, monthly!$D111, FALSE)), "", HLOOKUP(S$1, m_preprocess!$1:$1048576, monthly!$D111, FALSE))</f>
        <v>3.8995528091660505</v>
      </c>
      <c r="T111">
        <f>IF(ISBLANK(HLOOKUP(T$1, m_preprocess!$1:$1048576, monthly!$D111, FALSE)), "", HLOOKUP(T$1, m_preprocess!$1:$1048576, monthly!$D111, FALSE))</f>
        <v>2.2969465208658835</v>
      </c>
      <c r="U111">
        <f>IF(ISBLANK(HLOOKUP(U$1, m_preprocess!$1:$1048576, monthly!$D111, FALSE)), "", HLOOKUP(U$1, m_preprocess!$1:$1048576, monthly!$D111, FALSE))</f>
        <v>235714.66959215497</v>
      </c>
      <c r="V111">
        <f>IF(ISBLANK(HLOOKUP(V$1, m_preprocess!$1:$1048576, monthly!$D111, FALSE)), "", HLOOKUP(V$1, m_preprocess!$1:$1048576, monthly!$D111, FALSE))</f>
        <v>873517.50935378019</v>
      </c>
      <c r="W111">
        <f>IF(ISBLANK(HLOOKUP(W$1, m_preprocess!$1:$1048576, monthly!$D111, FALSE)), "", HLOOKUP(W$1, m_preprocess!$1:$1048576, monthly!$D111, FALSE))</f>
        <v>99.692436096830178</v>
      </c>
      <c r="X111">
        <f>IF(ISBLANK(HLOOKUP(X$1, m_preprocess!$1:$1048576, monthly!$D111, FALSE)), "", HLOOKUP(X$1, m_preprocess!$1:$1048576, monthly!$D111, FALSE))</f>
        <v>13599.262429555725</v>
      </c>
      <c r="Y111" t="str">
        <f>IF(ISBLANK(HLOOKUP(Y$1, m_preprocess!$1:$1048576, monthly!$D111, FALSE)), "", HLOOKUP(Y$1, m_preprocess!$1:$1048576, monthly!$D111, FALSE))</f>
        <v/>
      </c>
      <c r="Z111" t="str">
        <f>IF(ISBLANK(HLOOKUP(Z$1, m_preprocess!$1:$1048576, monthly!$D111, FALSE)), "", HLOOKUP(Z$1, m_preprocess!$1:$1048576, monthly!$D111, FALSE))</f>
        <v/>
      </c>
    </row>
    <row r="112" spans="1:26">
      <c r="A112" s="31">
        <v>37316</v>
      </c>
      <c r="B112">
        <v>2002</v>
      </c>
      <c r="C112">
        <v>3</v>
      </c>
      <c r="D112">
        <v>112</v>
      </c>
      <c r="E112">
        <f>IF(ISBLANK(HLOOKUP(E$1, m_preprocess!$1:$1048576, monthly!$D112, FALSE)), "", HLOOKUP(E$1, m_preprocess!$1:$1048576, monthly!$D112, FALSE))</f>
        <v>67.782781698712924</v>
      </c>
      <c r="F112">
        <f>IF(ISBLANK(HLOOKUP(F$1, m_preprocess!$1:$1048576, monthly!$D112, FALSE)), "", HLOOKUP(F$1, m_preprocess!$1:$1048576, monthly!$D112, FALSE))</f>
        <v>66.571740613098612</v>
      </c>
      <c r="G112">
        <f>IF(ISBLANK(HLOOKUP(G$1, m_preprocess!$1:$1048576, monthly!$D112, FALSE)), "", HLOOKUP(G$1, m_preprocess!$1:$1048576, monthly!$D112, FALSE))</f>
        <v>104.11925457006187</v>
      </c>
      <c r="H112" t="str">
        <f>IF(ISBLANK(HLOOKUP(H$1, m_preprocess!$1:$1048576, monthly!$D112, FALSE)), "", HLOOKUP(H$1, m_preprocess!$1:$1048576, monthly!$D112, FALSE))</f>
        <v/>
      </c>
      <c r="I112" t="str">
        <f>IF(ISBLANK(HLOOKUP(I$1, m_preprocess!$1:$1048576, monthly!$D112, FALSE)), "", HLOOKUP(I$1, m_preprocess!$1:$1048576, monthly!$D112, FALSE))</f>
        <v/>
      </c>
      <c r="J112">
        <f>IF(ISBLANK(HLOOKUP(J$1, m_preprocess!$1:$1048576, monthly!$D112, FALSE)), "", HLOOKUP(J$1, m_preprocess!$1:$1048576, monthly!$D112, FALSE))</f>
        <v>79.36</v>
      </c>
      <c r="K112">
        <f>IF(ISBLANK(HLOOKUP(K$1, m_preprocess!$1:$1048576, monthly!$D112, FALSE)), "", HLOOKUP(K$1, m_preprocess!$1:$1048576, monthly!$D112, FALSE))</f>
        <v>87.87322773386451</v>
      </c>
      <c r="L112">
        <f>IF(ISBLANK(HLOOKUP(L$1, m_preprocess!$1:$1048576, monthly!$D112, FALSE)), "", HLOOKUP(L$1, m_preprocess!$1:$1048576, monthly!$D112, FALSE))</f>
        <v>90.429782766206245</v>
      </c>
      <c r="M112">
        <f>IF(ISBLANK(HLOOKUP(M$1, m_preprocess!$1:$1048576, monthly!$D112, FALSE)), "", HLOOKUP(M$1, m_preprocess!$1:$1048576, monthly!$D112, FALSE))</f>
        <v>43.196974791067603</v>
      </c>
      <c r="N112">
        <f>IF(ISBLANK(HLOOKUP(N$1, m_preprocess!$1:$1048576, monthly!$D112, FALSE)), "", HLOOKUP(N$1, m_preprocess!$1:$1048576, monthly!$D112, FALSE))</f>
        <v>47.232807975138627</v>
      </c>
      <c r="O112">
        <f>IF(ISBLANK(HLOOKUP(O$1, m_preprocess!$1:$1048576, monthly!$D112, FALSE)), "", HLOOKUP(O$1, m_preprocess!$1:$1048576, monthly!$D112, FALSE))</f>
        <v>8.226096951917782</v>
      </c>
      <c r="P112">
        <f>IF(ISBLANK(HLOOKUP(P$1, m_preprocess!$1:$1048576, monthly!$D112, FALSE)), "", HLOOKUP(P$1, m_preprocess!$1:$1048576, monthly!$D112, FALSE))</f>
        <v>1.7558130487847043</v>
      </c>
      <c r="Q112">
        <f>IF(ISBLANK(HLOOKUP(Q$1, m_preprocess!$1:$1048576, monthly!$D112, FALSE)), "", HLOOKUP(Q$1, m_preprocess!$1:$1048576, monthly!$D112, FALSE))</f>
        <v>1.0354100590439201</v>
      </c>
      <c r="R112">
        <f>IF(ISBLANK(HLOOKUP(R$1, m_preprocess!$1:$1048576, monthly!$D112, FALSE)), "", HLOOKUP(R$1, m_preprocess!$1:$1048576, monthly!$D112, FALSE))</f>
        <v>0.72040298974078409</v>
      </c>
      <c r="S112">
        <f>IF(ISBLANK(HLOOKUP(S$1, m_preprocess!$1:$1048576, monthly!$D112, FALSE)), "", HLOOKUP(S$1, m_preprocess!$1:$1048576, monthly!$D112, FALSE))</f>
        <v>3.6345840919471408</v>
      </c>
      <c r="T112">
        <f>IF(ISBLANK(HLOOKUP(T$1, m_preprocess!$1:$1048576, monthly!$D112, FALSE)), "", HLOOKUP(T$1, m_preprocess!$1:$1048576, monthly!$D112, FALSE))</f>
        <v>2.8356992101017919</v>
      </c>
      <c r="U112">
        <f>IF(ISBLANK(HLOOKUP(U$1, m_preprocess!$1:$1048576, monthly!$D112, FALSE)), "", HLOOKUP(U$1, m_preprocess!$1:$1048576, monthly!$D112, FALSE))</f>
        <v>228047.12472905844</v>
      </c>
      <c r="V112">
        <f>IF(ISBLANK(HLOOKUP(V$1, m_preprocess!$1:$1048576, monthly!$D112, FALSE)), "", HLOOKUP(V$1, m_preprocess!$1:$1048576, monthly!$D112, FALSE))</f>
        <v>861660.08668806031</v>
      </c>
      <c r="W112">
        <f>IF(ISBLANK(HLOOKUP(W$1, m_preprocess!$1:$1048576, monthly!$D112, FALSE)), "", HLOOKUP(W$1, m_preprocess!$1:$1048576, monthly!$D112, FALSE))</f>
        <v>99.128955975412353</v>
      </c>
      <c r="X112">
        <f>IF(ISBLANK(HLOOKUP(X$1, m_preprocess!$1:$1048576, monthly!$D112, FALSE)), "", HLOOKUP(X$1, m_preprocess!$1:$1048576, monthly!$D112, FALSE))</f>
        <v>13122.182297140342</v>
      </c>
      <c r="Y112" t="str">
        <f>IF(ISBLANK(HLOOKUP(Y$1, m_preprocess!$1:$1048576, monthly!$D112, FALSE)), "", HLOOKUP(Y$1, m_preprocess!$1:$1048576, monthly!$D112, FALSE))</f>
        <v/>
      </c>
      <c r="Z112" t="str">
        <f>IF(ISBLANK(HLOOKUP(Z$1, m_preprocess!$1:$1048576, monthly!$D112, FALSE)), "", HLOOKUP(Z$1, m_preprocess!$1:$1048576, monthly!$D112, FALSE))</f>
        <v/>
      </c>
    </row>
    <row r="113" spans="1:26">
      <c r="A113" s="31">
        <v>37347</v>
      </c>
      <c r="B113">
        <v>2002</v>
      </c>
      <c r="C113">
        <v>4</v>
      </c>
      <c r="D113">
        <v>113</v>
      </c>
      <c r="E113">
        <f>IF(ISBLANK(HLOOKUP(E$1, m_preprocess!$1:$1048576, monthly!$D113, FALSE)), "", HLOOKUP(E$1, m_preprocess!$1:$1048576, monthly!$D113, FALSE))</f>
        <v>74.929664019261693</v>
      </c>
      <c r="F113">
        <f>IF(ISBLANK(HLOOKUP(F$1, m_preprocess!$1:$1048576, monthly!$D113, FALSE)), "", HLOOKUP(F$1, m_preprocess!$1:$1048576, monthly!$D113, FALSE))</f>
        <v>76.008712985537358</v>
      </c>
      <c r="G113">
        <f>IF(ISBLANK(HLOOKUP(G$1, m_preprocess!$1:$1048576, monthly!$D113, FALSE)), "", HLOOKUP(G$1, m_preprocess!$1:$1048576, monthly!$D113, FALSE))</f>
        <v>103.9819862968195</v>
      </c>
      <c r="H113" t="str">
        <f>IF(ISBLANK(HLOOKUP(H$1, m_preprocess!$1:$1048576, monthly!$D113, FALSE)), "", HLOOKUP(H$1, m_preprocess!$1:$1048576, monthly!$D113, FALSE))</f>
        <v/>
      </c>
      <c r="I113" t="str">
        <f>IF(ISBLANK(HLOOKUP(I$1, m_preprocess!$1:$1048576, monthly!$D113, FALSE)), "", HLOOKUP(I$1, m_preprocess!$1:$1048576, monthly!$D113, FALSE))</f>
        <v/>
      </c>
      <c r="J113">
        <f>IF(ISBLANK(HLOOKUP(J$1, m_preprocess!$1:$1048576, monthly!$D113, FALSE)), "", HLOOKUP(J$1, m_preprocess!$1:$1048576, monthly!$D113, FALSE))</f>
        <v>84.42</v>
      </c>
      <c r="K113">
        <f>IF(ISBLANK(HLOOKUP(K$1, m_preprocess!$1:$1048576, monthly!$D113, FALSE)), "", HLOOKUP(K$1, m_preprocess!$1:$1048576, monthly!$D113, FALSE))</f>
        <v>89.679303392113653</v>
      </c>
      <c r="L113">
        <f>IF(ISBLANK(HLOOKUP(L$1, m_preprocess!$1:$1048576, monthly!$D113, FALSE)), "", HLOOKUP(L$1, m_preprocess!$1:$1048576, monthly!$D113, FALSE))</f>
        <v>116.45589576894974</v>
      </c>
      <c r="M113">
        <f>IF(ISBLANK(HLOOKUP(M$1, m_preprocess!$1:$1048576, monthly!$D113, FALSE)), "", HLOOKUP(M$1, m_preprocess!$1:$1048576, monthly!$D113, FALSE))</f>
        <v>50.609786850657798</v>
      </c>
      <c r="N113">
        <f>IF(ISBLANK(HLOOKUP(N$1, m_preprocess!$1:$1048576, monthly!$D113, FALSE)), "", HLOOKUP(N$1, m_preprocess!$1:$1048576, monthly!$D113, FALSE))</f>
        <v>65.846108918291932</v>
      </c>
      <c r="O113">
        <f>IF(ISBLANK(HLOOKUP(O$1, m_preprocess!$1:$1048576, monthly!$D113, FALSE)), "", HLOOKUP(O$1, m_preprocess!$1:$1048576, monthly!$D113, FALSE))</f>
        <v>11.035462611021817</v>
      </c>
      <c r="P113">
        <f>IF(ISBLANK(HLOOKUP(P$1, m_preprocess!$1:$1048576, monthly!$D113, FALSE)), "", HLOOKUP(P$1, m_preprocess!$1:$1048576, monthly!$D113, FALSE))</f>
        <v>2.212218422984459</v>
      </c>
      <c r="Q113">
        <f>IF(ISBLANK(HLOOKUP(Q$1, m_preprocess!$1:$1048576, monthly!$D113, FALSE)), "", HLOOKUP(Q$1, m_preprocess!$1:$1048576, monthly!$D113, FALSE))</f>
        <v>1.2267475315117087</v>
      </c>
      <c r="R113">
        <f>IF(ISBLANK(HLOOKUP(R$1, m_preprocess!$1:$1048576, monthly!$D113, FALSE)), "", HLOOKUP(R$1, m_preprocess!$1:$1048576, monthly!$D113, FALSE))</f>
        <v>0.98547089147275047</v>
      </c>
      <c r="S113">
        <f>IF(ISBLANK(HLOOKUP(S$1, m_preprocess!$1:$1048576, monthly!$D113, FALSE)), "", HLOOKUP(S$1, m_preprocess!$1:$1048576, monthly!$D113, FALSE))</f>
        <v>5.4321486298879131</v>
      </c>
      <c r="T113">
        <f>IF(ISBLANK(HLOOKUP(T$1, m_preprocess!$1:$1048576, monthly!$D113, FALSE)), "", HLOOKUP(T$1, m_preprocess!$1:$1048576, monthly!$D113, FALSE))</f>
        <v>3.3910619477387689</v>
      </c>
      <c r="U113">
        <f>IF(ISBLANK(HLOOKUP(U$1, m_preprocess!$1:$1048576, monthly!$D113, FALSE)), "", HLOOKUP(U$1, m_preprocess!$1:$1048576, monthly!$D113, FALSE))</f>
        <v>232400.08467912342</v>
      </c>
      <c r="V113">
        <f>IF(ISBLANK(HLOOKUP(V$1, m_preprocess!$1:$1048576, monthly!$D113, FALSE)), "", HLOOKUP(V$1, m_preprocess!$1:$1048576, monthly!$D113, FALSE))</f>
        <v>865948.65846011078</v>
      </c>
      <c r="W113">
        <f>IF(ISBLANK(HLOOKUP(W$1, m_preprocess!$1:$1048576, monthly!$D113, FALSE)), "", HLOOKUP(W$1, m_preprocess!$1:$1048576, monthly!$D113, FALSE))</f>
        <v>98.460441812006096</v>
      </c>
      <c r="X113">
        <f>IF(ISBLANK(HLOOKUP(X$1, m_preprocess!$1:$1048576, monthly!$D113, FALSE)), "", HLOOKUP(X$1, m_preprocess!$1:$1048576, monthly!$D113, FALSE))</f>
        <v>13146.930209564569</v>
      </c>
      <c r="Y113" t="str">
        <f>IF(ISBLANK(HLOOKUP(Y$1, m_preprocess!$1:$1048576, monthly!$D113, FALSE)), "", HLOOKUP(Y$1, m_preprocess!$1:$1048576, monthly!$D113, FALSE))</f>
        <v/>
      </c>
      <c r="Z113" t="str">
        <f>IF(ISBLANK(HLOOKUP(Z$1, m_preprocess!$1:$1048576, monthly!$D113, FALSE)), "", HLOOKUP(Z$1, m_preprocess!$1:$1048576, monthly!$D113, FALSE))</f>
        <v/>
      </c>
    </row>
    <row r="114" spans="1:26">
      <c r="A114" s="31">
        <v>37377</v>
      </c>
      <c r="B114">
        <v>2002</v>
      </c>
      <c r="C114">
        <v>5</v>
      </c>
      <c r="D114">
        <v>114</v>
      </c>
      <c r="E114">
        <f>IF(ISBLANK(HLOOKUP(E$1, m_preprocess!$1:$1048576, monthly!$D114, FALSE)), "", HLOOKUP(E$1, m_preprocess!$1:$1048576, monthly!$D114, FALSE))</f>
        <v>76.306149211179417</v>
      </c>
      <c r="F114">
        <f>IF(ISBLANK(HLOOKUP(F$1, m_preprocess!$1:$1048576, monthly!$D114, FALSE)), "", HLOOKUP(F$1, m_preprocess!$1:$1048576, monthly!$D114, FALSE))</f>
        <v>75.450639356855859</v>
      </c>
      <c r="G114">
        <f>IF(ISBLANK(HLOOKUP(G$1, m_preprocess!$1:$1048576, monthly!$D114, FALSE)), "", HLOOKUP(G$1, m_preprocess!$1:$1048576, monthly!$D114, FALSE))</f>
        <v>104.04089289716728</v>
      </c>
      <c r="H114" t="str">
        <f>IF(ISBLANK(HLOOKUP(H$1, m_preprocess!$1:$1048576, monthly!$D114, FALSE)), "", HLOOKUP(H$1, m_preprocess!$1:$1048576, monthly!$D114, FALSE))</f>
        <v/>
      </c>
      <c r="I114" t="str">
        <f>IF(ISBLANK(HLOOKUP(I$1, m_preprocess!$1:$1048576, monthly!$D114, FALSE)), "", HLOOKUP(I$1, m_preprocess!$1:$1048576, monthly!$D114, FALSE))</f>
        <v/>
      </c>
      <c r="J114">
        <f>IF(ISBLANK(HLOOKUP(J$1, m_preprocess!$1:$1048576, monthly!$D114, FALSE)), "", HLOOKUP(J$1, m_preprocess!$1:$1048576, monthly!$D114, FALSE))</f>
        <v>86.79</v>
      </c>
      <c r="K114">
        <f>IF(ISBLANK(HLOOKUP(K$1, m_preprocess!$1:$1048576, monthly!$D114, FALSE)), "", HLOOKUP(K$1, m_preprocess!$1:$1048576, monthly!$D114, FALSE))</f>
        <v>91.158973848491115</v>
      </c>
      <c r="L114">
        <f>IF(ISBLANK(HLOOKUP(L$1, m_preprocess!$1:$1048576, monthly!$D114, FALSE)), "", HLOOKUP(L$1, m_preprocess!$1:$1048576, monthly!$D114, FALSE))</f>
        <v>109.04019940005342</v>
      </c>
      <c r="M114">
        <f>IF(ISBLANK(HLOOKUP(M$1, m_preprocess!$1:$1048576, monthly!$D114, FALSE)), "", HLOOKUP(M$1, m_preprocess!$1:$1048576, monthly!$D114, FALSE))</f>
        <v>43.81002611533264</v>
      </c>
      <c r="N114">
        <f>IF(ISBLANK(HLOOKUP(N$1, m_preprocess!$1:$1048576, monthly!$D114, FALSE)), "", HLOOKUP(N$1, m_preprocess!$1:$1048576, monthly!$D114, FALSE))</f>
        <v>65.230173284720792</v>
      </c>
      <c r="O114">
        <f>IF(ISBLANK(HLOOKUP(O$1, m_preprocess!$1:$1048576, monthly!$D114, FALSE)), "", HLOOKUP(O$1, m_preprocess!$1:$1048576, monthly!$D114, FALSE))</f>
        <v>10.670321304055845</v>
      </c>
      <c r="P114">
        <f>IF(ISBLANK(HLOOKUP(P$1, m_preprocess!$1:$1048576, monthly!$D114, FALSE)), "", HLOOKUP(P$1, m_preprocess!$1:$1048576, monthly!$D114, FALSE))</f>
        <v>2.1648635878370452</v>
      </c>
      <c r="Q114">
        <f>IF(ISBLANK(HLOOKUP(Q$1, m_preprocess!$1:$1048576, monthly!$D114, FALSE)), "", HLOOKUP(Q$1, m_preprocess!$1:$1048576, monthly!$D114, FALSE))</f>
        <v>1.1681038239084911</v>
      </c>
      <c r="R114">
        <f>IF(ISBLANK(HLOOKUP(R$1, m_preprocess!$1:$1048576, monthly!$D114, FALSE)), "", HLOOKUP(R$1, m_preprocess!$1:$1048576, monthly!$D114, FALSE))</f>
        <v>0.99675976392855403</v>
      </c>
      <c r="S114">
        <f>IF(ISBLANK(HLOOKUP(S$1, m_preprocess!$1:$1048576, monthly!$D114, FALSE)), "", HLOOKUP(S$1, m_preprocess!$1:$1048576, monthly!$D114, FALSE))</f>
        <v>4.9433816823286429</v>
      </c>
      <c r="T114">
        <f>IF(ISBLANK(HLOOKUP(T$1, m_preprocess!$1:$1048576, monthly!$D114, FALSE)), "", HLOOKUP(T$1, m_preprocess!$1:$1048576, monthly!$D114, FALSE))</f>
        <v>3.5620760338901563</v>
      </c>
      <c r="U114">
        <f>IF(ISBLANK(HLOOKUP(U$1, m_preprocess!$1:$1048576, monthly!$D114, FALSE)), "", HLOOKUP(U$1, m_preprocess!$1:$1048576, monthly!$D114, FALSE))</f>
        <v>233219.33526782307</v>
      </c>
      <c r="V114">
        <f>IF(ISBLANK(HLOOKUP(V$1, m_preprocess!$1:$1048576, monthly!$D114, FALSE)), "", HLOOKUP(V$1, m_preprocess!$1:$1048576, monthly!$D114, FALSE))</f>
        <v>865648.04886858899</v>
      </c>
      <c r="W114">
        <f>IF(ISBLANK(HLOOKUP(W$1, m_preprocess!$1:$1048576, monthly!$D114, FALSE)), "", HLOOKUP(W$1, m_preprocess!$1:$1048576, monthly!$D114, FALSE))</f>
        <v>101.00137604441926</v>
      </c>
      <c r="X114">
        <f>IF(ISBLANK(HLOOKUP(X$1, m_preprocess!$1:$1048576, monthly!$D114, FALSE)), "", HLOOKUP(X$1, m_preprocess!$1:$1048576, monthly!$D114, FALSE))</f>
        <v>13159.06546387958</v>
      </c>
      <c r="Y114" t="str">
        <f>IF(ISBLANK(HLOOKUP(Y$1, m_preprocess!$1:$1048576, monthly!$D114, FALSE)), "", HLOOKUP(Y$1, m_preprocess!$1:$1048576, monthly!$D114, FALSE))</f>
        <v/>
      </c>
      <c r="Z114" t="str">
        <f>IF(ISBLANK(HLOOKUP(Z$1, m_preprocess!$1:$1048576, monthly!$D114, FALSE)), "", HLOOKUP(Z$1, m_preprocess!$1:$1048576, monthly!$D114, FALSE))</f>
        <v/>
      </c>
    </row>
    <row r="115" spans="1:26">
      <c r="A115" s="31">
        <v>37408</v>
      </c>
      <c r="B115">
        <v>2002</v>
      </c>
      <c r="C115">
        <v>6</v>
      </c>
      <c r="D115">
        <v>115</v>
      </c>
      <c r="E115">
        <f>IF(ISBLANK(HLOOKUP(E$1, m_preprocess!$1:$1048576, monthly!$D115, FALSE)), "", HLOOKUP(E$1, m_preprocess!$1:$1048576, monthly!$D115, FALSE))</f>
        <v>71.088848627405568</v>
      </c>
      <c r="F115">
        <f>IF(ISBLANK(HLOOKUP(F$1, m_preprocess!$1:$1048576, monthly!$D115, FALSE)), "", HLOOKUP(F$1, m_preprocess!$1:$1048576, monthly!$D115, FALSE))</f>
        <v>72.333638470635904</v>
      </c>
      <c r="G115">
        <f>IF(ISBLANK(HLOOKUP(G$1, m_preprocess!$1:$1048576, monthly!$D115, FALSE)), "", HLOOKUP(G$1, m_preprocess!$1:$1048576, monthly!$D115, FALSE))</f>
        <v>103.46930024273955</v>
      </c>
      <c r="H115" t="str">
        <f>IF(ISBLANK(HLOOKUP(H$1, m_preprocess!$1:$1048576, monthly!$D115, FALSE)), "", HLOOKUP(H$1, m_preprocess!$1:$1048576, monthly!$D115, FALSE))</f>
        <v/>
      </c>
      <c r="I115" t="str">
        <f>IF(ISBLANK(HLOOKUP(I$1, m_preprocess!$1:$1048576, monthly!$D115, FALSE)), "", HLOOKUP(I$1, m_preprocess!$1:$1048576, monthly!$D115, FALSE))</f>
        <v/>
      </c>
      <c r="J115">
        <f>IF(ISBLANK(HLOOKUP(J$1, m_preprocess!$1:$1048576, monthly!$D115, FALSE)), "", HLOOKUP(J$1, m_preprocess!$1:$1048576, monthly!$D115, FALSE))</f>
        <v>85.66</v>
      </c>
      <c r="K115">
        <f>IF(ISBLANK(HLOOKUP(K$1, m_preprocess!$1:$1048576, monthly!$D115, FALSE)), "", HLOOKUP(K$1, m_preprocess!$1:$1048576, monthly!$D115, FALSE))</f>
        <v>91.761347869674822</v>
      </c>
      <c r="L115">
        <f>IF(ISBLANK(HLOOKUP(L$1, m_preprocess!$1:$1048576, monthly!$D115, FALSE)), "", HLOOKUP(L$1, m_preprocess!$1:$1048576, monthly!$D115, FALSE))</f>
        <v>91.423526605993942</v>
      </c>
      <c r="M115">
        <f>IF(ISBLANK(HLOOKUP(M$1, m_preprocess!$1:$1048576, monthly!$D115, FALSE)), "", HLOOKUP(M$1, m_preprocess!$1:$1048576, monthly!$D115, FALSE))</f>
        <v>41.3463043646953</v>
      </c>
      <c r="N115">
        <f>IF(ISBLANK(HLOOKUP(N$1, m_preprocess!$1:$1048576, monthly!$D115, FALSE)), "", HLOOKUP(N$1, m_preprocess!$1:$1048576, monthly!$D115, FALSE))</f>
        <v>50.077222241298642</v>
      </c>
      <c r="O115">
        <f>IF(ISBLANK(HLOOKUP(O$1, m_preprocess!$1:$1048576, monthly!$D115, FALSE)), "", HLOOKUP(O$1, m_preprocess!$1:$1048576, monthly!$D115, FALSE))</f>
        <v>9.0196094990500164</v>
      </c>
      <c r="P115">
        <f>IF(ISBLANK(HLOOKUP(P$1, m_preprocess!$1:$1048576, monthly!$D115, FALSE)), "", HLOOKUP(P$1, m_preprocess!$1:$1048576, monthly!$D115, FALSE))</f>
        <v>2.0035149417146583</v>
      </c>
      <c r="Q115">
        <f>IF(ISBLANK(HLOOKUP(Q$1, m_preprocess!$1:$1048576, monthly!$D115, FALSE)), "", HLOOKUP(Q$1, m_preprocess!$1:$1048576, monthly!$D115, FALSE))</f>
        <v>1.1130301832472858</v>
      </c>
      <c r="R115">
        <f>IF(ISBLANK(HLOOKUP(R$1, m_preprocess!$1:$1048576, monthly!$D115, FALSE)), "", HLOOKUP(R$1, m_preprocess!$1:$1048576, monthly!$D115, FALSE))</f>
        <v>0.89048475846737252</v>
      </c>
      <c r="S115">
        <f>IF(ISBLANK(HLOOKUP(S$1, m_preprocess!$1:$1048576, monthly!$D115, FALSE)), "", HLOOKUP(S$1, m_preprocess!$1:$1048576, monthly!$D115, FALSE))</f>
        <v>3.9800622719174572</v>
      </c>
      <c r="T115">
        <f>IF(ISBLANK(HLOOKUP(T$1, m_preprocess!$1:$1048576, monthly!$D115, FALSE)), "", HLOOKUP(T$1, m_preprocess!$1:$1048576, monthly!$D115, FALSE))</f>
        <v>3.0360322854179014</v>
      </c>
      <c r="U115">
        <f>IF(ISBLANK(HLOOKUP(U$1, m_preprocess!$1:$1048576, monthly!$D115, FALSE)), "", HLOOKUP(U$1, m_preprocess!$1:$1048576, monthly!$D115, FALSE))</f>
        <v>247095.71976422871</v>
      </c>
      <c r="V115">
        <f>IF(ISBLANK(HLOOKUP(V$1, m_preprocess!$1:$1048576, monthly!$D115, FALSE)), "", HLOOKUP(V$1, m_preprocess!$1:$1048576, monthly!$D115, FALSE))</f>
        <v>872615.1236819484</v>
      </c>
      <c r="W115">
        <f>IF(ISBLANK(HLOOKUP(W$1, m_preprocess!$1:$1048576, monthly!$D115, FALSE)), "", HLOOKUP(W$1, m_preprocess!$1:$1048576, monthly!$D115, FALSE))</f>
        <v>104.21437798437351</v>
      </c>
      <c r="X115">
        <f>IF(ISBLANK(HLOOKUP(X$1, m_preprocess!$1:$1048576, monthly!$D115, FALSE)), "", HLOOKUP(X$1, m_preprocess!$1:$1048576, monthly!$D115, FALSE))</f>
        <v>13208.504659238331</v>
      </c>
      <c r="Y115" t="str">
        <f>IF(ISBLANK(HLOOKUP(Y$1, m_preprocess!$1:$1048576, monthly!$D115, FALSE)), "", HLOOKUP(Y$1, m_preprocess!$1:$1048576, monthly!$D115, FALSE))</f>
        <v/>
      </c>
      <c r="Z115" t="str">
        <f>IF(ISBLANK(HLOOKUP(Z$1, m_preprocess!$1:$1048576, monthly!$D115, FALSE)), "", HLOOKUP(Z$1, m_preprocess!$1:$1048576, monthly!$D115, FALSE))</f>
        <v/>
      </c>
    </row>
    <row r="116" spans="1:26">
      <c r="A116" s="31">
        <v>37438</v>
      </c>
      <c r="B116">
        <v>2002</v>
      </c>
      <c r="C116">
        <v>7</v>
      </c>
      <c r="D116">
        <v>116</v>
      </c>
      <c r="E116">
        <f>IF(ISBLANK(HLOOKUP(E$1, m_preprocess!$1:$1048576, monthly!$D116, FALSE)), "", HLOOKUP(E$1, m_preprocess!$1:$1048576, monthly!$D116, FALSE))</f>
        <v>74.044726152618168</v>
      </c>
      <c r="F116">
        <f>IF(ISBLANK(HLOOKUP(F$1, m_preprocess!$1:$1048576, monthly!$D116, FALSE)), "", HLOOKUP(F$1, m_preprocess!$1:$1048576, monthly!$D116, FALSE))</f>
        <v>76.016248987620685</v>
      </c>
      <c r="G116">
        <f>IF(ISBLANK(HLOOKUP(G$1, m_preprocess!$1:$1048576, monthly!$D116, FALSE)), "", HLOOKUP(G$1, m_preprocess!$1:$1048576, monthly!$D116, FALSE))</f>
        <v>103.40806453038684</v>
      </c>
      <c r="H116" t="str">
        <f>IF(ISBLANK(HLOOKUP(H$1, m_preprocess!$1:$1048576, monthly!$D116, FALSE)), "", HLOOKUP(H$1, m_preprocess!$1:$1048576, monthly!$D116, FALSE))</f>
        <v/>
      </c>
      <c r="I116" t="str">
        <f>IF(ISBLANK(HLOOKUP(I$1, m_preprocess!$1:$1048576, monthly!$D116, FALSE)), "", HLOOKUP(I$1, m_preprocess!$1:$1048576, monthly!$D116, FALSE))</f>
        <v/>
      </c>
      <c r="J116">
        <f>IF(ISBLANK(HLOOKUP(J$1, m_preprocess!$1:$1048576, monthly!$D116, FALSE)), "", HLOOKUP(J$1, m_preprocess!$1:$1048576, monthly!$D116, FALSE))</f>
        <v>86.36</v>
      </c>
      <c r="K116">
        <f>IF(ISBLANK(HLOOKUP(K$1, m_preprocess!$1:$1048576, monthly!$D116, FALSE)), "", HLOOKUP(K$1, m_preprocess!$1:$1048576, monthly!$D116, FALSE))</f>
        <v>92.324042755178709</v>
      </c>
      <c r="L116">
        <f>IF(ISBLANK(HLOOKUP(L$1, m_preprocess!$1:$1048576, monthly!$D116, FALSE)), "", HLOOKUP(L$1, m_preprocess!$1:$1048576, monthly!$D116, FALSE))</f>
        <v>99.4763745694015</v>
      </c>
      <c r="M116">
        <f>IF(ISBLANK(HLOOKUP(M$1, m_preprocess!$1:$1048576, monthly!$D116, FALSE)), "", HLOOKUP(M$1, m_preprocess!$1:$1048576, monthly!$D116, FALSE))</f>
        <v>39.14354885904693</v>
      </c>
      <c r="N116">
        <f>IF(ISBLANK(HLOOKUP(N$1, m_preprocess!$1:$1048576, monthly!$D116, FALSE)), "", HLOOKUP(N$1, m_preprocess!$1:$1048576, monthly!$D116, FALSE))</f>
        <v>60.332825710354562</v>
      </c>
      <c r="O116">
        <f>IF(ISBLANK(HLOOKUP(O$1, m_preprocess!$1:$1048576, monthly!$D116, FALSE)), "", HLOOKUP(O$1, m_preprocess!$1:$1048576, monthly!$D116, FALSE))</f>
        <v>9.4067045582589301</v>
      </c>
      <c r="P116">
        <f>IF(ISBLANK(HLOOKUP(P$1, m_preprocess!$1:$1048576, monthly!$D116, FALSE)), "", HLOOKUP(P$1, m_preprocess!$1:$1048576, monthly!$D116, FALSE))</f>
        <v>2.1946145941300368</v>
      </c>
      <c r="Q116">
        <f>IF(ISBLANK(HLOOKUP(Q$1, m_preprocess!$1:$1048576, monthly!$D116, FALSE)), "", HLOOKUP(Q$1, m_preprocess!$1:$1048576, monthly!$D116, FALSE))</f>
        <v>1.2287718005418011</v>
      </c>
      <c r="R116">
        <f>IF(ISBLANK(HLOOKUP(R$1, m_preprocess!$1:$1048576, monthly!$D116, FALSE)), "", HLOOKUP(R$1, m_preprocess!$1:$1048576, monthly!$D116, FALSE))</f>
        <v>0.96584279358823555</v>
      </c>
      <c r="S116">
        <f>IF(ISBLANK(HLOOKUP(S$1, m_preprocess!$1:$1048576, monthly!$D116, FALSE)), "", HLOOKUP(S$1, m_preprocess!$1:$1048576, monthly!$D116, FALSE))</f>
        <v>4.7040081268376541</v>
      </c>
      <c r="T116">
        <f>IF(ISBLANK(HLOOKUP(T$1, m_preprocess!$1:$1048576, monthly!$D116, FALSE)), "", HLOOKUP(T$1, m_preprocess!$1:$1048576, monthly!$D116, FALSE))</f>
        <v>2.5080818372912383</v>
      </c>
      <c r="U116">
        <f>IF(ISBLANK(HLOOKUP(U$1, m_preprocess!$1:$1048576, monthly!$D116, FALSE)), "", HLOOKUP(U$1, m_preprocess!$1:$1048576, monthly!$D116, FALSE))</f>
        <v>249532.02611365134</v>
      </c>
      <c r="V116">
        <f>IF(ISBLANK(HLOOKUP(V$1, m_preprocess!$1:$1048576, monthly!$D116, FALSE)), "", HLOOKUP(V$1, m_preprocess!$1:$1048576, monthly!$D116, FALSE))</f>
        <v>878764.38347490295</v>
      </c>
      <c r="W116">
        <f>IF(ISBLANK(HLOOKUP(W$1, m_preprocess!$1:$1048576, monthly!$D116, FALSE)), "", HLOOKUP(W$1, m_preprocess!$1:$1048576, monthly!$D116, FALSE))</f>
        <v>112.09254465888895</v>
      </c>
      <c r="X116">
        <f>IF(ISBLANK(HLOOKUP(X$1, m_preprocess!$1:$1048576, monthly!$D116, FALSE)), "", HLOOKUP(X$1, m_preprocess!$1:$1048576, monthly!$D116, FALSE))</f>
        <v>13279.826970399294</v>
      </c>
      <c r="Y116">
        <f>IF(ISBLANK(HLOOKUP(Y$1, m_preprocess!$1:$1048576, monthly!$D116, FALSE)), "", HLOOKUP(Y$1, m_preprocess!$1:$1048576, monthly!$D116, FALSE))</f>
        <v>1.9871611358818708</v>
      </c>
      <c r="Z116" t="str">
        <f>IF(ISBLANK(HLOOKUP(Z$1, m_preprocess!$1:$1048576, monthly!$D116, FALSE)), "", HLOOKUP(Z$1, m_preprocess!$1:$1048576, monthly!$D116, FALSE))</f>
        <v/>
      </c>
    </row>
    <row r="117" spans="1:26">
      <c r="A117" s="31">
        <v>37469</v>
      </c>
      <c r="B117">
        <v>2002</v>
      </c>
      <c r="C117">
        <v>8</v>
      </c>
      <c r="D117">
        <v>117</v>
      </c>
      <c r="E117">
        <f>IF(ISBLANK(HLOOKUP(E$1, m_preprocess!$1:$1048576, monthly!$D117, FALSE)), "", HLOOKUP(E$1, m_preprocess!$1:$1048576, monthly!$D117, FALSE))</f>
        <v>74.369795909855867</v>
      </c>
      <c r="F117">
        <f>IF(ISBLANK(HLOOKUP(F$1, m_preprocess!$1:$1048576, monthly!$D117, FALSE)), "", HLOOKUP(F$1, m_preprocess!$1:$1048576, monthly!$D117, FALSE))</f>
        <v>75.206196883022031</v>
      </c>
      <c r="G117">
        <f>IF(ISBLANK(HLOOKUP(G$1, m_preprocess!$1:$1048576, monthly!$D117, FALSE)), "", HLOOKUP(G$1, m_preprocess!$1:$1048576, monthly!$D117, FALSE))</f>
        <v>104.78667543532907</v>
      </c>
      <c r="H117" t="str">
        <f>IF(ISBLANK(HLOOKUP(H$1, m_preprocess!$1:$1048576, monthly!$D117, FALSE)), "", HLOOKUP(H$1, m_preprocess!$1:$1048576, monthly!$D117, FALSE))</f>
        <v/>
      </c>
      <c r="I117" t="str">
        <f>IF(ISBLANK(HLOOKUP(I$1, m_preprocess!$1:$1048576, monthly!$D117, FALSE)), "", HLOOKUP(I$1, m_preprocess!$1:$1048576, monthly!$D117, FALSE))</f>
        <v/>
      </c>
      <c r="J117">
        <f>IF(ISBLANK(HLOOKUP(J$1, m_preprocess!$1:$1048576, monthly!$D117, FALSE)), "", HLOOKUP(J$1, m_preprocess!$1:$1048576, monthly!$D117, FALSE))</f>
        <v>87.52</v>
      </c>
      <c r="K117">
        <f>IF(ISBLANK(HLOOKUP(K$1, m_preprocess!$1:$1048576, monthly!$D117, FALSE)), "", HLOOKUP(K$1, m_preprocess!$1:$1048576, monthly!$D117, FALSE))</f>
        <v>95.032478736040886</v>
      </c>
      <c r="L117">
        <f>IF(ISBLANK(HLOOKUP(L$1, m_preprocess!$1:$1048576, monthly!$D117, FALSE)), "", HLOOKUP(L$1, m_preprocess!$1:$1048576, monthly!$D117, FALSE))</f>
        <v>82.353733428456792</v>
      </c>
      <c r="M117">
        <f>IF(ISBLANK(HLOOKUP(M$1, m_preprocess!$1:$1048576, monthly!$D117, FALSE)), "", HLOOKUP(M$1, m_preprocess!$1:$1048576, monthly!$D117, FALSE))</f>
        <v>36.781118745463715</v>
      </c>
      <c r="N117">
        <f>IF(ISBLANK(HLOOKUP(N$1, m_preprocess!$1:$1048576, monthly!$D117, FALSE)), "", HLOOKUP(N$1, m_preprocess!$1:$1048576, monthly!$D117, FALSE))</f>
        <v>45.572614682993077</v>
      </c>
      <c r="O117">
        <f>IF(ISBLANK(HLOOKUP(O$1, m_preprocess!$1:$1048576, monthly!$D117, FALSE)), "", HLOOKUP(O$1, m_preprocess!$1:$1048576, monthly!$D117, FALSE))</f>
        <v>9.9040397391856914</v>
      </c>
      <c r="P117">
        <f>IF(ISBLANK(HLOOKUP(P$1, m_preprocess!$1:$1048576, monthly!$D117, FALSE)), "", HLOOKUP(P$1, m_preprocess!$1:$1048576, monthly!$D117, FALSE))</f>
        <v>2.0257333320497883</v>
      </c>
      <c r="Q117">
        <f>IF(ISBLANK(HLOOKUP(Q$1, m_preprocess!$1:$1048576, monthly!$D117, FALSE)), "", HLOOKUP(Q$1, m_preprocess!$1:$1048576, monthly!$D117, FALSE))</f>
        <v>1.1200183675928057</v>
      </c>
      <c r="R117">
        <f>IF(ISBLANK(HLOOKUP(R$1, m_preprocess!$1:$1048576, monthly!$D117, FALSE)), "", HLOOKUP(R$1, m_preprocess!$1:$1048576, monthly!$D117, FALSE))</f>
        <v>0.90571496445698274</v>
      </c>
      <c r="S117">
        <f>IF(ISBLANK(HLOOKUP(S$1, m_preprocess!$1:$1048576, monthly!$D117, FALSE)), "", HLOOKUP(S$1, m_preprocess!$1:$1048576, monthly!$D117, FALSE))</f>
        <v>4.4558769312363404</v>
      </c>
      <c r="T117">
        <f>IF(ISBLANK(HLOOKUP(T$1, m_preprocess!$1:$1048576, monthly!$D117, FALSE)), "", HLOOKUP(T$1, m_preprocess!$1:$1048576, monthly!$D117, FALSE))</f>
        <v>3.422429475899563</v>
      </c>
      <c r="U117">
        <f>IF(ISBLANK(HLOOKUP(U$1, m_preprocess!$1:$1048576, monthly!$D117, FALSE)), "", HLOOKUP(U$1, m_preprocess!$1:$1048576, monthly!$D117, FALSE))</f>
        <v>246614.91626937053</v>
      </c>
      <c r="V117">
        <f>IF(ISBLANK(HLOOKUP(V$1, m_preprocess!$1:$1048576, monthly!$D117, FALSE)), "", HLOOKUP(V$1, m_preprocess!$1:$1048576, monthly!$D117, FALSE))</f>
        <v>878181.92631302192</v>
      </c>
      <c r="W117">
        <f>IF(ISBLANK(HLOOKUP(W$1, m_preprocess!$1:$1048576, monthly!$D117, FALSE)), "", HLOOKUP(W$1, m_preprocess!$1:$1048576, monthly!$D117, FALSE))</f>
        <v>117.72627685105483</v>
      </c>
      <c r="X117">
        <f>IF(ISBLANK(HLOOKUP(X$1, m_preprocess!$1:$1048576, monthly!$D117, FALSE)), "", HLOOKUP(X$1, m_preprocess!$1:$1048576, monthly!$D117, FALSE))</f>
        <v>13573.795287784849</v>
      </c>
      <c r="Y117">
        <f>IF(ISBLANK(HLOOKUP(Y$1, m_preprocess!$1:$1048576, monthly!$D117, FALSE)), "", HLOOKUP(Y$1, m_preprocess!$1:$1048576, monthly!$D117, FALSE))</f>
        <v>1.9627192517052059</v>
      </c>
      <c r="Z117" t="str">
        <f>IF(ISBLANK(HLOOKUP(Z$1, m_preprocess!$1:$1048576, monthly!$D117, FALSE)), "", HLOOKUP(Z$1, m_preprocess!$1:$1048576, monthly!$D117, FALSE))</f>
        <v/>
      </c>
    </row>
    <row r="118" spans="1:26">
      <c r="A118" s="31">
        <v>37500</v>
      </c>
      <c r="B118">
        <v>2002</v>
      </c>
      <c r="C118">
        <v>9</v>
      </c>
      <c r="D118">
        <v>118</v>
      </c>
      <c r="E118">
        <f>IF(ISBLANK(HLOOKUP(E$1, m_preprocess!$1:$1048576, monthly!$D118, FALSE)), "", HLOOKUP(E$1, m_preprocess!$1:$1048576, monthly!$D118, FALSE))</f>
        <v>74.688657878295146</v>
      </c>
      <c r="F118">
        <f>IF(ISBLANK(HLOOKUP(F$1, m_preprocess!$1:$1048576, monthly!$D118, FALSE)), "", HLOOKUP(F$1, m_preprocess!$1:$1048576, monthly!$D118, FALSE))</f>
        <v>76.308348094930381</v>
      </c>
      <c r="G118">
        <f>IF(ISBLANK(HLOOKUP(G$1, m_preprocess!$1:$1048576, monthly!$D118, FALSE)), "", HLOOKUP(G$1, m_preprocess!$1:$1048576, monthly!$D118, FALSE))</f>
        <v>105.13207945783041</v>
      </c>
      <c r="H118" t="str">
        <f>IF(ISBLANK(HLOOKUP(H$1, m_preprocess!$1:$1048576, monthly!$D118, FALSE)), "", HLOOKUP(H$1, m_preprocess!$1:$1048576, monthly!$D118, FALSE))</f>
        <v/>
      </c>
      <c r="I118" t="str">
        <f>IF(ISBLANK(HLOOKUP(I$1, m_preprocess!$1:$1048576, monthly!$D118, FALSE)), "", HLOOKUP(I$1, m_preprocess!$1:$1048576, monthly!$D118, FALSE))</f>
        <v/>
      </c>
      <c r="J118">
        <f>IF(ISBLANK(HLOOKUP(J$1, m_preprocess!$1:$1048576, monthly!$D118, FALSE)), "", HLOOKUP(J$1, m_preprocess!$1:$1048576, monthly!$D118, FALSE))</f>
        <v>89.54</v>
      </c>
      <c r="K118">
        <f>IF(ISBLANK(HLOOKUP(K$1, m_preprocess!$1:$1048576, monthly!$D118, FALSE)), "", HLOOKUP(K$1, m_preprocess!$1:$1048576, monthly!$D118, FALSE))</f>
        <v>96.993303497554777</v>
      </c>
      <c r="L118">
        <f>IF(ISBLANK(HLOOKUP(L$1, m_preprocess!$1:$1048576, monthly!$D118, FALSE)), "", HLOOKUP(L$1, m_preprocess!$1:$1048576, monthly!$D118, FALSE))</f>
        <v>90.463260801026166</v>
      </c>
      <c r="M118">
        <f>IF(ISBLANK(HLOOKUP(M$1, m_preprocess!$1:$1048576, monthly!$D118, FALSE)), "", HLOOKUP(M$1, m_preprocess!$1:$1048576, monthly!$D118, FALSE))</f>
        <v>40.004016132188639</v>
      </c>
      <c r="N118">
        <f>IF(ISBLANK(HLOOKUP(N$1, m_preprocess!$1:$1048576, monthly!$D118, FALSE)), "", HLOOKUP(N$1, m_preprocess!$1:$1048576, monthly!$D118, FALSE))</f>
        <v>50.459244668837535</v>
      </c>
      <c r="O118">
        <f>IF(ISBLANK(HLOOKUP(O$1, m_preprocess!$1:$1048576, monthly!$D118, FALSE)), "", HLOOKUP(O$1, m_preprocess!$1:$1048576, monthly!$D118, FALSE))</f>
        <v>8.6525282386359468</v>
      </c>
      <c r="P118">
        <f>IF(ISBLANK(HLOOKUP(P$1, m_preprocess!$1:$1048576, monthly!$D118, FALSE)), "", HLOOKUP(P$1, m_preprocess!$1:$1048576, monthly!$D118, FALSE))</f>
        <v>1.8827577568949296</v>
      </c>
      <c r="Q118">
        <f>IF(ISBLANK(HLOOKUP(Q$1, m_preprocess!$1:$1048576, monthly!$D118, FALSE)), "", HLOOKUP(Q$1, m_preprocess!$1:$1048576, monthly!$D118, FALSE))</f>
        <v>1.0225558052839137</v>
      </c>
      <c r="R118">
        <f>IF(ISBLANK(HLOOKUP(R$1, m_preprocess!$1:$1048576, monthly!$D118, FALSE)), "", HLOOKUP(R$1, m_preprocess!$1:$1048576, monthly!$D118, FALSE))</f>
        <v>0.86020195161101598</v>
      </c>
      <c r="S118">
        <f>IF(ISBLANK(HLOOKUP(S$1, m_preprocess!$1:$1048576, monthly!$D118, FALSE)), "", HLOOKUP(S$1, m_preprocess!$1:$1048576, monthly!$D118, FALSE))</f>
        <v>4.0337512199178356</v>
      </c>
      <c r="T118">
        <f>IF(ISBLANK(HLOOKUP(T$1, m_preprocess!$1:$1048576, monthly!$D118, FALSE)), "", HLOOKUP(T$1, m_preprocess!$1:$1048576, monthly!$D118, FALSE))</f>
        <v>2.736019261823182</v>
      </c>
      <c r="U118">
        <f>IF(ISBLANK(HLOOKUP(U$1, m_preprocess!$1:$1048576, monthly!$D118, FALSE)), "", HLOOKUP(U$1, m_preprocess!$1:$1048576, monthly!$D118, FALSE))</f>
        <v>244195.6698615099</v>
      </c>
      <c r="V118">
        <f>IF(ISBLANK(HLOOKUP(V$1, m_preprocess!$1:$1048576, monthly!$D118, FALSE)), "", HLOOKUP(V$1, m_preprocess!$1:$1048576, monthly!$D118, FALSE))</f>
        <v>880828.92699916987</v>
      </c>
      <c r="W118">
        <f>IF(ISBLANK(HLOOKUP(W$1, m_preprocess!$1:$1048576, monthly!$D118, FALSE)), "", HLOOKUP(W$1, m_preprocess!$1:$1048576, monthly!$D118, FALSE))</f>
        <v>122.37150049102119</v>
      </c>
      <c r="X118">
        <f>IF(ISBLANK(HLOOKUP(X$1, m_preprocess!$1:$1048576, monthly!$D118, FALSE)), "", HLOOKUP(X$1, m_preprocess!$1:$1048576, monthly!$D118, FALSE))</f>
        <v>13897.771710170924</v>
      </c>
      <c r="Y118">
        <f>IF(ISBLANK(HLOOKUP(Y$1, m_preprocess!$1:$1048576, monthly!$D118, FALSE)), "", HLOOKUP(Y$1, m_preprocess!$1:$1048576, monthly!$D118, FALSE))</f>
        <v>1.9778770747478409</v>
      </c>
      <c r="Z118" t="str">
        <f>IF(ISBLANK(HLOOKUP(Z$1, m_preprocess!$1:$1048576, monthly!$D118, FALSE)), "", HLOOKUP(Z$1, m_preprocess!$1:$1048576, monthly!$D118, FALSE))</f>
        <v/>
      </c>
    </row>
    <row r="119" spans="1:26">
      <c r="A119" s="31">
        <v>37530</v>
      </c>
      <c r="B119">
        <v>2002</v>
      </c>
      <c r="C119">
        <v>10</v>
      </c>
      <c r="D119">
        <v>119</v>
      </c>
      <c r="E119">
        <f>IF(ISBLANK(HLOOKUP(E$1, m_preprocess!$1:$1048576, monthly!$D119, FALSE)), "", HLOOKUP(E$1, m_preprocess!$1:$1048576, monthly!$D119, FALSE))</f>
        <v>80.423406161333659</v>
      </c>
      <c r="F119">
        <f>IF(ISBLANK(HLOOKUP(F$1, m_preprocess!$1:$1048576, monthly!$D119, FALSE)), "", HLOOKUP(F$1, m_preprocess!$1:$1048576, monthly!$D119, FALSE))</f>
        <v>79.616245848717682</v>
      </c>
      <c r="G119">
        <f>IF(ISBLANK(HLOOKUP(G$1, m_preprocess!$1:$1048576, monthly!$D119, FALSE)), "", HLOOKUP(G$1, m_preprocess!$1:$1048576, monthly!$D119, FALSE))</f>
        <v>105.85437085505451</v>
      </c>
      <c r="H119" t="str">
        <f>IF(ISBLANK(HLOOKUP(H$1, m_preprocess!$1:$1048576, monthly!$D119, FALSE)), "", HLOOKUP(H$1, m_preprocess!$1:$1048576, monthly!$D119, FALSE))</f>
        <v/>
      </c>
      <c r="I119" t="str">
        <f>IF(ISBLANK(HLOOKUP(I$1, m_preprocess!$1:$1048576, monthly!$D119, FALSE)), "", HLOOKUP(I$1, m_preprocess!$1:$1048576, monthly!$D119, FALSE))</f>
        <v/>
      </c>
      <c r="J119">
        <f>IF(ISBLANK(HLOOKUP(J$1, m_preprocess!$1:$1048576, monthly!$D119, FALSE)), "", HLOOKUP(J$1, m_preprocess!$1:$1048576, monthly!$D119, FALSE))</f>
        <v>95.35</v>
      </c>
      <c r="K119">
        <f>IF(ISBLANK(HLOOKUP(K$1, m_preprocess!$1:$1048576, monthly!$D119, FALSE)), "", HLOOKUP(K$1, m_preprocess!$1:$1048576, monthly!$D119, FALSE))</f>
        <v>96.986747738577051</v>
      </c>
      <c r="L119">
        <f>IF(ISBLANK(HLOOKUP(L$1, m_preprocess!$1:$1048576, monthly!$D119, FALSE)), "", HLOOKUP(L$1, m_preprocess!$1:$1048576, monthly!$D119, FALSE))</f>
        <v>89.45132151593279</v>
      </c>
      <c r="M119">
        <f>IF(ISBLANK(HLOOKUP(M$1, m_preprocess!$1:$1048576, monthly!$D119, FALSE)), "", HLOOKUP(M$1, m_preprocess!$1:$1048576, monthly!$D119, FALSE))</f>
        <v>38.426730451312643</v>
      </c>
      <c r="N119">
        <f>IF(ISBLANK(HLOOKUP(N$1, m_preprocess!$1:$1048576, monthly!$D119, FALSE)), "", HLOOKUP(N$1, m_preprocess!$1:$1048576, monthly!$D119, FALSE))</f>
        <v>51.024591064620147</v>
      </c>
      <c r="O119">
        <f>IF(ISBLANK(HLOOKUP(O$1, m_preprocess!$1:$1048576, monthly!$D119, FALSE)), "", HLOOKUP(O$1, m_preprocess!$1:$1048576, monthly!$D119, FALSE))</f>
        <v>9.3829830683492137</v>
      </c>
      <c r="P119">
        <f>IF(ISBLANK(HLOOKUP(P$1, m_preprocess!$1:$1048576, monthly!$D119, FALSE)), "", HLOOKUP(P$1, m_preprocess!$1:$1048576, monthly!$D119, FALSE))</f>
        <v>1.9562544202454193</v>
      </c>
      <c r="Q119">
        <f>IF(ISBLANK(HLOOKUP(Q$1, m_preprocess!$1:$1048576, monthly!$D119, FALSE)), "", HLOOKUP(Q$1, m_preprocess!$1:$1048576, monthly!$D119, FALSE))</f>
        <v>1.088123516791101</v>
      </c>
      <c r="R119">
        <f>IF(ISBLANK(HLOOKUP(R$1, m_preprocess!$1:$1048576, monthly!$D119, FALSE)), "", HLOOKUP(R$1, m_preprocess!$1:$1048576, monthly!$D119, FALSE))</f>
        <v>0.86813090345431831</v>
      </c>
      <c r="S119">
        <f>IF(ISBLANK(HLOOKUP(S$1, m_preprocess!$1:$1048576, monthly!$D119, FALSE)), "", HLOOKUP(S$1, m_preprocess!$1:$1048576, monthly!$D119, FALSE))</f>
        <v>4.5877305877197943</v>
      </c>
      <c r="T119">
        <f>IF(ISBLANK(HLOOKUP(T$1, m_preprocess!$1:$1048576, monthly!$D119, FALSE)), "", HLOOKUP(T$1, m_preprocess!$1:$1048576, monthly!$D119, FALSE))</f>
        <v>2.8389980603840002</v>
      </c>
      <c r="U119">
        <f>IF(ISBLANK(HLOOKUP(U$1, m_preprocess!$1:$1048576, monthly!$D119, FALSE)), "", HLOOKUP(U$1, m_preprocess!$1:$1048576, monthly!$D119, FALSE))</f>
        <v>249722.9550194694</v>
      </c>
      <c r="V119">
        <f>IF(ISBLANK(HLOOKUP(V$1, m_preprocess!$1:$1048576, monthly!$D119, FALSE)), "", HLOOKUP(V$1, m_preprocess!$1:$1048576, monthly!$D119, FALSE))</f>
        <v>892892.51366868266</v>
      </c>
      <c r="W119">
        <f>IF(ISBLANK(HLOOKUP(W$1, m_preprocess!$1:$1048576, monthly!$D119, FALSE)), "", HLOOKUP(W$1, m_preprocess!$1:$1048576, monthly!$D119, FALSE))</f>
        <v>124.50314849762978</v>
      </c>
      <c r="X119">
        <f>IF(ISBLANK(HLOOKUP(X$1, m_preprocess!$1:$1048576, monthly!$D119, FALSE)), "", HLOOKUP(X$1, m_preprocess!$1:$1048576, monthly!$D119, FALSE))</f>
        <v>13961.373443112499</v>
      </c>
      <c r="Y119">
        <f>IF(ISBLANK(HLOOKUP(Y$1, m_preprocess!$1:$1048576, monthly!$D119, FALSE)), "", HLOOKUP(Y$1, m_preprocess!$1:$1048576, monthly!$D119, FALSE))</f>
        <v>2.1272363790690707</v>
      </c>
      <c r="Z119" t="str">
        <f>IF(ISBLANK(HLOOKUP(Z$1, m_preprocess!$1:$1048576, monthly!$D119, FALSE)), "", HLOOKUP(Z$1, m_preprocess!$1:$1048576, monthly!$D119, FALSE))</f>
        <v/>
      </c>
    </row>
    <row r="120" spans="1:26">
      <c r="A120" s="31">
        <v>37561</v>
      </c>
      <c r="B120">
        <v>2002</v>
      </c>
      <c r="C120">
        <v>11</v>
      </c>
      <c r="D120">
        <v>120</v>
      </c>
      <c r="E120">
        <f>IF(ISBLANK(HLOOKUP(E$1, m_preprocess!$1:$1048576, monthly!$D120, FALSE)), "", HLOOKUP(E$1, m_preprocess!$1:$1048576, monthly!$D120, FALSE))</f>
        <v>77.182227319462442</v>
      </c>
      <c r="F120">
        <f>IF(ISBLANK(HLOOKUP(F$1, m_preprocess!$1:$1048576, monthly!$D120, FALSE)), "", HLOOKUP(F$1, m_preprocess!$1:$1048576, monthly!$D120, FALSE))</f>
        <v>81.311673212745205</v>
      </c>
      <c r="G120">
        <f>IF(ISBLANK(HLOOKUP(G$1, m_preprocess!$1:$1048576, monthly!$D120, FALSE)), "", HLOOKUP(G$1, m_preprocess!$1:$1048576, monthly!$D120, FALSE))</f>
        <v>106.0518019714284</v>
      </c>
      <c r="H120" t="str">
        <f>IF(ISBLANK(HLOOKUP(H$1, m_preprocess!$1:$1048576, monthly!$D120, FALSE)), "", HLOOKUP(H$1, m_preprocess!$1:$1048576, monthly!$D120, FALSE))</f>
        <v/>
      </c>
      <c r="I120" t="str">
        <f>IF(ISBLANK(HLOOKUP(I$1, m_preprocess!$1:$1048576, monthly!$D120, FALSE)), "", HLOOKUP(I$1, m_preprocess!$1:$1048576, monthly!$D120, FALSE))</f>
        <v/>
      </c>
      <c r="J120">
        <f>IF(ISBLANK(HLOOKUP(J$1, m_preprocess!$1:$1048576, monthly!$D120, FALSE)), "", HLOOKUP(J$1, m_preprocess!$1:$1048576, monthly!$D120, FALSE))</f>
        <v>95.61</v>
      </c>
      <c r="K120">
        <f>IF(ISBLANK(HLOOKUP(K$1, m_preprocess!$1:$1048576, monthly!$D120, FALSE)), "", HLOOKUP(K$1, m_preprocess!$1:$1048576, monthly!$D120, FALSE))</f>
        <v>92.333386511324591</v>
      </c>
      <c r="L120">
        <f>IF(ISBLANK(HLOOKUP(L$1, m_preprocess!$1:$1048576, monthly!$D120, FALSE)), "", HLOOKUP(L$1, m_preprocess!$1:$1048576, monthly!$D120, FALSE))</f>
        <v>85.541458919806118</v>
      </c>
      <c r="M120">
        <f>IF(ISBLANK(HLOOKUP(M$1, m_preprocess!$1:$1048576, monthly!$D120, FALSE)), "", HLOOKUP(M$1, m_preprocess!$1:$1048576, monthly!$D120, FALSE))</f>
        <v>41.368845702804009</v>
      </c>
      <c r="N120">
        <f>IF(ISBLANK(HLOOKUP(N$1, m_preprocess!$1:$1048576, monthly!$D120, FALSE)), "", HLOOKUP(N$1, m_preprocess!$1:$1048576, monthly!$D120, FALSE))</f>
        <v>44.172613217002109</v>
      </c>
      <c r="O120">
        <f>IF(ISBLANK(HLOOKUP(O$1, m_preprocess!$1:$1048576, monthly!$D120, FALSE)), "", HLOOKUP(O$1, m_preprocess!$1:$1048576, monthly!$D120, FALSE))</f>
        <v>9.4731229466230698</v>
      </c>
      <c r="P120">
        <f>IF(ISBLANK(HLOOKUP(P$1, m_preprocess!$1:$1048576, monthly!$D120, FALSE)), "", HLOOKUP(P$1, m_preprocess!$1:$1048576, monthly!$D120, FALSE))</f>
        <v>2.0061268390365758</v>
      </c>
      <c r="Q120">
        <f>IF(ISBLANK(HLOOKUP(Q$1, m_preprocess!$1:$1048576, monthly!$D120, FALSE)), "", HLOOKUP(Q$1, m_preprocess!$1:$1048576, monthly!$D120, FALSE))</f>
        <v>1.0579377541264576</v>
      </c>
      <c r="R120">
        <f>IF(ISBLANK(HLOOKUP(R$1, m_preprocess!$1:$1048576, monthly!$D120, FALSE)), "", HLOOKUP(R$1, m_preprocess!$1:$1048576, monthly!$D120, FALSE))</f>
        <v>0.94818908491011822</v>
      </c>
      <c r="S120">
        <f>IF(ISBLANK(HLOOKUP(S$1, m_preprocess!$1:$1048576, monthly!$D120, FALSE)), "", HLOOKUP(S$1, m_preprocess!$1:$1048576, monthly!$D120, FALSE))</f>
        <v>4.1738816658802707</v>
      </c>
      <c r="T120">
        <f>IF(ISBLANK(HLOOKUP(T$1, m_preprocess!$1:$1048576, monthly!$D120, FALSE)), "", HLOOKUP(T$1, m_preprocess!$1:$1048576, monthly!$D120, FALSE))</f>
        <v>3.2931144417062246</v>
      </c>
      <c r="U120">
        <f>IF(ISBLANK(HLOOKUP(U$1, m_preprocess!$1:$1048576, monthly!$D120, FALSE)), "", HLOOKUP(U$1, m_preprocess!$1:$1048576, monthly!$D120, FALSE))</f>
        <v>251554.25199219189</v>
      </c>
      <c r="V120">
        <f>IF(ISBLANK(HLOOKUP(V$1, m_preprocess!$1:$1048576, monthly!$D120, FALSE)), "", HLOOKUP(V$1, m_preprocess!$1:$1048576, monthly!$D120, FALSE))</f>
        <v>895754.99240102363</v>
      </c>
      <c r="W120">
        <f>IF(ISBLANK(HLOOKUP(W$1, m_preprocess!$1:$1048576, monthly!$D120, FALSE)), "", HLOOKUP(W$1, m_preprocess!$1:$1048576, monthly!$D120, FALSE))</f>
        <v>120.21196974208065</v>
      </c>
      <c r="X120">
        <f>IF(ISBLANK(HLOOKUP(X$1, m_preprocess!$1:$1048576, monthly!$D120, FALSE)), "", HLOOKUP(X$1, m_preprocess!$1:$1048576, monthly!$D120, FALSE))</f>
        <v>13650.746798128368</v>
      </c>
      <c r="Y120">
        <f>IF(ISBLANK(HLOOKUP(Y$1, m_preprocess!$1:$1048576, monthly!$D120, FALSE)), "", HLOOKUP(Y$1, m_preprocess!$1:$1048576, monthly!$D120, FALSE))</f>
        <v>2.3175364007331649</v>
      </c>
      <c r="Z120" t="str">
        <f>IF(ISBLANK(HLOOKUP(Z$1, m_preprocess!$1:$1048576, monthly!$D120, FALSE)), "", HLOOKUP(Z$1, m_preprocess!$1:$1048576, monthly!$D120, FALSE))</f>
        <v/>
      </c>
    </row>
    <row r="121" spans="1:26">
      <c r="A121" s="31">
        <v>37591</v>
      </c>
      <c r="B121">
        <v>2002</v>
      </c>
      <c r="C121">
        <v>12</v>
      </c>
      <c r="D121">
        <v>121</v>
      </c>
      <c r="E121">
        <f>IF(ISBLANK(HLOOKUP(E$1, m_preprocess!$1:$1048576, monthly!$D121, FALSE)), "", HLOOKUP(E$1, m_preprocess!$1:$1048576, monthly!$D121, FALSE))</f>
        <v>76.049544136300753</v>
      </c>
      <c r="F121">
        <f>IF(ISBLANK(HLOOKUP(F$1, m_preprocess!$1:$1048576, monthly!$D121, FALSE)), "", HLOOKUP(F$1, m_preprocess!$1:$1048576, monthly!$D121, FALSE))</f>
        <v>81.943322185918831</v>
      </c>
      <c r="G121">
        <f>IF(ISBLANK(HLOOKUP(G$1, m_preprocess!$1:$1048576, monthly!$D121, FALSE)), "", HLOOKUP(G$1, m_preprocess!$1:$1048576, monthly!$D121, FALSE))</f>
        <v>103.13614958818708</v>
      </c>
      <c r="H121" t="str">
        <f>IF(ISBLANK(HLOOKUP(H$1, m_preprocess!$1:$1048576, monthly!$D121, FALSE)), "", HLOOKUP(H$1, m_preprocess!$1:$1048576, monthly!$D121, FALSE))</f>
        <v/>
      </c>
      <c r="I121" t="str">
        <f>IF(ISBLANK(HLOOKUP(I$1, m_preprocess!$1:$1048576, monthly!$D121, FALSE)), "", HLOOKUP(I$1, m_preprocess!$1:$1048576, monthly!$D121, FALSE))</f>
        <v/>
      </c>
      <c r="J121">
        <f>IF(ISBLANK(HLOOKUP(J$1, m_preprocess!$1:$1048576, monthly!$D121, FALSE)), "", HLOOKUP(J$1, m_preprocess!$1:$1048576, monthly!$D121, FALSE))</f>
        <v>97.15</v>
      </c>
      <c r="K121">
        <f>IF(ISBLANK(HLOOKUP(K$1, m_preprocess!$1:$1048576, monthly!$D121, FALSE)), "", HLOOKUP(K$1, m_preprocess!$1:$1048576, monthly!$D121, FALSE))</f>
        <v>95.255982937365417</v>
      </c>
      <c r="L121">
        <f>IF(ISBLANK(HLOOKUP(L$1, m_preprocess!$1:$1048576, monthly!$D121, FALSE)), "", HLOOKUP(L$1, m_preprocess!$1:$1048576, monthly!$D121, FALSE))</f>
        <v>88.736677154425166</v>
      </c>
      <c r="M121">
        <f>IF(ISBLANK(HLOOKUP(M$1, m_preprocess!$1:$1048576, monthly!$D121, FALSE)), "", HLOOKUP(M$1, m_preprocess!$1:$1048576, monthly!$D121, FALSE))</f>
        <v>45.350521003545062</v>
      </c>
      <c r="N121">
        <f>IF(ISBLANK(HLOOKUP(N$1, m_preprocess!$1:$1048576, monthly!$D121, FALSE)), "", HLOOKUP(N$1, m_preprocess!$1:$1048576, monthly!$D121, FALSE))</f>
        <v>43.38615615088009</v>
      </c>
      <c r="O121">
        <f>IF(ISBLANK(HLOOKUP(O$1, m_preprocess!$1:$1048576, monthly!$D121, FALSE)), "", HLOOKUP(O$1, m_preprocess!$1:$1048576, monthly!$D121, FALSE))</f>
        <v>8.4429115731244799</v>
      </c>
      <c r="P121">
        <f>IF(ISBLANK(HLOOKUP(P$1, m_preprocess!$1:$1048576, monthly!$D121, FALSE)), "", HLOOKUP(P$1, m_preprocess!$1:$1048576, monthly!$D121, FALSE))</f>
        <v>1.737312224971632</v>
      </c>
      <c r="Q121">
        <f>IF(ISBLANK(HLOOKUP(Q$1, m_preprocess!$1:$1048576, monthly!$D121, FALSE)), "", HLOOKUP(Q$1, m_preprocess!$1:$1048576, monthly!$D121, FALSE))</f>
        <v>0.93491398461241004</v>
      </c>
      <c r="R121">
        <f>IF(ISBLANK(HLOOKUP(R$1, m_preprocess!$1:$1048576, monthly!$D121, FALSE)), "", HLOOKUP(R$1, m_preprocess!$1:$1048576, monthly!$D121, FALSE))</f>
        <v>0.80239824035922203</v>
      </c>
      <c r="S121">
        <f>IF(ISBLANK(HLOOKUP(S$1, m_preprocess!$1:$1048576, monthly!$D121, FALSE)), "", HLOOKUP(S$1, m_preprocess!$1:$1048576, monthly!$D121, FALSE))</f>
        <v>3.5660828115964236</v>
      </c>
      <c r="T121">
        <f>IF(ISBLANK(HLOOKUP(T$1, m_preprocess!$1:$1048576, monthly!$D121, FALSE)), "", HLOOKUP(T$1, m_preprocess!$1:$1048576, monthly!$D121, FALSE))</f>
        <v>3.1395165365564228</v>
      </c>
      <c r="U121">
        <f>IF(ISBLANK(HLOOKUP(U$1, m_preprocess!$1:$1048576, monthly!$D121, FALSE)), "", HLOOKUP(U$1, m_preprocess!$1:$1048576, monthly!$D121, FALSE))</f>
        <v>303040.83762827329</v>
      </c>
      <c r="V121">
        <f>IF(ISBLANK(HLOOKUP(V$1, m_preprocess!$1:$1048576, monthly!$D121, FALSE)), "", HLOOKUP(V$1, m_preprocess!$1:$1048576, monthly!$D121, FALSE))</f>
        <v>933848.39275256009</v>
      </c>
      <c r="W121">
        <f>IF(ISBLANK(HLOOKUP(W$1, m_preprocess!$1:$1048576, monthly!$D121, FALSE)), "", HLOOKUP(W$1, m_preprocess!$1:$1048576, monthly!$D121, FALSE))</f>
        <v>124.1614740849834</v>
      </c>
      <c r="X121">
        <f>IF(ISBLANK(HLOOKUP(X$1, m_preprocess!$1:$1048576, monthly!$D121, FALSE)), "", HLOOKUP(X$1, m_preprocess!$1:$1048576, monthly!$D121, FALSE))</f>
        <v>14159.009019721339</v>
      </c>
      <c r="Y121">
        <f>IF(ISBLANK(HLOOKUP(Y$1, m_preprocess!$1:$1048576, monthly!$D121, FALSE)), "", HLOOKUP(Y$1, m_preprocess!$1:$1048576, monthly!$D121, FALSE))</f>
        <v>2.3837760195658797</v>
      </c>
      <c r="Z121" t="str">
        <f>IF(ISBLANK(HLOOKUP(Z$1, m_preprocess!$1:$1048576, monthly!$D121, FALSE)), "", HLOOKUP(Z$1, m_preprocess!$1:$1048576, monthly!$D121, FALSE))</f>
        <v/>
      </c>
    </row>
    <row r="122" spans="1:26">
      <c r="A122" s="31">
        <v>37622</v>
      </c>
      <c r="B122">
        <v>2003</v>
      </c>
      <c r="C122">
        <v>1</v>
      </c>
      <c r="D122">
        <v>122</v>
      </c>
      <c r="E122">
        <f>IF(ISBLANK(HLOOKUP(E$1, m_preprocess!$1:$1048576, monthly!$D122, FALSE)), "", HLOOKUP(E$1, m_preprocess!$1:$1048576, monthly!$D122, FALSE))</f>
        <v>69.29232134426735</v>
      </c>
      <c r="F122">
        <f>IF(ISBLANK(HLOOKUP(F$1, m_preprocess!$1:$1048576, monthly!$D122, FALSE)), "", HLOOKUP(F$1, m_preprocess!$1:$1048576, monthly!$D122, FALSE))</f>
        <v>69.390845425230978</v>
      </c>
      <c r="G122">
        <f>IF(ISBLANK(HLOOKUP(G$1, m_preprocess!$1:$1048576, monthly!$D122, FALSE)), "", HLOOKUP(G$1, m_preprocess!$1:$1048576, monthly!$D122, FALSE))</f>
        <v>98.96943920112092</v>
      </c>
      <c r="H122">
        <f>IF(ISBLANK(HLOOKUP(H$1, m_preprocess!$1:$1048576, monthly!$D122, FALSE)), "", HLOOKUP(H$1, m_preprocess!$1:$1048576, monthly!$D122, FALSE))</f>
        <v>47.642452435741113</v>
      </c>
      <c r="I122">
        <f>IF(ISBLANK(HLOOKUP(I$1, m_preprocess!$1:$1048576, monthly!$D122, FALSE)), "", HLOOKUP(I$1, m_preprocess!$1:$1048576, monthly!$D122, FALSE))</f>
        <v>40.4</v>
      </c>
      <c r="J122">
        <f>IF(ISBLANK(HLOOKUP(J$1, m_preprocess!$1:$1048576, monthly!$D122, FALSE)), "", HLOOKUP(J$1, m_preprocess!$1:$1048576, monthly!$D122, FALSE))</f>
        <v>84.71</v>
      </c>
      <c r="K122">
        <f>IF(ISBLANK(HLOOKUP(K$1, m_preprocess!$1:$1048576, monthly!$D122, FALSE)), "", HLOOKUP(K$1, m_preprocess!$1:$1048576, monthly!$D122, FALSE))</f>
        <v>98.72533110953816</v>
      </c>
      <c r="L122">
        <f>IF(ISBLANK(HLOOKUP(L$1, m_preprocess!$1:$1048576, monthly!$D122, FALSE)), "", HLOOKUP(L$1, m_preprocess!$1:$1048576, monthly!$D122, FALSE))</f>
        <v>73.186968131977977</v>
      </c>
      <c r="M122">
        <f>IF(ISBLANK(HLOOKUP(M$1, m_preprocess!$1:$1048576, monthly!$D122, FALSE)), "", HLOOKUP(M$1, m_preprocess!$1:$1048576, monthly!$D122, FALSE))</f>
        <v>39.0164618878838</v>
      </c>
      <c r="N122">
        <f>IF(ISBLANK(HLOOKUP(N$1, m_preprocess!$1:$1048576, monthly!$D122, FALSE)), "", HLOOKUP(N$1, m_preprocess!$1:$1048576, monthly!$D122, FALSE))</f>
        <v>34.170506244094177</v>
      </c>
      <c r="O122">
        <f>IF(ISBLANK(HLOOKUP(O$1, m_preprocess!$1:$1048576, monthly!$D122, FALSE)), "", HLOOKUP(O$1, m_preprocess!$1:$1048576, monthly!$D122, FALSE))</f>
        <v>9.4651634118233119</v>
      </c>
      <c r="P122">
        <f>IF(ISBLANK(HLOOKUP(P$1, m_preprocess!$1:$1048576, monthly!$D122, FALSE)), "", HLOOKUP(P$1, m_preprocess!$1:$1048576, monthly!$D122, FALSE))</f>
        <v>1.3332786101371306</v>
      </c>
      <c r="Q122">
        <f>IF(ISBLANK(HLOOKUP(Q$1, m_preprocess!$1:$1048576, monthly!$D122, FALSE)), "", HLOOKUP(Q$1, m_preprocess!$1:$1048576, monthly!$D122, FALSE))</f>
        <v>0.75533586288599075</v>
      </c>
      <c r="R122">
        <f>IF(ISBLANK(HLOOKUP(R$1, m_preprocess!$1:$1048576, monthly!$D122, FALSE)), "", HLOOKUP(R$1, m_preprocess!$1:$1048576, monthly!$D122, FALSE))</f>
        <v>0.57794274725114003</v>
      </c>
      <c r="S122">
        <f>IF(ISBLANK(HLOOKUP(S$1, m_preprocess!$1:$1048576, monthly!$D122, FALSE)), "", HLOOKUP(S$1, m_preprocess!$1:$1048576, monthly!$D122, FALSE))</f>
        <v>3.8467807163381571</v>
      </c>
      <c r="T122">
        <f>IF(ISBLANK(HLOOKUP(T$1, m_preprocess!$1:$1048576, monthly!$D122, FALSE)), "", HLOOKUP(T$1, m_preprocess!$1:$1048576, monthly!$D122, FALSE))</f>
        <v>4.2851040853480233</v>
      </c>
      <c r="U122">
        <f>IF(ISBLANK(HLOOKUP(U$1, m_preprocess!$1:$1048576, monthly!$D122, FALSE)), "", HLOOKUP(U$1, m_preprocess!$1:$1048576, monthly!$D122, FALSE))</f>
        <v>266249.4352316513</v>
      </c>
      <c r="V122">
        <f>IF(ISBLANK(HLOOKUP(V$1, m_preprocess!$1:$1048576, monthly!$D122, FALSE)), "", HLOOKUP(V$1, m_preprocess!$1:$1048576, monthly!$D122, FALSE))</f>
        <v>909594.79846794752</v>
      </c>
      <c r="W122">
        <f>IF(ISBLANK(HLOOKUP(W$1, m_preprocess!$1:$1048576, monthly!$D122, FALSE)), "", HLOOKUP(W$1, m_preprocess!$1:$1048576, monthly!$D122, FALSE))</f>
        <v>128.60414962085937</v>
      </c>
      <c r="X122">
        <f>IF(ISBLANK(HLOOKUP(X$1, m_preprocess!$1:$1048576, monthly!$D122, FALSE)), "", HLOOKUP(X$1, m_preprocess!$1:$1048576, monthly!$D122, FALSE))</f>
        <v>13741.700278236391</v>
      </c>
      <c r="Y122">
        <f>IF(ISBLANK(HLOOKUP(Y$1, m_preprocess!$1:$1048576, monthly!$D122, FALSE)), "", HLOOKUP(Y$1, m_preprocess!$1:$1048576, monthly!$D122, FALSE))</f>
        <v>2.4984283927354665</v>
      </c>
      <c r="Z122" t="str">
        <f>IF(ISBLANK(HLOOKUP(Z$1, m_preprocess!$1:$1048576, monthly!$D122, FALSE)), "", HLOOKUP(Z$1, m_preprocess!$1:$1048576, monthly!$D122, FALSE))</f>
        <v/>
      </c>
    </row>
    <row r="123" spans="1:26">
      <c r="A123" s="31">
        <v>37653</v>
      </c>
      <c r="B123">
        <v>2003</v>
      </c>
      <c r="C123">
        <v>2</v>
      </c>
      <c r="D123">
        <v>123</v>
      </c>
      <c r="E123">
        <f>IF(ISBLANK(HLOOKUP(E$1, m_preprocess!$1:$1048576, monthly!$D123, FALSE)), "", HLOOKUP(E$1, m_preprocess!$1:$1048576, monthly!$D123, FALSE))</f>
        <v>68.770742014908095</v>
      </c>
      <c r="F123">
        <f>IF(ISBLANK(HLOOKUP(F$1, m_preprocess!$1:$1048576, monthly!$D123, FALSE)), "", HLOOKUP(F$1, m_preprocess!$1:$1048576, monthly!$D123, FALSE))</f>
        <v>69.047123050291304</v>
      </c>
      <c r="G123">
        <f>IF(ISBLANK(HLOOKUP(G$1, m_preprocess!$1:$1048576, monthly!$D123, FALSE)), "", HLOOKUP(G$1, m_preprocess!$1:$1048576, monthly!$D123, FALSE))</f>
        <v>102.48223797995249</v>
      </c>
      <c r="H123">
        <f>IF(ISBLANK(HLOOKUP(H$1, m_preprocess!$1:$1048576, monthly!$D123, FALSE)), "", HLOOKUP(H$1, m_preprocess!$1:$1048576, monthly!$D123, FALSE))</f>
        <v>45.914253446630454</v>
      </c>
      <c r="I123">
        <f>IF(ISBLANK(HLOOKUP(I$1, m_preprocess!$1:$1048576, monthly!$D123, FALSE)), "", HLOOKUP(I$1, m_preprocess!$1:$1048576, monthly!$D123, FALSE))</f>
        <v>37.4</v>
      </c>
      <c r="J123">
        <f>IF(ISBLANK(HLOOKUP(J$1, m_preprocess!$1:$1048576, monthly!$D123, FALSE)), "", HLOOKUP(J$1, m_preprocess!$1:$1048576, monthly!$D123, FALSE))</f>
        <v>80.7</v>
      </c>
      <c r="K123">
        <f>IF(ISBLANK(HLOOKUP(K$1, m_preprocess!$1:$1048576, monthly!$D123, FALSE)), "", HLOOKUP(K$1, m_preprocess!$1:$1048576, monthly!$D123, FALSE))</f>
        <v>100.32400902083893</v>
      </c>
      <c r="L123">
        <f>IF(ISBLANK(HLOOKUP(L$1, m_preprocess!$1:$1048576, monthly!$D123, FALSE)), "", HLOOKUP(L$1, m_preprocess!$1:$1048576, monthly!$D123, FALSE))</f>
        <v>79.384992802024769</v>
      </c>
      <c r="M123">
        <f>IF(ISBLANK(HLOOKUP(M$1, m_preprocess!$1:$1048576, monthly!$D123, FALSE)), "", HLOOKUP(M$1, m_preprocess!$1:$1048576, monthly!$D123, FALSE))</f>
        <v>34.834399003578646</v>
      </c>
      <c r="N123">
        <f>IF(ISBLANK(HLOOKUP(N$1, m_preprocess!$1:$1048576, monthly!$D123, FALSE)), "", HLOOKUP(N$1, m_preprocess!$1:$1048576, monthly!$D123, FALSE))</f>
        <v>44.550593798446123</v>
      </c>
      <c r="O123">
        <f>IF(ISBLANK(HLOOKUP(O$1, m_preprocess!$1:$1048576, monthly!$D123, FALSE)), "", HLOOKUP(O$1, m_preprocess!$1:$1048576, monthly!$D123, FALSE))</f>
        <v>7.8535282341447354</v>
      </c>
      <c r="P123">
        <f>IF(ISBLANK(HLOOKUP(P$1, m_preprocess!$1:$1048576, monthly!$D123, FALSE)), "", HLOOKUP(P$1, m_preprocess!$1:$1048576, monthly!$D123, FALSE))</f>
        <v>1.5680215987196704</v>
      </c>
      <c r="Q123">
        <f>IF(ISBLANK(HLOOKUP(Q$1, m_preprocess!$1:$1048576, monthly!$D123, FALSE)), "", HLOOKUP(Q$1, m_preprocess!$1:$1048576, monthly!$D123, FALSE))</f>
        <v>0.84978050028598962</v>
      </c>
      <c r="R123">
        <f>IF(ISBLANK(HLOOKUP(R$1, m_preprocess!$1:$1048576, monthly!$D123, FALSE)), "", HLOOKUP(R$1, m_preprocess!$1:$1048576, monthly!$D123, FALSE))</f>
        <v>0.718241098433681</v>
      </c>
      <c r="S123">
        <f>IF(ISBLANK(HLOOKUP(S$1, m_preprocess!$1:$1048576, monthly!$D123, FALSE)), "", HLOOKUP(S$1, m_preprocess!$1:$1048576, monthly!$D123, FALSE))</f>
        <v>3.7296325887205275</v>
      </c>
      <c r="T123">
        <f>IF(ISBLANK(HLOOKUP(T$1, m_preprocess!$1:$1048576, monthly!$D123, FALSE)), "", HLOOKUP(T$1, m_preprocess!$1:$1048576, monthly!$D123, FALSE))</f>
        <v>2.5558740467045395</v>
      </c>
      <c r="U123">
        <f>IF(ISBLANK(HLOOKUP(U$1, m_preprocess!$1:$1048576, monthly!$D123, FALSE)), "", HLOOKUP(U$1, m_preprocess!$1:$1048576, monthly!$D123, FALSE))</f>
        <v>257484.13208589132</v>
      </c>
      <c r="V123">
        <f>IF(ISBLANK(HLOOKUP(V$1, m_preprocess!$1:$1048576, monthly!$D123, FALSE)), "", HLOOKUP(V$1, m_preprocess!$1:$1048576, monthly!$D123, FALSE))</f>
        <v>900745.54686410271</v>
      </c>
      <c r="W123">
        <f>IF(ISBLANK(HLOOKUP(W$1, m_preprocess!$1:$1048576, monthly!$D123, FALSE)), "", HLOOKUP(W$1, m_preprocess!$1:$1048576, monthly!$D123, FALSE))</f>
        <v>130.03497505758253</v>
      </c>
      <c r="X123">
        <f>IF(ISBLANK(HLOOKUP(X$1, m_preprocess!$1:$1048576, monthly!$D123, FALSE)), "", HLOOKUP(X$1, m_preprocess!$1:$1048576, monthly!$D123, FALSE))</f>
        <v>13393.394600104524</v>
      </c>
      <c r="Y123">
        <f>IF(ISBLANK(HLOOKUP(Y$1, m_preprocess!$1:$1048576, monthly!$D123, FALSE)), "", HLOOKUP(Y$1, m_preprocess!$1:$1048576, monthly!$D123, FALSE))</f>
        <v>2.3596718655402547</v>
      </c>
      <c r="Z123" t="str">
        <f>IF(ISBLANK(HLOOKUP(Z$1, m_preprocess!$1:$1048576, monthly!$D123, FALSE)), "", HLOOKUP(Z$1, m_preprocess!$1:$1048576, monthly!$D123, FALSE))</f>
        <v/>
      </c>
    </row>
    <row r="124" spans="1:26">
      <c r="A124" s="31">
        <v>37681</v>
      </c>
      <c r="B124">
        <v>2003</v>
      </c>
      <c r="C124">
        <v>3</v>
      </c>
      <c r="D124">
        <v>124</v>
      </c>
      <c r="E124">
        <f>IF(ISBLANK(HLOOKUP(E$1, m_preprocess!$1:$1048576, monthly!$D124, FALSE)), "", HLOOKUP(E$1, m_preprocess!$1:$1048576, monthly!$D124, FALSE))</f>
        <v>74.75330275495223</v>
      </c>
      <c r="F124">
        <f>IF(ISBLANK(HLOOKUP(F$1, m_preprocess!$1:$1048576, monthly!$D124, FALSE)), "", HLOOKUP(F$1, m_preprocess!$1:$1048576, monthly!$D124, FALSE))</f>
        <v>73.81444281959763</v>
      </c>
      <c r="G124">
        <f>IF(ISBLANK(HLOOKUP(G$1, m_preprocess!$1:$1048576, monthly!$D124, FALSE)), "", HLOOKUP(G$1, m_preprocess!$1:$1048576, monthly!$D124, FALSE))</f>
        <v>102.9504058533107</v>
      </c>
      <c r="H124">
        <f>IF(ISBLANK(HLOOKUP(H$1, m_preprocess!$1:$1048576, monthly!$D124, FALSE)), "", HLOOKUP(H$1, m_preprocess!$1:$1048576, monthly!$D124, FALSE))</f>
        <v>49.206171903382227</v>
      </c>
      <c r="I124">
        <f>IF(ISBLANK(HLOOKUP(I$1, m_preprocess!$1:$1048576, monthly!$D124, FALSE)), "", HLOOKUP(I$1, m_preprocess!$1:$1048576, monthly!$D124, FALSE))</f>
        <v>38.5</v>
      </c>
      <c r="J124">
        <f>IF(ISBLANK(HLOOKUP(J$1, m_preprocess!$1:$1048576, monthly!$D124, FALSE)), "", HLOOKUP(J$1, m_preprocess!$1:$1048576, monthly!$D124, FALSE))</f>
        <v>83.5</v>
      </c>
      <c r="K124">
        <f>IF(ISBLANK(HLOOKUP(K$1, m_preprocess!$1:$1048576, monthly!$D124, FALSE)), "", HLOOKUP(K$1, m_preprocess!$1:$1048576, monthly!$D124, FALSE))</f>
        <v>97.949434096287078</v>
      </c>
      <c r="L124">
        <f>IF(ISBLANK(HLOOKUP(L$1, m_preprocess!$1:$1048576, monthly!$D124, FALSE)), "", HLOOKUP(L$1, m_preprocess!$1:$1048576, monthly!$D124, FALSE))</f>
        <v>80.992662930118982</v>
      </c>
      <c r="M124">
        <f>IF(ISBLANK(HLOOKUP(M$1, m_preprocess!$1:$1048576, monthly!$D124, FALSE)), "", HLOOKUP(M$1, m_preprocess!$1:$1048576, monthly!$D124, FALSE))</f>
        <v>35.61810356272003</v>
      </c>
      <c r="N124">
        <f>IF(ISBLANK(HLOOKUP(N$1, m_preprocess!$1:$1048576, monthly!$D124, FALSE)), "", HLOOKUP(N$1, m_preprocess!$1:$1048576, monthly!$D124, FALSE))</f>
        <v>45.374559367398952</v>
      </c>
      <c r="O124">
        <f>IF(ISBLANK(HLOOKUP(O$1, m_preprocess!$1:$1048576, monthly!$D124, FALSE)), "", HLOOKUP(O$1, m_preprocess!$1:$1048576, monthly!$D124, FALSE))</f>
        <v>8.4606962505798098</v>
      </c>
      <c r="P124">
        <f>IF(ISBLANK(HLOOKUP(P$1, m_preprocess!$1:$1048576, monthly!$D124, FALSE)), "", HLOOKUP(P$1, m_preprocess!$1:$1048576, monthly!$D124, FALSE))</f>
        <v>1.6032268652735395</v>
      </c>
      <c r="Q124">
        <f>IF(ISBLANK(HLOOKUP(Q$1, m_preprocess!$1:$1048576, monthly!$D124, FALSE)), "", HLOOKUP(Q$1, m_preprocess!$1:$1048576, monthly!$D124, FALSE))</f>
        <v>0.86255194387481315</v>
      </c>
      <c r="R124">
        <f>IF(ISBLANK(HLOOKUP(R$1, m_preprocess!$1:$1048576, monthly!$D124, FALSE)), "", HLOOKUP(R$1, m_preprocess!$1:$1048576, monthly!$D124, FALSE))</f>
        <v>0.74067492139872637</v>
      </c>
      <c r="S124">
        <f>IF(ISBLANK(HLOOKUP(S$1, m_preprocess!$1:$1048576, monthly!$D124, FALSE)), "", HLOOKUP(S$1, m_preprocess!$1:$1048576, monthly!$D124, FALSE))</f>
        <v>3.9544061914551136</v>
      </c>
      <c r="T124">
        <f>IF(ISBLANK(HLOOKUP(T$1, m_preprocess!$1:$1048576, monthly!$D124, FALSE)), "", HLOOKUP(T$1, m_preprocess!$1:$1048576, monthly!$D124, FALSE))</f>
        <v>2.9030631938511533</v>
      </c>
      <c r="U124">
        <f>IF(ISBLANK(HLOOKUP(U$1, m_preprocess!$1:$1048576, monthly!$D124, FALSE)), "", HLOOKUP(U$1, m_preprocess!$1:$1048576, monthly!$D124, FALSE))</f>
        <v>255599.44556807878</v>
      </c>
      <c r="V124">
        <f>IF(ISBLANK(HLOOKUP(V$1, m_preprocess!$1:$1048576, monthly!$D124, FALSE)), "", HLOOKUP(V$1, m_preprocess!$1:$1048576, monthly!$D124, FALSE))</f>
        <v>898656.73339131777</v>
      </c>
      <c r="W124">
        <f>IF(ISBLANK(HLOOKUP(W$1, m_preprocess!$1:$1048576, monthly!$D124, FALSE)), "", HLOOKUP(W$1, m_preprocess!$1:$1048576, monthly!$D124, FALSE))</f>
        <v>129.70898872107693</v>
      </c>
      <c r="X124">
        <f>IF(ISBLANK(HLOOKUP(X$1, m_preprocess!$1:$1048576, monthly!$D124, FALSE)), "", HLOOKUP(X$1, m_preprocess!$1:$1048576, monthly!$D124, FALSE))</f>
        <v>13140.036361323291</v>
      </c>
      <c r="Y124">
        <f>IF(ISBLANK(HLOOKUP(Y$1, m_preprocess!$1:$1048576, monthly!$D124, FALSE)), "", HLOOKUP(Y$1, m_preprocess!$1:$1048576, monthly!$D124, FALSE))</f>
        <v>2.3608288278839225</v>
      </c>
      <c r="Z124" t="str">
        <f>IF(ISBLANK(HLOOKUP(Z$1, m_preprocess!$1:$1048576, monthly!$D124, FALSE)), "", HLOOKUP(Z$1, m_preprocess!$1:$1048576, monthly!$D124, FALSE))</f>
        <v/>
      </c>
    </row>
    <row r="125" spans="1:26">
      <c r="A125" s="31">
        <v>37712</v>
      </c>
      <c r="B125">
        <v>2003</v>
      </c>
      <c r="C125">
        <v>4</v>
      </c>
      <c r="D125">
        <v>125</v>
      </c>
      <c r="E125">
        <f>IF(ISBLANK(HLOOKUP(E$1, m_preprocess!$1:$1048576, monthly!$D125, FALSE)), "", HLOOKUP(E$1, m_preprocess!$1:$1048576, monthly!$D125, FALSE))</f>
        <v>70.392261892849206</v>
      </c>
      <c r="F125">
        <f>IF(ISBLANK(HLOOKUP(F$1, m_preprocess!$1:$1048576, monthly!$D125, FALSE)), "", HLOOKUP(F$1, m_preprocess!$1:$1048576, monthly!$D125, FALSE))</f>
        <v>72.484356337267982</v>
      </c>
      <c r="G125">
        <f>IF(ISBLANK(HLOOKUP(G$1, m_preprocess!$1:$1048576, monthly!$D125, FALSE)), "", HLOOKUP(G$1, m_preprocess!$1:$1048576, monthly!$D125, FALSE))</f>
        <v>102.41835398667489</v>
      </c>
      <c r="H125">
        <f>IF(ISBLANK(HLOOKUP(H$1, m_preprocess!$1:$1048576, monthly!$D125, FALSE)), "", HLOOKUP(H$1, m_preprocess!$1:$1048576, monthly!$D125, FALSE))</f>
        <v>49.860951474217053</v>
      </c>
      <c r="I125">
        <f>IF(ISBLANK(HLOOKUP(I$1, m_preprocess!$1:$1048576, monthly!$D125, FALSE)), "", HLOOKUP(I$1, m_preprocess!$1:$1048576, monthly!$D125, FALSE))</f>
        <v>44.9</v>
      </c>
      <c r="J125">
        <f>IF(ISBLANK(HLOOKUP(J$1, m_preprocess!$1:$1048576, monthly!$D125, FALSE)), "", HLOOKUP(J$1, m_preprocess!$1:$1048576, monthly!$D125, FALSE))</f>
        <v>85.73</v>
      </c>
      <c r="K125">
        <f>IF(ISBLANK(HLOOKUP(K$1, m_preprocess!$1:$1048576, monthly!$D125, FALSE)), "", HLOOKUP(K$1, m_preprocess!$1:$1048576, monthly!$D125, FALSE))</f>
        <v>94.149943381707402</v>
      </c>
      <c r="L125">
        <f>IF(ISBLANK(HLOOKUP(L$1, m_preprocess!$1:$1048576, monthly!$D125, FALSE)), "", HLOOKUP(L$1, m_preprocess!$1:$1048576, monthly!$D125, FALSE))</f>
        <v>89.785598032779035</v>
      </c>
      <c r="M125">
        <f>IF(ISBLANK(HLOOKUP(M$1, m_preprocess!$1:$1048576, monthly!$D125, FALSE)), "", HLOOKUP(M$1, m_preprocess!$1:$1048576, monthly!$D125, FALSE))</f>
        <v>41.477545182507072</v>
      </c>
      <c r="N125">
        <f>IF(ISBLANK(HLOOKUP(N$1, m_preprocess!$1:$1048576, monthly!$D125, FALSE)), "", HLOOKUP(N$1, m_preprocess!$1:$1048576, monthly!$D125, FALSE))</f>
        <v>48.30805285027197</v>
      </c>
      <c r="O125">
        <f>IF(ISBLANK(HLOOKUP(O$1, m_preprocess!$1:$1048576, monthly!$D125, FALSE)), "", HLOOKUP(O$1, m_preprocess!$1:$1048576, monthly!$D125, FALSE))</f>
        <v>8.6461404973939224</v>
      </c>
      <c r="P125">
        <f>IF(ISBLANK(HLOOKUP(P$1, m_preprocess!$1:$1048576, monthly!$D125, FALSE)), "", HLOOKUP(P$1, m_preprocess!$1:$1048576, monthly!$D125, FALSE))</f>
        <v>1.6733096828820848</v>
      </c>
      <c r="Q125">
        <f>IF(ISBLANK(HLOOKUP(Q$1, m_preprocess!$1:$1048576, monthly!$D125, FALSE)), "", HLOOKUP(Q$1, m_preprocess!$1:$1048576, monthly!$D125, FALSE))</f>
        <v>0.88174982003491797</v>
      </c>
      <c r="R125">
        <f>IF(ISBLANK(HLOOKUP(R$1, m_preprocess!$1:$1048576, monthly!$D125, FALSE)), "", HLOOKUP(R$1, m_preprocess!$1:$1048576, monthly!$D125, FALSE))</f>
        <v>0.79155986284716673</v>
      </c>
      <c r="S125">
        <f>IF(ISBLANK(HLOOKUP(S$1, m_preprocess!$1:$1048576, monthly!$D125, FALSE)), "", HLOOKUP(S$1, m_preprocess!$1:$1048576, monthly!$D125, FALSE))</f>
        <v>4.3055122635625906</v>
      </c>
      <c r="T125">
        <f>IF(ISBLANK(HLOOKUP(T$1, m_preprocess!$1:$1048576, monthly!$D125, FALSE)), "", HLOOKUP(T$1, m_preprocess!$1:$1048576, monthly!$D125, FALSE))</f>
        <v>2.6673185509492443</v>
      </c>
      <c r="U125">
        <f>IF(ISBLANK(HLOOKUP(U$1, m_preprocess!$1:$1048576, monthly!$D125, FALSE)), "", HLOOKUP(U$1, m_preprocess!$1:$1048576, monthly!$D125, FALSE))</f>
        <v>255334.7231268186</v>
      </c>
      <c r="V125">
        <f>IF(ISBLANK(HLOOKUP(V$1, m_preprocess!$1:$1048576, monthly!$D125, FALSE)), "", HLOOKUP(V$1, m_preprocess!$1:$1048576, monthly!$D125, FALSE))</f>
        <v>895844.70373134047</v>
      </c>
      <c r="W125">
        <f>IF(ISBLANK(HLOOKUP(W$1, m_preprocess!$1:$1048576, monthly!$D125, FALSE)), "", HLOOKUP(W$1, m_preprocess!$1:$1048576, monthly!$D125, FALSE))</f>
        <v>126.7241028062533</v>
      </c>
      <c r="X125">
        <f>IF(ISBLANK(HLOOKUP(X$1, m_preprocess!$1:$1048576, monthly!$D125, FALSE)), "", HLOOKUP(X$1, m_preprocess!$1:$1048576, monthly!$D125, FALSE))</f>
        <v>13166.240301545249</v>
      </c>
      <c r="Y125">
        <f>IF(ISBLANK(HLOOKUP(Y$1, m_preprocess!$1:$1048576, monthly!$D125, FALSE)), "", HLOOKUP(Y$1, m_preprocess!$1:$1048576, monthly!$D125, FALSE))</f>
        <v>2.4042402955426048</v>
      </c>
      <c r="Z125" t="str">
        <f>IF(ISBLANK(HLOOKUP(Z$1, m_preprocess!$1:$1048576, monthly!$D125, FALSE)), "", HLOOKUP(Z$1, m_preprocess!$1:$1048576, monthly!$D125, FALSE))</f>
        <v/>
      </c>
    </row>
    <row r="126" spans="1:26">
      <c r="A126" s="31">
        <v>37742</v>
      </c>
      <c r="B126">
        <v>2003</v>
      </c>
      <c r="C126">
        <v>5</v>
      </c>
      <c r="D126">
        <v>126</v>
      </c>
      <c r="E126">
        <f>IF(ISBLANK(HLOOKUP(E$1, m_preprocess!$1:$1048576, monthly!$D126, FALSE)), "", HLOOKUP(E$1, m_preprocess!$1:$1048576, monthly!$D126, FALSE))</f>
        <v>76.183066837675383</v>
      </c>
      <c r="F126">
        <f>IF(ISBLANK(HLOOKUP(F$1, m_preprocess!$1:$1048576, monthly!$D126, FALSE)), "", HLOOKUP(F$1, m_preprocess!$1:$1048576, monthly!$D126, FALSE))</f>
        <v>74.806961481401558</v>
      </c>
      <c r="G126">
        <f>IF(ISBLANK(HLOOKUP(G$1, m_preprocess!$1:$1048576, monthly!$D126, FALSE)), "", HLOOKUP(G$1, m_preprocess!$1:$1048576, monthly!$D126, FALSE))</f>
        <v>103.31423481296699</v>
      </c>
      <c r="H126">
        <f>IF(ISBLANK(HLOOKUP(H$1, m_preprocess!$1:$1048576, monthly!$D126, FALSE)), "", HLOOKUP(H$1, m_preprocess!$1:$1048576, monthly!$D126, FALSE))</f>
        <v>50.938790871515629</v>
      </c>
      <c r="I126">
        <f>IF(ISBLANK(HLOOKUP(I$1, m_preprocess!$1:$1048576, monthly!$D126, FALSE)), "", HLOOKUP(I$1, m_preprocess!$1:$1048576, monthly!$D126, FALSE))</f>
        <v>57.7</v>
      </c>
      <c r="J126">
        <f>IF(ISBLANK(HLOOKUP(J$1, m_preprocess!$1:$1048576, monthly!$D126, FALSE)), "", HLOOKUP(J$1, m_preprocess!$1:$1048576, monthly!$D126, FALSE))</f>
        <v>89.16</v>
      </c>
      <c r="K126">
        <f>IF(ISBLANK(HLOOKUP(K$1, m_preprocess!$1:$1048576, monthly!$D126, FALSE)), "", HLOOKUP(K$1, m_preprocess!$1:$1048576, monthly!$D126, FALSE))</f>
        <v>92.165227204360349</v>
      </c>
      <c r="L126">
        <f>IF(ISBLANK(HLOOKUP(L$1, m_preprocess!$1:$1048576, monthly!$D126, FALSE)), "", HLOOKUP(L$1, m_preprocess!$1:$1048576, monthly!$D126, FALSE))</f>
        <v>98.447117624506646</v>
      </c>
      <c r="M126">
        <f>IF(ISBLANK(HLOOKUP(M$1, m_preprocess!$1:$1048576, monthly!$D126, FALSE)), "", HLOOKUP(M$1, m_preprocess!$1:$1048576, monthly!$D126, FALSE))</f>
        <v>49.88479020151722</v>
      </c>
      <c r="N126">
        <f>IF(ISBLANK(HLOOKUP(N$1, m_preprocess!$1:$1048576, monthly!$D126, FALSE)), "", HLOOKUP(N$1, m_preprocess!$1:$1048576, monthly!$D126, FALSE))</f>
        <v>48.562327422989426</v>
      </c>
      <c r="O126">
        <f>IF(ISBLANK(HLOOKUP(O$1, m_preprocess!$1:$1048576, monthly!$D126, FALSE)), "", HLOOKUP(O$1, m_preprocess!$1:$1048576, monthly!$D126, FALSE))</f>
        <v>8.7448913432827524</v>
      </c>
      <c r="P126">
        <f>IF(ISBLANK(HLOOKUP(P$1, m_preprocess!$1:$1048576, monthly!$D126, FALSE)), "", HLOOKUP(P$1, m_preprocess!$1:$1048576, monthly!$D126, FALSE))</f>
        <v>1.8180651095198719</v>
      </c>
      <c r="Q126">
        <f>IF(ISBLANK(HLOOKUP(Q$1, m_preprocess!$1:$1048576, monthly!$D126, FALSE)), "", HLOOKUP(Q$1, m_preprocess!$1:$1048576, monthly!$D126, FALSE))</f>
        <v>0.93245109566386175</v>
      </c>
      <c r="R126">
        <f>IF(ISBLANK(HLOOKUP(R$1, m_preprocess!$1:$1048576, monthly!$D126, FALSE)), "", HLOOKUP(R$1, m_preprocess!$1:$1048576, monthly!$D126, FALSE))</f>
        <v>0.88561401385601013</v>
      </c>
      <c r="S126">
        <f>IF(ISBLANK(HLOOKUP(S$1, m_preprocess!$1:$1048576, monthly!$D126, FALSE)), "", HLOOKUP(S$1, m_preprocess!$1:$1048576, monthly!$D126, FALSE))</f>
        <v>4.0886460165937946</v>
      </c>
      <c r="T126">
        <f>IF(ISBLANK(HLOOKUP(T$1, m_preprocess!$1:$1048576, monthly!$D126, FALSE)), "", HLOOKUP(T$1, m_preprocess!$1:$1048576, monthly!$D126, FALSE))</f>
        <v>2.8381802171690849</v>
      </c>
      <c r="U126">
        <f>IF(ISBLANK(HLOOKUP(U$1, m_preprocess!$1:$1048576, monthly!$D126, FALSE)), "", HLOOKUP(U$1, m_preprocess!$1:$1048576, monthly!$D126, FALSE))</f>
        <v>243836.48881411628</v>
      </c>
      <c r="V126">
        <f>IF(ISBLANK(HLOOKUP(V$1, m_preprocess!$1:$1048576, monthly!$D126, FALSE)), "", HLOOKUP(V$1, m_preprocess!$1:$1048576, monthly!$D126, FALSE))</f>
        <v>889332.84607428836</v>
      </c>
      <c r="W126">
        <f>IF(ISBLANK(HLOOKUP(W$1, m_preprocess!$1:$1048576, monthly!$D126, FALSE)), "", HLOOKUP(W$1, m_preprocess!$1:$1048576, monthly!$D126, FALSE))</f>
        <v>125.40194409226457</v>
      </c>
      <c r="X126">
        <f>IF(ISBLANK(HLOOKUP(X$1, m_preprocess!$1:$1048576, monthly!$D126, FALSE)), "", HLOOKUP(X$1, m_preprocess!$1:$1048576, monthly!$D126, FALSE))</f>
        <v>13111.578377387816</v>
      </c>
      <c r="Y126">
        <f>IF(ISBLANK(HLOOKUP(Y$1, m_preprocess!$1:$1048576, monthly!$D126, FALSE)), "", HLOOKUP(Y$1, m_preprocess!$1:$1048576, monthly!$D126, FALSE))</f>
        <v>2.6067495166604959</v>
      </c>
      <c r="Z126" t="str">
        <f>IF(ISBLANK(HLOOKUP(Z$1, m_preprocess!$1:$1048576, monthly!$D126, FALSE)), "", HLOOKUP(Z$1, m_preprocess!$1:$1048576, monthly!$D126, FALSE))</f>
        <v/>
      </c>
    </row>
    <row r="127" spans="1:26">
      <c r="A127" s="31">
        <v>37773</v>
      </c>
      <c r="B127">
        <v>2003</v>
      </c>
      <c r="C127">
        <v>6</v>
      </c>
      <c r="D127">
        <v>127</v>
      </c>
      <c r="E127">
        <f>IF(ISBLANK(HLOOKUP(E$1, m_preprocess!$1:$1048576, monthly!$D127, FALSE)), "", HLOOKUP(E$1, m_preprocess!$1:$1048576, monthly!$D127, FALSE))</f>
        <v>69.885697839345468</v>
      </c>
      <c r="F127">
        <f>IF(ISBLANK(HLOOKUP(F$1, m_preprocess!$1:$1048576, monthly!$D127, FALSE)), "", HLOOKUP(F$1, m_preprocess!$1:$1048576, monthly!$D127, FALSE))</f>
        <v>70.551883700678971</v>
      </c>
      <c r="G127">
        <f>IF(ISBLANK(HLOOKUP(G$1, m_preprocess!$1:$1048576, monthly!$D127, FALSE)), "", HLOOKUP(G$1, m_preprocess!$1:$1048576, monthly!$D127, FALSE))</f>
        <v>102.80014579250454</v>
      </c>
      <c r="H127">
        <f>IF(ISBLANK(HLOOKUP(H$1, m_preprocess!$1:$1048576, monthly!$D127, FALSE)), "", HLOOKUP(H$1, m_preprocess!$1:$1048576, monthly!$D127, FALSE))</f>
        <v>48.700992006254246</v>
      </c>
      <c r="I127">
        <f>IF(ISBLANK(HLOOKUP(I$1, m_preprocess!$1:$1048576, monthly!$D127, FALSE)), "", HLOOKUP(I$1, m_preprocess!$1:$1048576, monthly!$D127, FALSE))</f>
        <v>36.799999999999997</v>
      </c>
      <c r="J127">
        <f>IF(ISBLANK(HLOOKUP(J$1, m_preprocess!$1:$1048576, monthly!$D127, FALSE)), "", HLOOKUP(J$1, m_preprocess!$1:$1048576, monthly!$D127, FALSE))</f>
        <v>87.98</v>
      </c>
      <c r="K127">
        <f>IF(ISBLANK(HLOOKUP(K$1, m_preprocess!$1:$1048576, monthly!$D127, FALSE)), "", HLOOKUP(K$1, m_preprocess!$1:$1048576, monthly!$D127, FALSE))</f>
        <v>92.008082111585736</v>
      </c>
      <c r="L127">
        <f>IF(ISBLANK(HLOOKUP(L$1, m_preprocess!$1:$1048576, monthly!$D127, FALSE)), "", HLOOKUP(L$1, m_preprocess!$1:$1048576, monthly!$D127, FALSE))</f>
        <v>83.437468048516052</v>
      </c>
      <c r="M127">
        <f>IF(ISBLANK(HLOOKUP(M$1, m_preprocess!$1:$1048576, monthly!$D127, FALSE)), "", HLOOKUP(M$1, m_preprocess!$1:$1048576, monthly!$D127, FALSE))</f>
        <v>38.149595465228302</v>
      </c>
      <c r="N127">
        <f>IF(ISBLANK(HLOOKUP(N$1, m_preprocess!$1:$1048576, monthly!$D127, FALSE)), "", HLOOKUP(N$1, m_preprocess!$1:$1048576, monthly!$D127, FALSE))</f>
        <v>45.287872583287772</v>
      </c>
      <c r="O127">
        <f>IF(ISBLANK(HLOOKUP(O$1, m_preprocess!$1:$1048576, monthly!$D127, FALSE)), "", HLOOKUP(O$1, m_preprocess!$1:$1048576, monthly!$D127, FALSE))</f>
        <v>8.0142417981885394</v>
      </c>
      <c r="P127">
        <f>IF(ISBLANK(HLOOKUP(P$1, m_preprocess!$1:$1048576, monthly!$D127, FALSE)), "", HLOOKUP(P$1, m_preprocess!$1:$1048576, monthly!$D127, FALSE))</f>
        <v>1.528999967475033</v>
      </c>
      <c r="Q127">
        <f>IF(ISBLANK(HLOOKUP(Q$1, m_preprocess!$1:$1048576, monthly!$D127, FALSE)), "", HLOOKUP(Q$1, m_preprocess!$1:$1048576, monthly!$D127, FALSE))</f>
        <v>0.81516603757949968</v>
      </c>
      <c r="R127">
        <f>IF(ISBLANK(HLOOKUP(R$1, m_preprocess!$1:$1048576, monthly!$D127, FALSE)), "", HLOOKUP(R$1, m_preprocess!$1:$1048576, monthly!$D127, FALSE))</f>
        <v>0.7138339298955334</v>
      </c>
      <c r="S127">
        <f>IF(ISBLANK(HLOOKUP(S$1, m_preprocess!$1:$1048576, monthly!$D127, FALSE)), "", HLOOKUP(S$1, m_preprocess!$1:$1048576, monthly!$D127, FALSE))</f>
        <v>3.9407227851149114</v>
      </c>
      <c r="T127">
        <f>IF(ISBLANK(HLOOKUP(T$1, m_preprocess!$1:$1048576, monthly!$D127, FALSE)), "", HLOOKUP(T$1, m_preprocess!$1:$1048576, monthly!$D127, FALSE))</f>
        <v>2.5445190455985958</v>
      </c>
      <c r="U127">
        <f>IF(ISBLANK(HLOOKUP(U$1, m_preprocess!$1:$1048576, monthly!$D127, FALSE)), "", HLOOKUP(U$1, m_preprocess!$1:$1048576, monthly!$D127, FALSE))</f>
        <v>262075.77724116424</v>
      </c>
      <c r="V127">
        <f>IF(ISBLANK(HLOOKUP(V$1, m_preprocess!$1:$1048576, monthly!$D127, FALSE)), "", HLOOKUP(V$1, m_preprocess!$1:$1048576, monthly!$D127, FALSE))</f>
        <v>905093.31879711617</v>
      </c>
      <c r="W127">
        <f>IF(ISBLANK(HLOOKUP(W$1, m_preprocess!$1:$1048576, monthly!$D127, FALSE)), "", HLOOKUP(W$1, m_preprocess!$1:$1048576, monthly!$D127, FALSE))</f>
        <v>124.36376382462464</v>
      </c>
      <c r="X127">
        <f>IF(ISBLANK(HLOOKUP(X$1, m_preprocess!$1:$1048576, monthly!$D127, FALSE)), "", HLOOKUP(X$1, m_preprocess!$1:$1048576, monthly!$D127, FALSE))</f>
        <v>13124.759630073248</v>
      </c>
      <c r="Y127">
        <f>IF(ISBLANK(HLOOKUP(Y$1, m_preprocess!$1:$1048576, monthly!$D127, FALSE)), "", HLOOKUP(Y$1, m_preprocess!$1:$1048576, monthly!$D127, FALSE))</f>
        <v>2.827190739410669</v>
      </c>
      <c r="Z127" t="str">
        <f>IF(ISBLANK(HLOOKUP(Z$1, m_preprocess!$1:$1048576, monthly!$D127, FALSE)), "", HLOOKUP(Z$1, m_preprocess!$1:$1048576, monthly!$D127, FALSE))</f>
        <v/>
      </c>
    </row>
    <row r="128" spans="1:26">
      <c r="A128" s="31">
        <v>37803</v>
      </c>
      <c r="B128">
        <v>2003</v>
      </c>
      <c r="C128">
        <v>7</v>
      </c>
      <c r="D128">
        <v>128</v>
      </c>
      <c r="E128">
        <f>IF(ISBLANK(HLOOKUP(E$1, m_preprocess!$1:$1048576, monthly!$D128, FALSE)), "", HLOOKUP(E$1, m_preprocess!$1:$1048576, monthly!$D128, FALSE))</f>
        <v>77.268536649143641</v>
      </c>
      <c r="F128">
        <f>IF(ISBLANK(HLOOKUP(F$1, m_preprocess!$1:$1048576, monthly!$D128, FALSE)), "", HLOOKUP(F$1, m_preprocess!$1:$1048576, monthly!$D128, FALSE))</f>
        <v>79.032844099236087</v>
      </c>
      <c r="G128">
        <f>IF(ISBLANK(HLOOKUP(G$1, m_preprocess!$1:$1048576, monthly!$D128, FALSE)), "", HLOOKUP(G$1, m_preprocess!$1:$1048576, monthly!$D128, FALSE))</f>
        <v>101.50183121611937</v>
      </c>
      <c r="H128">
        <f>IF(ISBLANK(HLOOKUP(H$1, m_preprocess!$1:$1048576, monthly!$D128, FALSE)), "", HLOOKUP(H$1, m_preprocess!$1:$1048576, monthly!$D128, FALSE))</f>
        <v>52.749511844706149</v>
      </c>
      <c r="I128">
        <f>IF(ISBLANK(HLOOKUP(I$1, m_preprocess!$1:$1048576, monthly!$D128, FALSE)), "", HLOOKUP(I$1, m_preprocess!$1:$1048576, monthly!$D128, FALSE))</f>
        <v>54</v>
      </c>
      <c r="J128">
        <f>IF(ISBLANK(HLOOKUP(J$1, m_preprocess!$1:$1048576, monthly!$D128, FALSE)), "", HLOOKUP(J$1, m_preprocess!$1:$1048576, monthly!$D128, FALSE))</f>
        <v>90.04</v>
      </c>
      <c r="K128">
        <f>IF(ISBLANK(HLOOKUP(K$1, m_preprocess!$1:$1048576, monthly!$D128, FALSE)), "", HLOOKUP(K$1, m_preprocess!$1:$1048576, monthly!$D128, FALSE))</f>
        <v>92.99354912345153</v>
      </c>
      <c r="L128">
        <f>IF(ISBLANK(HLOOKUP(L$1, m_preprocess!$1:$1048576, monthly!$D128, FALSE)), "", HLOOKUP(L$1, m_preprocess!$1:$1048576, monthly!$D128, FALSE))</f>
        <v>104.98739013891543</v>
      </c>
      <c r="M128">
        <f>IF(ISBLANK(HLOOKUP(M$1, m_preprocess!$1:$1048576, monthly!$D128, FALSE)), "", HLOOKUP(M$1, m_preprocess!$1:$1048576, monthly!$D128, FALSE))</f>
        <v>50.799144544484406</v>
      </c>
      <c r="N128">
        <f>IF(ISBLANK(HLOOKUP(N$1, m_preprocess!$1:$1048576, monthly!$D128, FALSE)), "", HLOOKUP(N$1, m_preprocess!$1:$1048576, monthly!$D128, FALSE))</f>
        <v>54.188245594431038</v>
      </c>
      <c r="O128">
        <f>IF(ISBLANK(HLOOKUP(O$1, m_preprocess!$1:$1048576, monthly!$D128, FALSE)), "", HLOOKUP(O$1, m_preprocess!$1:$1048576, monthly!$D128, FALSE))</f>
        <v>9.6013637017853046</v>
      </c>
      <c r="P128">
        <f>IF(ISBLANK(HLOOKUP(P$1, m_preprocess!$1:$1048576, monthly!$D128, FALSE)), "", HLOOKUP(P$1, m_preprocess!$1:$1048576, monthly!$D128, FALSE))</f>
        <v>1.9161872760844991</v>
      </c>
      <c r="Q128">
        <f>IF(ISBLANK(HLOOKUP(Q$1, m_preprocess!$1:$1048576, monthly!$D128, FALSE)), "", HLOOKUP(Q$1, m_preprocess!$1:$1048576, monthly!$D128, FALSE))</f>
        <v>0.95571210374089022</v>
      </c>
      <c r="R128">
        <f>IF(ISBLANK(HLOOKUP(R$1, m_preprocess!$1:$1048576, monthly!$D128, FALSE)), "", HLOOKUP(R$1, m_preprocess!$1:$1048576, monthly!$D128, FALSE))</f>
        <v>0.96047517234360902</v>
      </c>
      <c r="S128">
        <f>IF(ISBLANK(HLOOKUP(S$1, m_preprocess!$1:$1048576, monthly!$D128, FALSE)), "", HLOOKUP(S$1, m_preprocess!$1:$1048576, monthly!$D128, FALSE))</f>
        <v>4.6002507184412504</v>
      </c>
      <c r="T128">
        <f>IF(ISBLANK(HLOOKUP(T$1, m_preprocess!$1:$1048576, monthly!$D128, FALSE)), "", HLOOKUP(T$1, m_preprocess!$1:$1048576, monthly!$D128, FALSE))</f>
        <v>3.0849257072595533</v>
      </c>
      <c r="U128">
        <f>IF(ISBLANK(HLOOKUP(U$1, m_preprocess!$1:$1048576, monthly!$D128, FALSE)), "", HLOOKUP(U$1, m_preprocess!$1:$1048576, monthly!$D128, FALSE))</f>
        <v>265418.79675754829</v>
      </c>
      <c r="V128">
        <f>IF(ISBLANK(HLOOKUP(V$1, m_preprocess!$1:$1048576, monthly!$D128, FALSE)), "", HLOOKUP(V$1, m_preprocess!$1:$1048576, monthly!$D128, FALSE))</f>
        <v>914946.46082873107</v>
      </c>
      <c r="W128">
        <f>IF(ISBLANK(HLOOKUP(W$1, m_preprocess!$1:$1048576, monthly!$D128, FALSE)), "", HLOOKUP(W$1, m_preprocess!$1:$1048576, monthly!$D128, FALSE))</f>
        <v>125.45549605585838</v>
      </c>
      <c r="X128">
        <f>IF(ISBLANK(HLOOKUP(X$1, m_preprocess!$1:$1048576, monthly!$D128, FALSE)), "", HLOOKUP(X$1, m_preprocess!$1:$1048576, monthly!$D128, FALSE))</f>
        <v>13407.472953353563</v>
      </c>
      <c r="Y128">
        <f>IF(ISBLANK(HLOOKUP(Y$1, m_preprocess!$1:$1048576, monthly!$D128, FALSE)), "", HLOOKUP(Y$1, m_preprocess!$1:$1048576, monthly!$D128, FALSE))</f>
        <v>3.010499580209502</v>
      </c>
      <c r="Z128" t="str">
        <f>IF(ISBLANK(HLOOKUP(Z$1, m_preprocess!$1:$1048576, monthly!$D128, FALSE)), "", HLOOKUP(Z$1, m_preprocess!$1:$1048576, monthly!$D128, FALSE))</f>
        <v/>
      </c>
    </row>
    <row r="129" spans="1:26">
      <c r="A129" s="31">
        <v>37834</v>
      </c>
      <c r="B129">
        <v>2003</v>
      </c>
      <c r="C129">
        <v>8</v>
      </c>
      <c r="D129">
        <v>129</v>
      </c>
      <c r="E129">
        <f>IF(ISBLANK(HLOOKUP(E$1, m_preprocess!$1:$1048576, monthly!$D129, FALSE)), "", HLOOKUP(E$1, m_preprocess!$1:$1048576, monthly!$D129, FALSE))</f>
        <v>72.834968407099097</v>
      </c>
      <c r="F129">
        <f>IF(ISBLANK(HLOOKUP(F$1, m_preprocess!$1:$1048576, monthly!$D129, FALSE)), "", HLOOKUP(F$1, m_preprocess!$1:$1048576, monthly!$D129, FALSE))</f>
        <v>73.60993309384537</v>
      </c>
      <c r="G129">
        <f>IF(ISBLANK(HLOOKUP(G$1, m_preprocess!$1:$1048576, monthly!$D129, FALSE)), "", HLOOKUP(G$1, m_preprocess!$1:$1048576, monthly!$D129, FALSE))</f>
        <v>103.72527345250089</v>
      </c>
      <c r="H129">
        <f>IF(ISBLANK(HLOOKUP(H$1, m_preprocess!$1:$1048576, monthly!$D129, FALSE)), "", HLOOKUP(H$1, m_preprocess!$1:$1048576, monthly!$D129, FALSE))</f>
        <v>51.57824310140024</v>
      </c>
      <c r="I129">
        <f>IF(ISBLANK(HLOOKUP(I$1, m_preprocess!$1:$1048576, monthly!$D129, FALSE)), "", HLOOKUP(I$1, m_preprocess!$1:$1048576, monthly!$D129, FALSE))</f>
        <v>47.6</v>
      </c>
      <c r="J129">
        <f>IF(ISBLANK(HLOOKUP(J$1, m_preprocess!$1:$1048576, monthly!$D129, FALSE)), "", HLOOKUP(J$1, m_preprocess!$1:$1048576, monthly!$D129, FALSE))</f>
        <v>89.98</v>
      </c>
      <c r="K129">
        <f>IF(ISBLANK(HLOOKUP(K$1, m_preprocess!$1:$1048576, monthly!$D129, FALSE)), "", HLOOKUP(K$1, m_preprocess!$1:$1048576, monthly!$D129, FALSE))</f>
        <v>93.529945178914502</v>
      </c>
      <c r="L129">
        <f>IF(ISBLANK(HLOOKUP(L$1, m_preprocess!$1:$1048576, monthly!$D129, FALSE)), "", HLOOKUP(L$1, m_preprocess!$1:$1048576, monthly!$D129, FALSE))</f>
        <v>89.785450384986774</v>
      </c>
      <c r="M129">
        <f>IF(ISBLANK(HLOOKUP(M$1, m_preprocess!$1:$1048576, monthly!$D129, FALSE)), "", HLOOKUP(M$1, m_preprocess!$1:$1048576, monthly!$D129, FALSE))</f>
        <v>40.659295551091901</v>
      </c>
      <c r="N129">
        <f>IF(ISBLANK(HLOOKUP(N$1, m_preprocess!$1:$1048576, monthly!$D129, FALSE)), "", HLOOKUP(N$1, m_preprocess!$1:$1048576, monthly!$D129, FALSE))</f>
        <v>49.12615483389488</v>
      </c>
      <c r="O129">
        <f>IF(ISBLANK(HLOOKUP(O$1, m_preprocess!$1:$1048576, monthly!$D129, FALSE)), "", HLOOKUP(O$1, m_preprocess!$1:$1048576, monthly!$D129, FALSE))</f>
        <v>8.7741864897879669</v>
      </c>
      <c r="P129">
        <f>IF(ISBLANK(HLOOKUP(P$1, m_preprocess!$1:$1048576, monthly!$D129, FALSE)), "", HLOOKUP(P$1, m_preprocess!$1:$1048576, monthly!$D129, FALSE))</f>
        <v>1.6778654744426371</v>
      </c>
      <c r="Q129">
        <f>IF(ISBLANK(HLOOKUP(Q$1, m_preprocess!$1:$1048576, monthly!$D129, FALSE)), "", HLOOKUP(Q$1, m_preprocess!$1:$1048576, monthly!$D129, FALSE))</f>
        <v>0.87994797610850073</v>
      </c>
      <c r="R129">
        <f>IF(ISBLANK(HLOOKUP(R$1, m_preprocess!$1:$1048576, monthly!$D129, FALSE)), "", HLOOKUP(R$1, m_preprocess!$1:$1048576, monthly!$D129, FALSE))</f>
        <v>0.79791749833413639</v>
      </c>
      <c r="S129">
        <f>IF(ISBLANK(HLOOKUP(S$1, m_preprocess!$1:$1048576, monthly!$D129, FALSE)), "", HLOOKUP(S$1, m_preprocess!$1:$1048576, monthly!$D129, FALSE))</f>
        <v>4.2470611711519615</v>
      </c>
      <c r="T129">
        <f>IF(ISBLANK(HLOOKUP(T$1, m_preprocess!$1:$1048576, monthly!$D129, FALSE)), "", HLOOKUP(T$1, m_preprocess!$1:$1048576, monthly!$D129, FALSE))</f>
        <v>2.8492598441933703</v>
      </c>
      <c r="U129">
        <f>IF(ISBLANK(HLOOKUP(U$1, m_preprocess!$1:$1048576, monthly!$D129, FALSE)), "", HLOOKUP(U$1, m_preprocess!$1:$1048576, monthly!$D129, FALSE))</f>
        <v>259116.17240752486</v>
      </c>
      <c r="V129">
        <f>IF(ISBLANK(HLOOKUP(V$1, m_preprocess!$1:$1048576, monthly!$D129, FALSE)), "", HLOOKUP(V$1, m_preprocess!$1:$1048576, monthly!$D129, FALSE))</f>
        <v>912131.24189574935</v>
      </c>
      <c r="W129">
        <f>IF(ISBLANK(HLOOKUP(W$1, m_preprocess!$1:$1048576, monthly!$D129, FALSE)), "", HLOOKUP(W$1, m_preprocess!$1:$1048576, monthly!$D129, FALSE))</f>
        <v>124.83596717876975</v>
      </c>
      <c r="X129">
        <f>IF(ISBLANK(HLOOKUP(X$1, m_preprocess!$1:$1048576, monthly!$D129, FALSE)), "", HLOOKUP(X$1, m_preprocess!$1:$1048576, monthly!$D129, FALSE))</f>
        <v>13573.359251877297</v>
      </c>
      <c r="Y129">
        <f>IF(ISBLANK(HLOOKUP(Y$1, m_preprocess!$1:$1048576, monthly!$D129, FALSE)), "", HLOOKUP(Y$1, m_preprocess!$1:$1048576, monthly!$D129, FALSE))</f>
        <v>2.9201321961681326</v>
      </c>
      <c r="Z129" t="str">
        <f>IF(ISBLANK(HLOOKUP(Z$1, m_preprocess!$1:$1048576, monthly!$D129, FALSE)), "", HLOOKUP(Z$1, m_preprocess!$1:$1048576, monthly!$D129, FALSE))</f>
        <v/>
      </c>
    </row>
    <row r="130" spans="1:26">
      <c r="A130" s="31">
        <v>37865</v>
      </c>
      <c r="B130">
        <v>2003</v>
      </c>
      <c r="C130">
        <v>9</v>
      </c>
      <c r="D130">
        <v>130</v>
      </c>
      <c r="E130">
        <f>IF(ISBLANK(HLOOKUP(E$1, m_preprocess!$1:$1048576, monthly!$D130, FALSE)), "", HLOOKUP(E$1, m_preprocess!$1:$1048576, monthly!$D130, FALSE))</f>
        <v>78.937347525647212</v>
      </c>
      <c r="F130">
        <f>IF(ISBLANK(HLOOKUP(F$1, m_preprocess!$1:$1048576, monthly!$D130, FALSE)), "", HLOOKUP(F$1, m_preprocess!$1:$1048576, monthly!$D130, FALSE))</f>
        <v>79.338524859078333</v>
      </c>
      <c r="G130">
        <f>IF(ISBLANK(HLOOKUP(G$1, m_preprocess!$1:$1048576, monthly!$D130, FALSE)), "", HLOOKUP(G$1, m_preprocess!$1:$1048576, monthly!$D130, FALSE))</f>
        <v>104.84170609689593</v>
      </c>
      <c r="H130">
        <f>IF(ISBLANK(HLOOKUP(H$1, m_preprocess!$1:$1048576, monthly!$D130, FALSE)), "", HLOOKUP(H$1, m_preprocess!$1:$1048576, monthly!$D130, FALSE))</f>
        <v>49.910611679478485</v>
      </c>
      <c r="I130">
        <f>IF(ISBLANK(HLOOKUP(I$1, m_preprocess!$1:$1048576, monthly!$D130, FALSE)), "", HLOOKUP(I$1, m_preprocess!$1:$1048576, monthly!$D130, FALSE))</f>
        <v>46.1</v>
      </c>
      <c r="J130">
        <f>IF(ISBLANK(HLOOKUP(J$1, m_preprocess!$1:$1048576, monthly!$D130, FALSE)), "", HLOOKUP(J$1, m_preprocess!$1:$1048576, monthly!$D130, FALSE))</f>
        <v>93.41</v>
      </c>
      <c r="K130">
        <f>IF(ISBLANK(HLOOKUP(K$1, m_preprocess!$1:$1048576, monthly!$D130, FALSE)), "", HLOOKUP(K$1, m_preprocess!$1:$1048576, monthly!$D130, FALSE))</f>
        <v>91.64239286954583</v>
      </c>
      <c r="L130">
        <f>IF(ISBLANK(HLOOKUP(L$1, m_preprocess!$1:$1048576, monthly!$D130, FALSE)), "", HLOOKUP(L$1, m_preprocess!$1:$1048576, monthly!$D130, FALSE))</f>
        <v>90.817926573936745</v>
      </c>
      <c r="M130">
        <f>IF(ISBLANK(HLOOKUP(M$1, m_preprocess!$1:$1048576, monthly!$D130, FALSE)), "", HLOOKUP(M$1, m_preprocess!$1:$1048576, monthly!$D130, FALSE))</f>
        <v>36.11692467616642</v>
      </c>
      <c r="N130">
        <f>IF(ISBLANK(HLOOKUP(N$1, m_preprocess!$1:$1048576, monthly!$D130, FALSE)), "", HLOOKUP(N$1, m_preprocess!$1:$1048576, monthly!$D130, FALSE))</f>
        <v>54.70100189777034</v>
      </c>
      <c r="O130">
        <f>IF(ISBLANK(HLOOKUP(O$1, m_preprocess!$1:$1048576, monthly!$D130, FALSE)), "", HLOOKUP(O$1, m_preprocess!$1:$1048576, monthly!$D130, FALSE))</f>
        <v>9.4264224783202799</v>
      </c>
      <c r="P130">
        <f>IF(ISBLANK(HLOOKUP(P$1, m_preprocess!$1:$1048576, monthly!$D130, FALSE)), "", HLOOKUP(P$1, m_preprocess!$1:$1048576, monthly!$D130, FALSE))</f>
        <v>1.8452127000901224</v>
      </c>
      <c r="Q130">
        <f>IF(ISBLANK(HLOOKUP(Q$1, m_preprocess!$1:$1048576, monthly!$D130, FALSE)), "", HLOOKUP(Q$1, m_preprocess!$1:$1048576, monthly!$D130, FALSE))</f>
        <v>0.96983802767978944</v>
      </c>
      <c r="R130">
        <f>IF(ISBLANK(HLOOKUP(R$1, m_preprocess!$1:$1048576, monthly!$D130, FALSE)), "", HLOOKUP(R$1, m_preprocess!$1:$1048576, monthly!$D130, FALSE))</f>
        <v>0.87537467241033307</v>
      </c>
      <c r="S130">
        <f>IF(ISBLANK(HLOOKUP(S$1, m_preprocess!$1:$1048576, monthly!$D130, FALSE)), "", HLOOKUP(S$1, m_preprocess!$1:$1048576, monthly!$D130, FALSE))</f>
        <v>4.3838689327054245</v>
      </c>
      <c r="T130">
        <f>IF(ISBLANK(HLOOKUP(T$1, m_preprocess!$1:$1048576, monthly!$D130, FALSE)), "", HLOOKUP(T$1, m_preprocess!$1:$1048576, monthly!$D130, FALSE))</f>
        <v>3.1973408455247334</v>
      </c>
      <c r="U130">
        <f>IF(ISBLANK(HLOOKUP(U$1, m_preprocess!$1:$1048576, monthly!$D130, FALSE)), "", HLOOKUP(U$1, m_preprocess!$1:$1048576, monthly!$D130, FALSE))</f>
        <v>261598.93759408555</v>
      </c>
      <c r="V130">
        <f>IF(ISBLANK(HLOOKUP(V$1, m_preprocess!$1:$1048576, monthly!$D130, FALSE)), "", HLOOKUP(V$1, m_preprocess!$1:$1048576, monthly!$D130, FALSE))</f>
        <v>914213.62216539367</v>
      </c>
      <c r="W130">
        <f>IF(ISBLANK(HLOOKUP(W$1, m_preprocess!$1:$1048576, monthly!$D130, FALSE)), "", HLOOKUP(W$1, m_preprocess!$1:$1048576, monthly!$D130, FALSE))</f>
        <v>124.72623937939061</v>
      </c>
      <c r="X130">
        <f>IF(ISBLANK(HLOOKUP(X$1, m_preprocess!$1:$1048576, monthly!$D130, FALSE)), "", HLOOKUP(X$1, m_preprocess!$1:$1048576, monthly!$D130, FALSE))</f>
        <v>13156.396754879845</v>
      </c>
      <c r="Y130">
        <f>IF(ISBLANK(HLOOKUP(Y$1, m_preprocess!$1:$1048576, monthly!$D130, FALSE)), "", HLOOKUP(Y$1, m_preprocess!$1:$1048576, monthly!$D130, FALSE))</f>
        <v>2.9355091887458911</v>
      </c>
      <c r="Z130" t="str">
        <f>IF(ISBLANK(HLOOKUP(Z$1, m_preprocess!$1:$1048576, monthly!$D130, FALSE)), "", HLOOKUP(Z$1, m_preprocess!$1:$1048576, monthly!$D130, FALSE))</f>
        <v/>
      </c>
    </row>
    <row r="131" spans="1:26">
      <c r="A131" s="31">
        <v>37895</v>
      </c>
      <c r="B131">
        <v>2003</v>
      </c>
      <c r="C131">
        <v>10</v>
      </c>
      <c r="D131">
        <v>131</v>
      </c>
      <c r="E131">
        <f>IF(ISBLANK(HLOOKUP(E$1, m_preprocess!$1:$1048576, monthly!$D131, FALSE)), "", HLOOKUP(E$1, m_preprocess!$1:$1048576, monthly!$D131, FALSE))</f>
        <v>81.563924318653008</v>
      </c>
      <c r="F131">
        <f>IF(ISBLANK(HLOOKUP(F$1, m_preprocess!$1:$1048576, monthly!$D131, FALSE)), "", HLOOKUP(F$1, m_preprocess!$1:$1048576, monthly!$D131, FALSE))</f>
        <v>82.429871258926255</v>
      </c>
      <c r="G131">
        <f>IF(ISBLANK(HLOOKUP(G$1, m_preprocess!$1:$1048576, monthly!$D131, FALSE)), "", HLOOKUP(G$1, m_preprocess!$1:$1048576, monthly!$D131, FALSE))</f>
        <v>105.80335888294904</v>
      </c>
      <c r="H131">
        <f>IF(ISBLANK(HLOOKUP(H$1, m_preprocess!$1:$1048576, monthly!$D131, FALSE)), "", HLOOKUP(H$1, m_preprocess!$1:$1048576, monthly!$D131, FALSE))</f>
        <v>52.538433419684779</v>
      </c>
      <c r="I131">
        <f>IF(ISBLANK(HLOOKUP(I$1, m_preprocess!$1:$1048576, monthly!$D131, FALSE)), "", HLOOKUP(I$1, m_preprocess!$1:$1048576, monthly!$D131, FALSE))</f>
        <v>59.7</v>
      </c>
      <c r="J131">
        <f>IF(ISBLANK(HLOOKUP(J$1, m_preprocess!$1:$1048576, monthly!$D131, FALSE)), "", HLOOKUP(J$1, m_preprocess!$1:$1048576, monthly!$D131, FALSE))</f>
        <v>99.53</v>
      </c>
      <c r="K131">
        <f>IF(ISBLANK(HLOOKUP(K$1, m_preprocess!$1:$1048576, monthly!$D131, FALSE)), "", HLOOKUP(K$1, m_preprocess!$1:$1048576, monthly!$D131, FALSE))</f>
        <v>92.49196083499784</v>
      </c>
      <c r="L131">
        <f>IF(ISBLANK(HLOOKUP(L$1, m_preprocess!$1:$1048576, monthly!$D131, FALSE)), "", HLOOKUP(L$1, m_preprocess!$1:$1048576, monthly!$D131, FALSE))</f>
        <v>96.650712201985655</v>
      </c>
      <c r="M131">
        <f>IF(ISBLANK(HLOOKUP(M$1, m_preprocess!$1:$1048576, monthly!$D131, FALSE)), "", HLOOKUP(M$1, m_preprocess!$1:$1048576, monthly!$D131, FALSE))</f>
        <v>46.160007955499957</v>
      </c>
      <c r="N131">
        <f>IF(ISBLANK(HLOOKUP(N$1, m_preprocess!$1:$1048576, monthly!$D131, FALSE)), "", HLOOKUP(N$1, m_preprocess!$1:$1048576, monthly!$D131, FALSE))</f>
        <v>50.490704246485713</v>
      </c>
      <c r="O131">
        <f>IF(ISBLANK(HLOOKUP(O$1, m_preprocess!$1:$1048576, monthly!$D131, FALSE)), "", HLOOKUP(O$1, m_preprocess!$1:$1048576, monthly!$D131, FALSE))</f>
        <v>9.5123442989377196</v>
      </c>
      <c r="P131">
        <f>IF(ISBLANK(HLOOKUP(P$1, m_preprocess!$1:$1048576, monthly!$D131, FALSE)), "", HLOOKUP(P$1, m_preprocess!$1:$1048576, monthly!$D131, FALSE))</f>
        <v>1.9918099965538629</v>
      </c>
      <c r="Q131">
        <f>IF(ISBLANK(HLOOKUP(Q$1, m_preprocess!$1:$1048576, monthly!$D131, FALSE)), "", HLOOKUP(Q$1, m_preprocess!$1:$1048576, monthly!$D131, FALSE))</f>
        <v>1.0509427962163971</v>
      </c>
      <c r="R131">
        <f>IF(ISBLANK(HLOOKUP(R$1, m_preprocess!$1:$1048576, monthly!$D131, FALSE)), "", HLOOKUP(R$1, m_preprocess!$1:$1048576, monthly!$D131, FALSE))</f>
        <v>0.94086720033746596</v>
      </c>
      <c r="S131">
        <f>IF(ISBLANK(HLOOKUP(S$1, m_preprocess!$1:$1048576, monthly!$D131, FALSE)), "", HLOOKUP(S$1, m_preprocess!$1:$1048576, monthly!$D131, FALSE))</f>
        <v>4.5389387662407614</v>
      </c>
      <c r="T131">
        <f>IF(ISBLANK(HLOOKUP(T$1, m_preprocess!$1:$1048576, monthly!$D131, FALSE)), "", HLOOKUP(T$1, m_preprocess!$1:$1048576, monthly!$D131, FALSE))</f>
        <v>2.9815955361430939</v>
      </c>
      <c r="U131">
        <f>IF(ISBLANK(HLOOKUP(U$1, m_preprocess!$1:$1048576, monthly!$D131, FALSE)), "", HLOOKUP(U$1, m_preprocess!$1:$1048576, monthly!$D131, FALSE))</f>
        <v>266210.557146465</v>
      </c>
      <c r="V131">
        <f>IF(ISBLANK(HLOOKUP(V$1, m_preprocess!$1:$1048576, monthly!$D131, FALSE)), "", HLOOKUP(V$1, m_preprocess!$1:$1048576, monthly!$D131, FALSE))</f>
        <v>928175.60993575247</v>
      </c>
      <c r="W131">
        <f>IF(ISBLANK(HLOOKUP(W$1, m_preprocess!$1:$1048576, monthly!$D131, FALSE)), "", HLOOKUP(W$1, m_preprocess!$1:$1048576, monthly!$D131, FALSE))</f>
        <v>127.5735400147575</v>
      </c>
      <c r="X131">
        <f>IF(ISBLANK(HLOOKUP(X$1, m_preprocess!$1:$1048576, monthly!$D131, FALSE)), "", HLOOKUP(X$1, m_preprocess!$1:$1048576, monthly!$D131, FALSE))</f>
        <v>13756.07839010548</v>
      </c>
      <c r="Y131">
        <f>IF(ISBLANK(HLOOKUP(Y$1, m_preprocess!$1:$1048576, monthly!$D131, FALSE)), "", HLOOKUP(Y$1, m_preprocess!$1:$1048576, monthly!$D131, FALSE))</f>
        <v>3.0005345212897478</v>
      </c>
      <c r="Z131" t="str">
        <f>IF(ISBLANK(HLOOKUP(Z$1, m_preprocess!$1:$1048576, monthly!$D131, FALSE)), "", HLOOKUP(Z$1, m_preprocess!$1:$1048576, monthly!$D131, FALSE))</f>
        <v/>
      </c>
    </row>
    <row r="132" spans="1:26">
      <c r="A132" s="31">
        <v>37926</v>
      </c>
      <c r="B132">
        <v>2003</v>
      </c>
      <c r="C132">
        <v>11</v>
      </c>
      <c r="D132">
        <v>132</v>
      </c>
      <c r="E132">
        <f>IF(ISBLANK(HLOOKUP(E$1, m_preprocess!$1:$1048576, monthly!$D132, FALSE)), "", HLOOKUP(E$1, m_preprocess!$1:$1048576, monthly!$D132, FALSE))</f>
        <v>80.748318330052612</v>
      </c>
      <c r="F132">
        <f>IF(ISBLANK(HLOOKUP(F$1, m_preprocess!$1:$1048576, monthly!$D132, FALSE)), "", HLOOKUP(F$1, m_preprocess!$1:$1048576, monthly!$D132, FALSE))</f>
        <v>81.975476613342551</v>
      </c>
      <c r="G132">
        <f>IF(ISBLANK(HLOOKUP(G$1, m_preprocess!$1:$1048576, monthly!$D132, FALSE)), "", HLOOKUP(G$1, m_preprocess!$1:$1048576, monthly!$D132, FALSE))</f>
        <v>106.77146059617974</v>
      </c>
      <c r="H132">
        <f>IF(ISBLANK(HLOOKUP(H$1, m_preprocess!$1:$1048576, monthly!$D132, FALSE)), "", HLOOKUP(H$1, m_preprocess!$1:$1048576, monthly!$D132, FALSE))</f>
        <v>52.254360242029563</v>
      </c>
      <c r="I132">
        <f>IF(ISBLANK(HLOOKUP(I$1, m_preprocess!$1:$1048576, monthly!$D132, FALSE)), "", HLOOKUP(I$1, m_preprocess!$1:$1048576, monthly!$D132, FALSE))</f>
        <v>54.7</v>
      </c>
      <c r="J132">
        <f>IF(ISBLANK(HLOOKUP(J$1, m_preprocess!$1:$1048576, monthly!$D132, FALSE)), "", HLOOKUP(J$1, m_preprocess!$1:$1048576, monthly!$D132, FALSE))</f>
        <v>100.4</v>
      </c>
      <c r="K132">
        <f>IF(ISBLANK(HLOOKUP(K$1, m_preprocess!$1:$1048576, monthly!$D132, FALSE)), "", HLOOKUP(K$1, m_preprocess!$1:$1048576, monthly!$D132, FALSE))</f>
        <v>92.139746723093339</v>
      </c>
      <c r="L132">
        <f>IF(ISBLANK(HLOOKUP(L$1, m_preprocess!$1:$1048576, monthly!$D132, FALSE)), "", HLOOKUP(L$1, m_preprocess!$1:$1048576, monthly!$D132, FALSE))</f>
        <v>90.165067030723606</v>
      </c>
      <c r="M132">
        <f>IF(ISBLANK(HLOOKUP(M$1, m_preprocess!$1:$1048576, monthly!$D132, FALSE)), "", HLOOKUP(M$1, m_preprocess!$1:$1048576, monthly!$D132, FALSE))</f>
        <v>39.753267798423906</v>
      </c>
      <c r="N132">
        <f>IF(ISBLANK(HLOOKUP(N$1, m_preprocess!$1:$1048576, monthly!$D132, FALSE)), "", HLOOKUP(N$1, m_preprocess!$1:$1048576, monthly!$D132, FALSE))</f>
        <v>50.4117992322997</v>
      </c>
      <c r="O132">
        <f>IF(ISBLANK(HLOOKUP(O$1, m_preprocess!$1:$1048576, monthly!$D132, FALSE)), "", HLOOKUP(O$1, m_preprocess!$1:$1048576, monthly!$D132, FALSE))</f>
        <v>8.2364252318307276</v>
      </c>
      <c r="P132">
        <f>IF(ISBLANK(HLOOKUP(P$1, m_preprocess!$1:$1048576, monthly!$D132, FALSE)), "", HLOOKUP(P$1, m_preprocess!$1:$1048576, monthly!$D132, FALSE))</f>
        <v>1.8414317755614664</v>
      </c>
      <c r="Q132">
        <f>IF(ISBLANK(HLOOKUP(Q$1, m_preprocess!$1:$1048576, monthly!$D132, FALSE)), "", HLOOKUP(Q$1, m_preprocess!$1:$1048576, monthly!$D132, FALSE))</f>
        <v>0.95321077470670923</v>
      </c>
      <c r="R132">
        <f>IF(ISBLANK(HLOOKUP(R$1, m_preprocess!$1:$1048576, monthly!$D132, FALSE)), "", HLOOKUP(R$1, m_preprocess!$1:$1048576, monthly!$D132, FALSE))</f>
        <v>0.88822100085475708</v>
      </c>
      <c r="S132">
        <f>IF(ISBLANK(HLOOKUP(S$1, m_preprocess!$1:$1048576, monthly!$D132, FALSE)), "", HLOOKUP(S$1, m_preprocess!$1:$1048576, monthly!$D132, FALSE))</f>
        <v>3.7135351608572451</v>
      </c>
      <c r="T132">
        <f>IF(ISBLANK(HLOOKUP(T$1, m_preprocess!$1:$1048576, monthly!$D132, FALSE)), "", HLOOKUP(T$1, m_preprocess!$1:$1048576, monthly!$D132, FALSE))</f>
        <v>2.6814582954120181</v>
      </c>
      <c r="U132">
        <f>IF(ISBLANK(HLOOKUP(U$1, m_preprocess!$1:$1048576, monthly!$D132, FALSE)), "", HLOOKUP(U$1, m_preprocess!$1:$1048576, monthly!$D132, FALSE))</f>
        <v>277792.75742976804</v>
      </c>
      <c r="V132">
        <f>IF(ISBLANK(HLOOKUP(V$1, m_preprocess!$1:$1048576, monthly!$D132, FALSE)), "", HLOOKUP(V$1, m_preprocess!$1:$1048576, monthly!$D132, FALSE))</f>
        <v>937136.65227447776</v>
      </c>
      <c r="W132">
        <f>IF(ISBLANK(HLOOKUP(W$1, m_preprocess!$1:$1048576, monthly!$D132, FALSE)), "", HLOOKUP(W$1, m_preprocess!$1:$1048576, monthly!$D132, FALSE))</f>
        <v>125.59499554409589</v>
      </c>
      <c r="X132">
        <f>IF(ISBLANK(HLOOKUP(X$1, m_preprocess!$1:$1048576, monthly!$D132, FALSE)), "", HLOOKUP(X$1, m_preprocess!$1:$1048576, monthly!$D132, FALSE))</f>
        <v>13825.725864467708</v>
      </c>
      <c r="Y132">
        <f>IF(ISBLANK(HLOOKUP(Y$1, m_preprocess!$1:$1048576, monthly!$D132, FALSE)), "", HLOOKUP(Y$1, m_preprocess!$1:$1048576, monthly!$D132, FALSE))</f>
        <v>3.1397841606188224</v>
      </c>
      <c r="Z132" t="str">
        <f>IF(ISBLANK(HLOOKUP(Z$1, m_preprocess!$1:$1048576, monthly!$D132, FALSE)), "", HLOOKUP(Z$1, m_preprocess!$1:$1048576, monthly!$D132, FALSE))</f>
        <v/>
      </c>
    </row>
    <row r="133" spans="1:26">
      <c r="A133" s="31">
        <v>37956</v>
      </c>
      <c r="B133">
        <v>2003</v>
      </c>
      <c r="C133">
        <v>12</v>
      </c>
      <c r="D133">
        <v>133</v>
      </c>
      <c r="E133">
        <f>IF(ISBLANK(HLOOKUP(E$1, m_preprocess!$1:$1048576, monthly!$D133, FALSE)), "", HLOOKUP(E$1, m_preprocess!$1:$1048576, monthly!$D133, FALSE))</f>
        <v>78.670249495447266</v>
      </c>
      <c r="F133">
        <f>IF(ISBLANK(HLOOKUP(F$1, m_preprocess!$1:$1048576, monthly!$D133, FALSE)), "", HLOOKUP(F$1, m_preprocess!$1:$1048576, monthly!$D133, FALSE))</f>
        <v>84.124631029089514</v>
      </c>
      <c r="G133">
        <f>IF(ISBLANK(HLOOKUP(G$1, m_preprocess!$1:$1048576, monthly!$D133, FALSE)), "", HLOOKUP(G$1, m_preprocess!$1:$1048576, monthly!$D133, FALSE))</f>
        <v>103.90549748614161</v>
      </c>
      <c r="H133">
        <f>IF(ISBLANK(HLOOKUP(H$1, m_preprocess!$1:$1048576, monthly!$D133, FALSE)), "", HLOOKUP(H$1, m_preprocess!$1:$1048576, monthly!$D133, FALSE))</f>
        <v>75.971919140086698</v>
      </c>
      <c r="I133">
        <f>IF(ISBLANK(HLOOKUP(I$1, m_preprocess!$1:$1048576, monthly!$D133, FALSE)), "", HLOOKUP(I$1, m_preprocess!$1:$1048576, monthly!$D133, FALSE))</f>
        <v>55</v>
      </c>
      <c r="J133">
        <f>IF(ISBLANK(HLOOKUP(J$1, m_preprocess!$1:$1048576, monthly!$D133, FALSE)), "", HLOOKUP(J$1, m_preprocess!$1:$1048576, monthly!$D133, FALSE))</f>
        <v>102.58</v>
      </c>
      <c r="K133">
        <f>IF(ISBLANK(HLOOKUP(K$1, m_preprocess!$1:$1048576, monthly!$D133, FALSE)), "", HLOOKUP(K$1, m_preprocess!$1:$1048576, monthly!$D133, FALSE))</f>
        <v>91.863793255742124</v>
      </c>
      <c r="L133">
        <f>IF(ISBLANK(HLOOKUP(L$1, m_preprocess!$1:$1048576, monthly!$D133, FALSE)), "", HLOOKUP(L$1, m_preprocess!$1:$1048576, monthly!$D133, FALSE))</f>
        <v>97.71524070735822</v>
      </c>
      <c r="M133">
        <f>IF(ISBLANK(HLOOKUP(M$1, m_preprocess!$1:$1048576, monthly!$D133, FALSE)), "", HLOOKUP(M$1, m_preprocess!$1:$1048576, monthly!$D133, FALSE))</f>
        <v>41.380327231119509</v>
      </c>
      <c r="N133">
        <f>IF(ISBLANK(HLOOKUP(N$1, m_preprocess!$1:$1048576, monthly!$D133, FALSE)), "", HLOOKUP(N$1, m_preprocess!$1:$1048576, monthly!$D133, FALSE))</f>
        <v>56.334913476238725</v>
      </c>
      <c r="O133">
        <f>IF(ISBLANK(HLOOKUP(O$1, m_preprocess!$1:$1048576, monthly!$D133, FALSE)), "", HLOOKUP(O$1, m_preprocess!$1:$1048576, monthly!$D133, FALSE))</f>
        <v>10.179267867551397</v>
      </c>
      <c r="P133">
        <f>IF(ISBLANK(HLOOKUP(P$1, m_preprocess!$1:$1048576, monthly!$D133, FALSE)), "", HLOOKUP(P$1, m_preprocess!$1:$1048576, monthly!$D133, FALSE))</f>
        <v>1.8244248627555759</v>
      </c>
      <c r="Q133">
        <f>IF(ISBLANK(HLOOKUP(Q$1, m_preprocess!$1:$1048576, monthly!$D133, FALSE)), "", HLOOKUP(Q$1, m_preprocess!$1:$1048576, monthly!$D133, FALSE))</f>
        <v>0.88253335660962184</v>
      </c>
      <c r="R133">
        <f>IF(ISBLANK(HLOOKUP(R$1, m_preprocess!$1:$1048576, monthly!$D133, FALSE)), "", HLOOKUP(R$1, m_preprocess!$1:$1048576, monthly!$D133, FALSE))</f>
        <v>0.94189150614595407</v>
      </c>
      <c r="S133">
        <f>IF(ISBLANK(HLOOKUP(S$1, m_preprocess!$1:$1048576, monthly!$D133, FALSE)), "", HLOOKUP(S$1, m_preprocess!$1:$1048576, monthly!$D133, FALSE))</f>
        <v>4.2036713444940297</v>
      </c>
      <c r="T133">
        <f>IF(ISBLANK(HLOOKUP(T$1, m_preprocess!$1:$1048576, monthly!$D133, FALSE)), "", HLOOKUP(T$1, m_preprocess!$1:$1048576, monthly!$D133, FALSE))</f>
        <v>4.1511716603017916</v>
      </c>
      <c r="U133">
        <f>IF(ISBLANK(HLOOKUP(U$1, m_preprocess!$1:$1048576, monthly!$D133, FALSE)), "", HLOOKUP(U$1, m_preprocess!$1:$1048576, monthly!$D133, FALSE))</f>
        <v>327746.73805372883</v>
      </c>
      <c r="V133">
        <f>IF(ISBLANK(HLOOKUP(V$1, m_preprocess!$1:$1048576, monthly!$D133, FALSE)), "", HLOOKUP(V$1, m_preprocess!$1:$1048576, monthly!$D133, FALSE))</f>
        <v>983286.26172715507</v>
      </c>
      <c r="W133">
        <f>IF(ISBLANK(HLOOKUP(W$1, m_preprocess!$1:$1048576, monthly!$D133, FALSE)), "", HLOOKUP(W$1, m_preprocess!$1:$1048576, monthly!$D133, FALSE))</f>
        <v>124.66429488945127</v>
      </c>
      <c r="X133">
        <f>IF(ISBLANK(HLOOKUP(X$1, m_preprocess!$1:$1048576, monthly!$D133, FALSE)), "", HLOOKUP(X$1, m_preprocess!$1:$1048576, monthly!$D133, FALSE))</f>
        <v>13928.556261715381</v>
      </c>
      <c r="Y133">
        <f>IF(ISBLANK(HLOOKUP(Y$1, m_preprocess!$1:$1048576, monthly!$D133, FALSE)), "", HLOOKUP(Y$1, m_preprocess!$1:$1048576, monthly!$D133, FALSE))</f>
        <v>3.2037720271885655</v>
      </c>
      <c r="Z133" t="str">
        <f>IF(ISBLANK(HLOOKUP(Z$1, m_preprocess!$1:$1048576, monthly!$D133, FALSE)), "", HLOOKUP(Z$1, m_preprocess!$1:$1048576, monthly!$D133, FALSE))</f>
        <v/>
      </c>
    </row>
    <row r="134" spans="1:26">
      <c r="A134" s="31">
        <v>37987</v>
      </c>
      <c r="B134">
        <v>2004</v>
      </c>
      <c r="C134">
        <v>1</v>
      </c>
      <c r="D134">
        <v>134</v>
      </c>
      <c r="E134">
        <f>IF(ISBLANK(HLOOKUP(E$1, m_preprocess!$1:$1048576, monthly!$D134, FALSE)), "", HLOOKUP(E$1, m_preprocess!$1:$1048576, monthly!$D134, FALSE))</f>
        <v>69.52579004751513</v>
      </c>
      <c r="F134">
        <f>IF(ISBLANK(HLOOKUP(F$1, m_preprocess!$1:$1048576, monthly!$D134, FALSE)), "", HLOOKUP(F$1, m_preprocess!$1:$1048576, monthly!$D134, FALSE))</f>
        <v>69.330390038873333</v>
      </c>
      <c r="G134">
        <f>IF(ISBLANK(HLOOKUP(G$1, m_preprocess!$1:$1048576, monthly!$D134, FALSE)), "", HLOOKUP(G$1, m_preprocess!$1:$1048576, monthly!$D134, FALSE))</f>
        <v>98.389760132746645</v>
      </c>
      <c r="H134">
        <f>IF(ISBLANK(HLOOKUP(H$1, m_preprocess!$1:$1048576, monthly!$D134, FALSE)), "", HLOOKUP(H$1, m_preprocess!$1:$1048576, monthly!$D134, FALSE))</f>
        <v>51.271785658068524</v>
      </c>
      <c r="I134">
        <f>IF(ISBLANK(HLOOKUP(I$1, m_preprocess!$1:$1048576, monthly!$D134, FALSE)), "", HLOOKUP(I$1, m_preprocess!$1:$1048576, monthly!$D134, FALSE))</f>
        <v>46.2</v>
      </c>
      <c r="J134">
        <f>IF(ISBLANK(HLOOKUP(J$1, m_preprocess!$1:$1048576, monthly!$D134, FALSE)), "", HLOOKUP(J$1, m_preprocess!$1:$1048576, monthly!$D134, FALSE))</f>
        <v>89.83</v>
      </c>
      <c r="K134">
        <f>IF(ISBLANK(HLOOKUP(K$1, m_preprocess!$1:$1048576, monthly!$D134, FALSE)), "", HLOOKUP(K$1, m_preprocess!$1:$1048576, monthly!$D134, FALSE))</f>
        <v>92.889385198118475</v>
      </c>
      <c r="L134">
        <f>IF(ISBLANK(HLOOKUP(L$1, m_preprocess!$1:$1048576, monthly!$D134, FALSE)), "", HLOOKUP(L$1, m_preprocess!$1:$1048576, monthly!$D134, FALSE))</f>
        <v>98.530800903018857</v>
      </c>
      <c r="M134">
        <f>IF(ISBLANK(HLOOKUP(M$1, m_preprocess!$1:$1048576, monthly!$D134, FALSE)), "", HLOOKUP(M$1, m_preprocess!$1:$1048576, monthly!$D134, FALSE))</f>
        <v>54.259732840634307</v>
      </c>
      <c r="N134">
        <f>IF(ISBLANK(HLOOKUP(N$1, m_preprocess!$1:$1048576, monthly!$D134, FALSE)), "", HLOOKUP(N$1, m_preprocess!$1:$1048576, monthly!$D134, FALSE))</f>
        <v>44.271068062384551</v>
      </c>
      <c r="O134">
        <f>IF(ISBLANK(HLOOKUP(O$1, m_preprocess!$1:$1048576, monthly!$D134, FALSE)), "", HLOOKUP(O$1, m_preprocess!$1:$1048576, monthly!$D134, FALSE))</f>
        <v>9.2448007368524117</v>
      </c>
      <c r="P134">
        <f>IF(ISBLANK(HLOOKUP(P$1, m_preprocess!$1:$1048576, monthly!$D134, FALSE)), "", HLOOKUP(P$1, m_preprocess!$1:$1048576, monthly!$D134, FALSE))</f>
        <v>1.4789188427313031</v>
      </c>
      <c r="Q134">
        <f>IF(ISBLANK(HLOOKUP(Q$1, m_preprocess!$1:$1048576, monthly!$D134, FALSE)), "", HLOOKUP(Q$1, m_preprocess!$1:$1048576, monthly!$D134, FALSE))</f>
        <v>0.77231694034857279</v>
      </c>
      <c r="R134">
        <f>IF(ISBLANK(HLOOKUP(R$1, m_preprocess!$1:$1048576, monthly!$D134, FALSE)), "", HLOOKUP(R$1, m_preprocess!$1:$1048576, monthly!$D134, FALSE))</f>
        <v>0.70660190238273024</v>
      </c>
      <c r="S134">
        <f>IF(ISBLANK(HLOOKUP(S$1, m_preprocess!$1:$1048576, monthly!$D134, FALSE)), "", HLOOKUP(S$1, m_preprocess!$1:$1048576, monthly!$D134, FALSE))</f>
        <v>4.4551426971364334</v>
      </c>
      <c r="T134">
        <f>IF(ISBLANK(HLOOKUP(T$1, m_preprocess!$1:$1048576, monthly!$D134, FALSE)), "", HLOOKUP(T$1, m_preprocess!$1:$1048576, monthly!$D134, FALSE))</f>
        <v>3.310739196984676</v>
      </c>
      <c r="U134">
        <f>IF(ISBLANK(HLOOKUP(U$1, m_preprocess!$1:$1048576, monthly!$D134, FALSE)), "", HLOOKUP(U$1, m_preprocess!$1:$1048576, monthly!$D134, FALSE))</f>
        <v>293011.73041522561</v>
      </c>
      <c r="V134">
        <f>IF(ISBLANK(HLOOKUP(V$1, m_preprocess!$1:$1048576, monthly!$D134, FALSE)), "", HLOOKUP(V$1, m_preprocess!$1:$1048576, monthly!$D134, FALSE))</f>
        <v>955729.97277123306</v>
      </c>
      <c r="W134">
        <f>IF(ISBLANK(HLOOKUP(W$1, m_preprocess!$1:$1048576, monthly!$D134, FALSE)), "", HLOOKUP(W$1, m_preprocess!$1:$1048576, monthly!$D134, FALSE))</f>
        <v>122.39442365003342</v>
      </c>
      <c r="X134">
        <f>IF(ISBLANK(HLOOKUP(X$1, m_preprocess!$1:$1048576, monthly!$D134, FALSE)), "", HLOOKUP(X$1, m_preprocess!$1:$1048576, monthly!$D134, FALSE))</f>
        <v>13605.313895783178</v>
      </c>
      <c r="Y134">
        <f>IF(ISBLANK(HLOOKUP(Y$1, m_preprocess!$1:$1048576, monthly!$D134, FALSE)), "", HLOOKUP(Y$1, m_preprocess!$1:$1048576, monthly!$D134, FALSE))</f>
        <v>3.5617956890424423</v>
      </c>
      <c r="Z134" t="str">
        <f>IF(ISBLANK(HLOOKUP(Z$1, m_preprocess!$1:$1048576, monthly!$D134, FALSE)), "", HLOOKUP(Z$1, m_preprocess!$1:$1048576, monthly!$D134, FALSE))</f>
        <v/>
      </c>
    </row>
    <row r="135" spans="1:26">
      <c r="A135" s="31">
        <v>38018</v>
      </c>
      <c r="B135">
        <v>2004</v>
      </c>
      <c r="C135">
        <v>2</v>
      </c>
      <c r="D135">
        <v>135</v>
      </c>
      <c r="E135">
        <f>IF(ISBLANK(HLOOKUP(E$1, m_preprocess!$1:$1048576, monthly!$D135, FALSE)), "", HLOOKUP(E$1, m_preprocess!$1:$1048576, monthly!$D135, FALSE))</f>
        <v>72.56781324588853</v>
      </c>
      <c r="F135">
        <f>IF(ISBLANK(HLOOKUP(F$1, m_preprocess!$1:$1048576, monthly!$D135, FALSE)), "", HLOOKUP(F$1, m_preprocess!$1:$1048576, monthly!$D135, FALSE))</f>
        <v>73.393819863282133</v>
      </c>
      <c r="G135">
        <f>IF(ISBLANK(HLOOKUP(G$1, m_preprocess!$1:$1048576, monthly!$D135, FALSE)), "", HLOOKUP(G$1, m_preprocess!$1:$1048576, monthly!$D135, FALSE))</f>
        <v>101.98349857624767</v>
      </c>
      <c r="H135">
        <f>IF(ISBLANK(HLOOKUP(H$1, m_preprocess!$1:$1048576, monthly!$D135, FALSE)), "", HLOOKUP(H$1, m_preprocess!$1:$1048576, monthly!$D135, FALSE))</f>
        <v>49.535780835057366</v>
      </c>
      <c r="I135">
        <f>IF(ISBLANK(HLOOKUP(I$1, m_preprocess!$1:$1048576, monthly!$D135, FALSE)), "", HLOOKUP(I$1, m_preprocess!$1:$1048576, monthly!$D135, FALSE))</f>
        <v>38.299999999999997</v>
      </c>
      <c r="J135">
        <f>IF(ISBLANK(HLOOKUP(J$1, m_preprocess!$1:$1048576, monthly!$D135, FALSE)), "", HLOOKUP(J$1, m_preprocess!$1:$1048576, monthly!$D135, FALSE))</f>
        <v>85.51</v>
      </c>
      <c r="K135">
        <f>IF(ISBLANK(HLOOKUP(K$1, m_preprocess!$1:$1048576, monthly!$D135, FALSE)), "", HLOOKUP(K$1, m_preprocess!$1:$1048576, monthly!$D135, FALSE))</f>
        <v>92.586488714311699</v>
      </c>
      <c r="L135">
        <f>IF(ISBLANK(HLOOKUP(L$1, m_preprocess!$1:$1048576, monthly!$D135, FALSE)), "", HLOOKUP(L$1, m_preprocess!$1:$1048576, monthly!$D135, FALSE))</f>
        <v>85.897649683781935</v>
      </c>
      <c r="M135">
        <f>IF(ISBLANK(HLOOKUP(M$1, m_preprocess!$1:$1048576, monthly!$D135, FALSE)), "", HLOOKUP(M$1, m_preprocess!$1:$1048576, monthly!$D135, FALSE))</f>
        <v>36.233436201478291</v>
      </c>
      <c r="N135">
        <f>IF(ISBLANK(HLOOKUP(N$1, m_preprocess!$1:$1048576, monthly!$D135, FALSE)), "", HLOOKUP(N$1, m_preprocess!$1:$1048576, monthly!$D135, FALSE))</f>
        <v>49.66421348230363</v>
      </c>
      <c r="O135">
        <f>IF(ISBLANK(HLOOKUP(O$1, m_preprocess!$1:$1048576, monthly!$D135, FALSE)), "", HLOOKUP(O$1, m_preprocess!$1:$1048576, monthly!$D135, FALSE))</f>
        <v>8.4084866509624039</v>
      </c>
      <c r="P135">
        <f>IF(ISBLANK(HLOOKUP(P$1, m_preprocess!$1:$1048576, monthly!$D135, FALSE)), "", HLOOKUP(P$1, m_preprocess!$1:$1048576, monthly!$D135, FALSE))</f>
        <v>1.6055607196125172</v>
      </c>
      <c r="Q135">
        <f>IF(ISBLANK(HLOOKUP(Q$1, m_preprocess!$1:$1048576, monthly!$D135, FALSE)), "", HLOOKUP(Q$1, m_preprocess!$1:$1048576, monthly!$D135, FALSE))</f>
        <v>0.8186006970286297</v>
      </c>
      <c r="R135">
        <f>IF(ISBLANK(HLOOKUP(R$1, m_preprocess!$1:$1048576, monthly!$D135, FALSE)), "", HLOOKUP(R$1, m_preprocess!$1:$1048576, monthly!$D135, FALSE))</f>
        <v>0.78696002258388764</v>
      </c>
      <c r="S135">
        <f>IF(ISBLANK(HLOOKUP(S$1, m_preprocess!$1:$1048576, monthly!$D135, FALSE)), "", HLOOKUP(S$1, m_preprocess!$1:$1048576, monthly!$D135, FALSE))</f>
        <v>4.0528980610206364</v>
      </c>
      <c r="T135">
        <f>IF(ISBLANK(HLOOKUP(T$1, m_preprocess!$1:$1048576, monthly!$D135, FALSE)), "", HLOOKUP(T$1, m_preprocess!$1:$1048576, monthly!$D135, FALSE))</f>
        <v>2.7500278703292484</v>
      </c>
      <c r="U135">
        <f>IF(ISBLANK(HLOOKUP(U$1, m_preprocess!$1:$1048576, monthly!$D135, FALSE)), "", HLOOKUP(U$1, m_preprocess!$1:$1048576, monthly!$D135, FALSE))</f>
        <v>284063.78775996185</v>
      </c>
      <c r="V135">
        <f>IF(ISBLANK(HLOOKUP(V$1, m_preprocess!$1:$1048576, monthly!$D135, FALSE)), "", HLOOKUP(V$1, m_preprocess!$1:$1048576, monthly!$D135, FALSE))</f>
        <v>947691.17957123334</v>
      </c>
      <c r="W135">
        <f>IF(ISBLANK(HLOOKUP(W$1, m_preprocess!$1:$1048576, monthly!$D135, FALSE)), "", HLOOKUP(W$1, m_preprocess!$1:$1048576, monthly!$D135, FALSE))</f>
        <v>119.87490650263581</v>
      </c>
      <c r="X135">
        <f>IF(ISBLANK(HLOOKUP(X$1, m_preprocess!$1:$1048576, monthly!$D135, FALSE)), "", HLOOKUP(X$1, m_preprocess!$1:$1048576, monthly!$D135, FALSE))</f>
        <v>13361.911682015307</v>
      </c>
      <c r="Y135">
        <f>IF(ISBLANK(HLOOKUP(Y$1, m_preprocess!$1:$1048576, monthly!$D135, FALSE)), "", HLOOKUP(Y$1, m_preprocess!$1:$1048576, monthly!$D135, FALSE))</f>
        <v>4.1266183804691661</v>
      </c>
      <c r="Z135" t="str">
        <f>IF(ISBLANK(HLOOKUP(Z$1, m_preprocess!$1:$1048576, monthly!$D135, FALSE)), "", HLOOKUP(Z$1, m_preprocess!$1:$1048576, monthly!$D135, FALSE))</f>
        <v/>
      </c>
    </row>
    <row r="136" spans="1:26">
      <c r="A136" s="31">
        <v>38047</v>
      </c>
      <c r="B136">
        <v>2004</v>
      </c>
      <c r="C136">
        <v>3</v>
      </c>
      <c r="D136">
        <v>136</v>
      </c>
      <c r="E136">
        <f>IF(ISBLANK(HLOOKUP(E$1, m_preprocess!$1:$1048576, monthly!$D136, FALSE)), "", HLOOKUP(E$1, m_preprocess!$1:$1048576, monthly!$D136, FALSE))</f>
        <v>81.159691702169866</v>
      </c>
      <c r="F136">
        <f>IF(ISBLANK(HLOOKUP(F$1, m_preprocess!$1:$1048576, monthly!$D136, FALSE)), "", HLOOKUP(F$1, m_preprocess!$1:$1048576, monthly!$D136, FALSE))</f>
        <v>80.278983726738375</v>
      </c>
      <c r="G136">
        <f>IF(ISBLANK(HLOOKUP(G$1, m_preprocess!$1:$1048576, monthly!$D136, FALSE)), "", HLOOKUP(G$1, m_preprocess!$1:$1048576, monthly!$D136, FALSE))</f>
        <v>102.75667440717851</v>
      </c>
      <c r="H136">
        <f>IF(ISBLANK(HLOOKUP(H$1, m_preprocess!$1:$1048576, monthly!$D136, FALSE)), "", HLOOKUP(H$1, m_preprocess!$1:$1048576, monthly!$D136, FALSE))</f>
        <v>51.231206878306985</v>
      </c>
      <c r="I136">
        <f>IF(ISBLANK(HLOOKUP(I$1, m_preprocess!$1:$1048576, monthly!$D136, FALSE)), "", HLOOKUP(I$1, m_preprocess!$1:$1048576, monthly!$D136, FALSE))</f>
        <v>46.3</v>
      </c>
      <c r="J136">
        <f>IF(ISBLANK(HLOOKUP(J$1, m_preprocess!$1:$1048576, monthly!$D136, FALSE)), "", HLOOKUP(J$1, m_preprocess!$1:$1048576, monthly!$D136, FALSE))</f>
        <v>88.86</v>
      </c>
      <c r="K136">
        <f>IF(ISBLANK(HLOOKUP(K$1, m_preprocess!$1:$1048576, monthly!$D136, FALSE)), "", HLOOKUP(K$1, m_preprocess!$1:$1048576, monthly!$D136, FALSE))</f>
        <v>93.815368181620428</v>
      </c>
      <c r="L136">
        <f>IF(ISBLANK(HLOOKUP(L$1, m_preprocess!$1:$1048576, monthly!$D136, FALSE)), "", HLOOKUP(L$1, m_preprocess!$1:$1048576, monthly!$D136, FALSE))</f>
        <v>99.799664524163276</v>
      </c>
      <c r="M136">
        <f>IF(ISBLANK(HLOOKUP(M$1, m_preprocess!$1:$1048576, monthly!$D136, FALSE)), "", HLOOKUP(M$1, m_preprocess!$1:$1048576, monthly!$D136, FALSE))</f>
        <v>43.632844457147847</v>
      </c>
      <c r="N136">
        <f>IF(ISBLANK(HLOOKUP(N$1, m_preprocess!$1:$1048576, monthly!$D136, FALSE)), "", HLOOKUP(N$1, m_preprocess!$1:$1048576, monthly!$D136, FALSE))</f>
        <v>56.166820067015415</v>
      </c>
      <c r="O136">
        <f>IF(ISBLANK(HLOOKUP(O$1, m_preprocess!$1:$1048576, monthly!$D136, FALSE)), "", HLOOKUP(O$1, m_preprocess!$1:$1048576, monthly!$D136, FALSE))</f>
        <v>10.18194513088833</v>
      </c>
      <c r="P136">
        <f>IF(ISBLANK(HLOOKUP(P$1, m_preprocess!$1:$1048576, monthly!$D136, FALSE)), "", HLOOKUP(P$1, m_preprocess!$1:$1048576, monthly!$D136, FALSE))</f>
        <v>1.8522341152766806</v>
      </c>
      <c r="Q136">
        <f>IF(ISBLANK(HLOOKUP(Q$1, m_preprocess!$1:$1048576, monthly!$D136, FALSE)), "", HLOOKUP(Q$1, m_preprocess!$1:$1048576, monthly!$D136, FALSE))</f>
        <v>0.93379918994359923</v>
      </c>
      <c r="R136">
        <f>IF(ISBLANK(HLOOKUP(R$1, m_preprocess!$1:$1048576, monthly!$D136, FALSE)), "", HLOOKUP(R$1, m_preprocess!$1:$1048576, monthly!$D136, FALSE))</f>
        <v>0.91843492533308124</v>
      </c>
      <c r="S136">
        <f>IF(ISBLANK(HLOOKUP(S$1, m_preprocess!$1:$1048576, monthly!$D136, FALSE)), "", HLOOKUP(S$1, m_preprocess!$1:$1048576, monthly!$D136, FALSE))</f>
        <v>4.9600287929859261</v>
      </c>
      <c r="T136">
        <f>IF(ISBLANK(HLOOKUP(T$1, m_preprocess!$1:$1048576, monthly!$D136, FALSE)), "", HLOOKUP(T$1, m_preprocess!$1:$1048576, monthly!$D136, FALSE))</f>
        <v>3.3696822226257224</v>
      </c>
      <c r="U136">
        <f>IF(ISBLANK(HLOOKUP(U$1, m_preprocess!$1:$1048576, monthly!$D136, FALSE)), "", HLOOKUP(U$1, m_preprocess!$1:$1048576, monthly!$D136, FALSE))</f>
        <v>287305.10532089736</v>
      </c>
      <c r="V136">
        <f>IF(ISBLANK(HLOOKUP(V$1, m_preprocess!$1:$1048576, monthly!$D136, FALSE)), "", HLOOKUP(V$1, m_preprocess!$1:$1048576, monthly!$D136, FALSE))</f>
        <v>951752.84495805705</v>
      </c>
      <c r="W136">
        <f>IF(ISBLANK(HLOOKUP(W$1, m_preprocess!$1:$1048576, monthly!$D136, FALSE)), "", HLOOKUP(W$1, m_preprocess!$1:$1048576, monthly!$D136, FALSE))</f>
        <v>116.50632953369036</v>
      </c>
      <c r="X136">
        <f>IF(ISBLANK(HLOOKUP(X$1, m_preprocess!$1:$1048576, monthly!$D136, FALSE)), "", HLOOKUP(X$1, m_preprocess!$1:$1048576, monthly!$D136, FALSE))</f>
        <v>13159.319135916798</v>
      </c>
      <c r="Y136">
        <f>IF(ISBLANK(HLOOKUP(Y$1, m_preprocess!$1:$1048576, monthly!$D136, FALSE)), "", HLOOKUP(Y$1, m_preprocess!$1:$1048576, monthly!$D136, FALSE))</f>
        <v>4.2953600391592683</v>
      </c>
      <c r="Z136" t="str">
        <f>IF(ISBLANK(HLOOKUP(Z$1, m_preprocess!$1:$1048576, monthly!$D136, FALSE)), "", HLOOKUP(Z$1, m_preprocess!$1:$1048576, monthly!$D136, FALSE))</f>
        <v/>
      </c>
    </row>
    <row r="137" spans="1:26">
      <c r="A137" s="31">
        <v>38078</v>
      </c>
      <c r="B137">
        <v>2004</v>
      </c>
      <c r="C137">
        <v>4</v>
      </c>
      <c r="D137">
        <v>137</v>
      </c>
      <c r="E137">
        <f>IF(ISBLANK(HLOOKUP(E$1, m_preprocess!$1:$1048576, monthly!$D137, FALSE)), "", HLOOKUP(E$1, m_preprocess!$1:$1048576, monthly!$D137, FALSE))</f>
        <v>73.33851464938877</v>
      </c>
      <c r="F137">
        <f>IF(ISBLANK(HLOOKUP(F$1, m_preprocess!$1:$1048576, monthly!$D137, FALSE)), "", HLOOKUP(F$1, m_preprocess!$1:$1048576, monthly!$D137, FALSE))</f>
        <v>74.998894504839811</v>
      </c>
      <c r="G137">
        <f>IF(ISBLANK(HLOOKUP(G$1, m_preprocess!$1:$1048576, monthly!$D137, FALSE)), "", HLOOKUP(G$1, m_preprocess!$1:$1048576, monthly!$D137, FALSE))</f>
        <v>102.69352667393525</v>
      </c>
      <c r="H137">
        <f>IF(ISBLANK(HLOOKUP(H$1, m_preprocess!$1:$1048576, monthly!$D137, FALSE)), "", HLOOKUP(H$1, m_preprocess!$1:$1048576, monthly!$D137, FALSE))</f>
        <v>50.680237875424559</v>
      </c>
      <c r="I137">
        <f>IF(ISBLANK(HLOOKUP(I$1, m_preprocess!$1:$1048576, monthly!$D137, FALSE)), "", HLOOKUP(I$1, m_preprocess!$1:$1048576, monthly!$D137, FALSE))</f>
        <v>50.3</v>
      </c>
      <c r="J137">
        <f>IF(ISBLANK(HLOOKUP(J$1, m_preprocess!$1:$1048576, monthly!$D137, FALSE)), "", HLOOKUP(J$1, m_preprocess!$1:$1048576, monthly!$D137, FALSE))</f>
        <v>88.87</v>
      </c>
      <c r="K137">
        <f>IF(ISBLANK(HLOOKUP(K$1, m_preprocess!$1:$1048576, monthly!$D137, FALSE)), "", HLOOKUP(K$1, m_preprocess!$1:$1048576, monthly!$D137, FALSE))</f>
        <v>94.223517835257823</v>
      </c>
      <c r="L137">
        <f>IF(ISBLANK(HLOOKUP(L$1, m_preprocess!$1:$1048576, monthly!$D137, FALSE)), "", HLOOKUP(L$1, m_preprocess!$1:$1048576, monthly!$D137, FALSE))</f>
        <v>105.00835071253857</v>
      </c>
      <c r="M137">
        <f>IF(ISBLANK(HLOOKUP(M$1, m_preprocess!$1:$1048576, monthly!$D137, FALSE)), "", HLOOKUP(M$1, m_preprocess!$1:$1048576, monthly!$D137, FALSE))</f>
        <v>45.184725487694884</v>
      </c>
      <c r="N137">
        <f>IF(ISBLANK(HLOOKUP(N$1, m_preprocess!$1:$1048576, monthly!$D137, FALSE)), "", HLOOKUP(N$1, m_preprocess!$1:$1048576, monthly!$D137, FALSE))</f>
        <v>59.823625224843703</v>
      </c>
      <c r="O137">
        <f>IF(ISBLANK(HLOOKUP(O$1, m_preprocess!$1:$1048576, monthly!$D137, FALSE)), "", HLOOKUP(O$1, m_preprocess!$1:$1048576, monthly!$D137, FALSE))</f>
        <v>10.565686605560227</v>
      </c>
      <c r="P137">
        <f>IF(ISBLANK(HLOOKUP(P$1, m_preprocess!$1:$1048576, monthly!$D137, FALSE)), "", HLOOKUP(P$1, m_preprocess!$1:$1048576, monthly!$D137, FALSE))</f>
        <v>1.9525762931008468</v>
      </c>
      <c r="Q137">
        <f>IF(ISBLANK(HLOOKUP(Q$1, m_preprocess!$1:$1048576, monthly!$D137, FALSE)), "", HLOOKUP(Q$1, m_preprocess!$1:$1048576, monthly!$D137, FALSE))</f>
        <v>1.0067015826966994</v>
      </c>
      <c r="R137">
        <f>IF(ISBLANK(HLOOKUP(R$1, m_preprocess!$1:$1048576, monthly!$D137, FALSE)), "", HLOOKUP(R$1, m_preprocess!$1:$1048576, monthly!$D137, FALSE))</f>
        <v>0.94587471040414739</v>
      </c>
      <c r="S137">
        <f>IF(ISBLANK(HLOOKUP(S$1, m_preprocess!$1:$1048576, monthly!$D137, FALSE)), "", HLOOKUP(S$1, m_preprocess!$1:$1048576, monthly!$D137, FALSE))</f>
        <v>5.1927480210475609</v>
      </c>
      <c r="T137">
        <f>IF(ISBLANK(HLOOKUP(T$1, m_preprocess!$1:$1048576, monthly!$D137, FALSE)), "", HLOOKUP(T$1, m_preprocess!$1:$1048576, monthly!$D137, FALSE))</f>
        <v>3.4203622914118212</v>
      </c>
      <c r="U137">
        <f>IF(ISBLANK(HLOOKUP(U$1, m_preprocess!$1:$1048576, monthly!$D137, FALSE)), "", HLOOKUP(U$1, m_preprocess!$1:$1048576, monthly!$D137, FALSE))</f>
        <v>271741.89850648126</v>
      </c>
      <c r="V137">
        <f>IF(ISBLANK(HLOOKUP(V$1, m_preprocess!$1:$1048576, monthly!$D137, FALSE)), "", HLOOKUP(V$1, m_preprocess!$1:$1048576, monthly!$D137, FALSE))</f>
        <v>938405.62012638641</v>
      </c>
      <c r="W137">
        <f>IF(ISBLANK(HLOOKUP(W$1, m_preprocess!$1:$1048576, monthly!$D137, FALSE)), "", HLOOKUP(W$1, m_preprocess!$1:$1048576, monthly!$D137, FALSE))</f>
        <v>114.75758082678571</v>
      </c>
      <c r="X137">
        <f>IF(ISBLANK(HLOOKUP(X$1, m_preprocess!$1:$1048576, monthly!$D137, FALSE)), "", HLOOKUP(X$1, m_preprocess!$1:$1048576, monthly!$D137, FALSE))</f>
        <v>13010.527323089225</v>
      </c>
      <c r="Y137">
        <f>IF(ISBLANK(HLOOKUP(Y$1, m_preprocess!$1:$1048576, monthly!$D137, FALSE)), "", HLOOKUP(Y$1, m_preprocess!$1:$1048576, monthly!$D137, FALSE))</f>
        <v>4.6850288292695517</v>
      </c>
      <c r="Z137" t="str">
        <f>IF(ISBLANK(HLOOKUP(Z$1, m_preprocess!$1:$1048576, monthly!$D137, FALSE)), "", HLOOKUP(Z$1, m_preprocess!$1:$1048576, monthly!$D137, FALSE))</f>
        <v/>
      </c>
    </row>
    <row r="138" spans="1:26">
      <c r="A138" s="31">
        <v>38108</v>
      </c>
      <c r="B138">
        <v>2004</v>
      </c>
      <c r="C138">
        <v>5</v>
      </c>
      <c r="D138">
        <v>138</v>
      </c>
      <c r="E138">
        <f>IF(ISBLANK(HLOOKUP(E$1, m_preprocess!$1:$1048576, monthly!$D138, FALSE)), "", HLOOKUP(E$1, m_preprocess!$1:$1048576, monthly!$D138, FALSE))</f>
        <v>78.771904750306533</v>
      </c>
      <c r="F138">
        <f>IF(ISBLANK(HLOOKUP(F$1, m_preprocess!$1:$1048576, monthly!$D138, FALSE)), "", HLOOKUP(F$1, m_preprocess!$1:$1048576, monthly!$D138, FALSE))</f>
        <v>76.877223901339391</v>
      </c>
      <c r="G138">
        <f>IF(ISBLANK(HLOOKUP(G$1, m_preprocess!$1:$1048576, monthly!$D138, FALSE)), "", HLOOKUP(G$1, m_preprocess!$1:$1048576, monthly!$D138, FALSE))</f>
        <v>104.04372189847911</v>
      </c>
      <c r="H138">
        <f>IF(ISBLANK(HLOOKUP(H$1, m_preprocess!$1:$1048576, monthly!$D138, FALSE)), "", HLOOKUP(H$1, m_preprocess!$1:$1048576, monthly!$D138, FALSE))</f>
        <v>53.780901071641807</v>
      </c>
      <c r="I138">
        <f>IF(ISBLANK(HLOOKUP(I$1, m_preprocess!$1:$1048576, monthly!$D138, FALSE)), "", HLOOKUP(I$1, m_preprocess!$1:$1048576, monthly!$D138, FALSE))</f>
        <v>43.3</v>
      </c>
      <c r="J138">
        <f>IF(ISBLANK(HLOOKUP(J$1, m_preprocess!$1:$1048576, monthly!$D138, FALSE)), "", HLOOKUP(J$1, m_preprocess!$1:$1048576, monthly!$D138, FALSE))</f>
        <v>92.9</v>
      </c>
      <c r="K138">
        <f>IF(ISBLANK(HLOOKUP(K$1, m_preprocess!$1:$1048576, monthly!$D138, FALSE)), "", HLOOKUP(K$1, m_preprocess!$1:$1048576, monthly!$D138, FALSE))</f>
        <v>97.528858969155934</v>
      </c>
      <c r="L138">
        <f>IF(ISBLANK(HLOOKUP(L$1, m_preprocess!$1:$1048576, monthly!$D138, FALSE)), "", HLOOKUP(L$1, m_preprocess!$1:$1048576, monthly!$D138, FALSE))</f>
        <v>104.75396191824588</v>
      </c>
      <c r="M138">
        <f>IF(ISBLANK(HLOOKUP(M$1, m_preprocess!$1:$1048576, monthly!$D138, FALSE)), "", HLOOKUP(M$1, m_preprocess!$1:$1048576, monthly!$D138, FALSE))</f>
        <v>47.643760820964715</v>
      </c>
      <c r="N138">
        <f>IF(ISBLANK(HLOOKUP(N$1, m_preprocess!$1:$1048576, monthly!$D138, FALSE)), "", HLOOKUP(N$1, m_preprocess!$1:$1048576, monthly!$D138, FALSE))</f>
        <v>57.110201097281163</v>
      </c>
      <c r="O138">
        <f>IF(ISBLANK(HLOOKUP(O$1, m_preprocess!$1:$1048576, monthly!$D138, FALSE)), "", HLOOKUP(O$1, m_preprocess!$1:$1048576, monthly!$D138, FALSE))</f>
        <v>10.441675316051048</v>
      </c>
      <c r="P138">
        <f>IF(ISBLANK(HLOOKUP(P$1, m_preprocess!$1:$1048576, monthly!$D138, FALSE)), "", HLOOKUP(P$1, m_preprocess!$1:$1048576, monthly!$D138, FALSE))</f>
        <v>1.9338787689143913</v>
      </c>
      <c r="Q138">
        <f>IF(ISBLANK(HLOOKUP(Q$1, m_preprocess!$1:$1048576, monthly!$D138, FALSE)), "", HLOOKUP(Q$1, m_preprocess!$1:$1048576, monthly!$D138, FALSE))</f>
        <v>0.91697178862648931</v>
      </c>
      <c r="R138">
        <f>IF(ISBLANK(HLOOKUP(R$1, m_preprocess!$1:$1048576, monthly!$D138, FALSE)), "", HLOOKUP(R$1, m_preprocess!$1:$1048576, monthly!$D138, FALSE))</f>
        <v>1.0169069802879021</v>
      </c>
      <c r="S138">
        <f>IF(ISBLANK(HLOOKUP(S$1, m_preprocess!$1:$1048576, monthly!$D138, FALSE)), "", HLOOKUP(S$1, m_preprocess!$1:$1048576, monthly!$D138, FALSE))</f>
        <v>5.122972131917944</v>
      </c>
      <c r="T138">
        <f>IF(ISBLANK(HLOOKUP(T$1, m_preprocess!$1:$1048576, monthly!$D138, FALSE)), "", HLOOKUP(T$1, m_preprocess!$1:$1048576, monthly!$D138, FALSE))</f>
        <v>3.384824415218711</v>
      </c>
      <c r="U138">
        <f>IF(ISBLANK(HLOOKUP(U$1, m_preprocess!$1:$1048576, monthly!$D138, FALSE)), "", HLOOKUP(U$1, m_preprocess!$1:$1048576, monthly!$D138, FALSE))</f>
        <v>270627.12186764169</v>
      </c>
      <c r="V138">
        <f>IF(ISBLANK(HLOOKUP(V$1, m_preprocess!$1:$1048576, monthly!$D138, FALSE)), "", HLOOKUP(V$1, m_preprocess!$1:$1048576, monthly!$D138, FALSE))</f>
        <v>944886.45542186475</v>
      </c>
      <c r="W138">
        <f>IF(ISBLANK(HLOOKUP(W$1, m_preprocess!$1:$1048576, monthly!$D138, FALSE)), "", HLOOKUP(W$1, m_preprocess!$1:$1048576, monthly!$D138, FALSE))</f>
        <v>118.17502575607826</v>
      </c>
      <c r="X138">
        <f>IF(ISBLANK(HLOOKUP(X$1, m_preprocess!$1:$1048576, monthly!$D138, FALSE)), "", HLOOKUP(X$1, m_preprocess!$1:$1048576, monthly!$D138, FALSE))</f>
        <v>13518.904582990148</v>
      </c>
      <c r="Y138">
        <f>IF(ISBLANK(HLOOKUP(Y$1, m_preprocess!$1:$1048576, monthly!$D138, FALSE)), "", HLOOKUP(Y$1, m_preprocess!$1:$1048576, monthly!$D138, FALSE))</f>
        <v>4.1880294476923909</v>
      </c>
      <c r="Z138" t="str">
        <f>IF(ISBLANK(HLOOKUP(Z$1, m_preprocess!$1:$1048576, monthly!$D138, FALSE)), "", HLOOKUP(Z$1, m_preprocess!$1:$1048576, monthly!$D138, FALSE))</f>
        <v/>
      </c>
    </row>
    <row r="139" spans="1:26">
      <c r="A139" s="31">
        <v>38139</v>
      </c>
      <c r="B139">
        <v>2004</v>
      </c>
      <c r="C139">
        <v>6</v>
      </c>
      <c r="D139">
        <v>139</v>
      </c>
      <c r="E139">
        <f>IF(ISBLANK(HLOOKUP(E$1, m_preprocess!$1:$1048576, monthly!$D139, FALSE)), "", HLOOKUP(E$1, m_preprocess!$1:$1048576, monthly!$D139, FALSE))</f>
        <v>78.201583820954511</v>
      </c>
      <c r="F139">
        <f>IF(ISBLANK(HLOOKUP(F$1, m_preprocess!$1:$1048576, monthly!$D139, FALSE)), "", HLOOKUP(F$1, m_preprocess!$1:$1048576, monthly!$D139, FALSE))</f>
        <v>79.592473388769307</v>
      </c>
      <c r="G139">
        <f>IF(ISBLANK(HLOOKUP(G$1, m_preprocess!$1:$1048576, monthly!$D139, FALSE)), "", HLOOKUP(G$1, m_preprocess!$1:$1048576, monthly!$D139, FALSE))</f>
        <v>103.75748553343062</v>
      </c>
      <c r="H139">
        <f>IF(ISBLANK(HLOOKUP(H$1, m_preprocess!$1:$1048576, monthly!$D139, FALSE)), "", HLOOKUP(H$1, m_preprocess!$1:$1048576, monthly!$D139, FALSE))</f>
        <v>51.645981723461702</v>
      </c>
      <c r="I139">
        <f>IF(ISBLANK(HLOOKUP(I$1, m_preprocess!$1:$1048576, monthly!$D139, FALSE)), "", HLOOKUP(I$1, m_preprocess!$1:$1048576, monthly!$D139, FALSE))</f>
        <v>41</v>
      </c>
      <c r="J139">
        <f>IF(ISBLANK(HLOOKUP(J$1, m_preprocess!$1:$1048576, monthly!$D139, FALSE)), "", HLOOKUP(J$1, m_preprocess!$1:$1048576, monthly!$D139, FALSE))</f>
        <v>92.55</v>
      </c>
      <c r="K139">
        <f>IF(ISBLANK(HLOOKUP(K$1, m_preprocess!$1:$1048576, monthly!$D139, FALSE)), "", HLOOKUP(K$1, m_preprocess!$1:$1048576, monthly!$D139, FALSE))</f>
        <v>97.151969290453934</v>
      </c>
      <c r="L139">
        <f>IF(ISBLANK(HLOOKUP(L$1, m_preprocess!$1:$1048576, monthly!$D139, FALSE)), "", HLOOKUP(L$1, m_preprocess!$1:$1048576, monthly!$D139, FALSE))</f>
        <v>112.45715547765575</v>
      </c>
      <c r="M139">
        <f>IF(ISBLANK(HLOOKUP(M$1, m_preprocess!$1:$1048576, monthly!$D139, FALSE)), "", HLOOKUP(M$1, m_preprocess!$1:$1048576, monthly!$D139, FALSE))</f>
        <v>49.584254982867307</v>
      </c>
      <c r="N139">
        <f>IF(ISBLANK(HLOOKUP(N$1, m_preprocess!$1:$1048576, monthly!$D139, FALSE)), "", HLOOKUP(N$1, m_preprocess!$1:$1048576, monthly!$D139, FALSE))</f>
        <v>62.872900494788439</v>
      </c>
      <c r="O139">
        <f>IF(ISBLANK(HLOOKUP(O$1, m_preprocess!$1:$1048576, monthly!$D139, FALSE)), "", HLOOKUP(O$1, m_preprocess!$1:$1048576, monthly!$D139, FALSE))</f>
        <v>10.384351082592403</v>
      </c>
      <c r="P139">
        <f>IF(ISBLANK(HLOOKUP(P$1, m_preprocess!$1:$1048576, monthly!$D139, FALSE)), "", HLOOKUP(P$1, m_preprocess!$1:$1048576, monthly!$D139, FALSE))</f>
        <v>2.0636298388767331</v>
      </c>
      <c r="Q139">
        <f>IF(ISBLANK(HLOOKUP(Q$1, m_preprocess!$1:$1048576, monthly!$D139, FALSE)), "", HLOOKUP(Q$1, m_preprocess!$1:$1048576, monthly!$D139, FALSE))</f>
        <v>0.98106990398004357</v>
      </c>
      <c r="R139">
        <f>IF(ISBLANK(HLOOKUP(R$1, m_preprocess!$1:$1048576, monthly!$D139, FALSE)), "", HLOOKUP(R$1, m_preprocess!$1:$1048576, monthly!$D139, FALSE))</f>
        <v>1.0825599348966897</v>
      </c>
      <c r="S139">
        <f>IF(ISBLANK(HLOOKUP(S$1, m_preprocess!$1:$1048576, monthly!$D139, FALSE)), "", HLOOKUP(S$1, m_preprocess!$1:$1048576, monthly!$D139, FALSE))</f>
        <v>5.4834329427710546</v>
      </c>
      <c r="T139">
        <f>IF(ISBLANK(HLOOKUP(T$1, m_preprocess!$1:$1048576, monthly!$D139, FALSE)), "", HLOOKUP(T$1, m_preprocess!$1:$1048576, monthly!$D139, FALSE))</f>
        <v>2.8372883009446164</v>
      </c>
      <c r="U139">
        <f>IF(ISBLANK(HLOOKUP(U$1, m_preprocess!$1:$1048576, monthly!$D139, FALSE)), "", HLOOKUP(U$1, m_preprocess!$1:$1048576, monthly!$D139, FALSE))</f>
        <v>289673.94881474006</v>
      </c>
      <c r="V139">
        <f>IF(ISBLANK(HLOOKUP(V$1, m_preprocess!$1:$1048576, monthly!$D139, FALSE)), "", HLOOKUP(V$1, m_preprocess!$1:$1048576, monthly!$D139, FALSE))</f>
        <v>987019.90441246808</v>
      </c>
      <c r="W139">
        <f>IF(ISBLANK(HLOOKUP(W$1, m_preprocess!$1:$1048576, monthly!$D139, FALSE)), "", HLOOKUP(W$1, m_preprocess!$1:$1048576, monthly!$D139, FALSE))</f>
        <v>117.74685533290996</v>
      </c>
      <c r="X139">
        <f>IF(ISBLANK(HLOOKUP(X$1, m_preprocess!$1:$1048576, monthly!$D139, FALSE)), "", HLOOKUP(X$1, m_preprocess!$1:$1048576, monthly!$D139, FALSE))</f>
        <v>13116.504887646364</v>
      </c>
      <c r="Y139">
        <f>IF(ISBLANK(HLOOKUP(Y$1, m_preprocess!$1:$1048576, monthly!$D139, FALSE)), "", HLOOKUP(Y$1, m_preprocess!$1:$1048576, monthly!$D139, FALSE))</f>
        <v>4.2166043464940621</v>
      </c>
      <c r="Z139" t="str">
        <f>IF(ISBLANK(HLOOKUP(Z$1, m_preprocess!$1:$1048576, monthly!$D139, FALSE)), "", HLOOKUP(Z$1, m_preprocess!$1:$1048576, monthly!$D139, FALSE))</f>
        <v/>
      </c>
    </row>
    <row r="140" spans="1:26">
      <c r="A140" s="31">
        <v>38169</v>
      </c>
      <c r="B140">
        <v>2004</v>
      </c>
      <c r="C140">
        <v>7</v>
      </c>
      <c r="D140">
        <v>140</v>
      </c>
      <c r="E140">
        <f>IF(ISBLANK(HLOOKUP(E$1, m_preprocess!$1:$1048576, monthly!$D140, FALSE)), "", HLOOKUP(E$1, m_preprocess!$1:$1048576, monthly!$D140, FALSE))</f>
        <v>80.326030764035337</v>
      </c>
      <c r="F140">
        <f>IF(ISBLANK(HLOOKUP(F$1, m_preprocess!$1:$1048576, monthly!$D140, FALSE)), "", HLOOKUP(F$1, m_preprocess!$1:$1048576, monthly!$D140, FALSE))</f>
        <v>80.845066079334785</v>
      </c>
      <c r="G140">
        <f>IF(ISBLANK(HLOOKUP(G$1, m_preprocess!$1:$1048576, monthly!$D140, FALSE)), "", HLOOKUP(G$1, m_preprocess!$1:$1048576, monthly!$D140, FALSE))</f>
        <v>103.50253400934736</v>
      </c>
      <c r="H140">
        <f>IF(ISBLANK(HLOOKUP(H$1, m_preprocess!$1:$1048576, monthly!$D140, FALSE)), "", HLOOKUP(H$1, m_preprocess!$1:$1048576, monthly!$D140, FALSE))</f>
        <v>55.690954495252861</v>
      </c>
      <c r="I140">
        <f>IF(ISBLANK(HLOOKUP(I$1, m_preprocess!$1:$1048576, monthly!$D140, FALSE)), "", HLOOKUP(I$1, m_preprocess!$1:$1048576, monthly!$D140, FALSE))</f>
        <v>45.1</v>
      </c>
      <c r="J140">
        <f>IF(ISBLANK(HLOOKUP(J$1, m_preprocess!$1:$1048576, monthly!$D140, FALSE)), "", HLOOKUP(J$1, m_preprocess!$1:$1048576, monthly!$D140, FALSE))</f>
        <v>93.34</v>
      </c>
      <c r="K140">
        <f>IF(ISBLANK(HLOOKUP(K$1, m_preprocess!$1:$1048576, monthly!$D140, FALSE)), "", HLOOKUP(K$1, m_preprocess!$1:$1048576, monthly!$D140, FALSE))</f>
        <v>95.7142978873826</v>
      </c>
      <c r="L140">
        <f>IF(ISBLANK(HLOOKUP(L$1, m_preprocess!$1:$1048576, monthly!$D140, FALSE)), "", HLOOKUP(L$1, m_preprocess!$1:$1048576, monthly!$D140, FALSE))</f>
        <v>123.59839817844036</v>
      </c>
      <c r="M140">
        <f>IF(ISBLANK(HLOOKUP(M$1, m_preprocess!$1:$1048576, monthly!$D140, FALSE)), "", HLOOKUP(M$1, m_preprocess!$1:$1048576, monthly!$D140, FALSE))</f>
        <v>58.042356043741613</v>
      </c>
      <c r="N140">
        <f>IF(ISBLANK(HLOOKUP(N$1, m_preprocess!$1:$1048576, monthly!$D140, FALSE)), "", HLOOKUP(N$1, m_preprocess!$1:$1048576, monthly!$D140, FALSE))</f>
        <v>65.556042134698757</v>
      </c>
      <c r="O140">
        <f>IF(ISBLANK(HLOOKUP(O$1, m_preprocess!$1:$1048576, monthly!$D140, FALSE)), "", HLOOKUP(O$1, m_preprocess!$1:$1048576, monthly!$D140, FALSE))</f>
        <v>10.864520803830793</v>
      </c>
      <c r="P140">
        <f>IF(ISBLANK(HLOOKUP(P$1, m_preprocess!$1:$1048576, monthly!$D140, FALSE)), "", HLOOKUP(P$1, m_preprocess!$1:$1048576, monthly!$D140, FALSE))</f>
        <v>1.9415123707242181</v>
      </c>
      <c r="Q140">
        <f>IF(ISBLANK(HLOOKUP(Q$1, m_preprocess!$1:$1048576, monthly!$D140, FALSE)), "", HLOOKUP(Q$1, m_preprocess!$1:$1048576, monthly!$D140, FALSE))</f>
        <v>0.88646403342961644</v>
      </c>
      <c r="R140">
        <f>IF(ISBLANK(HLOOKUP(R$1, m_preprocess!$1:$1048576, monthly!$D140, FALSE)), "", HLOOKUP(R$1, m_preprocess!$1:$1048576, monthly!$D140, FALSE))</f>
        <v>1.0550483372946018</v>
      </c>
      <c r="S140">
        <f>IF(ISBLANK(HLOOKUP(S$1, m_preprocess!$1:$1048576, monthly!$D140, FALSE)), "", HLOOKUP(S$1, m_preprocess!$1:$1048576, monthly!$D140, FALSE))</f>
        <v>5.4830883385121343</v>
      </c>
      <c r="T140">
        <f>IF(ISBLANK(HLOOKUP(T$1, m_preprocess!$1:$1048576, monthly!$D140, FALSE)), "", HLOOKUP(T$1, m_preprocess!$1:$1048576, monthly!$D140, FALSE))</f>
        <v>3.4399200945944428</v>
      </c>
      <c r="U140">
        <f>IF(ISBLANK(HLOOKUP(U$1, m_preprocess!$1:$1048576, monthly!$D140, FALSE)), "", HLOOKUP(U$1, m_preprocess!$1:$1048576, monthly!$D140, FALSE))</f>
        <v>278576.36312543688</v>
      </c>
      <c r="V140">
        <f>IF(ISBLANK(HLOOKUP(V$1, m_preprocess!$1:$1048576, monthly!$D140, FALSE)), "", HLOOKUP(V$1, m_preprocess!$1:$1048576, monthly!$D140, FALSE))</f>
        <v>977858.32405885262</v>
      </c>
      <c r="W140">
        <f>IF(ISBLANK(HLOOKUP(W$1, m_preprocess!$1:$1048576, monthly!$D140, FALSE)), "", HLOOKUP(W$1, m_preprocess!$1:$1048576, monthly!$D140, FALSE))</f>
        <v>115.04856397759013</v>
      </c>
      <c r="X140">
        <f>IF(ISBLANK(HLOOKUP(X$1, m_preprocess!$1:$1048576, monthly!$D140, FALSE)), "", HLOOKUP(X$1, m_preprocess!$1:$1048576, monthly!$D140, FALSE))</f>
        <v>13192.817903977222</v>
      </c>
      <c r="Y140">
        <f>IF(ISBLANK(HLOOKUP(Y$1, m_preprocess!$1:$1048576, monthly!$D140, FALSE)), "", HLOOKUP(Y$1, m_preprocess!$1:$1048576, monthly!$D140, FALSE))</f>
        <v>4.1207971836990129</v>
      </c>
      <c r="Z140" t="str">
        <f>IF(ISBLANK(HLOOKUP(Z$1, m_preprocess!$1:$1048576, monthly!$D140, FALSE)), "", HLOOKUP(Z$1, m_preprocess!$1:$1048576, monthly!$D140, FALSE))</f>
        <v/>
      </c>
    </row>
    <row r="141" spans="1:26">
      <c r="A141" s="31">
        <v>38200</v>
      </c>
      <c r="B141">
        <v>2004</v>
      </c>
      <c r="C141">
        <v>8</v>
      </c>
      <c r="D141">
        <v>141</v>
      </c>
      <c r="E141">
        <f>IF(ISBLANK(HLOOKUP(E$1, m_preprocess!$1:$1048576, monthly!$D141, FALSE)), "", HLOOKUP(E$1, m_preprocess!$1:$1048576, monthly!$D141, FALSE))</f>
        <v>79.761112848706844</v>
      </c>
      <c r="F141">
        <f>IF(ISBLANK(HLOOKUP(F$1, m_preprocess!$1:$1048576, monthly!$D141, FALSE)), "", HLOOKUP(F$1, m_preprocess!$1:$1048576, monthly!$D141, FALSE))</f>
        <v>80.659488282817222</v>
      </c>
      <c r="G141">
        <f>IF(ISBLANK(HLOOKUP(G$1, m_preprocess!$1:$1048576, monthly!$D141, FALSE)), "", HLOOKUP(G$1, m_preprocess!$1:$1048576, monthly!$D141, FALSE))</f>
        <v>104.45310044910795</v>
      </c>
      <c r="H141">
        <f>IF(ISBLANK(HLOOKUP(H$1, m_preprocess!$1:$1048576, monthly!$D141, FALSE)), "", HLOOKUP(H$1, m_preprocess!$1:$1048576, monthly!$D141, FALSE))</f>
        <v>53.292961635484886</v>
      </c>
      <c r="I141">
        <f>IF(ISBLANK(HLOOKUP(I$1, m_preprocess!$1:$1048576, monthly!$D141, FALSE)), "", HLOOKUP(I$1, m_preprocess!$1:$1048576, monthly!$D141, FALSE))</f>
        <v>43.4</v>
      </c>
      <c r="J141">
        <f>IF(ISBLANK(HLOOKUP(J$1, m_preprocess!$1:$1048576, monthly!$D141, FALSE)), "", HLOOKUP(J$1, m_preprocess!$1:$1048576, monthly!$D141, FALSE))</f>
        <v>94.75</v>
      </c>
      <c r="K141">
        <f>IF(ISBLANK(HLOOKUP(K$1, m_preprocess!$1:$1048576, monthly!$D141, FALSE)), "", HLOOKUP(K$1, m_preprocess!$1:$1048576, monthly!$D141, FALSE))</f>
        <v>96.589973739669716</v>
      </c>
      <c r="L141">
        <f>IF(ISBLANK(HLOOKUP(L$1, m_preprocess!$1:$1048576, monthly!$D141, FALSE)), "", HLOOKUP(L$1, m_preprocess!$1:$1048576, monthly!$D141, FALSE))</f>
        <v>121.21884593698094</v>
      </c>
      <c r="M141">
        <f>IF(ISBLANK(HLOOKUP(M$1, m_preprocess!$1:$1048576, monthly!$D141, FALSE)), "", HLOOKUP(M$1, m_preprocess!$1:$1048576, monthly!$D141, FALSE))</f>
        <v>50.641980174143583</v>
      </c>
      <c r="N141">
        <f>IF(ISBLANK(HLOOKUP(N$1, m_preprocess!$1:$1048576, monthly!$D141, FALSE)), "", HLOOKUP(N$1, m_preprocess!$1:$1048576, monthly!$D141, FALSE))</f>
        <v>70.576865762837357</v>
      </c>
      <c r="O141">
        <f>IF(ISBLANK(HLOOKUP(O$1, m_preprocess!$1:$1048576, monthly!$D141, FALSE)), "", HLOOKUP(O$1, m_preprocess!$1:$1048576, monthly!$D141, FALSE))</f>
        <v>11.354777273026574</v>
      </c>
      <c r="P141">
        <f>IF(ISBLANK(HLOOKUP(P$1, m_preprocess!$1:$1048576, monthly!$D141, FALSE)), "", HLOOKUP(P$1, m_preprocess!$1:$1048576, monthly!$D141, FALSE))</f>
        <v>2.0985879026965026</v>
      </c>
      <c r="Q141">
        <f>IF(ISBLANK(HLOOKUP(Q$1, m_preprocess!$1:$1048576, monthly!$D141, FALSE)), "", HLOOKUP(Q$1, m_preprocess!$1:$1048576, monthly!$D141, FALSE))</f>
        <v>0.99700893194329276</v>
      </c>
      <c r="R141">
        <f>IF(ISBLANK(HLOOKUP(R$1, m_preprocess!$1:$1048576, monthly!$D141, FALSE)), "", HLOOKUP(R$1, m_preprocess!$1:$1048576, monthly!$D141, FALSE))</f>
        <v>1.1015789707532095</v>
      </c>
      <c r="S141">
        <f>IF(ISBLANK(HLOOKUP(S$1, m_preprocess!$1:$1048576, monthly!$D141, FALSE)), "", HLOOKUP(S$1, m_preprocess!$1:$1048576, monthly!$D141, FALSE))</f>
        <v>5.7326999301619601</v>
      </c>
      <c r="T141">
        <f>IF(ISBLANK(HLOOKUP(T$1, m_preprocess!$1:$1048576, monthly!$D141, FALSE)), "", HLOOKUP(T$1, m_preprocess!$1:$1048576, monthly!$D141, FALSE))</f>
        <v>3.5234894401681118</v>
      </c>
      <c r="U141">
        <f>IF(ISBLANK(HLOOKUP(U$1, m_preprocess!$1:$1048576, monthly!$D141, FALSE)), "", HLOOKUP(U$1, m_preprocess!$1:$1048576, monthly!$D141, FALSE))</f>
        <v>275841.04357035732</v>
      </c>
      <c r="V141">
        <f>IF(ISBLANK(HLOOKUP(V$1, m_preprocess!$1:$1048576, monthly!$D141, FALSE)), "", HLOOKUP(V$1, m_preprocess!$1:$1048576, monthly!$D141, FALSE))</f>
        <v>990378.55071389233</v>
      </c>
      <c r="W141">
        <f>IF(ISBLANK(HLOOKUP(W$1, m_preprocess!$1:$1048576, monthly!$D141, FALSE)), "", HLOOKUP(W$1, m_preprocess!$1:$1048576, monthly!$D141, FALSE))</f>
        <v>112.59953061530348</v>
      </c>
      <c r="X141">
        <f>IF(ISBLANK(HLOOKUP(X$1, m_preprocess!$1:$1048576, monthly!$D141, FALSE)), "", HLOOKUP(X$1, m_preprocess!$1:$1048576, monthly!$D141, FALSE))</f>
        <v>13241.874304147766</v>
      </c>
      <c r="Y141">
        <f>IF(ISBLANK(HLOOKUP(Y$1, m_preprocess!$1:$1048576, monthly!$D141, FALSE)), "", HLOOKUP(Y$1, m_preprocess!$1:$1048576, monthly!$D141, FALSE))</f>
        <v>3.9594702753758306</v>
      </c>
      <c r="Z141" t="str">
        <f>IF(ISBLANK(HLOOKUP(Z$1, m_preprocess!$1:$1048576, monthly!$D141, FALSE)), "", HLOOKUP(Z$1, m_preprocess!$1:$1048576, monthly!$D141, FALSE))</f>
        <v/>
      </c>
    </row>
    <row r="142" spans="1:26">
      <c r="A142" s="31">
        <v>38231</v>
      </c>
      <c r="B142">
        <v>2004</v>
      </c>
      <c r="C142">
        <v>9</v>
      </c>
      <c r="D142">
        <v>142</v>
      </c>
      <c r="E142">
        <f>IF(ISBLANK(HLOOKUP(E$1, m_preprocess!$1:$1048576, monthly!$D142, FALSE)), "", HLOOKUP(E$1, m_preprocess!$1:$1048576, monthly!$D142, FALSE))</f>
        <v>81.94430401094867</v>
      </c>
      <c r="F142">
        <f>IF(ISBLANK(HLOOKUP(F$1, m_preprocess!$1:$1048576, monthly!$D142, FALSE)), "", HLOOKUP(F$1, m_preprocess!$1:$1048576, monthly!$D142, FALSE))</f>
        <v>80.512318796050508</v>
      </c>
      <c r="G142">
        <f>IF(ISBLANK(HLOOKUP(G$1, m_preprocess!$1:$1048576, monthly!$D142, FALSE)), "", HLOOKUP(G$1, m_preprocess!$1:$1048576, monthly!$D142, FALSE))</f>
        <v>105.20536959515249</v>
      </c>
      <c r="H142">
        <f>IF(ISBLANK(HLOOKUP(H$1, m_preprocess!$1:$1048576, monthly!$D142, FALSE)), "", HLOOKUP(H$1, m_preprocess!$1:$1048576, monthly!$D142, FALSE))</f>
        <v>52.912571970459908</v>
      </c>
      <c r="I142">
        <f>IF(ISBLANK(HLOOKUP(I$1, m_preprocess!$1:$1048576, monthly!$D142, FALSE)), "", HLOOKUP(I$1, m_preprocess!$1:$1048576, monthly!$D142, FALSE))</f>
        <v>50</v>
      </c>
      <c r="J142">
        <f>IF(ISBLANK(HLOOKUP(J$1, m_preprocess!$1:$1048576, monthly!$D142, FALSE)), "", HLOOKUP(J$1, m_preprocess!$1:$1048576, monthly!$D142, FALSE))</f>
        <v>97.47</v>
      </c>
      <c r="K142">
        <f>IF(ISBLANK(HLOOKUP(K$1, m_preprocess!$1:$1048576, monthly!$D142, FALSE)), "", HLOOKUP(K$1, m_preprocess!$1:$1048576, monthly!$D142, FALSE))</f>
        <v>96.42409454534959</v>
      </c>
      <c r="L142">
        <f>IF(ISBLANK(HLOOKUP(L$1, m_preprocess!$1:$1048576, monthly!$D142, FALSE)), "", HLOOKUP(L$1, m_preprocess!$1:$1048576, monthly!$D142, FALSE))</f>
        <v>122.17458681734738</v>
      </c>
      <c r="M142">
        <f>IF(ISBLANK(HLOOKUP(M$1, m_preprocess!$1:$1048576, monthly!$D142, FALSE)), "", HLOOKUP(M$1, m_preprocess!$1:$1048576, monthly!$D142, FALSE))</f>
        <v>56.631312614991344</v>
      </c>
      <c r="N142">
        <f>IF(ISBLANK(HLOOKUP(N$1, m_preprocess!$1:$1048576, monthly!$D142, FALSE)), "", HLOOKUP(N$1, m_preprocess!$1:$1048576, monthly!$D142, FALSE))</f>
        <v>65.543274202356031</v>
      </c>
      <c r="O142">
        <f>IF(ISBLANK(HLOOKUP(O$1, m_preprocess!$1:$1048576, monthly!$D142, FALSE)), "", HLOOKUP(O$1, m_preprocess!$1:$1048576, monthly!$D142, FALSE))</f>
        <v>10.655401639057095</v>
      </c>
      <c r="P142">
        <f>IF(ISBLANK(HLOOKUP(P$1, m_preprocess!$1:$1048576, monthly!$D142, FALSE)), "", HLOOKUP(P$1, m_preprocess!$1:$1048576, monthly!$D142, FALSE))</f>
        <v>2.1405103649568225</v>
      </c>
      <c r="Q142">
        <f>IF(ISBLANK(HLOOKUP(Q$1, m_preprocess!$1:$1048576, monthly!$D142, FALSE)), "", HLOOKUP(Q$1, m_preprocess!$1:$1048576, monthly!$D142, FALSE))</f>
        <v>1.0699538274507083</v>
      </c>
      <c r="R142">
        <f>IF(ISBLANK(HLOOKUP(R$1, m_preprocess!$1:$1048576, monthly!$D142, FALSE)), "", HLOOKUP(R$1, m_preprocess!$1:$1048576, monthly!$D142, FALSE))</f>
        <v>1.0705565375061139</v>
      </c>
      <c r="S142">
        <f>IF(ISBLANK(HLOOKUP(S$1, m_preprocess!$1:$1048576, monthly!$D142, FALSE)), "", HLOOKUP(S$1, m_preprocess!$1:$1048576, monthly!$D142, FALSE))</f>
        <v>5.1495879834997362</v>
      </c>
      <c r="T142">
        <f>IF(ISBLANK(HLOOKUP(T$1, m_preprocess!$1:$1048576, monthly!$D142, FALSE)), "", HLOOKUP(T$1, m_preprocess!$1:$1048576, monthly!$D142, FALSE))</f>
        <v>3.3653032906005373</v>
      </c>
      <c r="U142">
        <f>IF(ISBLANK(HLOOKUP(U$1, m_preprocess!$1:$1048576, monthly!$D142, FALSE)), "", HLOOKUP(U$1, m_preprocess!$1:$1048576, monthly!$D142, FALSE))</f>
        <v>283444.38831760775</v>
      </c>
      <c r="V142">
        <f>IF(ISBLANK(HLOOKUP(V$1, m_preprocess!$1:$1048576, monthly!$D142, FALSE)), "", HLOOKUP(V$1, m_preprocess!$1:$1048576, monthly!$D142, FALSE))</f>
        <v>993327.10031393473</v>
      </c>
      <c r="W142">
        <f>IF(ISBLANK(HLOOKUP(W$1, m_preprocess!$1:$1048576, monthly!$D142, FALSE)), "", HLOOKUP(W$1, m_preprocess!$1:$1048576, monthly!$D142, FALSE))</f>
        <v>111.02392537746472</v>
      </c>
      <c r="X142">
        <f>IF(ISBLANK(HLOOKUP(X$1, m_preprocess!$1:$1048576, monthly!$D142, FALSE)), "", HLOOKUP(X$1, m_preprocess!$1:$1048576, monthly!$D142, FALSE))</f>
        <v>13241.877739456739</v>
      </c>
      <c r="Y142">
        <f>IF(ISBLANK(HLOOKUP(Y$1, m_preprocess!$1:$1048576, monthly!$D142, FALSE)), "", HLOOKUP(Y$1, m_preprocess!$1:$1048576, monthly!$D142, FALSE))</f>
        <v>4.7177462073335059</v>
      </c>
      <c r="Z142" t="str">
        <f>IF(ISBLANK(HLOOKUP(Z$1, m_preprocess!$1:$1048576, monthly!$D142, FALSE)), "", HLOOKUP(Z$1, m_preprocess!$1:$1048576, monthly!$D142, FALSE))</f>
        <v/>
      </c>
    </row>
    <row r="143" spans="1:26">
      <c r="A143" s="31">
        <v>38261</v>
      </c>
      <c r="B143">
        <v>2004</v>
      </c>
      <c r="C143">
        <v>10</v>
      </c>
      <c r="D143">
        <v>143</v>
      </c>
      <c r="E143">
        <f>IF(ISBLANK(HLOOKUP(E$1, m_preprocess!$1:$1048576, monthly!$D143, FALSE)), "", HLOOKUP(E$1, m_preprocess!$1:$1048576, monthly!$D143, FALSE))</f>
        <v>84.651346719621799</v>
      </c>
      <c r="F143">
        <f>IF(ISBLANK(HLOOKUP(F$1, m_preprocess!$1:$1048576, monthly!$D143, FALSE)), "", HLOOKUP(F$1, m_preprocess!$1:$1048576, monthly!$D143, FALSE))</f>
        <v>85.719520533941164</v>
      </c>
      <c r="G143">
        <f>IF(ISBLANK(HLOOKUP(G$1, m_preprocess!$1:$1048576, monthly!$D143, FALSE)), "", HLOOKUP(G$1, m_preprocess!$1:$1048576, monthly!$D143, FALSE))</f>
        <v>106.004442763756</v>
      </c>
      <c r="H143">
        <f>IF(ISBLANK(HLOOKUP(H$1, m_preprocess!$1:$1048576, monthly!$D143, FALSE)), "", HLOOKUP(H$1, m_preprocess!$1:$1048576, monthly!$D143, FALSE))</f>
        <v>56.491073040956508</v>
      </c>
      <c r="I143">
        <f>IF(ISBLANK(HLOOKUP(I$1, m_preprocess!$1:$1048576, monthly!$D143, FALSE)), "", HLOOKUP(I$1, m_preprocess!$1:$1048576, monthly!$D143, FALSE))</f>
        <v>42</v>
      </c>
      <c r="J143">
        <f>IF(ISBLANK(HLOOKUP(J$1, m_preprocess!$1:$1048576, monthly!$D143, FALSE)), "", HLOOKUP(J$1, m_preprocess!$1:$1048576, monthly!$D143, FALSE))</f>
        <v>105.27</v>
      </c>
      <c r="K143">
        <f>IF(ISBLANK(HLOOKUP(K$1, m_preprocess!$1:$1048576, monthly!$D143, FALSE)), "", HLOOKUP(K$1, m_preprocess!$1:$1048576, monthly!$D143, FALSE))</f>
        <v>99.925183208514198</v>
      </c>
      <c r="L143">
        <f>IF(ISBLANK(HLOOKUP(L$1, m_preprocess!$1:$1048576, monthly!$D143, FALSE)), "", HLOOKUP(L$1, m_preprocess!$1:$1048576, monthly!$D143, FALSE))</f>
        <v>118.0426940980587</v>
      </c>
      <c r="M143">
        <f>IF(ISBLANK(HLOOKUP(M$1, m_preprocess!$1:$1048576, monthly!$D143, FALSE)), "", HLOOKUP(M$1, m_preprocess!$1:$1048576, monthly!$D143, FALSE))</f>
        <v>57.706570946839832</v>
      </c>
      <c r="N143">
        <f>IF(ISBLANK(HLOOKUP(N$1, m_preprocess!$1:$1048576, monthly!$D143, FALSE)), "", HLOOKUP(N$1, m_preprocess!$1:$1048576, monthly!$D143, FALSE))</f>
        <v>60.336123151218892</v>
      </c>
      <c r="O143">
        <f>IF(ISBLANK(HLOOKUP(O$1, m_preprocess!$1:$1048576, monthly!$D143, FALSE)), "", HLOOKUP(O$1, m_preprocess!$1:$1048576, monthly!$D143, FALSE))</f>
        <v>11.202964320689691</v>
      </c>
      <c r="P143">
        <f>IF(ISBLANK(HLOOKUP(P$1, m_preprocess!$1:$1048576, monthly!$D143, FALSE)), "", HLOOKUP(P$1, m_preprocess!$1:$1048576, monthly!$D143, FALSE))</f>
        <v>2.3790492311115243</v>
      </c>
      <c r="Q143">
        <f>IF(ISBLANK(HLOOKUP(Q$1, m_preprocess!$1:$1048576, monthly!$D143, FALSE)), "", HLOOKUP(Q$1, m_preprocess!$1:$1048576, monthly!$D143, FALSE))</f>
        <v>1.106797033791235</v>
      </c>
      <c r="R143">
        <f>IF(ISBLANK(HLOOKUP(R$1, m_preprocess!$1:$1048576, monthly!$D143, FALSE)), "", HLOOKUP(R$1, m_preprocess!$1:$1048576, monthly!$D143, FALSE))</f>
        <v>1.2722521973202896</v>
      </c>
      <c r="S143">
        <f>IF(ISBLANK(HLOOKUP(S$1, m_preprocess!$1:$1048576, monthly!$D143, FALSE)), "", HLOOKUP(S$1, m_preprocess!$1:$1048576, monthly!$D143, FALSE))</f>
        <v>5.2879945212530695</v>
      </c>
      <c r="T143">
        <f>IF(ISBLANK(HLOOKUP(T$1, m_preprocess!$1:$1048576, monthly!$D143, FALSE)), "", HLOOKUP(T$1, m_preprocess!$1:$1048576, monthly!$D143, FALSE))</f>
        <v>3.5359205683250972</v>
      </c>
      <c r="U143">
        <f>IF(ISBLANK(HLOOKUP(U$1, m_preprocess!$1:$1048576, monthly!$D143, FALSE)), "", HLOOKUP(U$1, m_preprocess!$1:$1048576, monthly!$D143, FALSE))</f>
        <v>283121.51896545314</v>
      </c>
      <c r="V143">
        <f>IF(ISBLANK(HLOOKUP(V$1, m_preprocess!$1:$1048576, monthly!$D143, FALSE)), "", HLOOKUP(V$1, m_preprocess!$1:$1048576, monthly!$D143, FALSE))</f>
        <v>993278.06642660254</v>
      </c>
      <c r="W143">
        <f>IF(ISBLANK(HLOOKUP(W$1, m_preprocess!$1:$1048576, monthly!$D143, FALSE)), "", HLOOKUP(W$1, m_preprocess!$1:$1048576, monthly!$D143, FALSE))</f>
        <v>113.08923198731532</v>
      </c>
      <c r="X143">
        <f>IF(ISBLANK(HLOOKUP(X$1, m_preprocess!$1:$1048576, monthly!$D143, FALSE)), "", HLOOKUP(X$1, m_preprocess!$1:$1048576, monthly!$D143, FALSE))</f>
        <v>13261.965616447838</v>
      </c>
      <c r="Y143">
        <f>IF(ISBLANK(HLOOKUP(Y$1, m_preprocess!$1:$1048576, monthly!$D143, FALSE)), "", HLOOKUP(Y$1, m_preprocess!$1:$1048576, monthly!$D143, FALSE))</f>
        <v>4.9891927738560033</v>
      </c>
      <c r="Z143" t="str">
        <f>IF(ISBLANK(HLOOKUP(Z$1, m_preprocess!$1:$1048576, monthly!$D143, FALSE)), "", HLOOKUP(Z$1, m_preprocess!$1:$1048576, monthly!$D143, FALSE))</f>
        <v/>
      </c>
    </row>
    <row r="144" spans="1:26">
      <c r="A144" s="31">
        <v>38292</v>
      </c>
      <c r="B144">
        <v>2004</v>
      </c>
      <c r="C144">
        <v>11</v>
      </c>
      <c r="D144">
        <v>144</v>
      </c>
      <c r="E144">
        <f>IF(ISBLANK(HLOOKUP(E$1, m_preprocess!$1:$1048576, monthly!$D144, FALSE)), "", HLOOKUP(E$1, m_preprocess!$1:$1048576, monthly!$D144, FALSE))</f>
        <v>87.038500470720308</v>
      </c>
      <c r="F144">
        <f>IF(ISBLANK(HLOOKUP(F$1, m_preprocess!$1:$1048576, monthly!$D144, FALSE)), "", HLOOKUP(F$1, m_preprocess!$1:$1048576, monthly!$D144, FALSE))</f>
        <v>88.277234045777945</v>
      </c>
      <c r="G144">
        <f>IF(ISBLANK(HLOOKUP(G$1, m_preprocess!$1:$1048576, monthly!$D144, FALSE)), "", HLOOKUP(G$1, m_preprocess!$1:$1048576, monthly!$D144, FALSE))</f>
        <v>106.77133015950231</v>
      </c>
      <c r="H144">
        <f>IF(ISBLANK(HLOOKUP(H$1, m_preprocess!$1:$1048576, monthly!$D144, FALSE)), "", HLOOKUP(H$1, m_preprocess!$1:$1048576, monthly!$D144, FALSE))</f>
        <v>53.836019286639619</v>
      </c>
      <c r="I144">
        <f>IF(ISBLANK(HLOOKUP(I$1, m_preprocess!$1:$1048576, monthly!$D144, FALSE)), "", HLOOKUP(I$1, m_preprocess!$1:$1048576, monthly!$D144, FALSE))</f>
        <v>42.6</v>
      </c>
      <c r="J144">
        <f>IF(ISBLANK(HLOOKUP(J$1, m_preprocess!$1:$1048576, monthly!$D144, FALSE)), "", HLOOKUP(J$1, m_preprocess!$1:$1048576, monthly!$D144, FALSE))</f>
        <v>107.39</v>
      </c>
      <c r="K144">
        <f>IF(ISBLANK(HLOOKUP(K$1, m_preprocess!$1:$1048576, monthly!$D144, FALSE)), "", HLOOKUP(K$1, m_preprocess!$1:$1048576, monthly!$D144, FALSE))</f>
        <v>96.492991445782707</v>
      </c>
      <c r="L144">
        <f>IF(ISBLANK(HLOOKUP(L$1, m_preprocess!$1:$1048576, monthly!$D144, FALSE)), "", HLOOKUP(L$1, m_preprocess!$1:$1048576, monthly!$D144, FALSE))</f>
        <v>126.86436562654677</v>
      </c>
      <c r="M144">
        <f>IF(ISBLANK(HLOOKUP(M$1, m_preprocess!$1:$1048576, monthly!$D144, FALSE)), "", HLOOKUP(M$1, m_preprocess!$1:$1048576, monthly!$D144, FALSE))</f>
        <v>56.176072004783379</v>
      </c>
      <c r="N144">
        <f>IF(ISBLANK(HLOOKUP(N$1, m_preprocess!$1:$1048576, monthly!$D144, FALSE)), "", HLOOKUP(N$1, m_preprocess!$1:$1048576, monthly!$D144, FALSE))</f>
        <v>70.688293621763393</v>
      </c>
      <c r="O144">
        <f>IF(ISBLANK(HLOOKUP(O$1, m_preprocess!$1:$1048576, monthly!$D144, FALSE)), "", HLOOKUP(O$1, m_preprocess!$1:$1048576, monthly!$D144, FALSE))</f>
        <v>12.285233649395847</v>
      </c>
      <c r="P144">
        <f>IF(ISBLANK(HLOOKUP(P$1, m_preprocess!$1:$1048576, monthly!$D144, FALSE)), "", HLOOKUP(P$1, m_preprocess!$1:$1048576, monthly!$D144, FALSE))</f>
        <v>2.5305255827279649</v>
      </c>
      <c r="Q144">
        <f>IF(ISBLANK(HLOOKUP(Q$1, m_preprocess!$1:$1048576, monthly!$D144, FALSE)), "", HLOOKUP(Q$1, m_preprocess!$1:$1048576, monthly!$D144, FALSE))</f>
        <v>1.228186444398722</v>
      </c>
      <c r="R144">
        <f>IF(ISBLANK(HLOOKUP(R$1, m_preprocess!$1:$1048576, monthly!$D144, FALSE)), "", HLOOKUP(R$1, m_preprocess!$1:$1048576, monthly!$D144, FALSE))</f>
        <v>1.3023391383292429</v>
      </c>
      <c r="S144">
        <f>IF(ISBLANK(HLOOKUP(S$1, m_preprocess!$1:$1048576, monthly!$D144, FALSE)), "", HLOOKUP(S$1, m_preprocess!$1:$1048576, monthly!$D144, FALSE))</f>
        <v>5.4510120345520789</v>
      </c>
      <c r="T144">
        <f>IF(ISBLANK(HLOOKUP(T$1, m_preprocess!$1:$1048576, monthly!$D144, FALSE)), "", HLOOKUP(T$1, m_preprocess!$1:$1048576, monthly!$D144, FALSE))</f>
        <v>4.3036960321158011</v>
      </c>
      <c r="U144">
        <f>IF(ISBLANK(HLOOKUP(U$1, m_preprocess!$1:$1048576, monthly!$D144, FALSE)), "", HLOOKUP(U$1, m_preprocess!$1:$1048576, monthly!$D144, FALSE))</f>
        <v>297184.34210154653</v>
      </c>
      <c r="V144">
        <f>IF(ISBLANK(HLOOKUP(V$1, m_preprocess!$1:$1048576, monthly!$D144, FALSE)), "", HLOOKUP(V$1, m_preprocess!$1:$1048576, monthly!$D144, FALSE))</f>
        <v>1033551.6422392514</v>
      </c>
      <c r="W144">
        <f>IF(ISBLANK(HLOOKUP(W$1, m_preprocess!$1:$1048576, monthly!$D144, FALSE)), "", HLOOKUP(W$1, m_preprocess!$1:$1048576, monthly!$D144, FALSE))</f>
        <v>112.14725733288917</v>
      </c>
      <c r="X144">
        <f>IF(ISBLANK(HLOOKUP(X$1, m_preprocess!$1:$1048576, monthly!$D144, FALSE)), "", HLOOKUP(X$1, m_preprocess!$1:$1048576, monthly!$D144, FALSE))</f>
        <v>13584.645976705195</v>
      </c>
      <c r="Y144">
        <f>IF(ISBLANK(HLOOKUP(Y$1, m_preprocess!$1:$1048576, monthly!$D144, FALSE)), "", HLOOKUP(Y$1, m_preprocess!$1:$1048576, monthly!$D144, FALSE))</f>
        <v>5.6396240574874374</v>
      </c>
      <c r="Z144" t="str">
        <f>IF(ISBLANK(HLOOKUP(Z$1, m_preprocess!$1:$1048576, monthly!$D144, FALSE)), "", HLOOKUP(Z$1, m_preprocess!$1:$1048576, monthly!$D144, FALSE))</f>
        <v/>
      </c>
    </row>
    <row r="145" spans="1:26">
      <c r="A145" s="31">
        <v>38322</v>
      </c>
      <c r="B145">
        <v>2004</v>
      </c>
      <c r="C145">
        <v>12</v>
      </c>
      <c r="D145">
        <v>145</v>
      </c>
      <c r="E145">
        <f>IF(ISBLANK(HLOOKUP(E$1, m_preprocess!$1:$1048576, monthly!$D145, FALSE)), "", HLOOKUP(E$1, m_preprocess!$1:$1048576, monthly!$D145, FALSE))</f>
        <v>84.965179127453183</v>
      </c>
      <c r="F145">
        <f>IF(ISBLANK(HLOOKUP(F$1, m_preprocess!$1:$1048576, monthly!$D145, FALSE)), "", HLOOKUP(F$1, m_preprocess!$1:$1048576, monthly!$D145, FALSE))</f>
        <v>90.485495704726176</v>
      </c>
      <c r="G145">
        <f>IF(ISBLANK(HLOOKUP(G$1, m_preprocess!$1:$1048576, monthly!$D145, FALSE)), "", HLOOKUP(G$1, m_preprocess!$1:$1048576, monthly!$D145, FALSE))</f>
        <v>103.75988002881614</v>
      </c>
      <c r="H145">
        <f>IF(ISBLANK(HLOOKUP(H$1, m_preprocess!$1:$1048576, monthly!$D145, FALSE)), "", HLOOKUP(H$1, m_preprocess!$1:$1048576, monthly!$D145, FALSE))</f>
        <v>81.207119327110306</v>
      </c>
      <c r="I145">
        <f>IF(ISBLANK(HLOOKUP(I$1, m_preprocess!$1:$1048576, monthly!$D145, FALSE)), "", HLOOKUP(I$1, m_preprocess!$1:$1048576, monthly!$D145, FALSE))</f>
        <v>49.5</v>
      </c>
      <c r="J145">
        <f>IF(ISBLANK(HLOOKUP(J$1, m_preprocess!$1:$1048576, monthly!$D145, FALSE)), "", HLOOKUP(J$1, m_preprocess!$1:$1048576, monthly!$D145, FALSE))</f>
        <v>109.56</v>
      </c>
      <c r="K145">
        <f>IF(ISBLANK(HLOOKUP(K$1, m_preprocess!$1:$1048576, monthly!$D145, FALSE)), "", HLOOKUP(K$1, m_preprocess!$1:$1048576, monthly!$D145, FALSE))</f>
        <v>92.784117739830791</v>
      </c>
      <c r="L145">
        <f>IF(ISBLANK(HLOOKUP(L$1, m_preprocess!$1:$1048576, monthly!$D145, FALSE)), "", HLOOKUP(L$1, m_preprocess!$1:$1048576, monthly!$D145, FALSE))</f>
        <v>138.43511213224485</v>
      </c>
      <c r="M145">
        <f>IF(ISBLANK(HLOOKUP(M$1, m_preprocess!$1:$1048576, monthly!$D145, FALSE)), "", HLOOKUP(M$1, m_preprocess!$1:$1048576, monthly!$D145, FALSE))</f>
        <v>64.986516032794611</v>
      </c>
      <c r="N145">
        <f>IF(ISBLANK(HLOOKUP(N$1, m_preprocess!$1:$1048576, monthly!$D145, FALSE)), "", HLOOKUP(N$1, m_preprocess!$1:$1048576, monthly!$D145, FALSE))</f>
        <v>73.448596099450256</v>
      </c>
      <c r="O145">
        <f>IF(ISBLANK(HLOOKUP(O$1, m_preprocess!$1:$1048576, monthly!$D145, FALSE)), "", HLOOKUP(O$1, m_preprocess!$1:$1048576, monthly!$D145, FALSE))</f>
        <v>13.834257681458203</v>
      </c>
      <c r="P145">
        <f>IF(ISBLANK(HLOOKUP(P$1, m_preprocess!$1:$1048576, monthly!$D145, FALSE)), "", HLOOKUP(P$1, m_preprocess!$1:$1048576, monthly!$D145, FALSE))</f>
        <v>2.533965504970884</v>
      </c>
      <c r="Q145">
        <f>IF(ISBLANK(HLOOKUP(Q$1, m_preprocess!$1:$1048576, monthly!$D145, FALSE)), "", HLOOKUP(Q$1, m_preprocess!$1:$1048576, monthly!$D145, FALSE))</f>
        <v>1.1712650950304053</v>
      </c>
      <c r="R145">
        <f>IF(ISBLANK(HLOOKUP(R$1, m_preprocess!$1:$1048576, monthly!$D145, FALSE)), "", HLOOKUP(R$1, m_preprocess!$1:$1048576, monthly!$D145, FALSE))</f>
        <v>1.3627004099404789</v>
      </c>
      <c r="S145">
        <f>IF(ISBLANK(HLOOKUP(S$1, m_preprocess!$1:$1048576, monthly!$D145, FALSE)), "", HLOOKUP(S$1, m_preprocess!$1:$1048576, monthly!$D145, FALSE))</f>
        <v>5.7716256582410352</v>
      </c>
      <c r="T145">
        <f>IF(ISBLANK(HLOOKUP(T$1, m_preprocess!$1:$1048576, monthly!$D145, FALSE)), "", HLOOKUP(T$1, m_preprocess!$1:$1048576, monthly!$D145, FALSE))</f>
        <v>5.5286665182462889</v>
      </c>
      <c r="U145">
        <f>IF(ISBLANK(HLOOKUP(U$1, m_preprocess!$1:$1048576, monthly!$D145, FALSE)), "", HLOOKUP(U$1, m_preprocess!$1:$1048576, monthly!$D145, FALSE))</f>
        <v>362973.96075346571</v>
      </c>
      <c r="V145">
        <f>IF(ISBLANK(HLOOKUP(V$1, m_preprocess!$1:$1048576, monthly!$D145, FALSE)), "", HLOOKUP(V$1, m_preprocess!$1:$1048576, monthly!$D145, FALSE))</f>
        <v>1101404.4653626778</v>
      </c>
      <c r="W145">
        <f>IF(ISBLANK(HLOOKUP(W$1, m_preprocess!$1:$1048576, monthly!$D145, FALSE)), "", HLOOKUP(W$1, m_preprocess!$1:$1048576, monthly!$D145, FALSE))</f>
        <v>107.02804721309826</v>
      </c>
      <c r="X145">
        <f>IF(ISBLANK(HLOOKUP(X$1, m_preprocess!$1:$1048576, monthly!$D145, FALSE)), "", HLOOKUP(X$1, m_preprocess!$1:$1048576, monthly!$D145, FALSE))</f>
        <v>14047.214961850446</v>
      </c>
      <c r="Y145">
        <f>IF(ISBLANK(HLOOKUP(Y$1, m_preprocess!$1:$1048576, monthly!$D145, FALSE)), "", HLOOKUP(Y$1, m_preprocess!$1:$1048576, monthly!$D145, FALSE))</f>
        <v>5.6891478506774531</v>
      </c>
      <c r="Z145" t="str">
        <f>IF(ISBLANK(HLOOKUP(Z$1, m_preprocess!$1:$1048576, monthly!$D145, FALSE)), "", HLOOKUP(Z$1, m_preprocess!$1:$1048576, monthly!$D145, FALSE))</f>
        <v/>
      </c>
    </row>
    <row r="146" spans="1:26">
      <c r="A146" s="31">
        <v>38353</v>
      </c>
      <c r="B146">
        <v>2005</v>
      </c>
      <c r="C146">
        <v>1</v>
      </c>
      <c r="D146">
        <v>146</v>
      </c>
      <c r="E146">
        <f>IF(ISBLANK(HLOOKUP(E$1, m_preprocess!$1:$1048576, monthly!$D146, FALSE)), "", HLOOKUP(E$1, m_preprocess!$1:$1048576, monthly!$D146, FALSE))</f>
        <v>73.251616790721599</v>
      </c>
      <c r="F146">
        <f>IF(ISBLANK(HLOOKUP(F$1, m_preprocess!$1:$1048576, monthly!$D146, FALSE)), "", HLOOKUP(F$1, m_preprocess!$1:$1048576, monthly!$D146, FALSE))</f>
        <v>72.805186916014364</v>
      </c>
      <c r="G146">
        <f>IF(ISBLANK(HLOOKUP(G$1, m_preprocess!$1:$1048576, monthly!$D146, FALSE)), "", HLOOKUP(G$1, m_preprocess!$1:$1048576, monthly!$D146, FALSE))</f>
        <v>99.298816905654732</v>
      </c>
      <c r="H146">
        <f>IF(ISBLANK(HLOOKUP(H$1, m_preprocess!$1:$1048576, monthly!$D146, FALSE)), "", HLOOKUP(H$1, m_preprocess!$1:$1048576, monthly!$D146, FALSE))</f>
        <v>55.728699994401907</v>
      </c>
      <c r="I146">
        <f>IF(ISBLANK(HLOOKUP(I$1, m_preprocess!$1:$1048576, monthly!$D146, FALSE)), "", HLOOKUP(I$1, m_preprocess!$1:$1048576, monthly!$D146, FALSE))</f>
        <v>43.6</v>
      </c>
      <c r="J146">
        <f>IF(ISBLANK(HLOOKUP(J$1, m_preprocess!$1:$1048576, monthly!$D146, FALSE)), "", HLOOKUP(J$1, m_preprocess!$1:$1048576, monthly!$D146, FALSE))</f>
        <v>94.29</v>
      </c>
      <c r="K146">
        <f>IF(ISBLANK(HLOOKUP(K$1, m_preprocess!$1:$1048576, monthly!$D146, FALSE)), "", HLOOKUP(K$1, m_preprocess!$1:$1048576, monthly!$D146, FALSE))</f>
        <v>94.313548229755085</v>
      </c>
      <c r="L146">
        <f>IF(ISBLANK(HLOOKUP(L$1, m_preprocess!$1:$1048576, monthly!$D146, FALSE)), "", HLOOKUP(L$1, m_preprocess!$1:$1048576, monthly!$D146, FALSE))</f>
        <v>115.83830726231237</v>
      </c>
      <c r="M146">
        <f>IF(ISBLANK(HLOOKUP(M$1, m_preprocess!$1:$1048576, monthly!$D146, FALSE)), "", HLOOKUP(M$1, m_preprocess!$1:$1048576, monthly!$D146, FALSE))</f>
        <v>57.083637876407131</v>
      </c>
      <c r="N146">
        <f>IF(ISBLANK(HLOOKUP(N$1, m_preprocess!$1:$1048576, monthly!$D146, FALSE)), "", HLOOKUP(N$1, m_preprocess!$1:$1048576, monthly!$D146, FALSE))</f>
        <v>58.754669385905245</v>
      </c>
      <c r="O146">
        <f>IF(ISBLANK(HLOOKUP(O$1, m_preprocess!$1:$1048576, monthly!$D146, FALSE)), "", HLOOKUP(O$1, m_preprocess!$1:$1048576, monthly!$D146, FALSE))</f>
        <v>11.599125585687057</v>
      </c>
      <c r="P146">
        <f>IF(ISBLANK(HLOOKUP(P$1, m_preprocess!$1:$1048576, monthly!$D146, FALSE)), "", HLOOKUP(P$1, m_preprocess!$1:$1048576, monthly!$D146, FALSE))</f>
        <v>1.9926203861029039</v>
      </c>
      <c r="Q146">
        <f>IF(ISBLANK(HLOOKUP(Q$1, m_preprocess!$1:$1048576, monthly!$D146, FALSE)), "", HLOOKUP(Q$1, m_preprocess!$1:$1048576, monthly!$D146, FALSE))</f>
        <v>0.93978082310856625</v>
      </c>
      <c r="R146">
        <f>IF(ISBLANK(HLOOKUP(R$1, m_preprocess!$1:$1048576, monthly!$D146, FALSE)), "", HLOOKUP(R$1, m_preprocess!$1:$1048576, monthly!$D146, FALSE))</f>
        <v>1.0528395629943377</v>
      </c>
      <c r="S146">
        <f>IF(ISBLANK(HLOOKUP(S$1, m_preprocess!$1:$1048576, monthly!$D146, FALSE)), "", HLOOKUP(S$1, m_preprocess!$1:$1048576, monthly!$D146, FALSE))</f>
        <v>5.377876701344686</v>
      </c>
      <c r="T146">
        <f>IF(ISBLANK(HLOOKUP(T$1, m_preprocess!$1:$1048576, monthly!$D146, FALSE)), "", HLOOKUP(T$1, m_preprocess!$1:$1048576, monthly!$D146, FALSE))</f>
        <v>4.2286284982394688</v>
      </c>
      <c r="U146">
        <f>IF(ISBLANK(HLOOKUP(U$1, m_preprocess!$1:$1048576, monthly!$D146, FALSE)), "", HLOOKUP(U$1, m_preprocess!$1:$1048576, monthly!$D146, FALSE))</f>
        <v>318893.63147076394</v>
      </c>
      <c r="V146">
        <f>IF(ISBLANK(HLOOKUP(V$1, m_preprocess!$1:$1048576, monthly!$D146, FALSE)), "", HLOOKUP(V$1, m_preprocess!$1:$1048576, monthly!$D146, FALSE))</f>
        <v>1074135.2407829054</v>
      </c>
      <c r="W146">
        <f>IF(ISBLANK(HLOOKUP(W$1, m_preprocess!$1:$1048576, monthly!$D146, FALSE)), "", HLOOKUP(W$1, m_preprocess!$1:$1048576, monthly!$D146, FALSE))</f>
        <v>103.79679540923721</v>
      </c>
      <c r="X146">
        <f>IF(ISBLANK(HLOOKUP(X$1, m_preprocess!$1:$1048576, monthly!$D146, FALSE)), "", HLOOKUP(X$1, m_preprocess!$1:$1048576, monthly!$D146, FALSE))</f>
        <v>13551.026523348239</v>
      </c>
      <c r="Y146">
        <f>IF(ISBLANK(HLOOKUP(Y$1, m_preprocess!$1:$1048576, monthly!$D146, FALSE)), "", HLOOKUP(Y$1, m_preprocess!$1:$1048576, monthly!$D146, FALSE))</f>
        <v>5.755907592615757</v>
      </c>
      <c r="Z146" t="str">
        <f>IF(ISBLANK(HLOOKUP(Z$1, m_preprocess!$1:$1048576, monthly!$D146, FALSE)), "", HLOOKUP(Z$1, m_preprocess!$1:$1048576, monthly!$D146, FALSE))</f>
        <v/>
      </c>
    </row>
    <row r="147" spans="1:26">
      <c r="A147" s="31">
        <v>38384</v>
      </c>
      <c r="B147">
        <v>2005</v>
      </c>
      <c r="C147">
        <v>2</v>
      </c>
      <c r="D147">
        <v>147</v>
      </c>
      <c r="E147">
        <f>IF(ISBLANK(HLOOKUP(E$1, m_preprocess!$1:$1048576, monthly!$D147, FALSE)), "", HLOOKUP(E$1, m_preprocess!$1:$1048576, monthly!$D147, FALSE))</f>
        <v>76.058500700899799</v>
      </c>
      <c r="F147">
        <f>IF(ISBLANK(HLOOKUP(F$1, m_preprocess!$1:$1048576, monthly!$D147, FALSE)), "", HLOOKUP(F$1, m_preprocess!$1:$1048576, monthly!$D147, FALSE))</f>
        <v>76.671564241791486</v>
      </c>
      <c r="G147">
        <f>IF(ISBLANK(HLOOKUP(G$1, m_preprocess!$1:$1048576, monthly!$D147, FALSE)), "", HLOOKUP(G$1, m_preprocess!$1:$1048576, monthly!$D147, FALSE))</f>
        <v>103.32866745415899</v>
      </c>
      <c r="H147">
        <f>IF(ISBLANK(HLOOKUP(H$1, m_preprocess!$1:$1048576, monthly!$D147, FALSE)), "", HLOOKUP(H$1, m_preprocess!$1:$1048576, monthly!$D147, FALSE))</f>
        <v>51.825275648797117</v>
      </c>
      <c r="I147">
        <f>IF(ISBLANK(HLOOKUP(I$1, m_preprocess!$1:$1048576, monthly!$D147, FALSE)), "", HLOOKUP(I$1, m_preprocess!$1:$1048576, monthly!$D147, FALSE))</f>
        <v>48.2</v>
      </c>
      <c r="J147">
        <f>IF(ISBLANK(HLOOKUP(J$1, m_preprocess!$1:$1048576, monthly!$D147, FALSE)), "", HLOOKUP(J$1, m_preprocess!$1:$1048576, monthly!$D147, FALSE))</f>
        <v>89.64</v>
      </c>
      <c r="K147">
        <f>IF(ISBLANK(HLOOKUP(K$1, m_preprocess!$1:$1048576, monthly!$D147, FALSE)), "", HLOOKUP(K$1, m_preprocess!$1:$1048576, monthly!$D147, FALSE))</f>
        <v>96.01601592342584</v>
      </c>
      <c r="L147">
        <f>IF(ISBLANK(HLOOKUP(L$1, m_preprocess!$1:$1048576, monthly!$D147, FALSE)), "", HLOOKUP(L$1, m_preprocess!$1:$1048576, monthly!$D147, FALSE))</f>
        <v>126.32208203460115</v>
      </c>
      <c r="M147">
        <f>IF(ISBLANK(HLOOKUP(M$1, m_preprocess!$1:$1048576, monthly!$D147, FALSE)), "", HLOOKUP(M$1, m_preprocess!$1:$1048576, monthly!$D147, FALSE))</f>
        <v>63.261635224415933</v>
      </c>
      <c r="N147">
        <f>IF(ISBLANK(HLOOKUP(N$1, m_preprocess!$1:$1048576, monthly!$D147, FALSE)), "", HLOOKUP(N$1, m_preprocess!$1:$1048576, monthly!$D147, FALSE))</f>
        <v>63.060446810185219</v>
      </c>
      <c r="O147">
        <f>IF(ISBLANK(HLOOKUP(O$1, m_preprocess!$1:$1048576, monthly!$D147, FALSE)), "", HLOOKUP(O$1, m_preprocess!$1:$1048576, monthly!$D147, FALSE))</f>
        <v>11.615312774547101</v>
      </c>
      <c r="P147">
        <f>IF(ISBLANK(HLOOKUP(P$1, m_preprocess!$1:$1048576, monthly!$D147, FALSE)), "", HLOOKUP(P$1, m_preprocess!$1:$1048576, monthly!$D147, FALSE))</f>
        <v>2.2258013831116799</v>
      </c>
      <c r="Q147">
        <f>IF(ISBLANK(HLOOKUP(Q$1, m_preprocess!$1:$1048576, monthly!$D147, FALSE)), "", HLOOKUP(Q$1, m_preprocess!$1:$1048576, monthly!$D147, FALSE))</f>
        <v>1.0456862185958562</v>
      </c>
      <c r="R147">
        <f>IF(ISBLANK(HLOOKUP(R$1, m_preprocess!$1:$1048576, monthly!$D147, FALSE)), "", HLOOKUP(R$1, m_preprocess!$1:$1048576, monthly!$D147, FALSE))</f>
        <v>1.1801151645158237</v>
      </c>
      <c r="S147">
        <f>IF(ISBLANK(HLOOKUP(S$1, m_preprocess!$1:$1048576, monthly!$D147, FALSE)), "", HLOOKUP(S$1, m_preprocess!$1:$1048576, monthly!$D147, FALSE))</f>
        <v>5.5250706793406215</v>
      </c>
      <c r="T147">
        <f>IF(ISBLANK(HLOOKUP(T$1, m_preprocess!$1:$1048576, monthly!$D147, FALSE)), "", HLOOKUP(T$1, m_preprocess!$1:$1048576, monthly!$D147, FALSE))</f>
        <v>3.8644407120948019</v>
      </c>
      <c r="U147">
        <f>IF(ISBLANK(HLOOKUP(U$1, m_preprocess!$1:$1048576, monthly!$D147, FALSE)), "", HLOOKUP(U$1, m_preprocess!$1:$1048576, monthly!$D147, FALSE))</f>
        <v>310510.10065222374</v>
      </c>
      <c r="V147">
        <f>IF(ISBLANK(HLOOKUP(V$1, m_preprocess!$1:$1048576, monthly!$D147, FALSE)), "", HLOOKUP(V$1, m_preprocess!$1:$1048576, monthly!$D147, FALSE))</f>
        <v>1059116.2686216778</v>
      </c>
      <c r="W147">
        <f>IF(ISBLANK(HLOOKUP(W$1, m_preprocess!$1:$1048576, monthly!$D147, FALSE)), "", HLOOKUP(W$1, m_preprocess!$1:$1048576, monthly!$D147, FALSE))</f>
        <v>101.95165363062641</v>
      </c>
      <c r="X147">
        <f>IF(ISBLANK(HLOOKUP(X$1, m_preprocess!$1:$1048576, monthly!$D147, FALSE)), "", HLOOKUP(X$1, m_preprocess!$1:$1048576, monthly!$D147, FALSE))</f>
        <v>13055.506536277118</v>
      </c>
      <c r="Y147">
        <f>IF(ISBLANK(HLOOKUP(Y$1, m_preprocess!$1:$1048576, monthly!$D147, FALSE)), "", HLOOKUP(Y$1, m_preprocess!$1:$1048576, monthly!$D147, FALSE))</f>
        <v>6.2859363051738821</v>
      </c>
      <c r="Z147" t="str">
        <f>IF(ISBLANK(HLOOKUP(Z$1, m_preprocess!$1:$1048576, monthly!$D147, FALSE)), "", HLOOKUP(Z$1, m_preprocess!$1:$1048576, monthly!$D147, FALSE))</f>
        <v/>
      </c>
    </row>
    <row r="148" spans="1:26">
      <c r="A148" s="31">
        <v>38412</v>
      </c>
      <c r="B148">
        <v>2005</v>
      </c>
      <c r="C148">
        <v>3</v>
      </c>
      <c r="D148">
        <v>148</v>
      </c>
      <c r="E148">
        <f>IF(ISBLANK(HLOOKUP(E$1, m_preprocess!$1:$1048576, monthly!$D148, FALSE)), "", HLOOKUP(E$1, m_preprocess!$1:$1048576, monthly!$D148, FALSE))</f>
        <v>80.359013808160597</v>
      </c>
      <c r="F148">
        <f>IF(ISBLANK(HLOOKUP(F$1, m_preprocess!$1:$1048576, monthly!$D148, FALSE)), "", HLOOKUP(F$1, m_preprocess!$1:$1048576, monthly!$D148, FALSE))</f>
        <v>79.72755451652354</v>
      </c>
      <c r="G148">
        <f>IF(ISBLANK(HLOOKUP(G$1, m_preprocess!$1:$1048576, monthly!$D148, FALSE)), "", HLOOKUP(G$1, m_preprocess!$1:$1048576, monthly!$D148, FALSE))</f>
        <v>102.81963803960718</v>
      </c>
      <c r="H148">
        <f>IF(ISBLANK(HLOOKUP(H$1, m_preprocess!$1:$1048576, monthly!$D148, FALSE)), "", HLOOKUP(H$1, m_preprocess!$1:$1048576, monthly!$D148, FALSE))</f>
        <v>53.549928870008301</v>
      </c>
      <c r="I148">
        <f>IF(ISBLANK(HLOOKUP(I$1, m_preprocess!$1:$1048576, monthly!$D148, FALSE)), "", HLOOKUP(I$1, m_preprocess!$1:$1048576, monthly!$D148, FALSE))</f>
        <v>51.9</v>
      </c>
      <c r="J148">
        <f>IF(ISBLANK(HLOOKUP(J$1, m_preprocess!$1:$1048576, monthly!$D148, FALSE)), "", HLOOKUP(J$1, m_preprocess!$1:$1048576, monthly!$D148, FALSE))</f>
        <v>91.54</v>
      </c>
      <c r="K148">
        <f>IF(ISBLANK(HLOOKUP(K$1, m_preprocess!$1:$1048576, monthly!$D148, FALSE)), "", HLOOKUP(K$1, m_preprocess!$1:$1048576, monthly!$D148, FALSE))</f>
        <v>98.604274188838659</v>
      </c>
      <c r="L148">
        <f>IF(ISBLANK(HLOOKUP(L$1, m_preprocess!$1:$1048576, monthly!$D148, FALSE)), "", HLOOKUP(L$1, m_preprocess!$1:$1048576, monthly!$D148, FALSE))</f>
        <v>137.87889644215591</v>
      </c>
      <c r="M148">
        <f>IF(ISBLANK(HLOOKUP(M$1, m_preprocess!$1:$1048576, monthly!$D148, FALSE)), "", HLOOKUP(M$1, m_preprocess!$1:$1048576, monthly!$D148, FALSE))</f>
        <v>69.84671418390657</v>
      </c>
      <c r="N148">
        <f>IF(ISBLANK(HLOOKUP(N$1, m_preprocess!$1:$1048576, monthly!$D148, FALSE)), "", HLOOKUP(N$1, m_preprocess!$1:$1048576, monthly!$D148, FALSE))</f>
        <v>68.03218225824935</v>
      </c>
      <c r="O148">
        <f>IF(ISBLANK(HLOOKUP(O$1, m_preprocess!$1:$1048576, monthly!$D148, FALSE)), "", HLOOKUP(O$1, m_preprocess!$1:$1048576, monthly!$D148, FALSE))</f>
        <v>12.877759536192771</v>
      </c>
      <c r="P148">
        <f>IF(ISBLANK(HLOOKUP(P$1, m_preprocess!$1:$1048576, monthly!$D148, FALSE)), "", HLOOKUP(P$1, m_preprocess!$1:$1048576, monthly!$D148, FALSE))</f>
        <v>2.3355694633733224</v>
      </c>
      <c r="Q148">
        <f>IF(ISBLANK(HLOOKUP(Q$1, m_preprocess!$1:$1048576, monthly!$D148, FALSE)), "", HLOOKUP(Q$1, m_preprocess!$1:$1048576, monthly!$D148, FALSE))</f>
        <v>1.1509861616989567</v>
      </c>
      <c r="R148">
        <f>IF(ISBLANK(HLOOKUP(R$1, m_preprocess!$1:$1048576, monthly!$D148, FALSE)), "", HLOOKUP(R$1, m_preprocess!$1:$1048576, monthly!$D148, FALSE))</f>
        <v>1.1845833016743659</v>
      </c>
      <c r="S148">
        <f>IF(ISBLANK(HLOOKUP(S$1, m_preprocess!$1:$1048576, monthly!$D148, FALSE)), "", HLOOKUP(S$1, m_preprocess!$1:$1048576, monthly!$D148, FALSE))</f>
        <v>6.1313066666774487</v>
      </c>
      <c r="T148">
        <f>IF(ISBLANK(HLOOKUP(T$1, m_preprocess!$1:$1048576, monthly!$D148, FALSE)), "", HLOOKUP(T$1, m_preprocess!$1:$1048576, monthly!$D148, FALSE))</f>
        <v>4.4108834061419984</v>
      </c>
      <c r="U148">
        <f>IF(ISBLANK(HLOOKUP(U$1, m_preprocess!$1:$1048576, monthly!$D148, FALSE)), "", HLOOKUP(U$1, m_preprocess!$1:$1048576, monthly!$D148, FALSE))</f>
        <v>314312.10224458686</v>
      </c>
      <c r="V148">
        <f>IF(ISBLANK(HLOOKUP(V$1, m_preprocess!$1:$1048576, monthly!$D148, FALSE)), "", HLOOKUP(V$1, m_preprocess!$1:$1048576, monthly!$D148, FALSE))</f>
        <v>1086322.8831864388</v>
      </c>
      <c r="W148">
        <f>IF(ISBLANK(HLOOKUP(W$1, m_preprocess!$1:$1048576, monthly!$D148, FALSE)), "", HLOOKUP(W$1, m_preprocess!$1:$1048576, monthly!$D148, FALSE))</f>
        <v>103.0465793583583</v>
      </c>
      <c r="X148">
        <f>IF(ISBLANK(HLOOKUP(X$1, m_preprocess!$1:$1048576, monthly!$D148, FALSE)), "", HLOOKUP(X$1, m_preprocess!$1:$1048576, monthly!$D148, FALSE))</f>
        <v>13266.658863830366</v>
      </c>
      <c r="Y148">
        <f>IF(ISBLANK(HLOOKUP(Y$1, m_preprocess!$1:$1048576, monthly!$D148, FALSE)), "", HLOOKUP(Y$1, m_preprocess!$1:$1048576, monthly!$D148, FALSE))</f>
        <v>6.1805976815878996</v>
      </c>
      <c r="Z148" t="str">
        <f>IF(ISBLANK(HLOOKUP(Z$1, m_preprocess!$1:$1048576, monthly!$D148, FALSE)), "", HLOOKUP(Z$1, m_preprocess!$1:$1048576, monthly!$D148, FALSE))</f>
        <v/>
      </c>
    </row>
    <row r="149" spans="1:26">
      <c r="A149" s="31">
        <v>38443</v>
      </c>
      <c r="B149">
        <v>2005</v>
      </c>
      <c r="C149">
        <v>4</v>
      </c>
      <c r="D149">
        <v>149</v>
      </c>
      <c r="E149">
        <f>IF(ISBLANK(HLOOKUP(E$1, m_preprocess!$1:$1048576, monthly!$D149, FALSE)), "", HLOOKUP(E$1, m_preprocess!$1:$1048576, monthly!$D149, FALSE))</f>
        <v>83.19311956460848</v>
      </c>
      <c r="F149">
        <f>IF(ISBLANK(HLOOKUP(F$1, m_preprocess!$1:$1048576, monthly!$D149, FALSE)), "", HLOOKUP(F$1, m_preprocess!$1:$1048576, monthly!$D149, FALSE))</f>
        <v>83.572815724721522</v>
      </c>
      <c r="G149">
        <f>IF(ISBLANK(HLOOKUP(G$1, m_preprocess!$1:$1048576, monthly!$D149, FALSE)), "", HLOOKUP(G$1, m_preprocess!$1:$1048576, monthly!$D149, FALSE))</f>
        <v>103.73677846951519</v>
      </c>
      <c r="H149">
        <f>IF(ISBLANK(HLOOKUP(H$1, m_preprocess!$1:$1048576, monthly!$D149, FALSE)), "", HLOOKUP(H$1, m_preprocess!$1:$1048576, monthly!$D149, FALSE))</f>
        <v>59.153100567899514</v>
      </c>
      <c r="I149">
        <f>IF(ISBLANK(HLOOKUP(I$1, m_preprocess!$1:$1048576, monthly!$D149, FALSE)), "", HLOOKUP(I$1, m_preprocess!$1:$1048576, monthly!$D149, FALSE))</f>
        <v>43.3</v>
      </c>
      <c r="J149">
        <f>IF(ISBLANK(HLOOKUP(J$1, m_preprocess!$1:$1048576, monthly!$D149, FALSE)), "", HLOOKUP(J$1, m_preprocess!$1:$1048576, monthly!$D149, FALSE))</f>
        <v>95.92</v>
      </c>
      <c r="K149">
        <f>IF(ISBLANK(HLOOKUP(K$1, m_preprocess!$1:$1048576, monthly!$D149, FALSE)), "", HLOOKUP(K$1, m_preprocess!$1:$1048576, monthly!$D149, FALSE))</f>
        <v>98.029831010562987</v>
      </c>
      <c r="L149">
        <f>IF(ISBLANK(HLOOKUP(L$1, m_preprocess!$1:$1048576, monthly!$D149, FALSE)), "", HLOOKUP(L$1, m_preprocess!$1:$1048576, monthly!$D149, FALSE))</f>
        <v>135.4167954273444</v>
      </c>
      <c r="M149">
        <f>IF(ISBLANK(HLOOKUP(M$1, m_preprocess!$1:$1048576, monthly!$D149, FALSE)), "", HLOOKUP(M$1, m_preprocess!$1:$1048576, monthly!$D149, FALSE))</f>
        <v>60.547994613513723</v>
      </c>
      <c r="N149">
        <f>IF(ISBLANK(HLOOKUP(N$1, m_preprocess!$1:$1048576, monthly!$D149, FALSE)), "", HLOOKUP(N$1, m_preprocess!$1:$1048576, monthly!$D149, FALSE))</f>
        <v>74.868800813830688</v>
      </c>
      <c r="O149">
        <f>IF(ISBLANK(HLOOKUP(O$1, m_preprocess!$1:$1048576, monthly!$D149, FALSE)), "", HLOOKUP(O$1, m_preprocess!$1:$1048576, monthly!$D149, FALSE))</f>
        <v>14.516248339014455</v>
      </c>
      <c r="P149">
        <f>IF(ISBLANK(HLOOKUP(P$1, m_preprocess!$1:$1048576, monthly!$D149, FALSE)), "", HLOOKUP(P$1, m_preprocess!$1:$1048576, monthly!$D149, FALSE))</f>
        <v>2.5161235332011724</v>
      </c>
      <c r="Q149">
        <f>IF(ISBLANK(HLOOKUP(Q$1, m_preprocess!$1:$1048576, monthly!$D149, FALSE)), "", HLOOKUP(Q$1, m_preprocess!$1:$1048576, monthly!$D149, FALSE))</f>
        <v>1.1884623301221056</v>
      </c>
      <c r="R149">
        <f>IF(ISBLANK(HLOOKUP(R$1, m_preprocess!$1:$1048576, monthly!$D149, FALSE)), "", HLOOKUP(R$1, m_preprocess!$1:$1048576, monthly!$D149, FALSE))</f>
        <v>1.3276612030790671</v>
      </c>
      <c r="S149">
        <f>IF(ISBLANK(HLOOKUP(S$1, m_preprocess!$1:$1048576, monthly!$D149, FALSE)), "", HLOOKUP(S$1, m_preprocess!$1:$1048576, monthly!$D149, FALSE))</f>
        <v>6.4857596863269515</v>
      </c>
      <c r="T149">
        <f>IF(ISBLANK(HLOOKUP(T$1, m_preprocess!$1:$1048576, monthly!$D149, FALSE)), "", HLOOKUP(T$1, m_preprocess!$1:$1048576, monthly!$D149, FALSE))</f>
        <v>5.5143651194863299</v>
      </c>
      <c r="U149">
        <f>IF(ISBLANK(HLOOKUP(U$1, m_preprocess!$1:$1048576, monthly!$D149, FALSE)), "", HLOOKUP(U$1, m_preprocess!$1:$1048576, monthly!$D149, FALSE))</f>
        <v>310002.01406916516</v>
      </c>
      <c r="V149">
        <f>IF(ISBLANK(HLOOKUP(V$1, m_preprocess!$1:$1048576, monthly!$D149, FALSE)), "", HLOOKUP(V$1, m_preprocess!$1:$1048576, monthly!$D149, FALSE))</f>
        <v>1086077.3661849</v>
      </c>
      <c r="W149">
        <f>IF(ISBLANK(HLOOKUP(W$1, m_preprocess!$1:$1048576, monthly!$D149, FALSE)), "", HLOOKUP(W$1, m_preprocess!$1:$1048576, monthly!$D149, FALSE))</f>
        <v>102.35890906192506</v>
      </c>
      <c r="X149">
        <f>IF(ISBLANK(HLOOKUP(X$1, m_preprocess!$1:$1048576, monthly!$D149, FALSE)), "", HLOOKUP(X$1, m_preprocess!$1:$1048576, monthly!$D149, FALSE))</f>
        <v>13160.325494431021</v>
      </c>
      <c r="Y149">
        <f>IF(ISBLANK(HLOOKUP(Y$1, m_preprocess!$1:$1048576, monthly!$D149, FALSE)), "", HLOOKUP(Y$1, m_preprocess!$1:$1048576, monthly!$D149, FALSE))</f>
        <v>6.109823432550769</v>
      </c>
      <c r="Z149" t="str">
        <f>IF(ISBLANK(HLOOKUP(Z$1, m_preprocess!$1:$1048576, monthly!$D149, FALSE)), "", HLOOKUP(Z$1, m_preprocess!$1:$1048576, monthly!$D149, FALSE))</f>
        <v/>
      </c>
    </row>
    <row r="150" spans="1:26">
      <c r="A150" s="31">
        <v>38473</v>
      </c>
      <c r="B150">
        <v>2005</v>
      </c>
      <c r="C150">
        <v>5</v>
      </c>
      <c r="D150">
        <v>150</v>
      </c>
      <c r="E150">
        <f>IF(ISBLANK(HLOOKUP(E$1, m_preprocess!$1:$1048576, monthly!$D150, FALSE)), "", HLOOKUP(E$1, m_preprocess!$1:$1048576, monthly!$D150, FALSE))</f>
        <v>82.250088538700879</v>
      </c>
      <c r="F150">
        <f>IF(ISBLANK(HLOOKUP(F$1, m_preprocess!$1:$1048576, monthly!$D150, FALSE)), "", HLOOKUP(F$1, m_preprocess!$1:$1048576, monthly!$D150, FALSE))</f>
        <v>80.805319970767314</v>
      </c>
      <c r="G150">
        <f>IF(ISBLANK(HLOOKUP(G$1, m_preprocess!$1:$1048576, monthly!$D150, FALSE)), "", HLOOKUP(G$1, m_preprocess!$1:$1048576, monthly!$D150, FALSE))</f>
        <v>104.04939742743137</v>
      </c>
      <c r="H150">
        <f>IF(ISBLANK(HLOOKUP(H$1, m_preprocess!$1:$1048576, monthly!$D150, FALSE)), "", HLOOKUP(H$1, m_preprocess!$1:$1048576, monthly!$D150, FALSE))</f>
        <v>58.148190872532716</v>
      </c>
      <c r="I150">
        <f>IF(ISBLANK(HLOOKUP(I$1, m_preprocess!$1:$1048576, monthly!$D150, FALSE)), "", HLOOKUP(I$1, m_preprocess!$1:$1048576, monthly!$D150, FALSE))</f>
        <v>49</v>
      </c>
      <c r="J150">
        <f>IF(ISBLANK(HLOOKUP(J$1, m_preprocess!$1:$1048576, monthly!$D150, FALSE)), "", HLOOKUP(J$1, m_preprocess!$1:$1048576, monthly!$D150, FALSE))</f>
        <v>97.13</v>
      </c>
      <c r="K150">
        <f>IF(ISBLANK(HLOOKUP(K$1, m_preprocess!$1:$1048576, monthly!$D150, FALSE)), "", HLOOKUP(K$1, m_preprocess!$1:$1048576, monthly!$D150, FALSE))</f>
        <v>97.348245301337528</v>
      </c>
      <c r="L150">
        <f>IF(ISBLANK(HLOOKUP(L$1, m_preprocess!$1:$1048576, monthly!$D150, FALSE)), "", HLOOKUP(L$1, m_preprocess!$1:$1048576, monthly!$D150, FALSE))</f>
        <v>140.95593204846898</v>
      </c>
      <c r="M150">
        <f>IF(ISBLANK(HLOOKUP(M$1, m_preprocess!$1:$1048576, monthly!$D150, FALSE)), "", HLOOKUP(M$1, m_preprocess!$1:$1048576, monthly!$D150, FALSE))</f>
        <v>65.666469211636837</v>
      </c>
      <c r="N150">
        <f>IF(ISBLANK(HLOOKUP(N$1, m_preprocess!$1:$1048576, monthly!$D150, FALSE)), "", HLOOKUP(N$1, m_preprocess!$1:$1048576, monthly!$D150, FALSE))</f>
        <v>75.289462836832129</v>
      </c>
      <c r="O150">
        <f>IF(ISBLANK(HLOOKUP(O$1, m_preprocess!$1:$1048576, monthly!$D150, FALSE)), "", HLOOKUP(O$1, m_preprocess!$1:$1048576, monthly!$D150, FALSE))</f>
        <v>13.859761608092491</v>
      </c>
      <c r="P150">
        <f>IF(ISBLANK(HLOOKUP(P$1, m_preprocess!$1:$1048576, monthly!$D150, FALSE)), "", HLOOKUP(P$1, m_preprocess!$1:$1048576, monthly!$D150, FALSE))</f>
        <v>2.3695088492707566</v>
      </c>
      <c r="Q150">
        <f>IF(ISBLANK(HLOOKUP(Q$1, m_preprocess!$1:$1048576, monthly!$D150, FALSE)), "", HLOOKUP(Q$1, m_preprocess!$1:$1048576, monthly!$D150, FALSE))</f>
        <v>1.1027421150808345</v>
      </c>
      <c r="R150">
        <f>IF(ISBLANK(HLOOKUP(R$1, m_preprocess!$1:$1048576, monthly!$D150, FALSE)), "", HLOOKUP(R$1, m_preprocess!$1:$1048576, monthly!$D150, FALSE))</f>
        <v>1.2667667341899222</v>
      </c>
      <c r="S150">
        <f>IF(ISBLANK(HLOOKUP(S$1, m_preprocess!$1:$1048576, monthly!$D150, FALSE)), "", HLOOKUP(S$1, m_preprocess!$1:$1048576, monthly!$D150, FALSE))</f>
        <v>6.1869009483265467</v>
      </c>
      <c r="T150">
        <f>IF(ISBLANK(HLOOKUP(T$1, m_preprocess!$1:$1048576, monthly!$D150, FALSE)), "", HLOOKUP(T$1, m_preprocess!$1:$1048576, monthly!$D150, FALSE))</f>
        <v>5.3033518104951858</v>
      </c>
      <c r="U150">
        <f>IF(ISBLANK(HLOOKUP(U$1, m_preprocess!$1:$1048576, monthly!$D150, FALSE)), "", HLOOKUP(U$1, m_preprocess!$1:$1048576, monthly!$D150, FALSE))</f>
        <v>305994.68985673884</v>
      </c>
      <c r="V150">
        <f>IF(ISBLANK(HLOOKUP(V$1, m_preprocess!$1:$1048576, monthly!$D150, FALSE)), "", HLOOKUP(V$1, m_preprocess!$1:$1048576, monthly!$D150, FALSE))</f>
        <v>1086279.4311478382</v>
      </c>
      <c r="W150">
        <f>IF(ISBLANK(HLOOKUP(W$1, m_preprocess!$1:$1048576, monthly!$D150, FALSE)), "", HLOOKUP(W$1, m_preprocess!$1:$1048576, monthly!$D150, FALSE))</f>
        <v>100.8427747335098</v>
      </c>
      <c r="X150">
        <f>IF(ISBLANK(HLOOKUP(X$1, m_preprocess!$1:$1048576, monthly!$D150, FALSE)), "", HLOOKUP(X$1, m_preprocess!$1:$1048576, monthly!$D150, FALSE))</f>
        <v>13113.605302492071</v>
      </c>
      <c r="Y150">
        <f>IF(ISBLANK(HLOOKUP(Y$1, m_preprocess!$1:$1048576, monthly!$D150, FALSE)), "", HLOOKUP(Y$1, m_preprocess!$1:$1048576, monthly!$D150, FALSE))</f>
        <v>6.1430601038852597</v>
      </c>
      <c r="Z150" t="str">
        <f>IF(ISBLANK(HLOOKUP(Z$1, m_preprocess!$1:$1048576, monthly!$D150, FALSE)), "", HLOOKUP(Z$1, m_preprocess!$1:$1048576, monthly!$D150, FALSE))</f>
        <v/>
      </c>
    </row>
    <row r="151" spans="1:26">
      <c r="A151" s="31">
        <v>38504</v>
      </c>
      <c r="B151">
        <v>2005</v>
      </c>
      <c r="C151">
        <v>6</v>
      </c>
      <c r="D151">
        <v>151</v>
      </c>
      <c r="E151">
        <f>IF(ISBLANK(HLOOKUP(E$1, m_preprocess!$1:$1048576, monthly!$D151, FALSE)), "", HLOOKUP(E$1, m_preprocess!$1:$1048576, monthly!$D151, FALSE))</f>
        <v>81.884646027237835</v>
      </c>
      <c r="F151">
        <f>IF(ISBLANK(HLOOKUP(F$1, m_preprocess!$1:$1048576, monthly!$D151, FALSE)), "", HLOOKUP(F$1, m_preprocess!$1:$1048576, monthly!$D151, FALSE))</f>
        <v>84.908035079592011</v>
      </c>
      <c r="G151">
        <f>IF(ISBLANK(HLOOKUP(G$1, m_preprocess!$1:$1048576, monthly!$D151, FALSE)), "", HLOOKUP(G$1, m_preprocess!$1:$1048576, monthly!$D151, FALSE))</f>
        <v>103.65538537478113</v>
      </c>
      <c r="H151">
        <f>IF(ISBLANK(HLOOKUP(H$1, m_preprocess!$1:$1048576, monthly!$D151, FALSE)), "", HLOOKUP(H$1, m_preprocess!$1:$1048576, monthly!$D151, FALSE))</f>
        <v>55.875840464589778</v>
      </c>
      <c r="I151">
        <f>IF(ISBLANK(HLOOKUP(I$1, m_preprocess!$1:$1048576, monthly!$D151, FALSE)), "", HLOOKUP(I$1, m_preprocess!$1:$1048576, monthly!$D151, FALSE))</f>
        <v>58.6</v>
      </c>
      <c r="J151">
        <f>IF(ISBLANK(HLOOKUP(J$1, m_preprocess!$1:$1048576, monthly!$D151, FALSE)), "", HLOOKUP(J$1, m_preprocess!$1:$1048576, monthly!$D151, FALSE))</f>
        <v>97.37</v>
      </c>
      <c r="K151">
        <f>IF(ISBLANK(HLOOKUP(K$1, m_preprocess!$1:$1048576, monthly!$D151, FALSE)), "", HLOOKUP(K$1, m_preprocess!$1:$1048576, monthly!$D151, FALSE))</f>
        <v>99.616622762132579</v>
      </c>
      <c r="L151">
        <f>IF(ISBLANK(HLOOKUP(L$1, m_preprocess!$1:$1048576, monthly!$D151, FALSE)), "", HLOOKUP(L$1, m_preprocess!$1:$1048576, monthly!$D151, FALSE))</f>
        <v>166.54448010989563</v>
      </c>
      <c r="M151">
        <f>IF(ISBLANK(HLOOKUP(M$1, m_preprocess!$1:$1048576, monthly!$D151, FALSE)), "", HLOOKUP(M$1, m_preprocess!$1:$1048576, monthly!$D151, FALSE))</f>
        <v>88.088162335402671</v>
      </c>
      <c r="N151">
        <f>IF(ISBLANK(HLOOKUP(N$1, m_preprocess!$1:$1048576, monthly!$D151, FALSE)), "", HLOOKUP(N$1, m_preprocess!$1:$1048576, monthly!$D151, FALSE))</f>
        <v>78.456317774492931</v>
      </c>
      <c r="O151">
        <f>IF(ISBLANK(HLOOKUP(O$1, m_preprocess!$1:$1048576, monthly!$D151, FALSE)), "", HLOOKUP(O$1, m_preprocess!$1:$1048576, monthly!$D151, FALSE))</f>
        <v>14.329568242982267</v>
      </c>
      <c r="P151">
        <f>IF(ISBLANK(HLOOKUP(P$1, m_preprocess!$1:$1048576, monthly!$D151, FALSE)), "", HLOOKUP(P$1, m_preprocess!$1:$1048576, monthly!$D151, FALSE))</f>
        <v>2.4355652057111365</v>
      </c>
      <c r="Q151">
        <f>IF(ISBLANK(HLOOKUP(Q$1, m_preprocess!$1:$1048576, monthly!$D151, FALSE)), "", HLOOKUP(Q$1, m_preprocess!$1:$1048576, monthly!$D151, FALSE))</f>
        <v>1.1747915094289112</v>
      </c>
      <c r="R151">
        <f>IF(ISBLANK(HLOOKUP(R$1, m_preprocess!$1:$1048576, monthly!$D151, FALSE)), "", HLOOKUP(R$1, m_preprocess!$1:$1048576, monthly!$D151, FALSE))</f>
        <v>1.2607736962822251</v>
      </c>
      <c r="S151">
        <f>IF(ISBLANK(HLOOKUP(S$1, m_preprocess!$1:$1048576, monthly!$D151, FALSE)), "", HLOOKUP(S$1, m_preprocess!$1:$1048576, monthly!$D151, FALSE))</f>
        <v>6.5744272939609214</v>
      </c>
      <c r="T151">
        <f>IF(ISBLANK(HLOOKUP(T$1, m_preprocess!$1:$1048576, monthly!$D151, FALSE)), "", HLOOKUP(T$1, m_preprocess!$1:$1048576, monthly!$D151, FALSE))</f>
        <v>5.3195757433102075</v>
      </c>
      <c r="U151">
        <f>IF(ISBLANK(HLOOKUP(U$1, m_preprocess!$1:$1048576, monthly!$D151, FALSE)), "", HLOOKUP(U$1, m_preprocess!$1:$1048576, monthly!$D151, FALSE))</f>
        <v>329600.02173589874</v>
      </c>
      <c r="V151">
        <f>IF(ISBLANK(HLOOKUP(V$1, m_preprocess!$1:$1048576, monthly!$D151, FALSE)), "", HLOOKUP(V$1, m_preprocess!$1:$1048576, monthly!$D151, FALSE))</f>
        <v>1120895.6191466923</v>
      </c>
      <c r="W151">
        <f>IF(ISBLANK(HLOOKUP(W$1, m_preprocess!$1:$1048576, monthly!$D151, FALSE)), "", HLOOKUP(W$1, m_preprocess!$1:$1048576, monthly!$D151, FALSE))</f>
        <v>99.192257648045157</v>
      </c>
      <c r="X151">
        <f>IF(ISBLANK(HLOOKUP(X$1, m_preprocess!$1:$1048576, monthly!$D151, FALSE)), "", HLOOKUP(X$1, m_preprocess!$1:$1048576, monthly!$D151, FALSE))</f>
        <v>13085.405391236316</v>
      </c>
      <c r="Y151">
        <f>IF(ISBLANK(HLOOKUP(Y$1, m_preprocess!$1:$1048576, monthly!$D151, FALSE)), "", HLOOKUP(Y$1, m_preprocess!$1:$1048576, monthly!$D151, FALSE))</f>
        <v>6.516086850178513</v>
      </c>
      <c r="Z151" t="str">
        <f>IF(ISBLANK(HLOOKUP(Z$1, m_preprocess!$1:$1048576, monthly!$D151, FALSE)), "", HLOOKUP(Z$1, m_preprocess!$1:$1048576, monthly!$D151, FALSE))</f>
        <v/>
      </c>
    </row>
    <row r="152" spans="1:26">
      <c r="A152" s="31">
        <v>38534</v>
      </c>
      <c r="B152">
        <v>2005</v>
      </c>
      <c r="C152">
        <v>7</v>
      </c>
      <c r="D152">
        <v>152</v>
      </c>
      <c r="E152">
        <f>IF(ISBLANK(HLOOKUP(E$1, m_preprocess!$1:$1048576, monthly!$D152, FALSE)), "", HLOOKUP(E$1, m_preprocess!$1:$1048576, monthly!$D152, FALSE))</f>
        <v>80.273401112109539</v>
      </c>
      <c r="F152">
        <f>IF(ISBLANK(HLOOKUP(F$1, m_preprocess!$1:$1048576, monthly!$D152, FALSE)), "", HLOOKUP(F$1, m_preprocess!$1:$1048576, monthly!$D152, FALSE))</f>
        <v>79.999457314233027</v>
      </c>
      <c r="G152">
        <f>IF(ISBLANK(HLOOKUP(G$1, m_preprocess!$1:$1048576, monthly!$D152, FALSE)), "", HLOOKUP(G$1, m_preprocess!$1:$1048576, monthly!$D152, FALSE))</f>
        <v>103.53267423511927</v>
      </c>
      <c r="H152">
        <f>IF(ISBLANK(HLOOKUP(H$1, m_preprocess!$1:$1048576, monthly!$D152, FALSE)), "", HLOOKUP(H$1, m_preprocess!$1:$1048576, monthly!$D152, FALSE))</f>
        <v>61.804678197566354</v>
      </c>
      <c r="I152">
        <f>IF(ISBLANK(HLOOKUP(I$1, m_preprocess!$1:$1048576, monthly!$D152, FALSE)), "", HLOOKUP(I$1, m_preprocess!$1:$1048576, monthly!$D152, FALSE))</f>
        <v>44.6</v>
      </c>
      <c r="J152">
        <f>IF(ISBLANK(HLOOKUP(J$1, m_preprocess!$1:$1048576, monthly!$D152, FALSE)), "", HLOOKUP(J$1, m_preprocess!$1:$1048576, monthly!$D152, FALSE))</f>
        <v>97.32</v>
      </c>
      <c r="K152">
        <f>IF(ISBLANK(HLOOKUP(K$1, m_preprocess!$1:$1048576, monthly!$D152, FALSE)), "", HLOOKUP(K$1, m_preprocess!$1:$1048576, monthly!$D152, FALSE))</f>
        <v>99.873016015551741</v>
      </c>
      <c r="L152">
        <f>IF(ISBLANK(HLOOKUP(L$1, m_preprocess!$1:$1048576, monthly!$D152, FALSE)), "", HLOOKUP(L$1, m_preprocess!$1:$1048576, monthly!$D152, FALSE))</f>
        <v>131.5420310939129</v>
      </c>
      <c r="M152">
        <f>IF(ISBLANK(HLOOKUP(M$1, m_preprocess!$1:$1048576, monthly!$D152, FALSE)), "", HLOOKUP(M$1, m_preprocess!$1:$1048576, monthly!$D152, FALSE))</f>
        <v>59.966331466627416</v>
      </c>
      <c r="N152">
        <f>IF(ISBLANK(HLOOKUP(N$1, m_preprocess!$1:$1048576, monthly!$D152, FALSE)), "", HLOOKUP(N$1, m_preprocess!$1:$1048576, monthly!$D152, FALSE))</f>
        <v>71.575699627285488</v>
      </c>
      <c r="O152">
        <f>IF(ISBLANK(HLOOKUP(O$1, m_preprocess!$1:$1048576, monthly!$D152, FALSE)), "", HLOOKUP(O$1, m_preprocess!$1:$1048576, monthly!$D152, FALSE))</f>
        <v>13.308142841123704</v>
      </c>
      <c r="P152">
        <f>IF(ISBLANK(HLOOKUP(P$1, m_preprocess!$1:$1048576, monthly!$D152, FALSE)), "", HLOOKUP(P$1, m_preprocess!$1:$1048576, monthly!$D152, FALSE))</f>
        <v>2.4969652632735033</v>
      </c>
      <c r="Q152">
        <f>IF(ISBLANK(HLOOKUP(Q$1, m_preprocess!$1:$1048576, monthly!$D152, FALSE)), "", HLOOKUP(Q$1, m_preprocess!$1:$1048576, monthly!$D152, FALSE))</f>
        <v>1.1214514715356148</v>
      </c>
      <c r="R152">
        <f>IF(ISBLANK(HLOOKUP(R$1, m_preprocess!$1:$1048576, monthly!$D152, FALSE)), "", HLOOKUP(R$1, m_preprocess!$1:$1048576, monthly!$D152, FALSE))</f>
        <v>1.3755137917378888</v>
      </c>
      <c r="S152">
        <f>IF(ISBLANK(HLOOKUP(S$1, m_preprocess!$1:$1048576, monthly!$D152, FALSE)), "", HLOOKUP(S$1, m_preprocess!$1:$1048576, monthly!$D152, FALSE))</f>
        <v>5.9999876689372664</v>
      </c>
      <c r="T152">
        <f>IF(ISBLANK(HLOOKUP(T$1, m_preprocess!$1:$1048576, monthly!$D152, FALSE)), "", HLOOKUP(T$1, m_preprocess!$1:$1048576, monthly!$D152, FALSE))</f>
        <v>4.8111899089129286</v>
      </c>
      <c r="U152">
        <f>IF(ISBLANK(HLOOKUP(U$1, m_preprocess!$1:$1048576, monthly!$D152, FALSE)), "", HLOOKUP(U$1, m_preprocess!$1:$1048576, monthly!$D152, FALSE))</f>
        <v>313392.43707697064</v>
      </c>
      <c r="V152">
        <f>IF(ISBLANK(HLOOKUP(V$1, m_preprocess!$1:$1048576, monthly!$D152, FALSE)), "", HLOOKUP(V$1, m_preprocess!$1:$1048576, monthly!$D152, FALSE))</f>
        <v>1112414.8153641007</v>
      </c>
      <c r="W152">
        <f>IF(ISBLANK(HLOOKUP(W$1, m_preprocess!$1:$1048576, monthly!$D152, FALSE)), "", HLOOKUP(W$1, m_preprocess!$1:$1048576, monthly!$D152, FALSE))</f>
        <v>98.765680468108485</v>
      </c>
      <c r="X152">
        <f>IF(ISBLANK(HLOOKUP(X$1, m_preprocess!$1:$1048576, monthly!$D152, FALSE)), "", HLOOKUP(X$1, m_preprocess!$1:$1048576, monthly!$D152, FALSE))</f>
        <v>13320.173166312981</v>
      </c>
      <c r="Y152">
        <f>IF(ISBLANK(HLOOKUP(Y$1, m_preprocess!$1:$1048576, monthly!$D152, FALSE)), "", HLOOKUP(Y$1, m_preprocess!$1:$1048576, monthly!$D152, FALSE))</f>
        <v>7.3189232387481598</v>
      </c>
      <c r="Z152" t="str">
        <f>IF(ISBLANK(HLOOKUP(Z$1, m_preprocess!$1:$1048576, monthly!$D152, FALSE)), "", HLOOKUP(Z$1, m_preprocess!$1:$1048576, monthly!$D152, FALSE))</f>
        <v/>
      </c>
    </row>
    <row r="153" spans="1:26">
      <c r="A153" s="31">
        <v>38565</v>
      </c>
      <c r="B153">
        <v>2005</v>
      </c>
      <c r="C153">
        <v>8</v>
      </c>
      <c r="D153">
        <v>153</v>
      </c>
      <c r="E153">
        <f>IF(ISBLANK(HLOOKUP(E$1, m_preprocess!$1:$1048576, monthly!$D153, FALSE)), "", HLOOKUP(E$1, m_preprocess!$1:$1048576, monthly!$D153, FALSE))</f>
        <v>85.681875383092915</v>
      </c>
      <c r="F153">
        <f>IF(ISBLANK(HLOOKUP(F$1, m_preprocess!$1:$1048576, monthly!$D153, FALSE)), "", HLOOKUP(F$1, m_preprocess!$1:$1048576, monthly!$D153, FALSE))</f>
        <v>85.034416391715354</v>
      </c>
      <c r="G153">
        <f>IF(ISBLANK(HLOOKUP(G$1, m_preprocess!$1:$1048576, monthly!$D153, FALSE)), "", HLOOKUP(G$1, m_preprocess!$1:$1048576, monthly!$D153, FALSE))</f>
        <v>104.96316372963926</v>
      </c>
      <c r="H153">
        <f>IF(ISBLANK(HLOOKUP(H$1, m_preprocess!$1:$1048576, monthly!$D153, FALSE)), "", HLOOKUP(H$1, m_preprocess!$1:$1048576, monthly!$D153, FALSE))</f>
        <v>58.907589954709792</v>
      </c>
      <c r="I153">
        <f>IF(ISBLANK(HLOOKUP(I$1, m_preprocess!$1:$1048576, monthly!$D153, FALSE)), "", HLOOKUP(I$1, m_preprocess!$1:$1048576, monthly!$D153, FALSE))</f>
        <v>44.6</v>
      </c>
      <c r="J153">
        <f>IF(ISBLANK(HLOOKUP(J$1, m_preprocess!$1:$1048576, monthly!$D153, FALSE)), "", HLOOKUP(J$1, m_preprocess!$1:$1048576, monthly!$D153, FALSE))</f>
        <v>100.19</v>
      </c>
      <c r="K153">
        <f>IF(ISBLANK(HLOOKUP(K$1, m_preprocess!$1:$1048576, monthly!$D153, FALSE)), "", HLOOKUP(K$1, m_preprocess!$1:$1048576, monthly!$D153, FALSE))</f>
        <v>101.11203529376731</v>
      </c>
      <c r="L153">
        <f>IF(ISBLANK(HLOOKUP(L$1, m_preprocess!$1:$1048576, monthly!$D153, FALSE)), "", HLOOKUP(L$1, m_preprocess!$1:$1048576, monthly!$D153, FALSE))</f>
        <v>148.28054209488121</v>
      </c>
      <c r="M153">
        <f>IF(ISBLANK(HLOOKUP(M$1, m_preprocess!$1:$1048576, monthly!$D153, FALSE)), "", HLOOKUP(M$1, m_preprocess!$1:$1048576, monthly!$D153, FALSE))</f>
        <v>74.596014707147276</v>
      </c>
      <c r="N153">
        <f>IF(ISBLANK(HLOOKUP(N$1, m_preprocess!$1:$1048576, monthly!$D153, FALSE)), "", HLOOKUP(N$1, m_preprocess!$1:$1048576, monthly!$D153, FALSE))</f>
        <v>73.684527387733951</v>
      </c>
      <c r="O153">
        <f>IF(ISBLANK(HLOOKUP(O$1, m_preprocess!$1:$1048576, monthly!$D153, FALSE)), "", HLOOKUP(O$1, m_preprocess!$1:$1048576, monthly!$D153, FALSE))</f>
        <v>15.612986194549173</v>
      </c>
      <c r="P153">
        <f>IF(ISBLANK(HLOOKUP(P$1, m_preprocess!$1:$1048576, monthly!$D153, FALSE)), "", HLOOKUP(P$1, m_preprocess!$1:$1048576, monthly!$D153, FALSE))</f>
        <v>2.9218715794252397</v>
      </c>
      <c r="Q153">
        <f>IF(ISBLANK(HLOOKUP(Q$1, m_preprocess!$1:$1048576, monthly!$D153, FALSE)), "", HLOOKUP(Q$1, m_preprocess!$1:$1048576, monthly!$D153, FALSE))</f>
        <v>1.3043164715424636</v>
      </c>
      <c r="R153">
        <f>IF(ISBLANK(HLOOKUP(R$1, m_preprocess!$1:$1048576, monthly!$D153, FALSE)), "", HLOOKUP(R$1, m_preprocess!$1:$1048576, monthly!$D153, FALSE))</f>
        <v>1.6175551078827759</v>
      </c>
      <c r="S153">
        <f>IF(ISBLANK(HLOOKUP(S$1, m_preprocess!$1:$1048576, monthly!$D153, FALSE)), "", HLOOKUP(S$1, m_preprocess!$1:$1048576, monthly!$D153, FALSE))</f>
        <v>7.4149028037956883</v>
      </c>
      <c r="T153">
        <f>IF(ISBLANK(HLOOKUP(T$1, m_preprocess!$1:$1048576, monthly!$D153, FALSE)), "", HLOOKUP(T$1, m_preprocess!$1:$1048576, monthly!$D153, FALSE))</f>
        <v>5.2762118113282437</v>
      </c>
      <c r="U153">
        <f>IF(ISBLANK(HLOOKUP(U$1, m_preprocess!$1:$1048576, monthly!$D153, FALSE)), "", HLOOKUP(U$1, m_preprocess!$1:$1048576, monthly!$D153, FALSE))</f>
        <v>323194.16327589273</v>
      </c>
      <c r="V153">
        <f>IF(ISBLANK(HLOOKUP(V$1, m_preprocess!$1:$1048576, monthly!$D153, FALSE)), "", HLOOKUP(V$1, m_preprocess!$1:$1048576, monthly!$D153, FALSE))</f>
        <v>1132342.8286281463</v>
      </c>
      <c r="W153">
        <f>IF(ISBLANK(HLOOKUP(W$1, m_preprocess!$1:$1048576, monthly!$D153, FALSE)), "", HLOOKUP(W$1, m_preprocess!$1:$1048576, monthly!$D153, FALSE))</f>
        <v>99.065998169897753</v>
      </c>
      <c r="X153">
        <f>IF(ISBLANK(HLOOKUP(X$1, m_preprocess!$1:$1048576, monthly!$D153, FALSE)), "", HLOOKUP(X$1, m_preprocess!$1:$1048576, monthly!$D153, FALSE))</f>
        <v>12955.865837047273</v>
      </c>
      <c r="Y153">
        <f>IF(ISBLANK(HLOOKUP(Y$1, m_preprocess!$1:$1048576, monthly!$D153, FALSE)), "", HLOOKUP(Y$1, m_preprocess!$1:$1048576, monthly!$D153, FALSE))</f>
        <v>8.4354751596962672</v>
      </c>
      <c r="Z153" t="str">
        <f>IF(ISBLANK(HLOOKUP(Z$1, m_preprocess!$1:$1048576, monthly!$D153, FALSE)), "", HLOOKUP(Z$1, m_preprocess!$1:$1048576, monthly!$D153, FALSE))</f>
        <v/>
      </c>
    </row>
    <row r="154" spans="1:26">
      <c r="A154" s="31">
        <v>38596</v>
      </c>
      <c r="B154">
        <v>2005</v>
      </c>
      <c r="C154">
        <v>9</v>
      </c>
      <c r="D154">
        <v>154</v>
      </c>
      <c r="E154">
        <f>IF(ISBLANK(HLOOKUP(E$1, m_preprocess!$1:$1048576, monthly!$D154, FALSE)), "", HLOOKUP(E$1, m_preprocess!$1:$1048576, monthly!$D154, FALSE))</f>
        <v>86.052335114493061</v>
      </c>
      <c r="F154">
        <f>IF(ISBLANK(HLOOKUP(F$1, m_preprocess!$1:$1048576, monthly!$D154, FALSE)), "", HLOOKUP(F$1, m_preprocess!$1:$1048576, monthly!$D154, FALSE))</f>
        <v>86.93494093858483</v>
      </c>
      <c r="G154">
        <f>IF(ISBLANK(HLOOKUP(G$1, m_preprocess!$1:$1048576, monthly!$D154, FALSE)), "", HLOOKUP(G$1, m_preprocess!$1:$1048576, monthly!$D154, FALSE))</f>
        <v>105.19677703695749</v>
      </c>
      <c r="H154">
        <f>IF(ISBLANK(HLOOKUP(H$1, m_preprocess!$1:$1048576, monthly!$D154, FALSE)), "", HLOOKUP(H$1, m_preprocess!$1:$1048576, monthly!$D154, FALSE))</f>
        <v>59.47025034552906</v>
      </c>
      <c r="I154">
        <f>IF(ISBLANK(HLOOKUP(I$1, m_preprocess!$1:$1048576, monthly!$D154, FALSE)), "", HLOOKUP(I$1, m_preprocess!$1:$1048576, monthly!$D154, FALSE))</f>
        <v>44.7</v>
      </c>
      <c r="J154">
        <f>IF(ISBLANK(HLOOKUP(J$1, m_preprocess!$1:$1048576, monthly!$D154, FALSE)), "", HLOOKUP(J$1, m_preprocess!$1:$1048576, monthly!$D154, FALSE))</f>
        <v>103.2</v>
      </c>
      <c r="K154">
        <f>IF(ISBLANK(HLOOKUP(K$1, m_preprocess!$1:$1048576, monthly!$D154, FALSE)), "", HLOOKUP(K$1, m_preprocess!$1:$1048576, monthly!$D154, FALSE))</f>
        <v>100.88647019801498</v>
      </c>
      <c r="L154">
        <f>IF(ISBLANK(HLOOKUP(L$1, m_preprocess!$1:$1048576, monthly!$D154, FALSE)), "", HLOOKUP(L$1, m_preprocess!$1:$1048576, monthly!$D154, FALSE))</f>
        <v>151.17995498068757</v>
      </c>
      <c r="M154">
        <f>IF(ISBLANK(HLOOKUP(M$1, m_preprocess!$1:$1048576, monthly!$D154, FALSE)), "", HLOOKUP(M$1, m_preprocess!$1:$1048576, monthly!$D154, FALSE))</f>
        <v>73.344443139856779</v>
      </c>
      <c r="N154">
        <f>IF(ISBLANK(HLOOKUP(N$1, m_preprocess!$1:$1048576, monthly!$D154, FALSE)), "", HLOOKUP(N$1, m_preprocess!$1:$1048576, monthly!$D154, FALSE))</f>
        <v>77.835511840830776</v>
      </c>
      <c r="O154">
        <f>IF(ISBLANK(HLOOKUP(O$1, m_preprocess!$1:$1048576, monthly!$D154, FALSE)), "", HLOOKUP(O$1, m_preprocess!$1:$1048576, monthly!$D154, FALSE))</f>
        <v>15.541565779063944</v>
      </c>
      <c r="P154">
        <f>IF(ISBLANK(HLOOKUP(P$1, m_preprocess!$1:$1048576, monthly!$D154, FALSE)), "", HLOOKUP(P$1, m_preprocess!$1:$1048576, monthly!$D154, FALSE))</f>
        <v>3.1116435683257051</v>
      </c>
      <c r="Q154">
        <f>IF(ISBLANK(HLOOKUP(Q$1, m_preprocess!$1:$1048576, monthly!$D154, FALSE)), "", HLOOKUP(Q$1, m_preprocess!$1:$1048576, monthly!$D154, FALSE))</f>
        <v>1.3900267407563409</v>
      </c>
      <c r="R154">
        <f>IF(ISBLANK(HLOOKUP(R$1, m_preprocess!$1:$1048576, monthly!$D154, FALSE)), "", HLOOKUP(R$1, m_preprocess!$1:$1048576, monthly!$D154, FALSE))</f>
        <v>1.7216168275693644</v>
      </c>
      <c r="S154">
        <f>IF(ISBLANK(HLOOKUP(S$1, m_preprocess!$1:$1048576, monthly!$D154, FALSE)), "", HLOOKUP(S$1, m_preprocess!$1:$1048576, monthly!$D154, FALSE))</f>
        <v>6.5014897402525618</v>
      </c>
      <c r="T154">
        <f>IF(ISBLANK(HLOOKUP(T$1, m_preprocess!$1:$1048576, monthly!$D154, FALSE)), "", HLOOKUP(T$1, m_preprocess!$1:$1048576, monthly!$D154, FALSE))</f>
        <v>5.9284324704856788</v>
      </c>
      <c r="U154">
        <f>IF(ISBLANK(HLOOKUP(U$1, m_preprocess!$1:$1048576, monthly!$D154, FALSE)), "", HLOOKUP(U$1, m_preprocess!$1:$1048576, monthly!$D154, FALSE))</f>
        <v>313816.36919515568</v>
      </c>
      <c r="V154">
        <f>IF(ISBLANK(HLOOKUP(V$1, m_preprocess!$1:$1048576, monthly!$D154, FALSE)), "", HLOOKUP(V$1, m_preprocess!$1:$1048576, monthly!$D154, FALSE))</f>
        <v>1143299.3214571844</v>
      </c>
      <c r="W154">
        <f>IF(ISBLANK(HLOOKUP(W$1, m_preprocess!$1:$1048576, monthly!$D154, FALSE)), "", HLOOKUP(W$1, m_preprocess!$1:$1048576, monthly!$D154, FALSE))</f>
        <v>99.051506051652353</v>
      </c>
      <c r="X154">
        <f>IF(ISBLANK(HLOOKUP(X$1, m_preprocess!$1:$1048576, monthly!$D154, FALSE)), "", HLOOKUP(X$1, m_preprocess!$1:$1048576, monthly!$D154, FALSE))</f>
        <v>13404.381518687282</v>
      </c>
      <c r="Y154">
        <f>IF(ISBLANK(HLOOKUP(Y$1, m_preprocess!$1:$1048576, monthly!$D154, FALSE)), "", HLOOKUP(Y$1, m_preprocess!$1:$1048576, monthly!$D154, FALSE))</f>
        <v>8.3467691943089068</v>
      </c>
      <c r="Z154" t="str">
        <f>IF(ISBLANK(HLOOKUP(Z$1, m_preprocess!$1:$1048576, monthly!$D154, FALSE)), "", HLOOKUP(Z$1, m_preprocess!$1:$1048576, monthly!$D154, FALSE))</f>
        <v/>
      </c>
    </row>
    <row r="155" spans="1:26">
      <c r="A155" s="31">
        <v>38626</v>
      </c>
      <c r="B155">
        <v>2005</v>
      </c>
      <c r="C155">
        <v>10</v>
      </c>
      <c r="D155">
        <v>155</v>
      </c>
      <c r="E155">
        <f>IF(ISBLANK(HLOOKUP(E$1, m_preprocess!$1:$1048576, monthly!$D155, FALSE)), "", HLOOKUP(E$1, m_preprocess!$1:$1048576, monthly!$D155, FALSE))</f>
        <v>86.420656908763888</v>
      </c>
      <c r="F155">
        <f>IF(ISBLANK(HLOOKUP(F$1, m_preprocess!$1:$1048576, monthly!$D155, FALSE)), "", HLOOKUP(F$1, m_preprocess!$1:$1048576, monthly!$D155, FALSE))</f>
        <v>86.013759986021967</v>
      </c>
      <c r="G155">
        <f>IF(ISBLANK(HLOOKUP(G$1, m_preprocess!$1:$1048576, monthly!$D155, FALSE)), "", HLOOKUP(G$1, m_preprocess!$1:$1048576, monthly!$D155, FALSE))</f>
        <v>106.10746118679349</v>
      </c>
      <c r="H155">
        <f>IF(ISBLANK(HLOOKUP(H$1, m_preprocess!$1:$1048576, monthly!$D155, FALSE)), "", HLOOKUP(H$1, m_preprocess!$1:$1048576, monthly!$D155, FALSE))</f>
        <v>61.903735599096102</v>
      </c>
      <c r="I155">
        <f>IF(ISBLANK(HLOOKUP(I$1, m_preprocess!$1:$1048576, monthly!$D155, FALSE)), "", HLOOKUP(I$1, m_preprocess!$1:$1048576, monthly!$D155, FALSE))</f>
        <v>44.8</v>
      </c>
      <c r="J155">
        <f>IF(ISBLANK(HLOOKUP(J$1, m_preprocess!$1:$1048576, monthly!$D155, FALSE)), "", HLOOKUP(J$1, m_preprocess!$1:$1048576, monthly!$D155, FALSE))</f>
        <v>109.57</v>
      </c>
      <c r="K155">
        <f>IF(ISBLANK(HLOOKUP(K$1, m_preprocess!$1:$1048576, monthly!$D155, FALSE)), "", HLOOKUP(K$1, m_preprocess!$1:$1048576, monthly!$D155, FALSE))</f>
        <v>100.7682959909697</v>
      </c>
      <c r="L155">
        <f>IF(ISBLANK(HLOOKUP(L$1, m_preprocess!$1:$1048576, monthly!$D155, FALSE)), "", HLOOKUP(L$1, m_preprocess!$1:$1048576, monthly!$D155, FALSE))</f>
        <v>142.17221867558499</v>
      </c>
      <c r="M155">
        <f>IF(ISBLANK(HLOOKUP(M$1, m_preprocess!$1:$1048576, monthly!$D155, FALSE)), "", HLOOKUP(M$1, m_preprocess!$1:$1048576, monthly!$D155, FALSE))</f>
        <v>69.197860520440827</v>
      </c>
      <c r="N155">
        <f>IF(ISBLANK(HLOOKUP(N$1, m_preprocess!$1:$1048576, monthly!$D155, FALSE)), "", HLOOKUP(N$1, m_preprocess!$1:$1048576, monthly!$D155, FALSE))</f>
        <v>72.974358155144145</v>
      </c>
      <c r="O155">
        <f>IF(ISBLANK(HLOOKUP(O$1, m_preprocess!$1:$1048576, monthly!$D155, FALSE)), "", HLOOKUP(O$1, m_preprocess!$1:$1048576, monthly!$D155, FALSE))</f>
        <v>13.727204232896115</v>
      </c>
      <c r="P155">
        <f>IF(ISBLANK(HLOOKUP(P$1, m_preprocess!$1:$1048576, monthly!$D155, FALSE)), "", HLOOKUP(P$1, m_preprocess!$1:$1048576, monthly!$D155, FALSE))</f>
        <v>2.9631619876225339</v>
      </c>
      <c r="Q155">
        <f>IF(ISBLANK(HLOOKUP(Q$1, m_preprocess!$1:$1048576, monthly!$D155, FALSE)), "", HLOOKUP(Q$1, m_preprocess!$1:$1048576, monthly!$D155, FALSE))</f>
        <v>1.3658447003376799</v>
      </c>
      <c r="R155">
        <f>IF(ISBLANK(HLOOKUP(R$1, m_preprocess!$1:$1048576, monthly!$D155, FALSE)), "", HLOOKUP(R$1, m_preprocess!$1:$1048576, monthly!$D155, FALSE))</f>
        <v>1.5973172872848542</v>
      </c>
      <c r="S155">
        <f>IF(ISBLANK(HLOOKUP(S$1, m_preprocess!$1:$1048576, monthly!$D155, FALSE)), "", HLOOKUP(S$1, m_preprocess!$1:$1048576, monthly!$D155, FALSE))</f>
        <v>6.0867488524743303</v>
      </c>
      <c r="T155">
        <f>IF(ISBLANK(HLOOKUP(T$1, m_preprocess!$1:$1048576, monthly!$D155, FALSE)), "", HLOOKUP(T$1, m_preprocess!$1:$1048576, monthly!$D155, FALSE))</f>
        <v>4.6772933927992488</v>
      </c>
      <c r="U155">
        <f>IF(ISBLANK(HLOOKUP(U$1, m_preprocess!$1:$1048576, monthly!$D155, FALSE)), "", HLOOKUP(U$1, m_preprocess!$1:$1048576, monthly!$D155, FALSE))</f>
        <v>320074.32129017112</v>
      </c>
      <c r="V155">
        <f>IF(ISBLANK(HLOOKUP(V$1, m_preprocess!$1:$1048576, monthly!$D155, FALSE)), "", HLOOKUP(V$1, m_preprocess!$1:$1048576, monthly!$D155, FALSE))</f>
        <v>1161288.3116352651</v>
      </c>
      <c r="W155">
        <f>IF(ISBLANK(HLOOKUP(W$1, m_preprocess!$1:$1048576, monthly!$D155, FALSE)), "", HLOOKUP(W$1, m_preprocess!$1:$1048576, monthly!$D155, FALSE))</f>
        <v>98.371634626462097</v>
      </c>
      <c r="X155">
        <f>IF(ISBLANK(HLOOKUP(X$1, m_preprocess!$1:$1048576, monthly!$D155, FALSE)), "", HLOOKUP(X$1, m_preprocess!$1:$1048576, monthly!$D155, FALSE))</f>
        <v>13836.104603210732</v>
      </c>
      <c r="Y155">
        <f>IF(ISBLANK(HLOOKUP(Y$1, m_preprocess!$1:$1048576, monthly!$D155, FALSE)), "", HLOOKUP(Y$1, m_preprocess!$1:$1048576, monthly!$D155, FALSE))</f>
        <v>8.4955667404770114</v>
      </c>
      <c r="Z155" t="str">
        <f>IF(ISBLANK(HLOOKUP(Z$1, m_preprocess!$1:$1048576, monthly!$D155, FALSE)), "", HLOOKUP(Z$1, m_preprocess!$1:$1048576, monthly!$D155, FALSE))</f>
        <v/>
      </c>
    </row>
    <row r="156" spans="1:26">
      <c r="A156" s="31">
        <v>38657</v>
      </c>
      <c r="B156">
        <v>2005</v>
      </c>
      <c r="C156">
        <v>11</v>
      </c>
      <c r="D156">
        <v>156</v>
      </c>
      <c r="E156">
        <f>IF(ISBLANK(HLOOKUP(E$1, m_preprocess!$1:$1048576, monthly!$D156, FALSE)), "", HLOOKUP(E$1, m_preprocess!$1:$1048576, monthly!$D156, FALSE))</f>
        <v>88.290795088343643</v>
      </c>
      <c r="F156">
        <f>IF(ISBLANK(HLOOKUP(F$1, m_preprocess!$1:$1048576, monthly!$D156, FALSE)), "", HLOOKUP(F$1, m_preprocess!$1:$1048576, monthly!$D156, FALSE))</f>
        <v>90.730650023391703</v>
      </c>
      <c r="G156">
        <f>IF(ISBLANK(HLOOKUP(G$1, m_preprocess!$1:$1048576, monthly!$D156, FALSE)), "", HLOOKUP(G$1, m_preprocess!$1:$1048576, monthly!$D156, FALSE))</f>
        <v>106.67310614051408</v>
      </c>
      <c r="H156">
        <f>IF(ISBLANK(HLOOKUP(H$1, m_preprocess!$1:$1048576, monthly!$D156, FALSE)), "", HLOOKUP(H$1, m_preprocess!$1:$1048576, monthly!$D156, FALSE))</f>
        <v>59.355947681723471</v>
      </c>
      <c r="I156">
        <f>IF(ISBLANK(HLOOKUP(I$1, m_preprocess!$1:$1048576, monthly!$D156, FALSE)), "", HLOOKUP(I$1, m_preprocess!$1:$1048576, monthly!$D156, FALSE))</f>
        <v>51.1</v>
      </c>
      <c r="J156">
        <f>IF(ISBLANK(HLOOKUP(J$1, m_preprocess!$1:$1048576, monthly!$D156, FALSE)), "", HLOOKUP(J$1, m_preprocess!$1:$1048576, monthly!$D156, FALSE))</f>
        <v>110.77</v>
      </c>
      <c r="K156">
        <f>IF(ISBLANK(HLOOKUP(K$1, m_preprocess!$1:$1048576, monthly!$D156, FALSE)), "", HLOOKUP(K$1, m_preprocess!$1:$1048576, monthly!$D156, FALSE))</f>
        <v>98.846376831917411</v>
      </c>
      <c r="L156">
        <f>IF(ISBLANK(HLOOKUP(L$1, m_preprocess!$1:$1048576, monthly!$D156, FALSE)), "", HLOOKUP(L$1, m_preprocess!$1:$1048576, monthly!$D156, FALSE))</f>
        <v>148.2993568830336</v>
      </c>
      <c r="M156">
        <f>IF(ISBLANK(HLOOKUP(M$1, m_preprocess!$1:$1048576, monthly!$D156, FALSE)), "", HLOOKUP(M$1, m_preprocess!$1:$1048576, monthly!$D156, FALSE))</f>
        <v>70.920728971703952</v>
      </c>
      <c r="N156">
        <f>IF(ISBLANK(HLOOKUP(N$1, m_preprocess!$1:$1048576, monthly!$D156, FALSE)), "", HLOOKUP(N$1, m_preprocess!$1:$1048576, monthly!$D156, FALSE))</f>
        <v>77.37862791132963</v>
      </c>
      <c r="O156">
        <f>IF(ISBLANK(HLOOKUP(O$1, m_preprocess!$1:$1048576, monthly!$D156, FALSE)), "", HLOOKUP(O$1, m_preprocess!$1:$1048576, monthly!$D156, FALSE))</f>
        <v>15.502477004234962</v>
      </c>
      <c r="P156">
        <f>IF(ISBLANK(HLOOKUP(P$1, m_preprocess!$1:$1048576, monthly!$D156, FALSE)), "", HLOOKUP(P$1, m_preprocess!$1:$1048576, monthly!$D156, FALSE))</f>
        <v>3.1947328285902348</v>
      </c>
      <c r="Q156">
        <f>IF(ISBLANK(HLOOKUP(Q$1, m_preprocess!$1:$1048576, monthly!$D156, FALSE)), "", HLOOKUP(Q$1, m_preprocess!$1:$1048576, monthly!$D156, FALSE))</f>
        <v>1.535086268123679</v>
      </c>
      <c r="R156">
        <f>IF(ISBLANK(HLOOKUP(R$1, m_preprocess!$1:$1048576, monthly!$D156, FALSE)), "", HLOOKUP(R$1, m_preprocess!$1:$1048576, monthly!$D156, FALSE))</f>
        <v>1.6596465604665558</v>
      </c>
      <c r="S156">
        <f>IF(ISBLANK(HLOOKUP(S$1, m_preprocess!$1:$1048576, monthly!$D156, FALSE)), "", HLOOKUP(S$1, m_preprocess!$1:$1048576, monthly!$D156, FALSE))</f>
        <v>6.8785119996150419</v>
      </c>
      <c r="T156">
        <f>IF(ISBLANK(HLOOKUP(T$1, m_preprocess!$1:$1048576, monthly!$D156, FALSE)), "", HLOOKUP(T$1, m_preprocess!$1:$1048576, monthly!$D156, FALSE))</f>
        <v>5.4292321760296902</v>
      </c>
      <c r="U156">
        <f>IF(ISBLANK(HLOOKUP(U$1, m_preprocess!$1:$1048576, monthly!$D156, FALSE)), "", HLOOKUP(U$1, m_preprocess!$1:$1048576, monthly!$D156, FALSE))</f>
        <v>355775.09611236711</v>
      </c>
      <c r="V156">
        <f>IF(ISBLANK(HLOOKUP(V$1, m_preprocess!$1:$1048576, monthly!$D156, FALSE)), "", HLOOKUP(V$1, m_preprocess!$1:$1048576, monthly!$D156, FALSE))</f>
        <v>1212208.109253055</v>
      </c>
      <c r="W156">
        <f>IF(ISBLANK(HLOOKUP(W$1, m_preprocess!$1:$1048576, monthly!$D156, FALSE)), "", HLOOKUP(W$1, m_preprocess!$1:$1048576, monthly!$D156, FALSE))</f>
        <v>96.710422960995359</v>
      </c>
      <c r="X156">
        <f>IF(ISBLANK(HLOOKUP(X$1, m_preprocess!$1:$1048576, monthly!$D156, FALSE)), "", HLOOKUP(X$1, m_preprocess!$1:$1048576, monthly!$D156, FALSE))</f>
        <v>14267.535302399578</v>
      </c>
      <c r="Y156">
        <f>IF(ISBLANK(HLOOKUP(Y$1, m_preprocess!$1:$1048576, monthly!$D156, FALSE)), "", HLOOKUP(Y$1, m_preprocess!$1:$1048576, monthly!$D156, FALSE))</f>
        <v>9.7933704345726955</v>
      </c>
      <c r="Z156" t="str">
        <f>IF(ISBLANK(HLOOKUP(Z$1, m_preprocess!$1:$1048576, monthly!$D156, FALSE)), "", HLOOKUP(Z$1, m_preprocess!$1:$1048576, monthly!$D156, FALSE))</f>
        <v/>
      </c>
    </row>
    <row r="157" spans="1:26">
      <c r="A157" s="31">
        <v>38687</v>
      </c>
      <c r="B157">
        <v>2005</v>
      </c>
      <c r="C157">
        <v>12</v>
      </c>
      <c r="D157">
        <v>157</v>
      </c>
      <c r="E157">
        <f>IF(ISBLANK(HLOOKUP(E$1, m_preprocess!$1:$1048576, monthly!$D157, FALSE)), "", HLOOKUP(E$1, m_preprocess!$1:$1048576, monthly!$D157, FALSE))</f>
        <v>85.679429053584684</v>
      </c>
      <c r="F157">
        <f>IF(ISBLANK(HLOOKUP(F$1, m_preprocess!$1:$1048576, monthly!$D157, FALSE)), "", HLOOKUP(F$1, m_preprocess!$1:$1048576, monthly!$D157, FALSE))</f>
        <v>92.708158699125349</v>
      </c>
      <c r="G157">
        <f>IF(ISBLANK(HLOOKUP(G$1, m_preprocess!$1:$1048576, monthly!$D157, FALSE)), "", HLOOKUP(G$1, m_preprocess!$1:$1048576, monthly!$D157, FALSE))</f>
        <v>104.3289229115244</v>
      </c>
      <c r="H157">
        <f>IF(ISBLANK(HLOOKUP(H$1, m_preprocess!$1:$1048576, monthly!$D157, FALSE)), "", HLOOKUP(H$1, m_preprocess!$1:$1048576, monthly!$D157, FALSE))</f>
        <v>89.34755508347898</v>
      </c>
      <c r="I157">
        <f>IF(ISBLANK(HLOOKUP(I$1, m_preprocess!$1:$1048576, monthly!$D157, FALSE)), "", HLOOKUP(I$1, m_preprocess!$1:$1048576, monthly!$D157, FALSE))</f>
        <v>47.5</v>
      </c>
      <c r="J157">
        <f>IF(ISBLANK(HLOOKUP(J$1, m_preprocess!$1:$1048576, monthly!$D157, FALSE)), "", HLOOKUP(J$1, m_preprocess!$1:$1048576, monthly!$D157, FALSE))</f>
        <v>113.07</v>
      </c>
      <c r="K157">
        <f>IF(ISBLANK(HLOOKUP(K$1, m_preprocess!$1:$1048576, monthly!$D157, FALSE)), "", HLOOKUP(K$1, m_preprocess!$1:$1048576, monthly!$D157, FALSE))</f>
        <v>98.826643595612495</v>
      </c>
      <c r="L157">
        <f>IF(ISBLANK(HLOOKUP(L$1, m_preprocess!$1:$1048576, monthly!$D157, FALSE)), "", HLOOKUP(L$1, m_preprocess!$1:$1048576, monthly!$D157, FALSE))</f>
        <v>157.73955397762347</v>
      </c>
      <c r="M157">
        <f>IF(ISBLANK(HLOOKUP(M$1, m_preprocess!$1:$1048576, monthly!$D157, FALSE)), "", HLOOKUP(M$1, m_preprocess!$1:$1048576, monthly!$D157, FALSE))</f>
        <v>78.382023928423649</v>
      </c>
      <c r="N157">
        <f>IF(ISBLANK(HLOOKUP(N$1, m_preprocess!$1:$1048576, monthly!$D157, FALSE)), "", HLOOKUP(N$1, m_preprocess!$1:$1048576, monthly!$D157, FALSE))</f>
        <v>79.357530049199838</v>
      </c>
      <c r="O157">
        <f>IF(ISBLANK(HLOOKUP(O$1, m_preprocess!$1:$1048576, monthly!$D157, FALSE)), "", HLOOKUP(O$1, m_preprocess!$1:$1048576, monthly!$D157, FALSE))</f>
        <v>16.183472064038323</v>
      </c>
      <c r="P157">
        <f>IF(ISBLANK(HLOOKUP(P$1, m_preprocess!$1:$1048576, monthly!$D157, FALSE)), "", HLOOKUP(P$1, m_preprocess!$1:$1048576, monthly!$D157, FALSE))</f>
        <v>3.2058700398980138</v>
      </c>
      <c r="Q157">
        <f>IF(ISBLANK(HLOOKUP(Q$1, m_preprocess!$1:$1048576, monthly!$D157, FALSE)), "", HLOOKUP(Q$1, m_preprocess!$1:$1048576, monthly!$D157, FALSE))</f>
        <v>1.4607851052373388</v>
      </c>
      <c r="R157">
        <f>IF(ISBLANK(HLOOKUP(R$1, m_preprocess!$1:$1048576, monthly!$D157, FALSE)), "", HLOOKUP(R$1, m_preprocess!$1:$1048576, monthly!$D157, FALSE))</f>
        <v>1.7450849346606749</v>
      </c>
      <c r="S157">
        <f>IF(ISBLANK(HLOOKUP(S$1, m_preprocess!$1:$1048576, monthly!$D157, FALSE)), "", HLOOKUP(S$1, m_preprocess!$1:$1048576, monthly!$D157, FALSE))</f>
        <v>6.6789470946646627</v>
      </c>
      <c r="T157">
        <f>IF(ISBLANK(HLOOKUP(T$1, m_preprocess!$1:$1048576, monthly!$D157, FALSE)), "", HLOOKUP(T$1, m_preprocess!$1:$1048576, monthly!$D157, FALSE))</f>
        <v>6.2986549294756475</v>
      </c>
      <c r="U157">
        <f>IF(ISBLANK(HLOOKUP(U$1, m_preprocess!$1:$1048576, monthly!$D157, FALSE)), "", HLOOKUP(U$1, m_preprocess!$1:$1048576, monthly!$D157, FALSE))</f>
        <v>407746.27234267298</v>
      </c>
      <c r="V157">
        <f>IF(ISBLANK(HLOOKUP(V$1, m_preprocess!$1:$1048576, monthly!$D157, FALSE)), "", HLOOKUP(V$1, m_preprocess!$1:$1048576, monthly!$D157, FALSE))</f>
        <v>1237629.071817453</v>
      </c>
      <c r="W157">
        <f>IF(ISBLANK(HLOOKUP(W$1, m_preprocess!$1:$1048576, monthly!$D157, FALSE)), "", HLOOKUP(W$1, m_preprocess!$1:$1048576, monthly!$D157, FALSE))</f>
        <v>96.845787881182133</v>
      </c>
      <c r="X157">
        <f>IF(ISBLANK(HLOOKUP(X$1, m_preprocess!$1:$1048576, monthly!$D157, FALSE)), "", HLOOKUP(X$1, m_preprocess!$1:$1048576, monthly!$D157, FALSE))</f>
        <v>14550.037118920305</v>
      </c>
      <c r="Y157">
        <f>IF(ISBLANK(HLOOKUP(Y$1, m_preprocess!$1:$1048576, monthly!$D157, FALSE)), "", HLOOKUP(Y$1, m_preprocess!$1:$1048576, monthly!$D157, FALSE))</f>
        <v>10.790352025464831</v>
      </c>
      <c r="Z157" t="str">
        <f>IF(ISBLANK(HLOOKUP(Z$1, m_preprocess!$1:$1048576, monthly!$D157, FALSE)), "", HLOOKUP(Z$1, m_preprocess!$1:$1048576, monthly!$D157, FALSE))</f>
        <v/>
      </c>
    </row>
    <row r="158" spans="1:26">
      <c r="A158" s="31">
        <v>38718</v>
      </c>
      <c r="B158">
        <v>2006</v>
      </c>
      <c r="C158">
        <v>1</v>
      </c>
      <c r="D158">
        <v>158</v>
      </c>
      <c r="E158">
        <f>IF(ISBLANK(HLOOKUP(E$1, m_preprocess!$1:$1048576, monthly!$D158, FALSE)), "", HLOOKUP(E$1, m_preprocess!$1:$1048576, monthly!$D158, FALSE))</f>
        <v>77.241173868801297</v>
      </c>
      <c r="F158">
        <f>IF(ISBLANK(HLOOKUP(F$1, m_preprocess!$1:$1048576, monthly!$D158, FALSE)), "", HLOOKUP(F$1, m_preprocess!$1:$1048576, monthly!$D158, FALSE))</f>
        <v>76.398305843996837</v>
      </c>
      <c r="G158">
        <f>IF(ISBLANK(HLOOKUP(G$1, m_preprocess!$1:$1048576, monthly!$D158, FALSE)), "", HLOOKUP(G$1, m_preprocess!$1:$1048576, monthly!$D158, FALSE))</f>
        <v>99.08688492179283</v>
      </c>
      <c r="H158">
        <f>IF(ISBLANK(HLOOKUP(H$1, m_preprocess!$1:$1048576, monthly!$D158, FALSE)), "", HLOOKUP(H$1, m_preprocess!$1:$1048576, monthly!$D158, FALSE))</f>
        <v>61.013377898953351</v>
      </c>
      <c r="I158">
        <f>IF(ISBLANK(HLOOKUP(I$1, m_preprocess!$1:$1048576, monthly!$D158, FALSE)), "", HLOOKUP(I$1, m_preprocess!$1:$1048576, monthly!$D158, FALSE))</f>
        <v>55.6</v>
      </c>
      <c r="J158">
        <f>IF(ISBLANK(HLOOKUP(J$1, m_preprocess!$1:$1048576, monthly!$D158, FALSE)), "", HLOOKUP(J$1, m_preprocess!$1:$1048576, monthly!$D158, FALSE))</f>
        <v>98.03</v>
      </c>
      <c r="K158">
        <f>IF(ISBLANK(HLOOKUP(K$1, m_preprocess!$1:$1048576, monthly!$D158, FALSE)), "", HLOOKUP(K$1, m_preprocess!$1:$1048576, monthly!$D158, FALSE))</f>
        <v>100.17518593001866</v>
      </c>
      <c r="L158">
        <f>IF(ISBLANK(HLOOKUP(L$1, m_preprocess!$1:$1048576, monthly!$D158, FALSE)), "", HLOOKUP(L$1, m_preprocess!$1:$1048576, monthly!$D158, FALSE))</f>
        <v>133.72847177605033</v>
      </c>
      <c r="M158">
        <f>IF(ISBLANK(HLOOKUP(M$1, m_preprocess!$1:$1048576, monthly!$D158, FALSE)), "", HLOOKUP(M$1, m_preprocess!$1:$1048576, monthly!$D158, FALSE))</f>
        <v>67.485368224671504</v>
      </c>
      <c r="N158">
        <f>IF(ISBLANK(HLOOKUP(N$1, m_preprocess!$1:$1048576, monthly!$D158, FALSE)), "", HLOOKUP(N$1, m_preprocess!$1:$1048576, monthly!$D158, FALSE))</f>
        <v>66.243103551378837</v>
      </c>
      <c r="O158">
        <f>IF(ISBLANK(HLOOKUP(O$1, m_preprocess!$1:$1048576, monthly!$D158, FALSE)), "", HLOOKUP(O$1, m_preprocess!$1:$1048576, monthly!$D158, FALSE))</f>
        <v>14.434172042347114</v>
      </c>
      <c r="P158">
        <f>IF(ISBLANK(HLOOKUP(P$1, m_preprocess!$1:$1048576, monthly!$D158, FALSE)), "", HLOOKUP(P$1, m_preprocess!$1:$1048576, monthly!$D158, FALSE))</f>
        <v>2.4513786751541096</v>
      </c>
      <c r="Q158">
        <f>IF(ISBLANK(HLOOKUP(Q$1, m_preprocess!$1:$1048576, monthly!$D158, FALSE)), "", HLOOKUP(Q$1, m_preprocess!$1:$1048576, monthly!$D158, FALSE))</f>
        <v>1.1540568461696508</v>
      </c>
      <c r="R158">
        <f>IF(ISBLANK(HLOOKUP(R$1, m_preprocess!$1:$1048576, monthly!$D158, FALSE)), "", HLOOKUP(R$1, m_preprocess!$1:$1048576, monthly!$D158, FALSE))</f>
        <v>1.297321828984459</v>
      </c>
      <c r="S158">
        <f>IF(ISBLANK(HLOOKUP(S$1, m_preprocess!$1:$1048576, monthly!$D158, FALSE)), "", HLOOKUP(S$1, m_preprocess!$1:$1048576, monthly!$D158, FALSE))</f>
        <v>6.906011479588039</v>
      </c>
      <c r="T158">
        <f>IF(ISBLANK(HLOOKUP(T$1, m_preprocess!$1:$1048576, monthly!$D158, FALSE)), "", HLOOKUP(T$1, m_preprocess!$1:$1048576, monthly!$D158, FALSE))</f>
        <v>5.0767818876049668</v>
      </c>
      <c r="U158">
        <f>IF(ISBLANK(HLOOKUP(U$1, m_preprocess!$1:$1048576, monthly!$D158, FALSE)), "", HLOOKUP(U$1, m_preprocess!$1:$1048576, monthly!$D158, FALSE))</f>
        <v>362342.95027748035</v>
      </c>
      <c r="V158">
        <f>IF(ISBLANK(HLOOKUP(V$1, m_preprocess!$1:$1048576, monthly!$D158, FALSE)), "", HLOOKUP(V$1, m_preprocess!$1:$1048576, monthly!$D158, FALSE))</f>
        <v>1213865.398513899</v>
      </c>
      <c r="W158">
        <f>IF(ISBLANK(HLOOKUP(W$1, m_preprocess!$1:$1048576, monthly!$D158, FALSE)), "", HLOOKUP(W$1, m_preprocess!$1:$1048576, monthly!$D158, FALSE))</f>
        <v>96.930919293024104</v>
      </c>
      <c r="X158">
        <f>IF(ISBLANK(HLOOKUP(X$1, m_preprocess!$1:$1048576, monthly!$D158, FALSE)), "", HLOOKUP(X$1, m_preprocess!$1:$1048576, monthly!$D158, FALSE))</f>
        <v>14370.411207943764</v>
      </c>
      <c r="Y158">
        <f>IF(ISBLANK(HLOOKUP(Y$1, m_preprocess!$1:$1048576, monthly!$D158, FALSE)), "", HLOOKUP(Y$1, m_preprocess!$1:$1048576, monthly!$D158, FALSE))</f>
        <v>12.399368589298723</v>
      </c>
      <c r="Z158" t="str">
        <f>IF(ISBLANK(HLOOKUP(Z$1, m_preprocess!$1:$1048576, monthly!$D158, FALSE)), "", HLOOKUP(Z$1, m_preprocess!$1:$1048576, monthly!$D158, FALSE))</f>
        <v/>
      </c>
    </row>
    <row r="159" spans="1:26">
      <c r="A159" s="31">
        <v>38749</v>
      </c>
      <c r="B159">
        <v>2006</v>
      </c>
      <c r="C159">
        <v>2</v>
      </c>
      <c r="D159">
        <v>159</v>
      </c>
      <c r="E159">
        <f>IF(ISBLANK(HLOOKUP(E$1, m_preprocess!$1:$1048576, monthly!$D159, FALSE)), "", HLOOKUP(E$1, m_preprocess!$1:$1048576, monthly!$D159, FALSE))</f>
        <v>80.147252173883444</v>
      </c>
      <c r="F159">
        <f>IF(ISBLANK(HLOOKUP(F$1, m_preprocess!$1:$1048576, monthly!$D159, FALSE)), "", HLOOKUP(F$1, m_preprocess!$1:$1048576, monthly!$D159, FALSE))</f>
        <v>82.34619930113071</v>
      </c>
      <c r="G159">
        <f>IF(ISBLANK(HLOOKUP(G$1, m_preprocess!$1:$1048576, monthly!$D159, FALSE)), "", HLOOKUP(G$1, m_preprocess!$1:$1048576, monthly!$D159, FALSE))</f>
        <v>103.50253908609488</v>
      </c>
      <c r="H159">
        <f>IF(ISBLANK(HLOOKUP(H$1, m_preprocess!$1:$1048576, monthly!$D159, FALSE)), "", HLOOKUP(H$1, m_preprocess!$1:$1048576, monthly!$D159, FALSE))</f>
        <v>57.176620962639952</v>
      </c>
      <c r="I159">
        <f>IF(ISBLANK(HLOOKUP(I$1, m_preprocess!$1:$1048576, monthly!$D159, FALSE)), "", HLOOKUP(I$1, m_preprocess!$1:$1048576, monthly!$D159, FALSE))</f>
        <v>52.8</v>
      </c>
      <c r="J159">
        <f>IF(ISBLANK(HLOOKUP(J$1, m_preprocess!$1:$1048576, monthly!$D159, FALSE)), "", HLOOKUP(J$1, m_preprocess!$1:$1048576, monthly!$D159, FALSE))</f>
        <v>93.81</v>
      </c>
      <c r="K159">
        <f>IF(ISBLANK(HLOOKUP(K$1, m_preprocess!$1:$1048576, monthly!$D159, FALSE)), "", HLOOKUP(K$1, m_preprocess!$1:$1048576, monthly!$D159, FALSE))</f>
        <v>99.111912404246766</v>
      </c>
      <c r="L159">
        <f>IF(ISBLANK(HLOOKUP(L$1, m_preprocess!$1:$1048576, monthly!$D159, FALSE)), "", HLOOKUP(L$1, m_preprocess!$1:$1048576, monthly!$D159, FALSE))</f>
        <v>151.11265230116521</v>
      </c>
      <c r="M159">
        <f>IF(ISBLANK(HLOOKUP(M$1, m_preprocess!$1:$1048576, monthly!$D159, FALSE)), "", HLOOKUP(M$1, m_preprocess!$1:$1048576, monthly!$D159, FALSE))</f>
        <v>77.278164371176956</v>
      </c>
      <c r="N159">
        <f>IF(ISBLANK(HLOOKUP(N$1, m_preprocess!$1:$1048576, monthly!$D159, FALSE)), "", HLOOKUP(N$1, m_preprocess!$1:$1048576, monthly!$D159, FALSE))</f>
        <v>73.834487929988242</v>
      </c>
      <c r="O159">
        <f>IF(ISBLANK(HLOOKUP(O$1, m_preprocess!$1:$1048576, monthly!$D159, FALSE)), "", HLOOKUP(O$1, m_preprocess!$1:$1048576, monthly!$D159, FALSE))</f>
        <v>13.6881066418602</v>
      </c>
      <c r="P159">
        <f>IF(ISBLANK(HLOOKUP(P$1, m_preprocess!$1:$1048576, monthly!$D159, FALSE)), "", HLOOKUP(P$1, m_preprocess!$1:$1048576, monthly!$D159, FALSE))</f>
        <v>2.8227827752578758</v>
      </c>
      <c r="Q159">
        <f>IF(ISBLANK(HLOOKUP(Q$1, m_preprocess!$1:$1048576, monthly!$D159, FALSE)), "", HLOOKUP(Q$1, m_preprocess!$1:$1048576, monthly!$D159, FALSE))</f>
        <v>1.239536346477194</v>
      </c>
      <c r="R159">
        <f>IF(ISBLANK(HLOOKUP(R$1, m_preprocess!$1:$1048576, monthly!$D159, FALSE)), "", HLOOKUP(R$1, m_preprocess!$1:$1048576, monthly!$D159, FALSE))</f>
        <v>1.5832464287806816</v>
      </c>
      <c r="S159">
        <f>IF(ISBLANK(HLOOKUP(S$1, m_preprocess!$1:$1048576, monthly!$D159, FALSE)), "", HLOOKUP(S$1, m_preprocess!$1:$1048576, monthly!$D159, FALSE))</f>
        <v>6.262304669716154</v>
      </c>
      <c r="T159">
        <f>IF(ISBLANK(HLOOKUP(T$1, m_preprocess!$1:$1048576, monthly!$D159, FALSE)), "", HLOOKUP(T$1, m_preprocess!$1:$1048576, monthly!$D159, FALSE))</f>
        <v>4.6030191968861702</v>
      </c>
      <c r="U159">
        <f>IF(ISBLANK(HLOOKUP(U$1, m_preprocess!$1:$1048576, monthly!$D159, FALSE)), "", HLOOKUP(U$1, m_preprocess!$1:$1048576, monthly!$D159, FALSE))</f>
        <v>350604.05473465397</v>
      </c>
      <c r="V159">
        <f>IF(ISBLANK(HLOOKUP(V$1, m_preprocess!$1:$1048576, monthly!$D159, FALSE)), "", HLOOKUP(V$1, m_preprocess!$1:$1048576, monthly!$D159, FALSE))</f>
        <v>1206181.5296623947</v>
      </c>
      <c r="W159">
        <f>IF(ISBLANK(HLOOKUP(W$1, m_preprocess!$1:$1048576, monthly!$D159, FALSE)), "", HLOOKUP(W$1, m_preprocess!$1:$1048576, monthly!$D159, FALSE))</f>
        <v>95.347750284530818</v>
      </c>
      <c r="X159">
        <f>IF(ISBLANK(HLOOKUP(X$1, m_preprocess!$1:$1048576, monthly!$D159, FALSE)), "", HLOOKUP(X$1, m_preprocess!$1:$1048576, monthly!$D159, FALSE))</f>
        <v>14085.910416477265</v>
      </c>
      <c r="Y159">
        <f>IF(ISBLANK(HLOOKUP(Y$1, m_preprocess!$1:$1048576, monthly!$D159, FALSE)), "", HLOOKUP(Y$1, m_preprocess!$1:$1048576, monthly!$D159, FALSE))</f>
        <v>12.704065391784601</v>
      </c>
      <c r="Z159" t="str">
        <f>IF(ISBLANK(HLOOKUP(Z$1, m_preprocess!$1:$1048576, monthly!$D159, FALSE)), "", HLOOKUP(Z$1, m_preprocess!$1:$1048576, monthly!$D159, FALSE))</f>
        <v/>
      </c>
    </row>
    <row r="160" spans="1:26">
      <c r="A160" s="31">
        <v>38777</v>
      </c>
      <c r="B160">
        <v>2006</v>
      </c>
      <c r="C160">
        <v>3</v>
      </c>
      <c r="D160">
        <v>160</v>
      </c>
      <c r="E160">
        <f>IF(ISBLANK(HLOOKUP(E$1, m_preprocess!$1:$1048576, monthly!$D160, FALSE)), "", HLOOKUP(E$1, m_preprocess!$1:$1048576, monthly!$D160, FALSE))</f>
        <v>89.750043810696013</v>
      </c>
      <c r="F160">
        <f>IF(ISBLANK(HLOOKUP(F$1, m_preprocess!$1:$1048576, monthly!$D160, FALSE)), "", HLOOKUP(F$1, m_preprocess!$1:$1048576, monthly!$D160, FALSE))</f>
        <v>89.468541343554648</v>
      </c>
      <c r="G160">
        <f>IF(ISBLANK(HLOOKUP(G$1, m_preprocess!$1:$1048576, monthly!$D160, FALSE)), "", HLOOKUP(G$1, m_preprocess!$1:$1048576, monthly!$D160, FALSE))</f>
        <v>104.14899116934883</v>
      </c>
      <c r="H160">
        <f>IF(ISBLANK(HLOOKUP(H$1, m_preprocess!$1:$1048576, monthly!$D160, FALSE)), "", HLOOKUP(H$1, m_preprocess!$1:$1048576, monthly!$D160, FALSE))</f>
        <v>61.950368654329111</v>
      </c>
      <c r="I160">
        <f>IF(ISBLANK(HLOOKUP(I$1, m_preprocess!$1:$1048576, monthly!$D160, FALSE)), "", HLOOKUP(I$1, m_preprocess!$1:$1048576, monthly!$D160, FALSE))</f>
        <v>56.8</v>
      </c>
      <c r="J160">
        <f>IF(ISBLANK(HLOOKUP(J$1, m_preprocess!$1:$1048576, monthly!$D160, FALSE)), "", HLOOKUP(J$1, m_preprocess!$1:$1048576, monthly!$D160, FALSE))</f>
        <v>97.58</v>
      </c>
      <c r="K160">
        <f>IF(ISBLANK(HLOOKUP(K$1, m_preprocess!$1:$1048576, monthly!$D160, FALSE)), "", HLOOKUP(K$1, m_preprocess!$1:$1048576, monthly!$D160, FALSE))</f>
        <v>100.20824921614025</v>
      </c>
      <c r="L160">
        <f>IF(ISBLANK(HLOOKUP(L$1, m_preprocess!$1:$1048576, monthly!$D160, FALSE)), "", HLOOKUP(L$1, m_preprocess!$1:$1048576, monthly!$D160, FALSE))</f>
        <v>154.48087494966933</v>
      </c>
      <c r="M160">
        <f>IF(ISBLANK(HLOOKUP(M$1, m_preprocess!$1:$1048576, monthly!$D160, FALSE)), "", HLOOKUP(M$1, m_preprocess!$1:$1048576, monthly!$D160, FALSE))</f>
        <v>71.782215688065449</v>
      </c>
      <c r="N160">
        <f>IF(ISBLANK(HLOOKUP(N$1, m_preprocess!$1:$1048576, monthly!$D160, FALSE)), "", HLOOKUP(N$1, m_preprocess!$1:$1048576, monthly!$D160, FALSE))</f>
        <v>82.698659261603879</v>
      </c>
      <c r="O160">
        <f>IF(ISBLANK(HLOOKUP(O$1, m_preprocess!$1:$1048576, monthly!$D160, FALSE)), "", HLOOKUP(O$1, m_preprocess!$1:$1048576, monthly!$D160, FALSE))</f>
        <v>17.278270320935341</v>
      </c>
      <c r="P160">
        <f>IF(ISBLANK(HLOOKUP(P$1, m_preprocess!$1:$1048576, monthly!$D160, FALSE)), "", HLOOKUP(P$1, m_preprocess!$1:$1048576, monthly!$D160, FALSE))</f>
        <v>3.2097897442389933</v>
      </c>
      <c r="Q160">
        <f>IF(ISBLANK(HLOOKUP(Q$1, m_preprocess!$1:$1048576, monthly!$D160, FALSE)), "", HLOOKUP(Q$1, m_preprocess!$1:$1048576, monthly!$D160, FALSE))</f>
        <v>1.5106259229903287</v>
      </c>
      <c r="R160">
        <f>IF(ISBLANK(HLOOKUP(R$1, m_preprocess!$1:$1048576, monthly!$D160, FALSE)), "", HLOOKUP(R$1, m_preprocess!$1:$1048576, monthly!$D160, FALSE))</f>
        <v>1.6991638212486648</v>
      </c>
      <c r="S160">
        <f>IF(ISBLANK(HLOOKUP(S$1, m_preprocess!$1:$1048576, monthly!$D160, FALSE)), "", HLOOKUP(S$1, m_preprocess!$1:$1048576, monthly!$D160, FALSE))</f>
        <v>7.7190089660995156</v>
      </c>
      <c r="T160">
        <f>IF(ISBLANK(HLOOKUP(T$1, m_preprocess!$1:$1048576, monthly!$D160, FALSE)), "", HLOOKUP(T$1, m_preprocess!$1:$1048576, monthly!$D160, FALSE))</f>
        <v>6.3494716105968321</v>
      </c>
      <c r="U160">
        <f>IF(ISBLANK(HLOOKUP(U$1, m_preprocess!$1:$1048576, monthly!$D160, FALSE)), "", HLOOKUP(U$1, m_preprocess!$1:$1048576, monthly!$D160, FALSE))</f>
        <v>349373.8726869775</v>
      </c>
      <c r="V160">
        <f>IF(ISBLANK(HLOOKUP(V$1, m_preprocess!$1:$1048576, monthly!$D160, FALSE)), "", HLOOKUP(V$1, m_preprocess!$1:$1048576, monthly!$D160, FALSE))</f>
        <v>1195632.9901089093</v>
      </c>
      <c r="W160">
        <f>IF(ISBLANK(HLOOKUP(W$1, m_preprocess!$1:$1048576, monthly!$D160, FALSE)), "", HLOOKUP(W$1, m_preprocess!$1:$1048576, monthly!$D160, FALSE))</f>
        <v>95.517562960095276</v>
      </c>
      <c r="X160">
        <f>IF(ISBLANK(HLOOKUP(X$1, m_preprocess!$1:$1048576, monthly!$D160, FALSE)), "", HLOOKUP(X$1, m_preprocess!$1:$1048576, monthly!$D160, FALSE))</f>
        <v>13693.389959317028</v>
      </c>
      <c r="Y160">
        <f>IF(ISBLANK(HLOOKUP(Y$1, m_preprocess!$1:$1048576, monthly!$D160, FALSE)), "", HLOOKUP(Y$1, m_preprocess!$1:$1048576, monthly!$D160, FALSE))</f>
        <v>12.902585114348245</v>
      </c>
      <c r="Z160" t="str">
        <f>IF(ISBLANK(HLOOKUP(Z$1, m_preprocess!$1:$1048576, monthly!$D160, FALSE)), "", HLOOKUP(Z$1, m_preprocess!$1:$1048576, monthly!$D160, FALSE))</f>
        <v/>
      </c>
    </row>
    <row r="161" spans="1:26">
      <c r="A161" s="31">
        <v>38808</v>
      </c>
      <c r="B161">
        <v>2006</v>
      </c>
      <c r="C161">
        <v>4</v>
      </c>
      <c r="D161">
        <v>161</v>
      </c>
      <c r="E161">
        <f>IF(ISBLANK(HLOOKUP(E$1, m_preprocess!$1:$1048576, monthly!$D161, FALSE)), "", HLOOKUP(E$1, m_preprocess!$1:$1048576, monthly!$D161, FALSE))</f>
        <v>80.75437636619084</v>
      </c>
      <c r="F161">
        <f>IF(ISBLANK(HLOOKUP(F$1, m_preprocess!$1:$1048576, monthly!$D161, FALSE)), "", HLOOKUP(F$1, m_preprocess!$1:$1048576, monthly!$D161, FALSE))</f>
        <v>82.422497272462451</v>
      </c>
      <c r="G161">
        <f>IF(ISBLANK(HLOOKUP(G$1, m_preprocess!$1:$1048576, monthly!$D161, FALSE)), "", HLOOKUP(G$1, m_preprocess!$1:$1048576, monthly!$D161, FALSE))</f>
        <v>104.31309928244481</v>
      </c>
      <c r="H161">
        <f>IF(ISBLANK(HLOOKUP(H$1, m_preprocess!$1:$1048576, monthly!$D161, FALSE)), "", HLOOKUP(H$1, m_preprocess!$1:$1048576, monthly!$D161, FALSE))</f>
        <v>65.23082311392379</v>
      </c>
      <c r="I161">
        <f>IF(ISBLANK(HLOOKUP(I$1, m_preprocess!$1:$1048576, monthly!$D161, FALSE)), "", HLOOKUP(I$1, m_preprocess!$1:$1048576, monthly!$D161, FALSE))</f>
        <v>38.799999999999997</v>
      </c>
      <c r="J161">
        <f>IF(ISBLANK(HLOOKUP(J$1, m_preprocess!$1:$1048576, monthly!$D161, FALSE)), "", HLOOKUP(J$1, m_preprocess!$1:$1048576, monthly!$D161, FALSE))</f>
        <v>99.13</v>
      </c>
      <c r="K161">
        <f>IF(ISBLANK(HLOOKUP(K$1, m_preprocess!$1:$1048576, monthly!$D161, FALSE)), "", HLOOKUP(K$1, m_preprocess!$1:$1048576, monthly!$D161, FALSE))</f>
        <v>103.7636279113413</v>
      </c>
      <c r="L161">
        <f>IF(ISBLANK(HLOOKUP(L$1, m_preprocess!$1:$1048576, monthly!$D161, FALSE)), "", HLOOKUP(L$1, m_preprocess!$1:$1048576, monthly!$D161, FALSE))</f>
        <v>143.12955683507928</v>
      </c>
      <c r="M161">
        <f>IF(ISBLANK(HLOOKUP(M$1, m_preprocess!$1:$1048576, monthly!$D161, FALSE)), "", HLOOKUP(M$1, m_preprocess!$1:$1048576, monthly!$D161, FALSE))</f>
        <v>70.733199613678067</v>
      </c>
      <c r="N161">
        <f>IF(ISBLANK(HLOOKUP(N$1, m_preprocess!$1:$1048576, monthly!$D161, FALSE)), "", HLOOKUP(N$1, m_preprocess!$1:$1048576, monthly!$D161, FALSE))</f>
        <v>72.396357221401246</v>
      </c>
      <c r="O161">
        <f>IF(ISBLANK(HLOOKUP(O$1, m_preprocess!$1:$1048576, monthly!$D161, FALSE)), "", HLOOKUP(O$1, m_preprocess!$1:$1048576, monthly!$D161, FALSE))</f>
        <v>15.339442074477221</v>
      </c>
      <c r="P161">
        <f>IF(ISBLANK(HLOOKUP(P$1, m_preprocess!$1:$1048576, monthly!$D161, FALSE)), "", HLOOKUP(P$1, m_preprocess!$1:$1048576, monthly!$D161, FALSE))</f>
        <v>3.0314630989721478</v>
      </c>
      <c r="Q161">
        <f>IF(ISBLANK(HLOOKUP(Q$1, m_preprocess!$1:$1048576, monthly!$D161, FALSE)), "", HLOOKUP(Q$1, m_preprocess!$1:$1048576, monthly!$D161, FALSE))</f>
        <v>1.2392136144909112</v>
      </c>
      <c r="R161">
        <f>IF(ISBLANK(HLOOKUP(R$1, m_preprocess!$1:$1048576, monthly!$D161, FALSE)), "", HLOOKUP(R$1, m_preprocess!$1:$1048576, monthly!$D161, FALSE))</f>
        <v>1.7922494844812369</v>
      </c>
      <c r="S161">
        <f>IF(ISBLANK(HLOOKUP(S$1, m_preprocess!$1:$1048576, monthly!$D161, FALSE)), "", HLOOKUP(S$1, m_preprocess!$1:$1048576, monthly!$D161, FALSE))</f>
        <v>6.7004521746257595</v>
      </c>
      <c r="T161">
        <f>IF(ISBLANK(HLOOKUP(T$1, m_preprocess!$1:$1048576, monthly!$D161, FALSE)), "", HLOOKUP(T$1, m_preprocess!$1:$1048576, monthly!$D161, FALSE))</f>
        <v>5.607526800879314</v>
      </c>
      <c r="U161">
        <f>IF(ISBLANK(HLOOKUP(U$1, m_preprocess!$1:$1048576, monthly!$D161, FALSE)), "", HLOOKUP(U$1, m_preprocess!$1:$1048576, monthly!$D161, FALSE))</f>
        <v>350660.31970055134</v>
      </c>
      <c r="V161">
        <f>IF(ISBLANK(HLOOKUP(V$1, m_preprocess!$1:$1048576, monthly!$D161, FALSE)), "", HLOOKUP(V$1, m_preprocess!$1:$1048576, monthly!$D161, FALSE))</f>
        <v>1210059.318799213</v>
      </c>
      <c r="W161">
        <f>IF(ISBLANK(HLOOKUP(W$1, m_preprocess!$1:$1048576, monthly!$D161, FALSE)), "", HLOOKUP(W$1, m_preprocess!$1:$1048576, monthly!$D161, FALSE))</f>
        <v>99.756743482500156</v>
      </c>
      <c r="X161">
        <f>IF(ISBLANK(HLOOKUP(X$1, m_preprocess!$1:$1048576, monthly!$D161, FALSE)), "", HLOOKUP(X$1, m_preprocess!$1:$1048576, monthly!$D161, FALSE))</f>
        <v>13996.494706560525</v>
      </c>
      <c r="Y161">
        <f>IF(ISBLANK(HLOOKUP(Y$1, m_preprocess!$1:$1048576, monthly!$D161, FALSE)), "", HLOOKUP(Y$1, m_preprocess!$1:$1048576, monthly!$D161, FALSE))</f>
        <v>13.038225118724361</v>
      </c>
      <c r="Z161" t="str">
        <f>IF(ISBLANK(HLOOKUP(Z$1, m_preprocess!$1:$1048576, monthly!$D161, FALSE)), "", HLOOKUP(Z$1, m_preprocess!$1:$1048576, monthly!$D161, FALSE))</f>
        <v/>
      </c>
    </row>
    <row r="162" spans="1:26">
      <c r="A162" s="31">
        <v>38838</v>
      </c>
      <c r="B162">
        <v>2006</v>
      </c>
      <c r="C162">
        <v>5</v>
      </c>
      <c r="D162">
        <v>162</v>
      </c>
      <c r="E162">
        <f>IF(ISBLANK(HLOOKUP(E$1, m_preprocess!$1:$1048576, monthly!$D162, FALSE)), "", HLOOKUP(E$1, m_preprocess!$1:$1048576, monthly!$D162, FALSE))</f>
        <v>91.058806936976296</v>
      </c>
      <c r="F162">
        <f>IF(ISBLANK(HLOOKUP(F$1, m_preprocess!$1:$1048576, monthly!$D162, FALSE)), "", HLOOKUP(F$1, m_preprocess!$1:$1048576, monthly!$D162, FALSE))</f>
        <v>90.853410916639945</v>
      </c>
      <c r="G162">
        <f>IF(ISBLANK(HLOOKUP(G$1, m_preprocess!$1:$1048576, monthly!$D162, FALSE)), "", HLOOKUP(G$1, m_preprocess!$1:$1048576, monthly!$D162, FALSE))</f>
        <v>105.27304132295957</v>
      </c>
      <c r="H162">
        <f>IF(ISBLANK(HLOOKUP(H$1, m_preprocess!$1:$1048576, monthly!$D162, FALSE)), "", HLOOKUP(H$1, m_preprocess!$1:$1048576, monthly!$D162, FALSE))</f>
        <v>65.898120121386086</v>
      </c>
      <c r="I162">
        <f>IF(ISBLANK(HLOOKUP(I$1, m_preprocess!$1:$1048576, monthly!$D162, FALSE)), "", HLOOKUP(I$1, m_preprocess!$1:$1048576, monthly!$D162, FALSE))</f>
        <v>64.900000000000006</v>
      </c>
      <c r="J162">
        <f>IF(ISBLANK(HLOOKUP(J$1, m_preprocess!$1:$1048576, monthly!$D162, FALSE)), "", HLOOKUP(J$1, m_preprocess!$1:$1048576, monthly!$D162, FALSE))</f>
        <v>103.47</v>
      </c>
      <c r="K162">
        <f>IF(ISBLANK(HLOOKUP(K$1, m_preprocess!$1:$1048576, monthly!$D162, FALSE)), "", HLOOKUP(K$1, m_preprocess!$1:$1048576, monthly!$D162, FALSE))</f>
        <v>105.55397601470946</v>
      </c>
      <c r="L162">
        <f>IF(ISBLANK(HLOOKUP(L$1, m_preprocess!$1:$1048576, monthly!$D162, FALSE)), "", HLOOKUP(L$1, m_preprocess!$1:$1048576, monthly!$D162, FALSE))</f>
        <v>162.73814082195526</v>
      </c>
      <c r="M162">
        <f>IF(ISBLANK(HLOOKUP(M$1, m_preprocess!$1:$1048576, monthly!$D162, FALSE)), "", HLOOKUP(M$1, m_preprocess!$1:$1048576, monthly!$D162, FALSE))</f>
        <v>79.781335062479528</v>
      </c>
      <c r="N162">
        <f>IF(ISBLANK(HLOOKUP(N$1, m_preprocess!$1:$1048576, monthly!$D162, FALSE)), "", HLOOKUP(N$1, m_preprocess!$1:$1048576, monthly!$D162, FALSE))</f>
        <v>82.956805759475714</v>
      </c>
      <c r="O162">
        <f>IF(ISBLANK(HLOOKUP(O$1, m_preprocess!$1:$1048576, monthly!$D162, FALSE)), "", HLOOKUP(O$1, m_preprocess!$1:$1048576, monthly!$D162, FALSE))</f>
        <v>17.22703828575996</v>
      </c>
      <c r="P162">
        <f>IF(ISBLANK(HLOOKUP(P$1, m_preprocess!$1:$1048576, monthly!$D162, FALSE)), "", HLOOKUP(P$1, m_preprocess!$1:$1048576, monthly!$D162, FALSE))</f>
        <v>3.5264833760532985</v>
      </c>
      <c r="Q162">
        <f>IF(ISBLANK(HLOOKUP(Q$1, m_preprocess!$1:$1048576, monthly!$D162, FALSE)), "", HLOOKUP(Q$1, m_preprocess!$1:$1048576, monthly!$D162, FALSE))</f>
        <v>1.5229311444388525</v>
      </c>
      <c r="R162">
        <f>IF(ISBLANK(HLOOKUP(R$1, m_preprocess!$1:$1048576, monthly!$D162, FALSE)), "", HLOOKUP(R$1, m_preprocess!$1:$1048576, monthly!$D162, FALSE))</f>
        <v>2.0035522316144458</v>
      </c>
      <c r="S162">
        <f>IF(ISBLANK(HLOOKUP(S$1, m_preprocess!$1:$1048576, monthly!$D162, FALSE)), "", HLOOKUP(S$1, m_preprocess!$1:$1048576, monthly!$D162, FALSE))</f>
        <v>7.3280609900683036</v>
      </c>
      <c r="T162">
        <f>IF(ISBLANK(HLOOKUP(T$1, m_preprocess!$1:$1048576, monthly!$D162, FALSE)), "", HLOOKUP(T$1, m_preprocess!$1:$1048576, monthly!$D162, FALSE))</f>
        <v>6.3724939196383588</v>
      </c>
      <c r="U162">
        <f>IF(ISBLANK(HLOOKUP(U$1, m_preprocess!$1:$1048576, monthly!$D162, FALSE)), "", HLOOKUP(U$1, m_preprocess!$1:$1048576, monthly!$D162, FALSE))</f>
        <v>362750.93295748177</v>
      </c>
      <c r="V162">
        <f>IF(ISBLANK(HLOOKUP(V$1, m_preprocess!$1:$1048576, monthly!$D162, FALSE)), "", HLOOKUP(V$1, m_preprocess!$1:$1048576, monthly!$D162, FALSE))</f>
        <v>1244965.047281547</v>
      </c>
      <c r="W162">
        <f>IF(ISBLANK(HLOOKUP(W$1, m_preprocess!$1:$1048576, monthly!$D162, FALSE)), "", HLOOKUP(W$1, m_preprocess!$1:$1048576, monthly!$D162, FALSE))</f>
        <v>104.60775569145486</v>
      </c>
      <c r="X162">
        <f>IF(ISBLANK(HLOOKUP(X$1, m_preprocess!$1:$1048576, monthly!$D162, FALSE)), "", HLOOKUP(X$1, m_preprocess!$1:$1048576, monthly!$D162, FALSE))</f>
        <v>13970.561658545264</v>
      </c>
      <c r="Y162">
        <f>IF(ISBLANK(HLOOKUP(Y$1, m_preprocess!$1:$1048576, monthly!$D162, FALSE)), "", HLOOKUP(Y$1, m_preprocess!$1:$1048576, monthly!$D162, FALSE))</f>
        <v>11.422889904976071</v>
      </c>
      <c r="Z162" t="str">
        <f>IF(ISBLANK(HLOOKUP(Z$1, m_preprocess!$1:$1048576, monthly!$D162, FALSE)), "", HLOOKUP(Z$1, m_preprocess!$1:$1048576, monthly!$D162, FALSE))</f>
        <v/>
      </c>
    </row>
    <row r="163" spans="1:26">
      <c r="A163" s="31">
        <v>38869</v>
      </c>
      <c r="B163">
        <v>2006</v>
      </c>
      <c r="C163">
        <v>6</v>
      </c>
      <c r="D163">
        <v>163</v>
      </c>
      <c r="E163">
        <f>IF(ISBLANK(HLOOKUP(E$1, m_preprocess!$1:$1048576, monthly!$D163, FALSE)), "", HLOOKUP(E$1, m_preprocess!$1:$1048576, monthly!$D163, FALSE))</f>
        <v>89.504026380722522</v>
      </c>
      <c r="F163">
        <f>IF(ISBLANK(HLOOKUP(F$1, m_preprocess!$1:$1048576, monthly!$D163, FALSE)), "", HLOOKUP(F$1, m_preprocess!$1:$1048576, monthly!$D163, FALSE))</f>
        <v>93.168750305329411</v>
      </c>
      <c r="G163">
        <f>IF(ISBLANK(HLOOKUP(G$1, m_preprocess!$1:$1048576, monthly!$D163, FALSE)), "", HLOOKUP(G$1, m_preprocess!$1:$1048576, monthly!$D163, FALSE))</f>
        <v>105.94809514714545</v>
      </c>
      <c r="H163">
        <f>IF(ISBLANK(HLOOKUP(H$1, m_preprocess!$1:$1048576, monthly!$D163, FALSE)), "", HLOOKUP(H$1, m_preprocess!$1:$1048576, monthly!$D163, FALSE))</f>
        <v>65.566948706892163</v>
      </c>
      <c r="I163">
        <f>IF(ISBLANK(HLOOKUP(I$1, m_preprocess!$1:$1048576, monthly!$D163, FALSE)), "", HLOOKUP(I$1, m_preprocess!$1:$1048576, monthly!$D163, FALSE))</f>
        <v>50.2</v>
      </c>
      <c r="J163">
        <f>IF(ISBLANK(HLOOKUP(J$1, m_preprocess!$1:$1048576, monthly!$D163, FALSE)), "", HLOOKUP(J$1, m_preprocess!$1:$1048576, monthly!$D163, FALSE))</f>
        <v>103.67</v>
      </c>
      <c r="K163">
        <f>IF(ISBLANK(HLOOKUP(K$1, m_preprocess!$1:$1048576, monthly!$D163, FALSE)), "", HLOOKUP(K$1, m_preprocess!$1:$1048576, monthly!$D163, FALSE))</f>
        <v>107.42419357055833</v>
      </c>
      <c r="L163">
        <f>IF(ISBLANK(HLOOKUP(L$1, m_preprocess!$1:$1048576, monthly!$D163, FALSE)), "", HLOOKUP(L$1, m_preprocess!$1:$1048576, monthly!$D163, FALSE))</f>
        <v>143.52124178042351</v>
      </c>
      <c r="M163">
        <f>IF(ISBLANK(HLOOKUP(M$1, m_preprocess!$1:$1048576, monthly!$D163, FALSE)), "", HLOOKUP(M$1, m_preprocess!$1:$1048576, monthly!$D163, FALSE))</f>
        <v>68.209285253408765</v>
      </c>
      <c r="N163">
        <f>IF(ISBLANK(HLOOKUP(N$1, m_preprocess!$1:$1048576, monthly!$D163, FALSE)), "", HLOOKUP(N$1, m_preprocess!$1:$1048576, monthly!$D163, FALSE))</f>
        <v>75.311956527014729</v>
      </c>
      <c r="O163">
        <f>IF(ISBLANK(HLOOKUP(O$1, m_preprocess!$1:$1048576, monthly!$D163, FALSE)), "", HLOOKUP(O$1, m_preprocess!$1:$1048576, monthly!$D163, FALSE))</f>
        <v>16.812111724286098</v>
      </c>
      <c r="P163">
        <f>IF(ISBLANK(HLOOKUP(P$1, m_preprocess!$1:$1048576, monthly!$D163, FALSE)), "", HLOOKUP(P$1, m_preprocess!$1:$1048576, monthly!$D163, FALSE))</f>
        <v>3.3432163652572098</v>
      </c>
      <c r="Q163">
        <f>IF(ISBLANK(HLOOKUP(Q$1, m_preprocess!$1:$1048576, monthly!$D163, FALSE)), "", HLOOKUP(Q$1, m_preprocess!$1:$1048576, monthly!$D163, FALSE))</f>
        <v>1.3605437021902484</v>
      </c>
      <c r="R163">
        <f>IF(ISBLANK(HLOOKUP(R$1, m_preprocess!$1:$1048576, monthly!$D163, FALSE)), "", HLOOKUP(R$1, m_preprocess!$1:$1048576, monthly!$D163, FALSE))</f>
        <v>1.9826726630669618</v>
      </c>
      <c r="S163">
        <f>IF(ISBLANK(HLOOKUP(S$1, m_preprocess!$1:$1048576, monthly!$D163, FALSE)), "", HLOOKUP(S$1, m_preprocess!$1:$1048576, monthly!$D163, FALSE))</f>
        <v>7.3959147857450862</v>
      </c>
      <c r="T163">
        <f>IF(ISBLANK(HLOOKUP(T$1, m_preprocess!$1:$1048576, monthly!$D163, FALSE)), "", HLOOKUP(T$1, m_preprocess!$1:$1048576, monthly!$D163, FALSE))</f>
        <v>6.0729805732838056</v>
      </c>
      <c r="U163">
        <f>IF(ISBLANK(HLOOKUP(U$1, m_preprocess!$1:$1048576, monthly!$D163, FALSE)), "", HLOOKUP(U$1, m_preprocess!$1:$1048576, monthly!$D163, FALSE))</f>
        <v>380490.76818654884</v>
      </c>
      <c r="V163">
        <f>IF(ISBLANK(HLOOKUP(V$1, m_preprocess!$1:$1048576, monthly!$D163, FALSE)), "", HLOOKUP(V$1, m_preprocess!$1:$1048576, monthly!$D163, FALSE))</f>
        <v>1269754.7141793768</v>
      </c>
      <c r="W163">
        <f>IF(ISBLANK(HLOOKUP(W$1, m_preprocess!$1:$1048576, monthly!$D163, FALSE)), "", HLOOKUP(W$1, m_preprocess!$1:$1048576, monthly!$D163, FALSE))</f>
        <v>109.4991706203168</v>
      </c>
      <c r="X163">
        <f>IF(ISBLANK(HLOOKUP(X$1, m_preprocess!$1:$1048576, monthly!$D163, FALSE)), "", HLOOKUP(X$1, m_preprocess!$1:$1048576, monthly!$D163, FALSE))</f>
        <v>14196.180719683663</v>
      </c>
      <c r="Y163">
        <f>IF(ISBLANK(HLOOKUP(Y$1, m_preprocess!$1:$1048576, monthly!$D163, FALSE)), "", HLOOKUP(Y$1, m_preprocess!$1:$1048576, monthly!$D163, FALSE))</f>
        <v>8.817170932252024</v>
      </c>
      <c r="Z163" t="str">
        <f>IF(ISBLANK(HLOOKUP(Z$1, m_preprocess!$1:$1048576, monthly!$D163, FALSE)), "", HLOOKUP(Z$1, m_preprocess!$1:$1048576, monthly!$D163, FALSE))</f>
        <v/>
      </c>
    </row>
    <row r="164" spans="1:26">
      <c r="A164" s="31">
        <v>38899</v>
      </c>
      <c r="B164">
        <v>2006</v>
      </c>
      <c r="C164">
        <v>7</v>
      </c>
      <c r="D164">
        <v>164</v>
      </c>
      <c r="E164">
        <f>IF(ISBLANK(HLOOKUP(E$1, m_preprocess!$1:$1048576, monthly!$D164, FALSE)), "", HLOOKUP(E$1, m_preprocess!$1:$1048576, monthly!$D164, FALSE))</f>
        <v>90.59447346968885</v>
      </c>
      <c r="F164">
        <f>IF(ISBLANK(HLOOKUP(F$1, m_preprocess!$1:$1048576, monthly!$D164, FALSE)), "", HLOOKUP(F$1, m_preprocess!$1:$1048576, monthly!$D164, FALSE))</f>
        <v>92.857626520678537</v>
      </c>
      <c r="G164">
        <f>IF(ISBLANK(HLOOKUP(G$1, m_preprocess!$1:$1048576, monthly!$D164, FALSE)), "", HLOOKUP(G$1, m_preprocess!$1:$1048576, monthly!$D164, FALSE))</f>
        <v>106.39755441969281</v>
      </c>
      <c r="H164">
        <f>IF(ISBLANK(HLOOKUP(H$1, m_preprocess!$1:$1048576, monthly!$D164, FALSE)), "", HLOOKUP(H$1, m_preprocess!$1:$1048576, monthly!$D164, FALSE))</f>
        <v>71.334432680925403</v>
      </c>
      <c r="I164">
        <f>IF(ISBLANK(HLOOKUP(I$1, m_preprocess!$1:$1048576, monthly!$D164, FALSE)), "", HLOOKUP(I$1, m_preprocess!$1:$1048576, monthly!$D164, FALSE))</f>
        <v>60.2</v>
      </c>
      <c r="J164">
        <f>IF(ISBLANK(HLOOKUP(J$1, m_preprocess!$1:$1048576, monthly!$D164, FALSE)), "", HLOOKUP(J$1, m_preprocess!$1:$1048576, monthly!$D164, FALSE))</f>
        <v>104.46</v>
      </c>
      <c r="K164">
        <f>IF(ISBLANK(HLOOKUP(K$1, m_preprocess!$1:$1048576, monthly!$D164, FALSE)), "", HLOOKUP(K$1, m_preprocess!$1:$1048576, monthly!$D164, FALSE))</f>
        <v>107.99686711980398</v>
      </c>
      <c r="L164">
        <f>IF(ISBLANK(HLOOKUP(L$1, m_preprocess!$1:$1048576, monthly!$D164, FALSE)), "", HLOOKUP(L$1, m_preprocess!$1:$1048576, monthly!$D164, FALSE))</f>
        <v>150.36180118647678</v>
      </c>
      <c r="M164">
        <f>IF(ISBLANK(HLOOKUP(M$1, m_preprocess!$1:$1048576, monthly!$D164, FALSE)), "", HLOOKUP(M$1, m_preprocess!$1:$1048576, monthly!$D164, FALSE))</f>
        <v>76.701759361419576</v>
      </c>
      <c r="N164">
        <f>IF(ISBLANK(HLOOKUP(N$1, m_preprocess!$1:$1048576, monthly!$D164, FALSE)), "", HLOOKUP(N$1, m_preprocess!$1:$1048576, monthly!$D164, FALSE))</f>
        <v>73.66004182505722</v>
      </c>
      <c r="O164">
        <f>IF(ISBLANK(HLOOKUP(O$1, m_preprocess!$1:$1048576, monthly!$D164, FALSE)), "", HLOOKUP(O$1, m_preprocess!$1:$1048576, monthly!$D164, FALSE))</f>
        <v>16.561968982509622</v>
      </c>
      <c r="P164">
        <f>IF(ISBLANK(HLOOKUP(P$1, m_preprocess!$1:$1048576, monthly!$D164, FALSE)), "", HLOOKUP(P$1, m_preprocess!$1:$1048576, monthly!$D164, FALSE))</f>
        <v>3.2471614141121905</v>
      </c>
      <c r="Q164">
        <f>IF(ISBLANK(HLOOKUP(Q$1, m_preprocess!$1:$1048576, monthly!$D164, FALSE)), "", HLOOKUP(Q$1, m_preprocess!$1:$1048576, monthly!$D164, FALSE))</f>
        <v>1.3564202562373611</v>
      </c>
      <c r="R164">
        <f>IF(ISBLANK(HLOOKUP(R$1, m_preprocess!$1:$1048576, monthly!$D164, FALSE)), "", HLOOKUP(R$1, m_preprocess!$1:$1048576, monthly!$D164, FALSE))</f>
        <v>1.8907411578748297</v>
      </c>
      <c r="S164">
        <f>IF(ISBLANK(HLOOKUP(S$1, m_preprocess!$1:$1048576, monthly!$D164, FALSE)), "", HLOOKUP(S$1, m_preprocess!$1:$1048576, monthly!$D164, FALSE))</f>
        <v>7.259815503767145</v>
      </c>
      <c r="T164">
        <f>IF(ISBLANK(HLOOKUP(T$1, m_preprocess!$1:$1048576, monthly!$D164, FALSE)), "", HLOOKUP(T$1, m_preprocess!$1:$1048576, monthly!$D164, FALSE))</f>
        <v>6.0549920646302828</v>
      </c>
      <c r="U164">
        <f>IF(ISBLANK(HLOOKUP(U$1, m_preprocess!$1:$1048576, monthly!$D164, FALSE)), "", HLOOKUP(U$1, m_preprocess!$1:$1048576, monthly!$D164, FALSE))</f>
        <v>375620.30147358088</v>
      </c>
      <c r="V164">
        <f>IF(ISBLANK(HLOOKUP(V$1, m_preprocess!$1:$1048576, monthly!$D164, FALSE)), "", HLOOKUP(V$1, m_preprocess!$1:$1048576, monthly!$D164, FALSE))</f>
        <v>1290909.0009602152</v>
      </c>
      <c r="W164">
        <f>IF(ISBLANK(HLOOKUP(W$1, m_preprocess!$1:$1048576, monthly!$D164, FALSE)), "", HLOOKUP(W$1, m_preprocess!$1:$1048576, monthly!$D164, FALSE))</f>
        <v>107.16868343944022</v>
      </c>
      <c r="X164">
        <f>IF(ISBLANK(HLOOKUP(X$1, m_preprocess!$1:$1048576, monthly!$D164, FALSE)), "", HLOOKUP(X$1, m_preprocess!$1:$1048576, monthly!$D164, FALSE))</f>
        <v>14293.92751244425</v>
      </c>
      <c r="Y164">
        <f>IF(ISBLANK(HLOOKUP(Y$1, m_preprocess!$1:$1048576, monthly!$D164, FALSE)), "", HLOOKUP(Y$1, m_preprocess!$1:$1048576, monthly!$D164, FALSE))</f>
        <v>9.5959622169170142</v>
      </c>
      <c r="Z164" t="str">
        <f>IF(ISBLANK(HLOOKUP(Z$1, m_preprocess!$1:$1048576, monthly!$D164, FALSE)), "", HLOOKUP(Z$1, m_preprocess!$1:$1048576, monthly!$D164, FALSE))</f>
        <v/>
      </c>
    </row>
    <row r="165" spans="1:26">
      <c r="A165" s="31">
        <v>38930</v>
      </c>
      <c r="B165">
        <v>2006</v>
      </c>
      <c r="C165">
        <v>8</v>
      </c>
      <c r="D165">
        <v>165</v>
      </c>
      <c r="E165">
        <f>IF(ISBLANK(HLOOKUP(E$1, m_preprocess!$1:$1048576, monthly!$D165, FALSE)), "", HLOOKUP(E$1, m_preprocess!$1:$1048576, monthly!$D165, FALSE))</f>
        <v>95.83996432820939</v>
      </c>
      <c r="F165">
        <f>IF(ISBLANK(HLOOKUP(F$1, m_preprocess!$1:$1048576, monthly!$D165, FALSE)), "", HLOOKUP(F$1, m_preprocess!$1:$1048576, monthly!$D165, FALSE))</f>
        <v>97.260432799024628</v>
      </c>
      <c r="G165">
        <f>IF(ISBLANK(HLOOKUP(G$1, m_preprocess!$1:$1048576, monthly!$D165, FALSE)), "", HLOOKUP(G$1, m_preprocess!$1:$1048576, monthly!$D165, FALSE))</f>
        <v>108.21859107154988</v>
      </c>
      <c r="H165">
        <f>IF(ISBLANK(HLOOKUP(H$1, m_preprocess!$1:$1048576, monthly!$D165, FALSE)), "", HLOOKUP(H$1, m_preprocess!$1:$1048576, monthly!$D165, FALSE))</f>
        <v>67.753828757849462</v>
      </c>
      <c r="I165">
        <f>IF(ISBLANK(HLOOKUP(I$1, m_preprocess!$1:$1048576, monthly!$D165, FALSE)), "", HLOOKUP(I$1, m_preprocess!$1:$1048576, monthly!$D165, FALSE))</f>
        <v>68.5</v>
      </c>
      <c r="J165">
        <f>IF(ISBLANK(HLOOKUP(J$1, m_preprocess!$1:$1048576, monthly!$D165, FALSE)), "", HLOOKUP(J$1, m_preprocess!$1:$1048576, monthly!$D165, FALSE))</f>
        <v>106.99</v>
      </c>
      <c r="K165">
        <f>IF(ISBLANK(HLOOKUP(K$1, m_preprocess!$1:$1048576, monthly!$D165, FALSE)), "", HLOOKUP(K$1, m_preprocess!$1:$1048576, monthly!$D165, FALSE))</f>
        <v>105.34334509383983</v>
      </c>
      <c r="L165">
        <f>IF(ISBLANK(HLOOKUP(L$1, m_preprocess!$1:$1048576, monthly!$D165, FALSE)), "", HLOOKUP(L$1, m_preprocess!$1:$1048576, monthly!$D165, FALSE))</f>
        <v>156.14530588356897</v>
      </c>
      <c r="M165">
        <f>IF(ISBLANK(HLOOKUP(M$1, m_preprocess!$1:$1048576, monthly!$D165, FALSE)), "", HLOOKUP(M$1, m_preprocess!$1:$1048576, monthly!$D165, FALSE))</f>
        <v>76.113162719697328</v>
      </c>
      <c r="N165">
        <f>IF(ISBLANK(HLOOKUP(N$1, m_preprocess!$1:$1048576, monthly!$D165, FALSE)), "", HLOOKUP(N$1, m_preprocess!$1:$1048576, monthly!$D165, FALSE))</f>
        <v>80.032143163871638</v>
      </c>
      <c r="O165">
        <f>IF(ISBLANK(HLOOKUP(O$1, m_preprocess!$1:$1048576, monthly!$D165, FALSE)), "", HLOOKUP(O$1, m_preprocess!$1:$1048576, monthly!$D165, FALSE))</f>
        <v>18.233140802550391</v>
      </c>
      <c r="P165">
        <f>IF(ISBLANK(HLOOKUP(P$1, m_preprocess!$1:$1048576, monthly!$D165, FALSE)), "", HLOOKUP(P$1, m_preprocess!$1:$1048576, monthly!$D165, FALSE))</f>
        <v>3.6884422501970824</v>
      </c>
      <c r="Q165">
        <f>IF(ISBLANK(HLOOKUP(Q$1, m_preprocess!$1:$1048576, monthly!$D165, FALSE)), "", HLOOKUP(Q$1, m_preprocess!$1:$1048576, monthly!$D165, FALSE))</f>
        <v>1.6386750939821491</v>
      </c>
      <c r="R165">
        <f>IF(ISBLANK(HLOOKUP(R$1, m_preprocess!$1:$1048576, monthly!$D165, FALSE)), "", HLOOKUP(R$1, m_preprocess!$1:$1048576, monthly!$D165, FALSE))</f>
        <v>2.0497671562149331</v>
      </c>
      <c r="S165">
        <f>IF(ISBLANK(HLOOKUP(S$1, m_preprocess!$1:$1048576, monthly!$D165, FALSE)), "", HLOOKUP(S$1, m_preprocess!$1:$1048576, monthly!$D165, FALSE))</f>
        <v>8.3236838407507676</v>
      </c>
      <c r="T165">
        <f>IF(ISBLANK(HLOOKUP(T$1, m_preprocess!$1:$1048576, monthly!$D165, FALSE)), "", HLOOKUP(T$1, m_preprocess!$1:$1048576, monthly!$D165, FALSE))</f>
        <v>6.2210147116025434</v>
      </c>
      <c r="U165">
        <f>IF(ISBLANK(HLOOKUP(U$1, m_preprocess!$1:$1048576, monthly!$D165, FALSE)), "", HLOOKUP(U$1, m_preprocess!$1:$1048576, monthly!$D165, FALSE))</f>
        <v>389405.55240133265</v>
      </c>
      <c r="V165">
        <f>IF(ISBLANK(HLOOKUP(V$1, m_preprocess!$1:$1048576, monthly!$D165, FALSE)), "", HLOOKUP(V$1, m_preprocess!$1:$1048576, monthly!$D165, FALSE))</f>
        <v>1302580.8717789883</v>
      </c>
      <c r="W165">
        <f>IF(ISBLANK(HLOOKUP(W$1, m_preprocess!$1:$1048576, monthly!$D165, FALSE)), "", HLOOKUP(W$1, m_preprocess!$1:$1048576, monthly!$D165, FALSE))</f>
        <v>102.19371442957552</v>
      </c>
      <c r="X165">
        <f>IF(ISBLANK(HLOOKUP(X$1, m_preprocess!$1:$1048576, monthly!$D165, FALSE)), "", HLOOKUP(X$1, m_preprocess!$1:$1048576, monthly!$D165, FALSE))</f>
        <v>14231.493048474998</v>
      </c>
      <c r="Y165">
        <f>IF(ISBLANK(HLOOKUP(Y$1, m_preprocess!$1:$1048576, monthly!$D165, FALSE)), "", HLOOKUP(Y$1, m_preprocess!$1:$1048576, monthly!$D165, FALSE))</f>
        <v>10.664247342836633</v>
      </c>
      <c r="Z165" t="str">
        <f>IF(ISBLANK(HLOOKUP(Z$1, m_preprocess!$1:$1048576, monthly!$D165, FALSE)), "", HLOOKUP(Z$1, m_preprocess!$1:$1048576, monthly!$D165, FALSE))</f>
        <v/>
      </c>
    </row>
    <row r="166" spans="1:26">
      <c r="A166" s="31">
        <v>38961</v>
      </c>
      <c r="B166">
        <v>2006</v>
      </c>
      <c r="C166">
        <v>9</v>
      </c>
      <c r="D166">
        <v>166</v>
      </c>
      <c r="E166">
        <f>IF(ISBLANK(HLOOKUP(E$1, m_preprocess!$1:$1048576, monthly!$D166, FALSE)), "", HLOOKUP(E$1, m_preprocess!$1:$1048576, monthly!$D166, FALSE))</f>
        <v>98.375207345350773</v>
      </c>
      <c r="F166">
        <f>IF(ISBLANK(HLOOKUP(F$1, m_preprocess!$1:$1048576, monthly!$D166, FALSE)), "", HLOOKUP(F$1, m_preprocess!$1:$1048576, monthly!$D166, FALSE))</f>
        <v>99.21680082395433</v>
      </c>
      <c r="G166">
        <f>IF(ISBLANK(HLOOKUP(G$1, m_preprocess!$1:$1048576, monthly!$D166, FALSE)), "", HLOOKUP(G$1, m_preprocess!$1:$1048576, monthly!$D166, FALSE))</f>
        <v>109.67194214932084</v>
      </c>
      <c r="H166">
        <f>IF(ISBLANK(HLOOKUP(H$1, m_preprocess!$1:$1048576, monthly!$D166, FALSE)), "", HLOOKUP(H$1, m_preprocess!$1:$1048576, monthly!$D166, FALSE))</f>
        <v>71.157031494072001</v>
      </c>
      <c r="I166">
        <f>IF(ISBLANK(HLOOKUP(I$1, m_preprocess!$1:$1048576, monthly!$D166, FALSE)), "", HLOOKUP(I$1, m_preprocess!$1:$1048576, monthly!$D166, FALSE))</f>
        <v>57.5</v>
      </c>
      <c r="J166">
        <f>IF(ISBLANK(HLOOKUP(J$1, m_preprocess!$1:$1048576, monthly!$D166, FALSE)), "", HLOOKUP(J$1, m_preprocess!$1:$1048576, monthly!$D166, FALSE))</f>
        <v>110.87</v>
      </c>
      <c r="K166">
        <f>IF(ISBLANK(HLOOKUP(K$1, m_preprocess!$1:$1048576, monthly!$D166, FALSE)), "", HLOOKUP(K$1, m_preprocess!$1:$1048576, monthly!$D166, FALSE))</f>
        <v>102.48390979937466</v>
      </c>
      <c r="L166">
        <f>IF(ISBLANK(HLOOKUP(L$1, m_preprocess!$1:$1048576, monthly!$D166, FALSE)), "", HLOOKUP(L$1, m_preprocess!$1:$1048576, monthly!$D166, FALSE))</f>
        <v>157.72402871010735</v>
      </c>
      <c r="M166">
        <f>IF(ISBLANK(HLOOKUP(M$1, m_preprocess!$1:$1048576, monthly!$D166, FALSE)), "", HLOOKUP(M$1, m_preprocess!$1:$1048576, monthly!$D166, FALSE))</f>
        <v>69.518597824625658</v>
      </c>
      <c r="N166">
        <f>IF(ISBLANK(HLOOKUP(N$1, m_preprocess!$1:$1048576, monthly!$D166, FALSE)), "", HLOOKUP(N$1, m_preprocess!$1:$1048576, monthly!$D166, FALSE))</f>
        <v>88.20543088548169</v>
      </c>
      <c r="O166">
        <f>IF(ISBLANK(HLOOKUP(O$1, m_preprocess!$1:$1048576, monthly!$D166, FALSE)), "", HLOOKUP(O$1, m_preprocess!$1:$1048576, monthly!$D166, FALSE))</f>
        <v>17.697573554511774</v>
      </c>
      <c r="P166">
        <f>IF(ISBLANK(HLOOKUP(P$1, m_preprocess!$1:$1048576, monthly!$D166, FALSE)), "", HLOOKUP(P$1, m_preprocess!$1:$1048576, monthly!$D166, FALSE))</f>
        <v>3.7738383473989781</v>
      </c>
      <c r="Q166">
        <f>IF(ISBLANK(HLOOKUP(Q$1, m_preprocess!$1:$1048576, monthly!$D166, FALSE)), "", HLOOKUP(Q$1, m_preprocess!$1:$1048576, monthly!$D166, FALSE))</f>
        <v>1.748814623783538</v>
      </c>
      <c r="R166">
        <f>IF(ISBLANK(HLOOKUP(R$1, m_preprocess!$1:$1048576, monthly!$D166, FALSE)), "", HLOOKUP(R$1, m_preprocess!$1:$1048576, monthly!$D166, FALSE))</f>
        <v>2.0250237236154405</v>
      </c>
      <c r="S166">
        <f>IF(ISBLANK(HLOOKUP(S$1, m_preprocess!$1:$1048576, monthly!$D166, FALSE)), "", HLOOKUP(S$1, m_preprocess!$1:$1048576, monthly!$D166, FALSE))</f>
        <v>7.8670226402110783</v>
      </c>
      <c r="T166">
        <f>IF(ISBLANK(HLOOKUP(T$1, m_preprocess!$1:$1048576, monthly!$D166, FALSE)), "", HLOOKUP(T$1, m_preprocess!$1:$1048576, monthly!$D166, FALSE))</f>
        <v>6.0567125669017186</v>
      </c>
      <c r="U166">
        <f>IF(ISBLANK(HLOOKUP(U$1, m_preprocess!$1:$1048576, monthly!$D166, FALSE)), "", HLOOKUP(U$1, m_preprocess!$1:$1048576, monthly!$D166, FALSE))</f>
        <v>371811.71638941253</v>
      </c>
      <c r="V166">
        <f>IF(ISBLANK(HLOOKUP(V$1, m_preprocess!$1:$1048576, monthly!$D166, FALSE)), "", HLOOKUP(V$1, m_preprocess!$1:$1048576, monthly!$D166, FALSE))</f>
        <v>1282791.8578469492</v>
      </c>
      <c r="W166">
        <f>IF(ISBLANK(HLOOKUP(W$1, m_preprocess!$1:$1048576, monthly!$D166, FALSE)), "", HLOOKUP(W$1, m_preprocess!$1:$1048576, monthly!$D166, FALSE))</f>
        <v>102.03951613951459</v>
      </c>
      <c r="X166">
        <f>IF(ISBLANK(HLOOKUP(X$1, m_preprocess!$1:$1048576, monthly!$D166, FALSE)), "", HLOOKUP(X$1, m_preprocess!$1:$1048576, monthly!$D166, FALSE))</f>
        <v>14384.755977833027</v>
      </c>
      <c r="Y166">
        <f>IF(ISBLANK(HLOOKUP(Y$1, m_preprocess!$1:$1048576, monthly!$D166, FALSE)), "", HLOOKUP(Y$1, m_preprocess!$1:$1048576, monthly!$D166, FALSE))</f>
        <v>10.250210509142843</v>
      </c>
      <c r="Z166" t="str">
        <f>IF(ISBLANK(HLOOKUP(Z$1, m_preprocess!$1:$1048576, monthly!$D166, FALSE)), "", HLOOKUP(Z$1, m_preprocess!$1:$1048576, monthly!$D166, FALSE))</f>
        <v/>
      </c>
    </row>
    <row r="167" spans="1:26">
      <c r="A167" s="31">
        <v>38991</v>
      </c>
      <c r="B167">
        <v>2006</v>
      </c>
      <c r="C167">
        <v>10</v>
      </c>
      <c r="D167">
        <v>167</v>
      </c>
      <c r="E167">
        <f>IF(ISBLANK(HLOOKUP(E$1, m_preprocess!$1:$1048576, monthly!$D167, FALSE)), "", HLOOKUP(E$1, m_preprocess!$1:$1048576, monthly!$D167, FALSE))</f>
        <v>100.42133765564567</v>
      </c>
      <c r="F167">
        <f>IF(ISBLANK(HLOOKUP(F$1, m_preprocess!$1:$1048576, monthly!$D167, FALSE)), "", HLOOKUP(F$1, m_preprocess!$1:$1048576, monthly!$D167, FALSE))</f>
        <v>98.907334961873246</v>
      </c>
      <c r="G167">
        <f>IF(ISBLANK(HLOOKUP(G$1, m_preprocess!$1:$1048576, monthly!$D167, FALSE)), "", HLOOKUP(G$1, m_preprocess!$1:$1048576, monthly!$D167, FALSE))</f>
        <v>110.53908051077129</v>
      </c>
      <c r="H167">
        <f>IF(ISBLANK(HLOOKUP(H$1, m_preprocess!$1:$1048576, monthly!$D167, FALSE)), "", HLOOKUP(H$1, m_preprocess!$1:$1048576, monthly!$D167, FALSE))</f>
        <v>72.534428344599249</v>
      </c>
      <c r="I167">
        <f>IF(ISBLANK(HLOOKUP(I$1, m_preprocess!$1:$1048576, monthly!$D167, FALSE)), "", HLOOKUP(I$1, m_preprocess!$1:$1048576, monthly!$D167, FALSE))</f>
        <v>66.3</v>
      </c>
      <c r="J167">
        <f>IF(ISBLANK(HLOOKUP(J$1, m_preprocess!$1:$1048576, monthly!$D167, FALSE)), "", HLOOKUP(J$1, m_preprocess!$1:$1048576, monthly!$D167, FALSE))</f>
        <v>117.73</v>
      </c>
      <c r="K167">
        <f>IF(ISBLANK(HLOOKUP(K$1, m_preprocess!$1:$1048576, monthly!$D167, FALSE)), "", HLOOKUP(K$1, m_preprocess!$1:$1048576, monthly!$D167, FALSE))</f>
        <v>100.34100941275274</v>
      </c>
      <c r="L167">
        <f>IF(ISBLANK(HLOOKUP(L$1, m_preprocess!$1:$1048576, monthly!$D167, FALSE)), "", HLOOKUP(L$1, m_preprocess!$1:$1048576, monthly!$D167, FALSE))</f>
        <v>174.78855648582626</v>
      </c>
      <c r="M167">
        <f>IF(ISBLANK(HLOOKUP(M$1, m_preprocess!$1:$1048576, monthly!$D167, FALSE)), "", HLOOKUP(M$1, m_preprocess!$1:$1048576, monthly!$D167, FALSE))</f>
        <v>86.304255244419267</v>
      </c>
      <c r="N167">
        <f>IF(ISBLANK(HLOOKUP(N$1, m_preprocess!$1:$1048576, monthly!$D167, FALSE)), "", HLOOKUP(N$1, m_preprocess!$1:$1048576, monthly!$D167, FALSE))</f>
        <v>88.484301241406968</v>
      </c>
      <c r="O167">
        <f>IF(ISBLANK(HLOOKUP(O$1, m_preprocess!$1:$1048576, monthly!$D167, FALSE)), "", HLOOKUP(O$1, m_preprocess!$1:$1048576, monthly!$D167, FALSE))</f>
        <v>18.5104127880428</v>
      </c>
      <c r="P167">
        <f>IF(ISBLANK(HLOOKUP(P$1, m_preprocess!$1:$1048576, monthly!$D167, FALSE)), "", HLOOKUP(P$1, m_preprocess!$1:$1048576, monthly!$D167, FALSE))</f>
        <v>4.0379296522510639</v>
      </c>
      <c r="Q167">
        <f>IF(ISBLANK(HLOOKUP(Q$1, m_preprocess!$1:$1048576, monthly!$D167, FALSE)), "", HLOOKUP(Q$1, m_preprocess!$1:$1048576, monthly!$D167, FALSE))</f>
        <v>1.7454903028200046</v>
      </c>
      <c r="R167">
        <f>IF(ISBLANK(HLOOKUP(R$1, m_preprocess!$1:$1048576, monthly!$D167, FALSE)), "", HLOOKUP(R$1, m_preprocess!$1:$1048576, monthly!$D167, FALSE))</f>
        <v>2.2924393494310591</v>
      </c>
      <c r="S167">
        <f>IF(ISBLANK(HLOOKUP(S$1, m_preprocess!$1:$1048576, monthly!$D167, FALSE)), "", HLOOKUP(S$1, m_preprocess!$1:$1048576, monthly!$D167, FALSE))</f>
        <v>7.8590772572006795</v>
      </c>
      <c r="T167">
        <f>IF(ISBLANK(HLOOKUP(T$1, m_preprocess!$1:$1048576, monthly!$D167, FALSE)), "", HLOOKUP(T$1, m_preprocess!$1:$1048576, monthly!$D167, FALSE))</f>
        <v>6.6134058785910623</v>
      </c>
      <c r="U167">
        <f>IF(ISBLANK(HLOOKUP(U$1, m_preprocess!$1:$1048576, monthly!$D167, FALSE)), "", HLOOKUP(U$1, m_preprocess!$1:$1048576, monthly!$D167, FALSE))</f>
        <v>379551.65136797429</v>
      </c>
      <c r="V167">
        <f>IF(ISBLANK(HLOOKUP(V$1, m_preprocess!$1:$1048576, monthly!$D167, FALSE)), "", HLOOKUP(V$1, m_preprocess!$1:$1048576, monthly!$D167, FALSE))</f>
        <v>1310247.9704999139</v>
      </c>
      <c r="W167">
        <f>IF(ISBLANK(HLOOKUP(W$1, m_preprocess!$1:$1048576, monthly!$D167, FALSE)), "", HLOOKUP(W$1, m_preprocess!$1:$1048576, monthly!$D167, FALSE))</f>
        <v>100.01385017283366</v>
      </c>
      <c r="X167">
        <f>IF(ISBLANK(HLOOKUP(X$1, m_preprocess!$1:$1048576, monthly!$D167, FALSE)), "", HLOOKUP(X$1, m_preprocess!$1:$1048576, monthly!$D167, FALSE))</f>
        <v>14668.165414081037</v>
      </c>
      <c r="Y167">
        <f>IF(ISBLANK(HLOOKUP(Y$1, m_preprocess!$1:$1048576, monthly!$D167, FALSE)), "", HLOOKUP(Y$1, m_preprocess!$1:$1048576, monthly!$D167, FALSE))</f>
        <v>10.844722596183788</v>
      </c>
      <c r="Z167" t="str">
        <f>IF(ISBLANK(HLOOKUP(Z$1, m_preprocess!$1:$1048576, monthly!$D167, FALSE)), "", HLOOKUP(Z$1, m_preprocess!$1:$1048576, monthly!$D167, FALSE))</f>
        <v/>
      </c>
    </row>
    <row r="168" spans="1:26">
      <c r="A168" s="31">
        <v>39022</v>
      </c>
      <c r="B168">
        <v>2006</v>
      </c>
      <c r="C168">
        <v>11</v>
      </c>
      <c r="D168">
        <v>168</v>
      </c>
      <c r="E168">
        <f>IF(ISBLANK(HLOOKUP(E$1, m_preprocess!$1:$1048576, monthly!$D168, FALSE)), "", HLOOKUP(E$1, m_preprocess!$1:$1048576, monthly!$D168, FALSE))</f>
        <v>101.74202314921961</v>
      </c>
      <c r="F168">
        <f>IF(ISBLANK(HLOOKUP(F$1, m_preprocess!$1:$1048576, monthly!$D168, FALSE)), "", HLOOKUP(F$1, m_preprocess!$1:$1048576, monthly!$D168, FALSE))</f>
        <v>102.81757478465181</v>
      </c>
      <c r="G168">
        <f>IF(ISBLANK(HLOOKUP(G$1, m_preprocess!$1:$1048576, monthly!$D168, FALSE)), "", HLOOKUP(G$1, m_preprocess!$1:$1048576, monthly!$D168, FALSE))</f>
        <v>111.22577952159975</v>
      </c>
      <c r="H168">
        <f>IF(ISBLANK(HLOOKUP(H$1, m_preprocess!$1:$1048576, monthly!$D168, FALSE)), "", HLOOKUP(H$1, m_preprocess!$1:$1048576, monthly!$D168, FALSE))</f>
        <v>70.772789105235702</v>
      </c>
      <c r="I168">
        <f>IF(ISBLANK(HLOOKUP(I$1, m_preprocess!$1:$1048576, monthly!$D168, FALSE)), "", HLOOKUP(I$1, m_preprocess!$1:$1048576, monthly!$D168, FALSE))</f>
        <v>62.9</v>
      </c>
      <c r="J168">
        <f>IF(ISBLANK(HLOOKUP(J$1, m_preprocess!$1:$1048576, monthly!$D168, FALSE)), "", HLOOKUP(J$1, m_preprocess!$1:$1048576, monthly!$D168, FALSE))</f>
        <v>119.8</v>
      </c>
      <c r="K168">
        <f>IF(ISBLANK(HLOOKUP(K$1, m_preprocess!$1:$1048576, monthly!$D168, FALSE)), "", HLOOKUP(K$1, m_preprocess!$1:$1048576, monthly!$D168, FALSE))</f>
        <v>98.965949960530921</v>
      </c>
      <c r="L168">
        <f>IF(ISBLANK(HLOOKUP(L$1, m_preprocess!$1:$1048576, monthly!$D168, FALSE)), "", HLOOKUP(L$1, m_preprocess!$1:$1048576, monthly!$D168, FALSE))</f>
        <v>169.42507925521608</v>
      </c>
      <c r="M168">
        <f>IF(ISBLANK(HLOOKUP(M$1, m_preprocess!$1:$1048576, monthly!$D168, FALSE)), "", HLOOKUP(M$1, m_preprocess!$1:$1048576, monthly!$D168, FALSE))</f>
        <v>73.963924463275518</v>
      </c>
      <c r="N168">
        <f>IF(ISBLANK(HLOOKUP(N$1, m_preprocess!$1:$1048576, monthly!$D168, FALSE)), "", HLOOKUP(N$1, m_preprocess!$1:$1048576, monthly!$D168, FALSE))</f>
        <v>95.461154791940572</v>
      </c>
      <c r="O168">
        <f>IF(ISBLANK(HLOOKUP(O$1, m_preprocess!$1:$1048576, monthly!$D168, FALSE)), "", HLOOKUP(O$1, m_preprocess!$1:$1048576, monthly!$D168, FALSE))</f>
        <v>19.835801371004756</v>
      </c>
      <c r="P168">
        <f>IF(ISBLANK(HLOOKUP(P$1, m_preprocess!$1:$1048576, monthly!$D168, FALSE)), "", HLOOKUP(P$1, m_preprocess!$1:$1048576, monthly!$D168, FALSE))</f>
        <v>4.4242869170206305</v>
      </c>
      <c r="Q168">
        <f>IF(ISBLANK(HLOOKUP(Q$1, m_preprocess!$1:$1048576, monthly!$D168, FALSE)), "", HLOOKUP(Q$1, m_preprocess!$1:$1048576, monthly!$D168, FALSE))</f>
        <v>1.9590814417145921</v>
      </c>
      <c r="R168">
        <f>IF(ISBLANK(HLOOKUP(R$1, m_preprocess!$1:$1048576, monthly!$D168, FALSE)), "", HLOOKUP(R$1, m_preprocess!$1:$1048576, monthly!$D168, FALSE))</f>
        <v>2.4652054753060382</v>
      </c>
      <c r="S168">
        <f>IF(ISBLANK(HLOOKUP(S$1, m_preprocess!$1:$1048576, monthly!$D168, FALSE)), "", HLOOKUP(S$1, m_preprocess!$1:$1048576, monthly!$D168, FALSE))</f>
        <v>8.7659626989122792</v>
      </c>
      <c r="T168">
        <f>IF(ISBLANK(HLOOKUP(T$1, m_preprocess!$1:$1048576, monthly!$D168, FALSE)), "", HLOOKUP(T$1, m_preprocess!$1:$1048576, monthly!$D168, FALSE))</f>
        <v>6.6455517550718408</v>
      </c>
      <c r="U168">
        <f>IF(ISBLANK(HLOOKUP(U$1, m_preprocess!$1:$1048576, monthly!$D168, FALSE)), "", HLOOKUP(U$1, m_preprocess!$1:$1048576, monthly!$D168, FALSE))</f>
        <v>402498.17873492342</v>
      </c>
      <c r="V168">
        <f>IF(ISBLANK(HLOOKUP(V$1, m_preprocess!$1:$1048576, monthly!$D168, FALSE)), "", HLOOKUP(V$1, m_preprocess!$1:$1048576, monthly!$D168, FALSE))</f>
        <v>1365235.4465821742</v>
      </c>
      <c r="W168">
        <f>IF(ISBLANK(HLOOKUP(W$1, m_preprocess!$1:$1048576, monthly!$D168, FALSE)), "", HLOOKUP(W$1, m_preprocess!$1:$1048576, monthly!$D168, FALSE))</f>
        <v>97.546838678281716</v>
      </c>
      <c r="X168">
        <f>IF(ISBLANK(HLOOKUP(X$1, m_preprocess!$1:$1048576, monthly!$D168, FALSE)), "", HLOOKUP(X$1, m_preprocess!$1:$1048576, monthly!$D168, FALSE))</f>
        <v>14998.613778606865</v>
      </c>
      <c r="Y168">
        <f>IF(ISBLANK(HLOOKUP(Y$1, m_preprocess!$1:$1048576, monthly!$D168, FALSE)), "", HLOOKUP(Y$1, m_preprocess!$1:$1048576, monthly!$D168, FALSE))</f>
        <v>11.281151477656239</v>
      </c>
      <c r="Z168" t="str">
        <f>IF(ISBLANK(HLOOKUP(Z$1, m_preprocess!$1:$1048576, monthly!$D168, FALSE)), "", HLOOKUP(Z$1, m_preprocess!$1:$1048576, monthly!$D168, FALSE))</f>
        <v/>
      </c>
    </row>
    <row r="169" spans="1:26">
      <c r="A169" s="31">
        <v>39052</v>
      </c>
      <c r="B169">
        <v>2006</v>
      </c>
      <c r="C169">
        <v>12</v>
      </c>
      <c r="D169">
        <v>169</v>
      </c>
      <c r="E169">
        <f>IF(ISBLANK(HLOOKUP(E$1, m_preprocess!$1:$1048576, monthly!$D169, FALSE)), "", HLOOKUP(E$1, m_preprocess!$1:$1048576, monthly!$D169, FALSE))</f>
        <v>95.381769473907013</v>
      </c>
      <c r="F169">
        <f>IF(ISBLANK(HLOOKUP(F$1, m_preprocess!$1:$1048576, monthly!$D169, FALSE)), "", HLOOKUP(F$1, m_preprocess!$1:$1048576, monthly!$D169, FALSE))</f>
        <v>101.74226873259319</v>
      </c>
      <c r="G169">
        <f>IF(ISBLANK(HLOOKUP(G$1, m_preprocess!$1:$1048576, monthly!$D169, FALSE)), "", HLOOKUP(G$1, m_preprocess!$1:$1048576, monthly!$D169, FALSE))</f>
        <v>108.19843364219511</v>
      </c>
      <c r="H169">
        <f>IF(ISBLANK(HLOOKUP(H$1, m_preprocess!$1:$1048576, monthly!$D169, FALSE)), "", HLOOKUP(H$1, m_preprocess!$1:$1048576, monthly!$D169, FALSE))</f>
        <v>100.21920351663015</v>
      </c>
      <c r="I169">
        <f>IF(ISBLANK(HLOOKUP(I$1, m_preprocess!$1:$1048576, monthly!$D169, FALSE)), "", HLOOKUP(I$1, m_preprocess!$1:$1048576, monthly!$D169, FALSE))</f>
        <v>79.2</v>
      </c>
      <c r="J169">
        <f>IF(ISBLANK(HLOOKUP(J$1, m_preprocess!$1:$1048576, monthly!$D169, FALSE)), "", HLOOKUP(J$1, m_preprocess!$1:$1048576, monthly!$D169, FALSE))</f>
        <v>120.03</v>
      </c>
      <c r="K169">
        <f>IF(ISBLANK(HLOOKUP(K$1, m_preprocess!$1:$1048576, monthly!$D169, FALSE)), "", HLOOKUP(K$1, m_preprocess!$1:$1048576, monthly!$D169, FALSE))</f>
        <v>99.039865795043056</v>
      </c>
      <c r="L169">
        <f>IF(ISBLANK(HLOOKUP(L$1, m_preprocess!$1:$1048576, monthly!$D169, FALSE)), "", HLOOKUP(L$1, m_preprocess!$1:$1048576, monthly!$D169, FALSE))</f>
        <v>169.15258446656262</v>
      </c>
      <c r="M169">
        <f>IF(ISBLANK(HLOOKUP(M$1, m_preprocess!$1:$1048576, monthly!$D169, FALSE)), "", HLOOKUP(M$1, m_preprocess!$1:$1048576, monthly!$D169, FALSE))</f>
        <v>83.321043539295331</v>
      </c>
      <c r="N169">
        <f>IF(ISBLANK(HLOOKUP(N$1, m_preprocess!$1:$1048576, monthly!$D169, FALSE)), "", HLOOKUP(N$1, m_preprocess!$1:$1048576, monthly!$D169, FALSE))</f>
        <v>85.831540927267284</v>
      </c>
      <c r="O169">
        <f>IF(ISBLANK(HLOOKUP(O$1, m_preprocess!$1:$1048576, monthly!$D169, FALSE)), "", HLOOKUP(O$1, m_preprocess!$1:$1048576, monthly!$D169, FALSE))</f>
        <v>18.423837780930779</v>
      </c>
      <c r="P169">
        <f>IF(ISBLANK(HLOOKUP(P$1, m_preprocess!$1:$1048576, monthly!$D169, FALSE)), "", HLOOKUP(P$1, m_preprocess!$1:$1048576, monthly!$D169, FALSE))</f>
        <v>3.6742665547956981</v>
      </c>
      <c r="Q169">
        <f>IF(ISBLANK(HLOOKUP(Q$1, m_preprocess!$1:$1048576, monthly!$D169, FALSE)), "", HLOOKUP(Q$1, m_preprocess!$1:$1048576, monthly!$D169, FALSE))</f>
        <v>1.7091950465251966</v>
      </c>
      <c r="R169">
        <f>IF(ISBLANK(HLOOKUP(R$1, m_preprocess!$1:$1048576, monthly!$D169, FALSE)), "", HLOOKUP(R$1, m_preprocess!$1:$1048576, monthly!$D169, FALSE))</f>
        <v>1.9650715082705017</v>
      </c>
      <c r="S169">
        <f>IF(ISBLANK(HLOOKUP(S$1, m_preprocess!$1:$1048576, monthly!$D169, FALSE)), "", HLOOKUP(S$1, m_preprocess!$1:$1048576, monthly!$D169, FALSE))</f>
        <v>7.5641853951735598</v>
      </c>
      <c r="T169">
        <f>IF(ISBLANK(HLOOKUP(T$1, m_preprocess!$1:$1048576, monthly!$D169, FALSE)), "", HLOOKUP(T$1, m_preprocess!$1:$1048576, monthly!$D169, FALSE))</f>
        <v>7.1853858309615246</v>
      </c>
      <c r="U169">
        <f>IF(ISBLANK(HLOOKUP(U$1, m_preprocess!$1:$1048576, monthly!$D169, FALSE)), "", HLOOKUP(U$1, m_preprocess!$1:$1048576, monthly!$D169, FALSE))</f>
        <v>461226.59662652097</v>
      </c>
      <c r="V169">
        <f>IF(ISBLANK(HLOOKUP(V$1, m_preprocess!$1:$1048576, monthly!$D169, FALSE)), "", HLOOKUP(V$1, m_preprocess!$1:$1048576, monthly!$D169, FALSE))</f>
        <v>1390519.3997620132</v>
      </c>
      <c r="W169">
        <f>IF(ISBLANK(HLOOKUP(W$1, m_preprocess!$1:$1048576, monthly!$D169, FALSE)), "", HLOOKUP(W$1, m_preprocess!$1:$1048576, monthly!$D169, FALSE))</f>
        <v>96.595533165564717</v>
      </c>
      <c r="X169">
        <f>IF(ISBLANK(HLOOKUP(X$1, m_preprocess!$1:$1048576, monthly!$D169, FALSE)), "", HLOOKUP(X$1, m_preprocess!$1:$1048576, monthly!$D169, FALSE))</f>
        <v>15512.58799423142</v>
      </c>
      <c r="Y169">
        <f>IF(ISBLANK(HLOOKUP(Y$1, m_preprocess!$1:$1048576, monthly!$D169, FALSE)), "", HLOOKUP(Y$1, m_preprocess!$1:$1048576, monthly!$D169, FALSE))</f>
        <v>11.711757630932771</v>
      </c>
      <c r="Z169" t="str">
        <f>IF(ISBLANK(HLOOKUP(Z$1, m_preprocess!$1:$1048576, monthly!$D169, FALSE)), "", HLOOKUP(Z$1, m_preprocess!$1:$1048576, monthly!$D169, FALSE))</f>
        <v/>
      </c>
    </row>
    <row r="170" spans="1:26">
      <c r="A170" s="31">
        <v>39083</v>
      </c>
      <c r="B170">
        <v>2007</v>
      </c>
      <c r="C170">
        <v>1</v>
      </c>
      <c r="D170">
        <v>170</v>
      </c>
      <c r="E170">
        <f>IF(ISBLANK(HLOOKUP(E$1, m_preprocess!$1:$1048576, monthly!$D170, FALSE)), "", HLOOKUP(E$1, m_preprocess!$1:$1048576, monthly!$D170, FALSE))</f>
        <v>87.459914244998188</v>
      </c>
      <c r="F170">
        <f>IF(ISBLANK(HLOOKUP(F$1, m_preprocess!$1:$1048576, monthly!$D170, FALSE)), "", HLOOKUP(F$1, m_preprocess!$1:$1048576, monthly!$D170, FALSE))</f>
        <v>86.299540043697405</v>
      </c>
      <c r="G170">
        <f>IF(ISBLANK(HLOOKUP(G$1, m_preprocess!$1:$1048576, monthly!$D170, FALSE)), "", HLOOKUP(G$1, m_preprocess!$1:$1048576, monthly!$D170, FALSE))</f>
        <v>103.43821798190035</v>
      </c>
      <c r="H170">
        <f>IF(ISBLANK(HLOOKUP(H$1, m_preprocess!$1:$1048576, monthly!$D170, FALSE)), "", HLOOKUP(H$1, m_preprocess!$1:$1048576, monthly!$D170, FALSE))</f>
        <v>70.545886331054334</v>
      </c>
      <c r="I170">
        <f>IF(ISBLANK(HLOOKUP(I$1, m_preprocess!$1:$1048576, monthly!$D170, FALSE)), "", HLOOKUP(I$1, m_preprocess!$1:$1048576, monthly!$D170, FALSE))</f>
        <v>61.2</v>
      </c>
      <c r="J170">
        <f>IF(ISBLANK(HLOOKUP(J$1, m_preprocess!$1:$1048576, monthly!$D170, FALSE)), "", HLOOKUP(J$1, m_preprocess!$1:$1048576, monthly!$D170, FALSE))</f>
        <v>105.03</v>
      </c>
      <c r="K170">
        <f>IF(ISBLANK(HLOOKUP(K$1, m_preprocess!$1:$1048576, monthly!$D170, FALSE)), "", HLOOKUP(K$1, m_preprocess!$1:$1048576, monthly!$D170, FALSE))</f>
        <v>100.84299946873428</v>
      </c>
      <c r="L170">
        <f>IF(ISBLANK(HLOOKUP(L$1, m_preprocess!$1:$1048576, monthly!$D170, FALSE)), "", HLOOKUP(L$1, m_preprocess!$1:$1048576, monthly!$D170, FALSE))</f>
        <v>144.40428782233596</v>
      </c>
      <c r="M170">
        <f>IF(ISBLANK(HLOOKUP(M$1, m_preprocess!$1:$1048576, monthly!$D170, FALSE)), "", HLOOKUP(M$1, m_preprocess!$1:$1048576, monthly!$D170, FALSE))</f>
        <v>70.266174774306222</v>
      </c>
      <c r="N170">
        <f>IF(ISBLANK(HLOOKUP(N$1, m_preprocess!$1:$1048576, monthly!$D170, FALSE)), "", HLOOKUP(N$1, m_preprocess!$1:$1048576, monthly!$D170, FALSE))</f>
        <v>74.138113048029751</v>
      </c>
      <c r="O170">
        <f>IF(ISBLANK(HLOOKUP(O$1, m_preprocess!$1:$1048576, monthly!$D170, FALSE)), "", HLOOKUP(O$1, m_preprocess!$1:$1048576, monthly!$D170, FALSE))</f>
        <v>18.211978868900893</v>
      </c>
      <c r="P170">
        <f>IF(ISBLANK(HLOOKUP(P$1, m_preprocess!$1:$1048576, monthly!$D170, FALSE)), "", HLOOKUP(P$1, m_preprocess!$1:$1048576, monthly!$D170, FALSE))</f>
        <v>3.431282580496231</v>
      </c>
      <c r="Q170">
        <f>IF(ISBLANK(HLOOKUP(Q$1, m_preprocess!$1:$1048576, monthly!$D170, FALSE)), "", HLOOKUP(Q$1, m_preprocess!$1:$1048576, monthly!$D170, FALSE))</f>
        <v>1.5890099363974213</v>
      </c>
      <c r="R170">
        <f>IF(ISBLANK(HLOOKUP(R$1, m_preprocess!$1:$1048576, monthly!$D170, FALSE)), "", HLOOKUP(R$1, m_preprocess!$1:$1048576, monthly!$D170, FALSE))</f>
        <v>1.8422726440988095</v>
      </c>
      <c r="S170">
        <f>IF(ISBLANK(HLOOKUP(S$1, m_preprocess!$1:$1048576, monthly!$D170, FALSE)), "", HLOOKUP(S$1, m_preprocess!$1:$1048576, monthly!$D170, FALSE))</f>
        <v>8.5612818921275</v>
      </c>
      <c r="T170">
        <f>IF(ISBLANK(HLOOKUP(T$1, m_preprocess!$1:$1048576, monthly!$D170, FALSE)), "", HLOOKUP(T$1, m_preprocess!$1:$1048576, monthly!$D170, FALSE))</f>
        <v>6.2194143962771653</v>
      </c>
      <c r="U170">
        <f>IF(ISBLANK(HLOOKUP(U$1, m_preprocess!$1:$1048576, monthly!$D170, FALSE)), "", HLOOKUP(U$1, m_preprocess!$1:$1048576, monthly!$D170, FALSE))</f>
        <v>411287.32073780469</v>
      </c>
      <c r="V170">
        <f>IF(ISBLANK(HLOOKUP(V$1, m_preprocess!$1:$1048576, monthly!$D170, FALSE)), "", HLOOKUP(V$1, m_preprocess!$1:$1048576, monthly!$D170, FALSE))</f>
        <v>1352205.4774264621</v>
      </c>
      <c r="W170">
        <f>IF(ISBLANK(HLOOKUP(W$1, m_preprocess!$1:$1048576, monthly!$D170, FALSE)), "", HLOOKUP(W$1, m_preprocess!$1:$1048576, monthly!$D170, FALSE))</f>
        <v>94.672200136792554</v>
      </c>
      <c r="X170">
        <f>IF(ISBLANK(HLOOKUP(X$1, m_preprocess!$1:$1048576, monthly!$D170, FALSE)), "", HLOOKUP(X$1, m_preprocess!$1:$1048576, monthly!$D170, FALSE))</f>
        <v>14714.694383088399</v>
      </c>
      <c r="Y170">
        <f>IF(ISBLANK(HLOOKUP(Y$1, m_preprocess!$1:$1048576, monthly!$D170, FALSE)), "", HLOOKUP(Y$1, m_preprocess!$1:$1048576, monthly!$D170, FALSE))</f>
        <v>11.503061160191063</v>
      </c>
      <c r="Z170">
        <f>IF(ISBLANK(HLOOKUP(Z$1, m_preprocess!$1:$1048576, monthly!$D170, FALSE)), "", HLOOKUP(Z$1, m_preprocess!$1:$1048576, monthly!$D170, FALSE))</f>
        <v>1338.4733269899989</v>
      </c>
    </row>
    <row r="171" spans="1:26">
      <c r="A171" s="31">
        <v>39114</v>
      </c>
      <c r="B171">
        <v>2007</v>
      </c>
      <c r="C171">
        <v>2</v>
      </c>
      <c r="D171">
        <v>171</v>
      </c>
      <c r="E171">
        <f>IF(ISBLANK(HLOOKUP(E$1, m_preprocess!$1:$1048576, monthly!$D171, FALSE)), "", HLOOKUP(E$1, m_preprocess!$1:$1048576, monthly!$D171, FALSE))</f>
        <v>90.924264683596519</v>
      </c>
      <c r="F171">
        <f>IF(ISBLANK(HLOOKUP(F$1, m_preprocess!$1:$1048576, monthly!$D171, FALSE)), "", HLOOKUP(F$1, m_preprocess!$1:$1048576, monthly!$D171, FALSE))</f>
        <v>91.782814696966469</v>
      </c>
      <c r="G171">
        <f>IF(ISBLANK(HLOOKUP(G$1, m_preprocess!$1:$1048576, monthly!$D171, FALSE)), "", HLOOKUP(G$1, m_preprocess!$1:$1048576, monthly!$D171, FALSE))</f>
        <v>107.8197378966333</v>
      </c>
      <c r="H171">
        <f>IF(ISBLANK(HLOOKUP(H$1, m_preprocess!$1:$1048576, monthly!$D171, FALSE)), "", HLOOKUP(H$1, m_preprocess!$1:$1048576, monthly!$D171, FALSE))</f>
        <v>65.989398273966017</v>
      </c>
      <c r="I171">
        <f>IF(ISBLANK(HLOOKUP(I$1, m_preprocess!$1:$1048576, monthly!$D171, FALSE)), "", HLOOKUP(I$1, m_preprocess!$1:$1048576, monthly!$D171, FALSE))</f>
        <v>72</v>
      </c>
      <c r="J171">
        <f>IF(ISBLANK(HLOOKUP(J$1, m_preprocess!$1:$1048576, monthly!$D171, FALSE)), "", HLOOKUP(J$1, m_preprocess!$1:$1048576, monthly!$D171, FALSE))</f>
        <v>100.64</v>
      </c>
      <c r="K171">
        <f>IF(ISBLANK(HLOOKUP(K$1, m_preprocess!$1:$1048576, monthly!$D171, FALSE)), "", HLOOKUP(K$1, m_preprocess!$1:$1048576, monthly!$D171, FALSE))</f>
        <v>100.72934959232786</v>
      </c>
      <c r="L171">
        <f>IF(ISBLANK(HLOOKUP(L$1, m_preprocess!$1:$1048576, monthly!$D171, FALSE)), "", HLOOKUP(L$1, m_preprocess!$1:$1048576, monthly!$D171, FALSE))</f>
        <v>150.50921184417507</v>
      </c>
      <c r="M171">
        <f>IF(ISBLANK(HLOOKUP(M$1, m_preprocess!$1:$1048576, monthly!$D171, FALSE)), "", HLOOKUP(M$1, m_preprocess!$1:$1048576, monthly!$D171, FALSE))</f>
        <v>63.879396815513211</v>
      </c>
      <c r="N171">
        <f>IF(ISBLANK(HLOOKUP(N$1, m_preprocess!$1:$1048576, monthly!$D171, FALSE)), "", HLOOKUP(N$1, m_preprocess!$1:$1048576, monthly!$D171, FALSE))</f>
        <v>86.629815028661852</v>
      </c>
      <c r="O171">
        <f>IF(ISBLANK(HLOOKUP(O$1, m_preprocess!$1:$1048576, monthly!$D171, FALSE)), "", HLOOKUP(O$1, m_preprocess!$1:$1048576, monthly!$D171, FALSE))</f>
        <v>18.310771217809759</v>
      </c>
      <c r="P171">
        <f>IF(ISBLANK(HLOOKUP(P$1, m_preprocess!$1:$1048576, monthly!$D171, FALSE)), "", HLOOKUP(P$1, m_preprocess!$1:$1048576, monthly!$D171, FALSE))</f>
        <v>3.5793390641151341</v>
      </c>
      <c r="Q171">
        <f>IF(ISBLANK(HLOOKUP(Q$1, m_preprocess!$1:$1048576, monthly!$D171, FALSE)), "", HLOOKUP(Q$1, m_preprocess!$1:$1048576, monthly!$D171, FALSE))</f>
        <v>1.4855240162682342</v>
      </c>
      <c r="R171">
        <f>IF(ISBLANK(HLOOKUP(R$1, m_preprocess!$1:$1048576, monthly!$D171, FALSE)), "", HLOOKUP(R$1, m_preprocess!$1:$1048576, monthly!$D171, FALSE))</f>
        <v>2.0938150478469</v>
      </c>
      <c r="S171">
        <f>IF(ISBLANK(HLOOKUP(S$1, m_preprocess!$1:$1048576, monthly!$D171, FALSE)), "", HLOOKUP(S$1, m_preprocess!$1:$1048576, monthly!$D171, FALSE))</f>
        <v>7.3551780344234512</v>
      </c>
      <c r="T171">
        <f>IF(ISBLANK(HLOOKUP(T$1, m_preprocess!$1:$1048576, monthly!$D171, FALSE)), "", HLOOKUP(T$1, m_preprocess!$1:$1048576, monthly!$D171, FALSE))</f>
        <v>7.376254119271171</v>
      </c>
      <c r="U171">
        <f>IF(ISBLANK(HLOOKUP(U$1, m_preprocess!$1:$1048576, monthly!$D171, FALSE)), "", HLOOKUP(U$1, m_preprocess!$1:$1048576, monthly!$D171, FALSE))</f>
        <v>402138.78683200432</v>
      </c>
      <c r="V171">
        <f>IF(ISBLANK(HLOOKUP(V$1, m_preprocess!$1:$1048576, monthly!$D171, FALSE)), "", HLOOKUP(V$1, m_preprocess!$1:$1048576, monthly!$D171, FALSE))</f>
        <v>1367035.359414944</v>
      </c>
      <c r="W171">
        <f>IF(ISBLANK(HLOOKUP(W$1, m_preprocess!$1:$1048576, monthly!$D171, FALSE)), "", HLOOKUP(W$1, m_preprocess!$1:$1048576, monthly!$D171, FALSE))</f>
        <v>93.726236788118015</v>
      </c>
      <c r="X171">
        <f>IF(ISBLANK(HLOOKUP(X$1, m_preprocess!$1:$1048576, monthly!$D171, FALSE)), "", HLOOKUP(X$1, m_preprocess!$1:$1048576, monthly!$D171, FALSE))</f>
        <v>14295.104189032052</v>
      </c>
      <c r="Y171">
        <f>IF(ISBLANK(HLOOKUP(Y$1, m_preprocess!$1:$1048576, monthly!$D171, FALSE)), "", HLOOKUP(Y$1, m_preprocess!$1:$1048576, monthly!$D171, FALSE))</f>
        <v>11.382420234582876</v>
      </c>
      <c r="Z171">
        <f>IF(ISBLANK(HLOOKUP(Z$1, m_preprocess!$1:$1048576, monthly!$D171, FALSE)), "", HLOOKUP(Z$1, m_preprocess!$1:$1048576, monthly!$D171, FALSE))</f>
        <v>1412.1602403699978</v>
      </c>
    </row>
    <row r="172" spans="1:26">
      <c r="A172" s="31">
        <v>39142</v>
      </c>
      <c r="B172">
        <v>2007</v>
      </c>
      <c r="C172">
        <v>3</v>
      </c>
      <c r="D172">
        <v>172</v>
      </c>
      <c r="E172">
        <f>IF(ISBLANK(HLOOKUP(E$1, m_preprocess!$1:$1048576, monthly!$D172, FALSE)), "", HLOOKUP(E$1, m_preprocess!$1:$1048576, monthly!$D172, FALSE))</f>
        <v>101.22337594477973</v>
      </c>
      <c r="F172">
        <f>IF(ISBLANK(HLOOKUP(F$1, m_preprocess!$1:$1048576, monthly!$D172, FALSE)), "", HLOOKUP(F$1, m_preprocess!$1:$1048576, monthly!$D172, FALSE))</f>
        <v>100.49101516824788</v>
      </c>
      <c r="G172">
        <f>IF(ISBLANK(HLOOKUP(G$1, m_preprocess!$1:$1048576, monthly!$D172, FALSE)), "", HLOOKUP(G$1, m_preprocess!$1:$1048576, monthly!$D172, FALSE))</f>
        <v>108.1628874150487</v>
      </c>
      <c r="H172">
        <f>IF(ISBLANK(HLOOKUP(H$1, m_preprocess!$1:$1048576, monthly!$D172, FALSE)), "", HLOOKUP(H$1, m_preprocess!$1:$1048576, monthly!$D172, FALSE))</f>
        <v>74.59773341021851</v>
      </c>
      <c r="I172">
        <f>IF(ISBLANK(HLOOKUP(I$1, m_preprocess!$1:$1048576, monthly!$D172, FALSE)), "", HLOOKUP(I$1, m_preprocess!$1:$1048576, monthly!$D172, FALSE))</f>
        <v>69.5</v>
      </c>
      <c r="J172">
        <f>IF(ISBLANK(HLOOKUP(J$1, m_preprocess!$1:$1048576, monthly!$D172, FALSE)), "", HLOOKUP(J$1, m_preprocess!$1:$1048576, monthly!$D172, FALSE))</f>
        <v>104.47</v>
      </c>
      <c r="K172">
        <f>IF(ISBLANK(HLOOKUP(K$1, m_preprocess!$1:$1048576, monthly!$D172, FALSE)), "", HLOOKUP(K$1, m_preprocess!$1:$1048576, monthly!$D172, FALSE))</f>
        <v>100.70682289239979</v>
      </c>
      <c r="L172">
        <f>IF(ISBLANK(HLOOKUP(L$1, m_preprocess!$1:$1048576, monthly!$D172, FALSE)), "", HLOOKUP(L$1, m_preprocess!$1:$1048576, monthly!$D172, FALSE))</f>
        <v>189.68661492285614</v>
      </c>
      <c r="M172">
        <f>IF(ISBLANK(HLOOKUP(M$1, m_preprocess!$1:$1048576, monthly!$D172, FALSE)), "", HLOOKUP(M$1, m_preprocess!$1:$1048576, monthly!$D172, FALSE))</f>
        <v>90.041048316645188</v>
      </c>
      <c r="N172">
        <f>IF(ISBLANK(HLOOKUP(N$1, m_preprocess!$1:$1048576, monthly!$D172, FALSE)), "", HLOOKUP(N$1, m_preprocess!$1:$1048576, monthly!$D172, FALSE))</f>
        <v>99.64556660621092</v>
      </c>
      <c r="O172">
        <f>IF(ISBLANK(HLOOKUP(O$1, m_preprocess!$1:$1048576, monthly!$D172, FALSE)), "", HLOOKUP(O$1, m_preprocess!$1:$1048576, monthly!$D172, FALSE))</f>
        <v>22.200517188176267</v>
      </c>
      <c r="P172">
        <f>IF(ISBLANK(HLOOKUP(P$1, m_preprocess!$1:$1048576, monthly!$D172, FALSE)), "", HLOOKUP(P$1, m_preprocess!$1:$1048576, monthly!$D172, FALSE))</f>
        <v>4.2791828380817316</v>
      </c>
      <c r="Q172">
        <f>IF(ISBLANK(HLOOKUP(Q$1, m_preprocess!$1:$1048576, monthly!$D172, FALSE)), "", HLOOKUP(Q$1, m_preprocess!$1:$1048576, monthly!$D172, FALSE))</f>
        <v>1.7447323546987645</v>
      </c>
      <c r="R172">
        <f>IF(ISBLANK(HLOOKUP(R$1, m_preprocess!$1:$1048576, monthly!$D172, FALSE)), "", HLOOKUP(R$1, m_preprocess!$1:$1048576, monthly!$D172, FALSE))</f>
        <v>2.5344504833829662</v>
      </c>
      <c r="S172">
        <f>IF(ISBLANK(HLOOKUP(S$1, m_preprocess!$1:$1048576, monthly!$D172, FALSE)), "", HLOOKUP(S$1, m_preprocess!$1:$1048576, monthly!$D172, FALSE))</f>
        <v>9.8743748264674984</v>
      </c>
      <c r="T172">
        <f>IF(ISBLANK(HLOOKUP(T$1, m_preprocess!$1:$1048576, monthly!$D172, FALSE)), "", HLOOKUP(T$1, m_preprocess!$1:$1048576, monthly!$D172, FALSE))</f>
        <v>8.0469595236270415</v>
      </c>
      <c r="U172">
        <f>IF(ISBLANK(HLOOKUP(U$1, m_preprocess!$1:$1048576, monthly!$D172, FALSE)), "", HLOOKUP(U$1, m_preprocess!$1:$1048576, monthly!$D172, FALSE))</f>
        <v>389980.66542071535</v>
      </c>
      <c r="V172">
        <f>IF(ISBLANK(HLOOKUP(V$1, m_preprocess!$1:$1048576, monthly!$D172, FALSE)), "", HLOOKUP(V$1, m_preprocess!$1:$1048576, monthly!$D172, FALSE))</f>
        <v>1396979.6435557206</v>
      </c>
      <c r="W172">
        <f>IF(ISBLANK(HLOOKUP(W$1, m_preprocess!$1:$1048576, monthly!$D172, FALSE)), "", HLOOKUP(W$1, m_preprocess!$1:$1048576, monthly!$D172, FALSE))</f>
        <v>92.310306336925294</v>
      </c>
      <c r="X172">
        <f>IF(ISBLANK(HLOOKUP(X$1, m_preprocess!$1:$1048576, monthly!$D172, FALSE)), "", HLOOKUP(X$1, m_preprocess!$1:$1048576, monthly!$D172, FALSE))</f>
        <v>14512.582928445043</v>
      </c>
      <c r="Y172">
        <f>IF(ISBLANK(HLOOKUP(Y$1, m_preprocess!$1:$1048576, monthly!$D172, FALSE)), "", HLOOKUP(Y$1, m_preprocess!$1:$1048576, monthly!$D172, FALSE))</f>
        <v>10.877956384131233</v>
      </c>
      <c r="Z172">
        <f>IF(ISBLANK(HLOOKUP(Z$1, m_preprocess!$1:$1048576, monthly!$D172, FALSE)), "", HLOOKUP(Z$1, m_preprocess!$1:$1048576, monthly!$D172, FALSE))</f>
        <v>1618.0487572500024</v>
      </c>
    </row>
    <row r="173" spans="1:26">
      <c r="A173" s="31">
        <v>39173</v>
      </c>
      <c r="B173">
        <v>2007</v>
      </c>
      <c r="C173">
        <v>4</v>
      </c>
      <c r="D173">
        <v>173</v>
      </c>
      <c r="E173">
        <f>IF(ISBLANK(HLOOKUP(E$1, m_preprocess!$1:$1048576, monthly!$D173, FALSE)), "", HLOOKUP(E$1, m_preprocess!$1:$1048576, monthly!$D173, FALSE))</f>
        <v>90.774619608435344</v>
      </c>
      <c r="F173">
        <f>IF(ISBLANK(HLOOKUP(F$1, m_preprocess!$1:$1048576, monthly!$D173, FALSE)), "", HLOOKUP(F$1, m_preprocess!$1:$1048576, monthly!$D173, FALSE))</f>
        <v>90.953258334583111</v>
      </c>
      <c r="G173">
        <f>IF(ISBLANK(HLOOKUP(G$1, m_preprocess!$1:$1048576, monthly!$D173, FALSE)), "", HLOOKUP(G$1, m_preprocess!$1:$1048576, monthly!$D173, FALSE))</f>
        <v>108.38312864091382</v>
      </c>
      <c r="H173">
        <f>IF(ISBLANK(HLOOKUP(H$1, m_preprocess!$1:$1048576, monthly!$D173, FALSE)), "", HLOOKUP(H$1, m_preprocess!$1:$1048576, monthly!$D173, FALSE))</f>
        <v>70.157188926061622</v>
      </c>
      <c r="I173">
        <f>IF(ISBLANK(HLOOKUP(I$1, m_preprocess!$1:$1048576, monthly!$D173, FALSE)), "", HLOOKUP(I$1, m_preprocess!$1:$1048576, monthly!$D173, FALSE))</f>
        <v>51.7</v>
      </c>
      <c r="J173">
        <f>IF(ISBLANK(HLOOKUP(J$1, m_preprocess!$1:$1048576, monthly!$D173, FALSE)), "", HLOOKUP(J$1, m_preprocess!$1:$1048576, monthly!$D173, FALSE))</f>
        <v>104.72</v>
      </c>
      <c r="K173">
        <f>IF(ISBLANK(HLOOKUP(K$1, m_preprocess!$1:$1048576, monthly!$D173, FALSE)), "", HLOOKUP(K$1, m_preprocess!$1:$1048576, monthly!$D173, FALSE))</f>
        <v>101.93182670231522</v>
      </c>
      <c r="L173">
        <f>IF(ISBLANK(HLOOKUP(L$1, m_preprocess!$1:$1048576, monthly!$D173, FALSE)), "", HLOOKUP(L$1, m_preprocess!$1:$1048576, monthly!$D173, FALSE))</f>
        <v>202.56442552574504</v>
      </c>
      <c r="M173">
        <f>IF(ISBLANK(HLOOKUP(M$1, m_preprocess!$1:$1048576, monthly!$D173, FALSE)), "", HLOOKUP(M$1, m_preprocess!$1:$1048576, monthly!$D173, FALSE))</f>
        <v>108.36939188527757</v>
      </c>
      <c r="N173">
        <f>IF(ISBLANK(HLOOKUP(N$1, m_preprocess!$1:$1048576, monthly!$D173, FALSE)), "", HLOOKUP(N$1, m_preprocess!$1:$1048576, monthly!$D173, FALSE))</f>
        <v>94.195033640467457</v>
      </c>
      <c r="O173">
        <f>IF(ISBLANK(HLOOKUP(O$1, m_preprocess!$1:$1048576, monthly!$D173, FALSE)), "", HLOOKUP(O$1, m_preprocess!$1:$1048576, monthly!$D173, FALSE))</f>
        <v>20.388222814286429</v>
      </c>
      <c r="P173">
        <f>IF(ISBLANK(HLOOKUP(P$1, m_preprocess!$1:$1048576, monthly!$D173, FALSE)), "", HLOOKUP(P$1, m_preprocess!$1:$1048576, monthly!$D173, FALSE))</f>
        <v>4.2458964958245984</v>
      </c>
      <c r="Q173">
        <f>IF(ISBLANK(HLOOKUP(Q$1, m_preprocess!$1:$1048576, monthly!$D173, FALSE)), "", HLOOKUP(Q$1, m_preprocess!$1:$1048576, monthly!$D173, FALSE))</f>
        <v>1.6535290020884841</v>
      </c>
      <c r="R173">
        <f>IF(ISBLANK(HLOOKUP(R$1, m_preprocess!$1:$1048576, monthly!$D173, FALSE)), "", HLOOKUP(R$1, m_preprocess!$1:$1048576, monthly!$D173, FALSE))</f>
        <v>2.5923674937361145</v>
      </c>
      <c r="S173">
        <f>IF(ISBLANK(HLOOKUP(S$1, m_preprocess!$1:$1048576, monthly!$D173, FALSE)), "", HLOOKUP(S$1, m_preprocess!$1:$1048576, monthly!$D173, FALSE))</f>
        <v>8.6510331265547222</v>
      </c>
      <c r="T173">
        <f>IF(ISBLANK(HLOOKUP(T$1, m_preprocess!$1:$1048576, monthly!$D173, FALSE)), "", HLOOKUP(T$1, m_preprocess!$1:$1048576, monthly!$D173, FALSE))</f>
        <v>7.4912931919071086</v>
      </c>
      <c r="U173">
        <f>IF(ISBLANK(HLOOKUP(U$1, m_preprocess!$1:$1048576, monthly!$D173, FALSE)), "", HLOOKUP(U$1, m_preprocess!$1:$1048576, monthly!$D173, FALSE))</f>
        <v>394623.08184299321</v>
      </c>
      <c r="V173">
        <f>IF(ISBLANK(HLOOKUP(V$1, m_preprocess!$1:$1048576, monthly!$D173, FALSE)), "", HLOOKUP(V$1, m_preprocess!$1:$1048576, monthly!$D173, FALSE))</f>
        <v>1403498.6860436485</v>
      </c>
      <c r="W173">
        <f>IF(ISBLANK(HLOOKUP(W$1, m_preprocess!$1:$1048576, monthly!$D173, FALSE)), "", HLOOKUP(W$1, m_preprocess!$1:$1048576, monthly!$D173, FALSE))</f>
        <v>90.326523667140066</v>
      </c>
      <c r="X173">
        <f>IF(ISBLANK(HLOOKUP(X$1, m_preprocess!$1:$1048576, monthly!$D173, FALSE)), "", HLOOKUP(X$1, m_preprocess!$1:$1048576, monthly!$D173, FALSE))</f>
        <v>14464.449119190065</v>
      </c>
      <c r="Y173">
        <f>IF(ISBLANK(HLOOKUP(Y$1, m_preprocess!$1:$1048576, monthly!$D173, FALSE)), "", HLOOKUP(Y$1, m_preprocess!$1:$1048576, monthly!$D173, FALSE))</f>
        <v>10.968869699845181</v>
      </c>
      <c r="Z173">
        <f>IF(ISBLANK(HLOOKUP(Z$1, m_preprocess!$1:$1048576, monthly!$D173, FALSE)), "", HLOOKUP(Z$1, m_preprocess!$1:$1048576, monthly!$D173, FALSE))</f>
        <v>610.87999902999945</v>
      </c>
    </row>
    <row r="174" spans="1:26">
      <c r="A174" s="31">
        <v>39203</v>
      </c>
      <c r="B174">
        <v>2007</v>
      </c>
      <c r="C174">
        <v>5</v>
      </c>
      <c r="D174">
        <v>174</v>
      </c>
      <c r="E174">
        <f>IF(ISBLANK(HLOOKUP(E$1, m_preprocess!$1:$1048576, monthly!$D174, FALSE)), "", HLOOKUP(E$1, m_preprocess!$1:$1048576, monthly!$D174, FALSE))</f>
        <v>100.71686222255292</v>
      </c>
      <c r="F174">
        <f>IF(ISBLANK(HLOOKUP(F$1, m_preprocess!$1:$1048576, monthly!$D174, FALSE)), "", HLOOKUP(F$1, m_preprocess!$1:$1048576, monthly!$D174, FALSE))</f>
        <v>99.407167845240735</v>
      </c>
      <c r="G174">
        <f>IF(ISBLANK(HLOOKUP(G$1, m_preprocess!$1:$1048576, monthly!$D174, FALSE)), "", HLOOKUP(G$1, m_preprocess!$1:$1048576, monthly!$D174, FALSE))</f>
        <v>109.63925186073412</v>
      </c>
      <c r="H174">
        <f>IF(ISBLANK(HLOOKUP(H$1, m_preprocess!$1:$1048576, monthly!$D174, FALSE)), "", HLOOKUP(H$1, m_preprocess!$1:$1048576, monthly!$D174, FALSE))</f>
        <v>73.310953996583066</v>
      </c>
      <c r="I174">
        <f>IF(ISBLANK(HLOOKUP(I$1, m_preprocess!$1:$1048576, monthly!$D174, FALSE)), "", HLOOKUP(I$1, m_preprocess!$1:$1048576, monthly!$D174, FALSE))</f>
        <v>66.400000000000006</v>
      </c>
      <c r="J174">
        <f>IF(ISBLANK(HLOOKUP(J$1, m_preprocess!$1:$1048576, monthly!$D174, FALSE)), "", HLOOKUP(J$1, m_preprocess!$1:$1048576, monthly!$D174, FALSE))</f>
        <v>109.27</v>
      </c>
      <c r="K174">
        <f>IF(ISBLANK(HLOOKUP(K$1, m_preprocess!$1:$1048576, monthly!$D174, FALSE)), "", HLOOKUP(K$1, m_preprocess!$1:$1048576, monthly!$D174, FALSE))</f>
        <v>101.85628250133956</v>
      </c>
      <c r="L174">
        <f>IF(ISBLANK(HLOOKUP(L$1, m_preprocess!$1:$1048576, monthly!$D174, FALSE)), "", HLOOKUP(L$1, m_preprocess!$1:$1048576, monthly!$D174, FALSE))</f>
        <v>236.68424871583477</v>
      </c>
      <c r="M174">
        <f>IF(ISBLANK(HLOOKUP(M$1, m_preprocess!$1:$1048576, monthly!$D174, FALSE)), "", HLOOKUP(M$1, m_preprocess!$1:$1048576, monthly!$D174, FALSE))</f>
        <v>119.56259687603853</v>
      </c>
      <c r="N174">
        <f>IF(ISBLANK(HLOOKUP(N$1, m_preprocess!$1:$1048576, monthly!$D174, FALSE)), "", HLOOKUP(N$1, m_preprocess!$1:$1048576, monthly!$D174, FALSE))</f>
        <v>117.12165183979623</v>
      </c>
      <c r="O174">
        <f>IF(ISBLANK(HLOOKUP(O$1, m_preprocess!$1:$1048576, monthly!$D174, FALSE)), "", HLOOKUP(O$1, m_preprocess!$1:$1048576, monthly!$D174, FALSE))</f>
        <v>24.463635797832865</v>
      </c>
      <c r="P174">
        <f>IF(ISBLANK(HLOOKUP(P$1, m_preprocess!$1:$1048576, monthly!$D174, FALSE)), "", HLOOKUP(P$1, m_preprocess!$1:$1048576, monthly!$D174, FALSE))</f>
        <v>5.2533455423652136</v>
      </c>
      <c r="Q174">
        <f>IF(ISBLANK(HLOOKUP(Q$1, m_preprocess!$1:$1048576, monthly!$D174, FALSE)), "", HLOOKUP(Q$1, m_preprocess!$1:$1048576, monthly!$D174, FALSE))</f>
        <v>2.043648908200888</v>
      </c>
      <c r="R174">
        <f>IF(ISBLANK(HLOOKUP(R$1, m_preprocess!$1:$1048576, monthly!$D174, FALSE)), "", HLOOKUP(R$1, m_preprocess!$1:$1048576, monthly!$D174, FALSE))</f>
        <v>3.209696634164326</v>
      </c>
      <c r="S174">
        <f>IF(ISBLANK(HLOOKUP(S$1, m_preprocess!$1:$1048576, monthly!$D174, FALSE)), "", HLOOKUP(S$1, m_preprocess!$1:$1048576, monthly!$D174, FALSE))</f>
        <v>10.333877339964555</v>
      </c>
      <c r="T174">
        <f>IF(ISBLANK(HLOOKUP(T$1, m_preprocess!$1:$1048576, monthly!$D174, FALSE)), "", HLOOKUP(T$1, m_preprocess!$1:$1048576, monthly!$D174, FALSE))</f>
        <v>8.8764129155030993</v>
      </c>
      <c r="U174">
        <f>IF(ISBLANK(HLOOKUP(U$1, m_preprocess!$1:$1048576, monthly!$D174, FALSE)), "", HLOOKUP(U$1, m_preprocess!$1:$1048576, monthly!$D174, FALSE))</f>
        <v>390234.25290830282</v>
      </c>
      <c r="V174">
        <f>IF(ISBLANK(HLOOKUP(V$1, m_preprocess!$1:$1048576, monthly!$D174, FALSE)), "", HLOOKUP(V$1, m_preprocess!$1:$1048576, monthly!$D174, FALSE))</f>
        <v>1392596.0619248871</v>
      </c>
      <c r="W174">
        <f>IF(ISBLANK(HLOOKUP(W$1, m_preprocess!$1:$1048576, monthly!$D174, FALSE)), "", HLOOKUP(W$1, m_preprocess!$1:$1048576, monthly!$D174, FALSE))</f>
        <v>84.501889752477794</v>
      </c>
      <c r="X174">
        <f>IF(ISBLANK(HLOOKUP(X$1, m_preprocess!$1:$1048576, monthly!$D174, FALSE)), "", HLOOKUP(X$1, m_preprocess!$1:$1048576, monthly!$D174, FALSE))</f>
        <v>14307.264975127428</v>
      </c>
      <c r="Y174">
        <f>IF(ISBLANK(HLOOKUP(Y$1, m_preprocess!$1:$1048576, monthly!$D174, FALSE)), "", HLOOKUP(Y$1, m_preprocess!$1:$1048576, monthly!$D174, FALSE))</f>
        <v>10.481425142280184</v>
      </c>
      <c r="Z174">
        <f>IF(ISBLANK(HLOOKUP(Z$1, m_preprocess!$1:$1048576, monthly!$D174, FALSE)), "", HLOOKUP(Z$1, m_preprocess!$1:$1048576, monthly!$D174, FALSE))</f>
        <v>542.62640877999866</v>
      </c>
    </row>
    <row r="175" spans="1:26">
      <c r="A175" s="31">
        <v>39234</v>
      </c>
      <c r="B175">
        <v>2007</v>
      </c>
      <c r="C175">
        <v>6</v>
      </c>
      <c r="D175">
        <v>175</v>
      </c>
      <c r="E175">
        <f>IF(ISBLANK(HLOOKUP(E$1, m_preprocess!$1:$1048576, monthly!$D175, FALSE)), "", HLOOKUP(E$1, m_preprocess!$1:$1048576, monthly!$D175, FALSE))</f>
        <v>99.115555035721229</v>
      </c>
      <c r="F175">
        <f>IF(ISBLANK(HLOOKUP(F$1, m_preprocess!$1:$1048576, monthly!$D175, FALSE)), "", HLOOKUP(F$1, m_preprocess!$1:$1048576, monthly!$D175, FALSE))</f>
        <v>99.308162197575868</v>
      </c>
      <c r="G175">
        <f>IF(ISBLANK(HLOOKUP(G$1, m_preprocess!$1:$1048576, monthly!$D175, FALSE)), "", HLOOKUP(G$1, m_preprocess!$1:$1048576, monthly!$D175, FALSE))</f>
        <v>109.30199220618178</v>
      </c>
      <c r="H175">
        <f>IF(ISBLANK(HLOOKUP(H$1, m_preprocess!$1:$1048576, monthly!$D175, FALSE)), "", HLOOKUP(H$1, m_preprocess!$1:$1048576, monthly!$D175, FALSE))</f>
        <v>72.293478167540343</v>
      </c>
      <c r="I175">
        <f>IF(ISBLANK(HLOOKUP(I$1, m_preprocess!$1:$1048576, monthly!$D175, FALSE)), "", HLOOKUP(I$1, m_preprocess!$1:$1048576, monthly!$D175, FALSE))</f>
        <v>69.8</v>
      </c>
      <c r="J175">
        <f>IF(ISBLANK(HLOOKUP(J$1, m_preprocess!$1:$1048576, monthly!$D175, FALSE)), "", HLOOKUP(J$1, m_preprocess!$1:$1048576, monthly!$D175, FALSE))</f>
        <v>110.14</v>
      </c>
      <c r="K175">
        <f>IF(ISBLANK(HLOOKUP(K$1, m_preprocess!$1:$1048576, monthly!$D175, FALSE)), "", HLOOKUP(K$1, m_preprocess!$1:$1048576, monthly!$D175, FALSE))</f>
        <v>102.40954279511105</v>
      </c>
      <c r="L175">
        <f>IF(ISBLANK(HLOOKUP(L$1, m_preprocess!$1:$1048576, monthly!$D175, FALSE)), "", HLOOKUP(L$1, m_preprocess!$1:$1048576, monthly!$D175, FALSE))</f>
        <v>191.51936437912823</v>
      </c>
      <c r="M175">
        <f>IF(ISBLANK(HLOOKUP(M$1, m_preprocess!$1:$1048576, monthly!$D175, FALSE)), "", HLOOKUP(M$1, m_preprocess!$1:$1048576, monthly!$D175, FALSE))</f>
        <v>83.584914500130893</v>
      </c>
      <c r="N175">
        <f>IF(ISBLANK(HLOOKUP(N$1, m_preprocess!$1:$1048576, monthly!$D175, FALSE)), "", HLOOKUP(N$1, m_preprocess!$1:$1048576, monthly!$D175, FALSE))</f>
        <v>107.93444987899737</v>
      </c>
      <c r="O175">
        <f>IF(ISBLANK(HLOOKUP(O$1, m_preprocess!$1:$1048576, monthly!$D175, FALSE)), "", HLOOKUP(O$1, m_preprocess!$1:$1048576, monthly!$D175, FALSE))</f>
        <v>24.758142063249419</v>
      </c>
      <c r="P175">
        <f>IF(ISBLANK(HLOOKUP(P$1, m_preprocess!$1:$1048576, monthly!$D175, FALSE)), "", HLOOKUP(P$1, m_preprocess!$1:$1048576, monthly!$D175, FALSE))</f>
        <v>5.2546264295222418</v>
      </c>
      <c r="Q175">
        <f>IF(ISBLANK(HLOOKUP(Q$1, m_preprocess!$1:$1048576, monthly!$D175, FALSE)), "", HLOOKUP(Q$1, m_preprocess!$1:$1048576, monthly!$D175, FALSE))</f>
        <v>2.1550269869116199</v>
      </c>
      <c r="R175">
        <f>IF(ISBLANK(HLOOKUP(R$1, m_preprocess!$1:$1048576, monthly!$D175, FALSE)), "", HLOOKUP(R$1, m_preprocess!$1:$1048576, monthly!$D175, FALSE))</f>
        <v>3.0995994426106219</v>
      </c>
      <c r="S175">
        <f>IF(ISBLANK(HLOOKUP(S$1, m_preprocess!$1:$1048576, monthly!$D175, FALSE)), "", HLOOKUP(S$1, m_preprocess!$1:$1048576, monthly!$D175, FALSE))</f>
        <v>11.186803312649159</v>
      </c>
      <c r="T175">
        <f>IF(ISBLANK(HLOOKUP(T$1, m_preprocess!$1:$1048576, monthly!$D175, FALSE)), "", HLOOKUP(T$1, m_preprocess!$1:$1048576, monthly!$D175, FALSE))</f>
        <v>8.3167123210780129</v>
      </c>
      <c r="U175">
        <f>IF(ISBLANK(HLOOKUP(U$1, m_preprocess!$1:$1048576, monthly!$D175, FALSE)), "", HLOOKUP(U$1, m_preprocess!$1:$1048576, monthly!$D175, FALSE))</f>
        <v>393660.76828846789</v>
      </c>
      <c r="V175">
        <f>IF(ISBLANK(HLOOKUP(V$1, m_preprocess!$1:$1048576, monthly!$D175, FALSE)), "", HLOOKUP(V$1, m_preprocess!$1:$1048576, monthly!$D175, FALSE))</f>
        <v>1396821.1717252189</v>
      </c>
      <c r="W175">
        <f>IF(ISBLANK(HLOOKUP(W$1, m_preprocess!$1:$1048576, monthly!$D175, FALSE)), "", HLOOKUP(W$1, m_preprocess!$1:$1048576, monthly!$D175, FALSE))</f>
        <v>81.427615017059964</v>
      </c>
      <c r="X175">
        <f>IF(ISBLANK(HLOOKUP(X$1, m_preprocess!$1:$1048576, monthly!$D175, FALSE)), "", HLOOKUP(X$1, m_preprocess!$1:$1048576, monthly!$D175, FALSE))</f>
        <v>14312.028806796237</v>
      </c>
      <c r="Y175">
        <f>IF(ISBLANK(HLOOKUP(Y$1, m_preprocess!$1:$1048576, monthly!$D175, FALSE)), "", HLOOKUP(Y$1, m_preprocess!$1:$1048576, monthly!$D175, FALSE))</f>
        <v>10.749552633754181</v>
      </c>
      <c r="Z175">
        <f>IF(ISBLANK(HLOOKUP(Z$1, m_preprocess!$1:$1048576, monthly!$D175, FALSE)), "", HLOOKUP(Z$1, m_preprocess!$1:$1048576, monthly!$D175, FALSE))</f>
        <v>-7.1029341399976147</v>
      </c>
    </row>
    <row r="176" spans="1:26">
      <c r="A176" s="31">
        <v>39264</v>
      </c>
      <c r="B176">
        <v>2007</v>
      </c>
      <c r="C176">
        <v>7</v>
      </c>
      <c r="D176">
        <v>176</v>
      </c>
      <c r="E176">
        <f>IF(ISBLANK(HLOOKUP(E$1, m_preprocess!$1:$1048576, monthly!$D176, FALSE)), "", HLOOKUP(E$1, m_preprocess!$1:$1048576, monthly!$D176, FALSE))</f>
        <v>99.010179834909749</v>
      </c>
      <c r="F176">
        <f>IF(ISBLANK(HLOOKUP(F$1, m_preprocess!$1:$1048576, monthly!$D176, FALSE)), "", HLOOKUP(F$1, m_preprocess!$1:$1048576, monthly!$D176, FALSE))</f>
        <v>98.924853289958548</v>
      </c>
      <c r="G176">
        <f>IF(ISBLANK(HLOOKUP(G$1, m_preprocess!$1:$1048576, monthly!$D176, FALSE)), "", HLOOKUP(G$1, m_preprocess!$1:$1048576, monthly!$D176, FALSE))</f>
        <v>109.36635398566133</v>
      </c>
      <c r="H176">
        <f>IF(ISBLANK(HLOOKUP(H$1, m_preprocess!$1:$1048576, monthly!$D176, FALSE)), "", HLOOKUP(H$1, m_preprocess!$1:$1048576, monthly!$D176, FALSE))</f>
        <v>76.20191025130103</v>
      </c>
      <c r="I176">
        <f>IF(ISBLANK(HLOOKUP(I$1, m_preprocess!$1:$1048576, monthly!$D176, FALSE)), "", HLOOKUP(I$1, m_preprocess!$1:$1048576, monthly!$D176, FALSE))</f>
        <v>78.599999999999994</v>
      </c>
      <c r="J176">
        <f>IF(ISBLANK(HLOOKUP(J$1, m_preprocess!$1:$1048576, monthly!$D176, FALSE)), "", HLOOKUP(J$1, m_preprocess!$1:$1048576, monthly!$D176, FALSE))</f>
        <v>109.82</v>
      </c>
      <c r="K176">
        <f>IF(ISBLANK(HLOOKUP(K$1, m_preprocess!$1:$1048576, monthly!$D176, FALSE)), "", HLOOKUP(K$1, m_preprocess!$1:$1048576, monthly!$D176, FALSE))</f>
        <v>104.55467867100934</v>
      </c>
      <c r="L176">
        <f>IF(ISBLANK(HLOOKUP(L$1, m_preprocess!$1:$1048576, monthly!$D176, FALSE)), "", HLOOKUP(L$1, m_preprocess!$1:$1048576, monthly!$D176, FALSE))</f>
        <v>233.7361492342533</v>
      </c>
      <c r="M176">
        <f>IF(ISBLANK(HLOOKUP(M$1, m_preprocess!$1:$1048576, monthly!$D176, FALSE)), "", HLOOKUP(M$1, m_preprocess!$1:$1048576, monthly!$D176, FALSE))</f>
        <v>120.92837706913842</v>
      </c>
      <c r="N176">
        <f>IF(ISBLANK(HLOOKUP(N$1, m_preprocess!$1:$1048576, monthly!$D176, FALSE)), "", HLOOKUP(N$1, m_preprocess!$1:$1048576, monthly!$D176, FALSE))</f>
        <v>112.80777216511487</v>
      </c>
      <c r="O176">
        <f>IF(ISBLANK(HLOOKUP(O$1, m_preprocess!$1:$1048576, monthly!$D176, FALSE)), "", HLOOKUP(O$1, m_preprocess!$1:$1048576, monthly!$D176, FALSE))</f>
        <v>25.228652662924073</v>
      </c>
      <c r="P176">
        <f>IF(ISBLANK(HLOOKUP(P$1, m_preprocess!$1:$1048576, monthly!$D176, FALSE)), "", HLOOKUP(P$1, m_preprocess!$1:$1048576, monthly!$D176, FALSE))</f>
        <v>5.163057962009983</v>
      </c>
      <c r="Q176">
        <f>IF(ISBLANK(HLOOKUP(Q$1, m_preprocess!$1:$1048576, monthly!$D176, FALSE)), "", HLOOKUP(Q$1, m_preprocess!$1:$1048576, monthly!$D176, FALSE))</f>
        <v>2.1171121612329475</v>
      </c>
      <c r="R176">
        <f>IF(ISBLANK(HLOOKUP(R$1, m_preprocess!$1:$1048576, monthly!$D176, FALSE)), "", HLOOKUP(R$1, m_preprocess!$1:$1048576, monthly!$D176, FALSE))</f>
        <v>3.0459458007770346</v>
      </c>
      <c r="S176">
        <f>IF(ISBLANK(HLOOKUP(S$1, m_preprocess!$1:$1048576, monthly!$D176, FALSE)), "", HLOOKUP(S$1, m_preprocess!$1:$1048576, monthly!$D176, FALSE))</f>
        <v>11.128879155730781</v>
      </c>
      <c r="T176">
        <f>IF(ISBLANK(HLOOKUP(T$1, m_preprocess!$1:$1048576, monthly!$D176, FALSE)), "", HLOOKUP(T$1, m_preprocess!$1:$1048576, monthly!$D176, FALSE))</f>
        <v>8.9367155451833149</v>
      </c>
      <c r="U176">
        <f>IF(ISBLANK(HLOOKUP(U$1, m_preprocess!$1:$1048576, monthly!$D176, FALSE)), "", HLOOKUP(U$1, m_preprocess!$1:$1048576, monthly!$D176, FALSE))</f>
        <v>388495.58494296647</v>
      </c>
      <c r="V176">
        <f>IF(ISBLANK(HLOOKUP(V$1, m_preprocess!$1:$1048576, monthly!$D176, FALSE)), "", HLOOKUP(V$1, m_preprocess!$1:$1048576, monthly!$D176, FALSE))</f>
        <v>1426142.7740999165</v>
      </c>
      <c r="W176">
        <f>IF(ISBLANK(HLOOKUP(W$1, m_preprocess!$1:$1048576, monthly!$D176, FALSE)), "", HLOOKUP(W$1, m_preprocess!$1:$1048576, monthly!$D176, FALSE))</f>
        <v>82.888517524381186</v>
      </c>
      <c r="X176">
        <f>IF(ISBLANK(HLOOKUP(X$1, m_preprocess!$1:$1048576, monthly!$D176, FALSE)), "", HLOOKUP(X$1, m_preprocess!$1:$1048576, monthly!$D176, FALSE))</f>
        <v>14665.410186724965</v>
      </c>
      <c r="Y176">
        <f>IF(ISBLANK(HLOOKUP(Y$1, m_preprocess!$1:$1048576, monthly!$D176, FALSE)), "", HLOOKUP(Y$1, m_preprocess!$1:$1048576, monthly!$D176, FALSE))</f>
        <v>11.348234206827303</v>
      </c>
      <c r="Z176">
        <f>IF(ISBLANK(HLOOKUP(Z$1, m_preprocess!$1:$1048576, monthly!$D176, FALSE)), "", HLOOKUP(Z$1, m_preprocess!$1:$1048576, monthly!$D176, FALSE))</f>
        <v>136.9184665799994</v>
      </c>
    </row>
    <row r="177" spans="1:26">
      <c r="A177" s="31">
        <v>39295</v>
      </c>
      <c r="B177">
        <v>2007</v>
      </c>
      <c r="C177">
        <v>8</v>
      </c>
      <c r="D177">
        <v>177</v>
      </c>
      <c r="E177">
        <f>IF(ISBLANK(HLOOKUP(E$1, m_preprocess!$1:$1048576, monthly!$D177, FALSE)), "", HLOOKUP(E$1, m_preprocess!$1:$1048576, monthly!$D177, FALSE))</f>
        <v>102.78241055759214</v>
      </c>
      <c r="F177">
        <f>IF(ISBLANK(HLOOKUP(F$1, m_preprocess!$1:$1048576, monthly!$D177, FALSE)), "", HLOOKUP(F$1, m_preprocess!$1:$1048576, monthly!$D177, FALSE))</f>
        <v>102.8513511413876</v>
      </c>
      <c r="G177">
        <f>IF(ISBLANK(HLOOKUP(G$1, m_preprocess!$1:$1048576, monthly!$D177, FALSE)), "", HLOOKUP(G$1, m_preprocess!$1:$1048576, monthly!$D177, FALSE))</f>
        <v>110.91249922268129</v>
      </c>
      <c r="H177">
        <f>IF(ISBLANK(HLOOKUP(H$1, m_preprocess!$1:$1048576, monthly!$D177, FALSE)), "", HLOOKUP(H$1, m_preprocess!$1:$1048576, monthly!$D177, FALSE))</f>
        <v>74.849617901466999</v>
      </c>
      <c r="I177">
        <f>IF(ISBLANK(HLOOKUP(I$1, m_preprocess!$1:$1048576, monthly!$D177, FALSE)), "", HLOOKUP(I$1, m_preprocess!$1:$1048576, monthly!$D177, FALSE))</f>
        <v>72.7</v>
      </c>
      <c r="J177">
        <f>IF(ISBLANK(HLOOKUP(J$1, m_preprocess!$1:$1048576, monthly!$D177, FALSE)), "", HLOOKUP(J$1, m_preprocess!$1:$1048576, monthly!$D177, FALSE))</f>
        <v>113.16</v>
      </c>
      <c r="K177">
        <f>IF(ISBLANK(HLOOKUP(K$1, m_preprocess!$1:$1048576, monthly!$D177, FALSE)), "", HLOOKUP(K$1, m_preprocess!$1:$1048576, monthly!$D177, FALSE))</f>
        <v>107.28233960044867</v>
      </c>
      <c r="L177">
        <f>IF(ISBLANK(HLOOKUP(L$1, m_preprocess!$1:$1048576, monthly!$D177, FALSE)), "", HLOOKUP(L$1, m_preprocess!$1:$1048576, monthly!$D177, FALSE))</f>
        <v>219.91364563489174</v>
      </c>
      <c r="M177">
        <f>IF(ISBLANK(HLOOKUP(M$1, m_preprocess!$1:$1048576, monthly!$D177, FALSE)), "", HLOOKUP(M$1, m_preprocess!$1:$1048576, monthly!$D177, FALSE))</f>
        <v>103.33842211708532</v>
      </c>
      <c r="N177">
        <f>IF(ISBLANK(HLOOKUP(N$1, m_preprocess!$1:$1048576, monthly!$D177, FALSE)), "", HLOOKUP(N$1, m_preprocess!$1:$1048576, monthly!$D177, FALSE))</f>
        <v>116.57522351780641</v>
      </c>
      <c r="O177">
        <f>IF(ISBLANK(HLOOKUP(O$1, m_preprocess!$1:$1048576, monthly!$D177, FALSE)), "", HLOOKUP(O$1, m_preprocess!$1:$1048576, monthly!$D177, FALSE))</f>
        <v>26.912565944134247</v>
      </c>
      <c r="P177">
        <f>IF(ISBLANK(HLOOKUP(P$1, m_preprocess!$1:$1048576, monthly!$D177, FALSE)), "", HLOOKUP(P$1, m_preprocess!$1:$1048576, monthly!$D177, FALSE))</f>
        <v>5.5110818872721152</v>
      </c>
      <c r="Q177">
        <f>IF(ISBLANK(HLOOKUP(Q$1, m_preprocess!$1:$1048576, monthly!$D177, FALSE)), "", HLOOKUP(Q$1, m_preprocess!$1:$1048576, monthly!$D177, FALSE))</f>
        <v>2.3806875488912351</v>
      </c>
      <c r="R177">
        <f>IF(ISBLANK(HLOOKUP(R$1, m_preprocess!$1:$1048576, monthly!$D177, FALSE)), "", HLOOKUP(R$1, m_preprocess!$1:$1048576, monthly!$D177, FALSE))</f>
        <v>3.1303943383808801</v>
      </c>
      <c r="S177">
        <f>IF(ISBLANK(HLOOKUP(S$1, m_preprocess!$1:$1048576, monthly!$D177, FALSE)), "", HLOOKUP(S$1, m_preprocess!$1:$1048576, monthly!$D177, FALSE))</f>
        <v>11.606682655409369</v>
      </c>
      <c r="T177">
        <f>IF(ISBLANK(HLOOKUP(T$1, m_preprocess!$1:$1048576, monthly!$D177, FALSE)), "", HLOOKUP(T$1, m_preprocess!$1:$1048576, monthly!$D177, FALSE))</f>
        <v>9.7948014014527569</v>
      </c>
      <c r="U177">
        <f>IF(ISBLANK(HLOOKUP(U$1, m_preprocess!$1:$1048576, monthly!$D177, FALSE)), "", HLOOKUP(U$1, m_preprocess!$1:$1048576, monthly!$D177, FALSE))</f>
        <v>386400.61292736151</v>
      </c>
      <c r="V177">
        <f>IF(ISBLANK(HLOOKUP(V$1, m_preprocess!$1:$1048576, monthly!$D177, FALSE)), "", HLOOKUP(V$1, m_preprocess!$1:$1048576, monthly!$D177, FALSE))</f>
        <v>1418341.7575104663</v>
      </c>
      <c r="W177">
        <f>IF(ISBLANK(HLOOKUP(W$1, m_preprocess!$1:$1048576, monthly!$D177, FALSE)), "", HLOOKUP(W$1, m_preprocess!$1:$1048576, monthly!$D177, FALSE))</f>
        <v>87.92357056388775</v>
      </c>
      <c r="X177">
        <f>IF(ISBLANK(HLOOKUP(X$1, m_preprocess!$1:$1048576, monthly!$D177, FALSE)), "", HLOOKUP(X$1, m_preprocess!$1:$1048576, monthly!$D177, FALSE))</f>
        <v>14661.018836700012</v>
      </c>
      <c r="Y177">
        <f>IF(ISBLANK(HLOOKUP(Y$1, m_preprocess!$1:$1048576, monthly!$D177, FALSE)), "", HLOOKUP(Y$1, m_preprocess!$1:$1048576, monthly!$D177, FALSE))</f>
        <v>11.186140583436417</v>
      </c>
      <c r="Z177">
        <f>IF(ISBLANK(HLOOKUP(Z$1, m_preprocess!$1:$1048576, monthly!$D177, FALSE)), "", HLOOKUP(Z$1, m_preprocess!$1:$1048576, monthly!$D177, FALSE))</f>
        <v>125.69260786999985</v>
      </c>
    </row>
    <row r="178" spans="1:26">
      <c r="A178" s="31">
        <v>39326</v>
      </c>
      <c r="B178">
        <v>2007</v>
      </c>
      <c r="C178">
        <v>9</v>
      </c>
      <c r="D178">
        <v>178</v>
      </c>
      <c r="E178">
        <f>IF(ISBLANK(HLOOKUP(E$1, m_preprocess!$1:$1048576, monthly!$D178, FALSE)), "", HLOOKUP(E$1, m_preprocess!$1:$1048576, monthly!$D178, FALSE))</f>
        <v>103.55339934547254</v>
      </c>
      <c r="F178">
        <f>IF(ISBLANK(HLOOKUP(F$1, m_preprocess!$1:$1048576, monthly!$D178, FALSE)), "", HLOOKUP(F$1, m_preprocess!$1:$1048576, monthly!$D178, FALSE))</f>
        <v>103.4230013289954</v>
      </c>
      <c r="G178">
        <f>IF(ISBLANK(HLOOKUP(G$1, m_preprocess!$1:$1048576, monthly!$D178, FALSE)), "", HLOOKUP(G$1, m_preprocess!$1:$1048576, monthly!$D178, FALSE))</f>
        <v>111.96283817545539</v>
      </c>
      <c r="H178">
        <f>IF(ISBLANK(HLOOKUP(H$1, m_preprocess!$1:$1048576, monthly!$D178, FALSE)), "", HLOOKUP(H$1, m_preprocess!$1:$1048576, monthly!$D178, FALSE))</f>
        <v>78.075802421196897</v>
      </c>
      <c r="I178">
        <f>IF(ISBLANK(HLOOKUP(I$1, m_preprocess!$1:$1048576, monthly!$D178, FALSE)), "", HLOOKUP(I$1, m_preprocess!$1:$1048576, monthly!$D178, FALSE))</f>
        <v>76.8</v>
      </c>
      <c r="J178">
        <f>IF(ISBLANK(HLOOKUP(J$1, m_preprocess!$1:$1048576, monthly!$D178, FALSE)), "", HLOOKUP(J$1, m_preprocess!$1:$1048576, monthly!$D178, FALSE))</f>
        <v>117.9</v>
      </c>
      <c r="K178">
        <f>IF(ISBLANK(HLOOKUP(K$1, m_preprocess!$1:$1048576, monthly!$D178, FALSE)), "", HLOOKUP(K$1, m_preprocess!$1:$1048576, monthly!$D178, FALSE))</f>
        <v>109.02833514469555</v>
      </c>
      <c r="L178">
        <f>IF(ISBLANK(HLOOKUP(L$1, m_preprocess!$1:$1048576, monthly!$D178, FALSE)), "", HLOOKUP(L$1, m_preprocess!$1:$1048576, monthly!$D178, FALSE))</f>
        <v>204.50687030690187</v>
      </c>
      <c r="M178">
        <f>IF(ISBLANK(HLOOKUP(M$1, m_preprocess!$1:$1048576, monthly!$D178, FALSE)), "", HLOOKUP(M$1, m_preprocess!$1:$1048576, monthly!$D178, FALSE))</f>
        <v>88.607993978254356</v>
      </c>
      <c r="N178">
        <f>IF(ISBLANK(HLOOKUP(N$1, m_preprocess!$1:$1048576, monthly!$D178, FALSE)), "", HLOOKUP(N$1, m_preprocess!$1:$1048576, monthly!$D178, FALSE))</f>
        <v>115.89887632864752</v>
      </c>
      <c r="O178">
        <f>IF(ISBLANK(HLOOKUP(O$1, m_preprocess!$1:$1048576, monthly!$D178, FALSE)), "", HLOOKUP(O$1, m_preprocess!$1:$1048576, monthly!$D178, FALSE))</f>
        <v>24.051428522008973</v>
      </c>
      <c r="P178">
        <f>IF(ISBLANK(HLOOKUP(P$1, m_preprocess!$1:$1048576, monthly!$D178, FALSE)), "", HLOOKUP(P$1, m_preprocess!$1:$1048576, monthly!$D178, FALSE))</f>
        <v>5.3540887693255979</v>
      </c>
      <c r="Q178">
        <f>IF(ISBLANK(HLOOKUP(Q$1, m_preprocess!$1:$1048576, monthly!$D178, FALSE)), "", HLOOKUP(Q$1, m_preprocess!$1:$1048576, monthly!$D178, FALSE))</f>
        <v>2.2212752042004529</v>
      </c>
      <c r="R178">
        <f>IF(ISBLANK(HLOOKUP(R$1, m_preprocess!$1:$1048576, monthly!$D178, FALSE)), "", HLOOKUP(R$1, m_preprocess!$1:$1048576, monthly!$D178, FALSE))</f>
        <v>3.1328135651251445</v>
      </c>
      <c r="S178">
        <f>IF(ISBLANK(HLOOKUP(S$1, m_preprocess!$1:$1048576, monthly!$D178, FALSE)), "", HLOOKUP(S$1, m_preprocess!$1:$1048576, monthly!$D178, FALSE))</f>
        <v>10.028234053612625</v>
      </c>
      <c r="T178">
        <f>IF(ISBLANK(HLOOKUP(T$1, m_preprocess!$1:$1048576, monthly!$D178, FALSE)), "", HLOOKUP(T$1, m_preprocess!$1:$1048576, monthly!$D178, FALSE))</f>
        <v>8.6691056990707462</v>
      </c>
      <c r="U178">
        <f>IF(ISBLANK(HLOOKUP(U$1, m_preprocess!$1:$1048576, monthly!$D178, FALSE)), "", HLOOKUP(U$1, m_preprocess!$1:$1048576, monthly!$D178, FALSE))</f>
        <v>398945.32462475053</v>
      </c>
      <c r="V178">
        <f>IF(ISBLANK(HLOOKUP(V$1, m_preprocess!$1:$1048576, monthly!$D178, FALSE)), "", HLOOKUP(V$1, m_preprocess!$1:$1048576, monthly!$D178, FALSE))</f>
        <v>1448544.6643963319</v>
      </c>
      <c r="W178">
        <f>IF(ISBLANK(HLOOKUP(W$1, m_preprocess!$1:$1048576, monthly!$D178, FALSE)), "", HLOOKUP(W$1, m_preprocess!$1:$1048576, monthly!$D178, FALSE))</f>
        <v>90.656754494784479</v>
      </c>
      <c r="X178">
        <f>IF(ISBLANK(HLOOKUP(X$1, m_preprocess!$1:$1048576, monthly!$D178, FALSE)), "", HLOOKUP(X$1, m_preprocess!$1:$1048576, monthly!$D178, FALSE))</f>
        <v>15194.246678724918</v>
      </c>
      <c r="Y178">
        <f>IF(ISBLANK(HLOOKUP(Y$1, m_preprocess!$1:$1048576, monthly!$D178, FALSE)), "", HLOOKUP(Y$1, m_preprocess!$1:$1048576, monthly!$D178, FALSE))</f>
        <v>11.069179437117803</v>
      </c>
      <c r="Z178">
        <f>IF(ISBLANK(HLOOKUP(Z$1, m_preprocess!$1:$1048576, monthly!$D178, FALSE)), "", HLOOKUP(Z$1, m_preprocess!$1:$1048576, monthly!$D178, FALSE))</f>
        <v>480.67566390000047</v>
      </c>
    </row>
    <row r="179" spans="1:26">
      <c r="A179" s="31">
        <v>39356</v>
      </c>
      <c r="B179">
        <v>2007</v>
      </c>
      <c r="C179">
        <v>10</v>
      </c>
      <c r="D179">
        <v>179</v>
      </c>
      <c r="E179">
        <f>IF(ISBLANK(HLOOKUP(E$1, m_preprocess!$1:$1048576, monthly!$D179, FALSE)), "", HLOOKUP(E$1, m_preprocess!$1:$1048576, monthly!$D179, FALSE))</f>
        <v>108.40928639373351</v>
      </c>
      <c r="F179">
        <f>IF(ISBLANK(HLOOKUP(F$1, m_preprocess!$1:$1048576, monthly!$D179, FALSE)), "", HLOOKUP(F$1, m_preprocess!$1:$1048576, monthly!$D179, FALSE))</f>
        <v>108.13860899064109</v>
      </c>
      <c r="G179">
        <f>IF(ISBLANK(HLOOKUP(G$1, m_preprocess!$1:$1048576, monthly!$D179, FALSE)), "", HLOOKUP(G$1, m_preprocess!$1:$1048576, monthly!$D179, FALSE))</f>
        <v>113.12475043598428</v>
      </c>
      <c r="H179">
        <f>IF(ISBLANK(HLOOKUP(H$1, m_preprocess!$1:$1048576, monthly!$D179, FALSE)), "", HLOOKUP(H$1, m_preprocess!$1:$1048576, monthly!$D179, FALSE))</f>
        <v>75.330801454716479</v>
      </c>
      <c r="I179">
        <f>IF(ISBLANK(HLOOKUP(I$1, m_preprocess!$1:$1048576, monthly!$D179, FALSE)), "", HLOOKUP(I$1, m_preprocess!$1:$1048576, monthly!$D179, FALSE))</f>
        <v>91.6</v>
      </c>
      <c r="J179">
        <f>IF(ISBLANK(HLOOKUP(J$1, m_preprocess!$1:$1048576, monthly!$D179, FALSE)), "", HLOOKUP(J$1, m_preprocess!$1:$1048576, monthly!$D179, FALSE))</f>
        <v>125.69</v>
      </c>
      <c r="K179">
        <f>IF(ISBLANK(HLOOKUP(K$1, m_preprocess!$1:$1048576, monthly!$D179, FALSE)), "", HLOOKUP(K$1, m_preprocess!$1:$1048576, monthly!$D179, FALSE))</f>
        <v>108.26911179735998</v>
      </c>
      <c r="L179">
        <f>IF(ISBLANK(HLOOKUP(L$1, m_preprocess!$1:$1048576, monthly!$D179, FALSE)), "", HLOOKUP(L$1, m_preprocess!$1:$1048576, monthly!$D179, FALSE))</f>
        <v>218.50289571399048</v>
      </c>
      <c r="M179">
        <f>IF(ISBLANK(HLOOKUP(M$1, m_preprocess!$1:$1048576, monthly!$D179, FALSE)), "", HLOOKUP(M$1, m_preprocess!$1:$1048576, monthly!$D179, FALSE))</f>
        <v>89.383745010793731</v>
      </c>
      <c r="N179">
        <f>IF(ISBLANK(HLOOKUP(N$1, m_preprocess!$1:$1048576, monthly!$D179, FALSE)), "", HLOOKUP(N$1, m_preprocess!$1:$1048576, monthly!$D179, FALSE))</f>
        <v>129.11915070319674</v>
      </c>
      <c r="O179">
        <f>IF(ISBLANK(HLOOKUP(O$1, m_preprocess!$1:$1048576, monthly!$D179, FALSE)), "", HLOOKUP(O$1, m_preprocess!$1:$1048576, monthly!$D179, FALSE))</f>
        <v>28.755622754274835</v>
      </c>
      <c r="P179">
        <f>IF(ISBLANK(HLOOKUP(P$1, m_preprocess!$1:$1048576, monthly!$D179, FALSE)), "", HLOOKUP(P$1, m_preprocess!$1:$1048576, monthly!$D179, FALSE))</f>
        <v>5.9425607350710772</v>
      </c>
      <c r="Q179">
        <f>IF(ISBLANK(HLOOKUP(Q$1, m_preprocess!$1:$1048576, monthly!$D179, FALSE)), "", HLOOKUP(Q$1, m_preprocess!$1:$1048576, monthly!$D179, FALSE))</f>
        <v>2.5433849030664919</v>
      </c>
      <c r="R179">
        <f>IF(ISBLANK(HLOOKUP(R$1, m_preprocess!$1:$1048576, monthly!$D179, FALSE)), "", HLOOKUP(R$1, m_preprocess!$1:$1048576, monthly!$D179, FALSE))</f>
        <v>3.3991758320045857</v>
      </c>
      <c r="S179">
        <f>IF(ISBLANK(HLOOKUP(S$1, m_preprocess!$1:$1048576, monthly!$D179, FALSE)), "", HLOOKUP(S$1, m_preprocess!$1:$1048576, monthly!$D179, FALSE))</f>
        <v>12.540826719736398</v>
      </c>
      <c r="T179">
        <f>IF(ISBLANK(HLOOKUP(T$1, m_preprocess!$1:$1048576, monthly!$D179, FALSE)), "", HLOOKUP(T$1, m_preprocess!$1:$1048576, monthly!$D179, FALSE))</f>
        <v>10.272235299467368</v>
      </c>
      <c r="U179">
        <f>IF(ISBLANK(HLOOKUP(U$1, m_preprocess!$1:$1048576, monthly!$D179, FALSE)), "", HLOOKUP(U$1, m_preprocess!$1:$1048576, monthly!$D179, FALSE))</f>
        <v>419649.37845372153</v>
      </c>
      <c r="V179">
        <f>IF(ISBLANK(HLOOKUP(V$1, m_preprocess!$1:$1048576, monthly!$D179, FALSE)), "", HLOOKUP(V$1, m_preprocess!$1:$1048576, monthly!$D179, FALSE))</f>
        <v>1509511.3670099699</v>
      </c>
      <c r="W179">
        <f>IF(ISBLANK(HLOOKUP(W$1, m_preprocess!$1:$1048576, monthly!$D179, FALSE)), "", HLOOKUP(W$1, m_preprocess!$1:$1048576, monthly!$D179, FALSE))</f>
        <v>86.679925799827174</v>
      </c>
      <c r="X179">
        <f>IF(ISBLANK(HLOOKUP(X$1, m_preprocess!$1:$1048576, monthly!$D179, FALSE)), "", HLOOKUP(X$1, m_preprocess!$1:$1048576, monthly!$D179, FALSE))</f>
        <v>15273.31737662317</v>
      </c>
      <c r="Y179">
        <f>IF(ISBLANK(HLOOKUP(Y$1, m_preprocess!$1:$1048576, monthly!$D179, FALSE)), "", HLOOKUP(Y$1, m_preprocess!$1:$1048576, monthly!$D179, FALSE))</f>
        <v>11.114076051612452</v>
      </c>
      <c r="Z179">
        <f>IF(ISBLANK(HLOOKUP(Z$1, m_preprocess!$1:$1048576, monthly!$D179, FALSE)), "", HLOOKUP(Z$1, m_preprocess!$1:$1048576, monthly!$D179, FALSE))</f>
        <v>505.00668024000197</v>
      </c>
    </row>
    <row r="180" spans="1:26">
      <c r="A180" s="31">
        <v>39387</v>
      </c>
      <c r="B180">
        <v>2007</v>
      </c>
      <c r="C180">
        <v>11</v>
      </c>
      <c r="D180">
        <v>180</v>
      </c>
      <c r="E180">
        <f>IF(ISBLANK(HLOOKUP(E$1, m_preprocess!$1:$1048576, monthly!$D180, FALSE)), "", HLOOKUP(E$1, m_preprocess!$1:$1048576, monthly!$D180, FALSE))</f>
        <v>109.32555029825684</v>
      </c>
      <c r="F180">
        <f>IF(ISBLANK(HLOOKUP(F$1, m_preprocess!$1:$1048576, monthly!$D180, FALSE)), "", HLOOKUP(F$1, m_preprocess!$1:$1048576, monthly!$D180, FALSE))</f>
        <v>112.26303432886239</v>
      </c>
      <c r="G180">
        <f>IF(ISBLANK(HLOOKUP(G$1, m_preprocess!$1:$1048576, monthly!$D180, FALSE)), "", HLOOKUP(G$1, m_preprocess!$1:$1048576, monthly!$D180, FALSE))</f>
        <v>114.11030035056125</v>
      </c>
      <c r="H180">
        <f>IF(ISBLANK(HLOOKUP(H$1, m_preprocess!$1:$1048576, monthly!$D180, FALSE)), "", HLOOKUP(H$1, m_preprocess!$1:$1048576, monthly!$D180, FALSE))</f>
        <v>77.243809790003993</v>
      </c>
      <c r="I180">
        <f>IF(ISBLANK(HLOOKUP(I$1, m_preprocess!$1:$1048576, monthly!$D180, FALSE)), "", HLOOKUP(I$1, m_preprocess!$1:$1048576, monthly!$D180, FALSE))</f>
        <v>53.8</v>
      </c>
      <c r="J180">
        <f>IF(ISBLANK(HLOOKUP(J$1, m_preprocess!$1:$1048576, monthly!$D180, FALSE)), "", HLOOKUP(J$1, m_preprocess!$1:$1048576, monthly!$D180, FALSE))</f>
        <v>128.37</v>
      </c>
      <c r="K180">
        <f>IF(ISBLANK(HLOOKUP(K$1, m_preprocess!$1:$1048576, monthly!$D180, FALSE)), "", HLOOKUP(K$1, m_preprocess!$1:$1048576, monthly!$D180, FALSE))</f>
        <v>111.48731318000662</v>
      </c>
      <c r="L180">
        <f>IF(ISBLANK(HLOOKUP(L$1, m_preprocess!$1:$1048576, monthly!$D180, FALSE)), "", HLOOKUP(L$1, m_preprocess!$1:$1048576, monthly!$D180, FALSE))</f>
        <v>252.10684885807751</v>
      </c>
      <c r="M180">
        <f>IF(ISBLANK(HLOOKUP(M$1, m_preprocess!$1:$1048576, monthly!$D180, FALSE)), "", HLOOKUP(M$1, m_preprocess!$1:$1048576, monthly!$D180, FALSE))</f>
        <v>115.68081376906748</v>
      </c>
      <c r="N180">
        <f>IF(ISBLANK(HLOOKUP(N$1, m_preprocess!$1:$1048576, monthly!$D180, FALSE)), "", HLOOKUP(N$1, m_preprocess!$1:$1048576, monthly!$D180, FALSE))</f>
        <v>136.42603508901001</v>
      </c>
      <c r="O180">
        <f>IF(ISBLANK(HLOOKUP(O$1, m_preprocess!$1:$1048576, monthly!$D180, FALSE)), "", HLOOKUP(O$1, m_preprocess!$1:$1048576, monthly!$D180, FALSE))</f>
        <v>27.95199648570124</v>
      </c>
      <c r="P180">
        <f>IF(ISBLANK(HLOOKUP(P$1, m_preprocess!$1:$1048576, monthly!$D180, FALSE)), "", HLOOKUP(P$1, m_preprocess!$1:$1048576, monthly!$D180, FALSE))</f>
        <v>6.1822334545637991</v>
      </c>
      <c r="Q180">
        <f>IF(ISBLANK(HLOOKUP(Q$1, m_preprocess!$1:$1048576, monthly!$D180, FALSE)), "", HLOOKUP(Q$1, m_preprocess!$1:$1048576, monthly!$D180, FALSE))</f>
        <v>2.6117198258501682</v>
      </c>
      <c r="R180">
        <f>IF(ISBLANK(HLOOKUP(R$1, m_preprocess!$1:$1048576, monthly!$D180, FALSE)), "", HLOOKUP(R$1, m_preprocess!$1:$1048576, monthly!$D180, FALSE))</f>
        <v>3.5705136287136301</v>
      </c>
      <c r="S180">
        <f>IF(ISBLANK(HLOOKUP(S$1, m_preprocess!$1:$1048576, monthly!$D180, FALSE)), "", HLOOKUP(S$1, m_preprocess!$1:$1048576, monthly!$D180, FALSE))</f>
        <v>12.001954965566654</v>
      </c>
      <c r="T180">
        <f>IF(ISBLANK(HLOOKUP(T$1, m_preprocess!$1:$1048576, monthly!$D180, FALSE)), "", HLOOKUP(T$1, m_preprocess!$1:$1048576, monthly!$D180, FALSE))</f>
        <v>9.7678080655707866</v>
      </c>
      <c r="U180">
        <f>IF(ISBLANK(HLOOKUP(U$1, m_preprocess!$1:$1048576, monthly!$D180, FALSE)), "", HLOOKUP(U$1, m_preprocess!$1:$1048576, monthly!$D180, FALSE))</f>
        <v>414362.63699901075</v>
      </c>
      <c r="V180">
        <f>IF(ISBLANK(HLOOKUP(V$1, m_preprocess!$1:$1048576, monthly!$D180, FALSE)), "", HLOOKUP(V$1, m_preprocess!$1:$1048576, monthly!$D180, FALSE))</f>
        <v>1527388.2343750093</v>
      </c>
      <c r="W180">
        <f>IF(ISBLANK(HLOOKUP(W$1, m_preprocess!$1:$1048576, monthly!$D180, FALSE)), "", HLOOKUP(W$1, m_preprocess!$1:$1048576, monthly!$D180, FALSE))</f>
        <v>89.856451243814703</v>
      </c>
      <c r="X180">
        <f>IF(ISBLANK(HLOOKUP(X$1, m_preprocess!$1:$1048576, monthly!$D180, FALSE)), "", HLOOKUP(X$1, m_preprocess!$1:$1048576, monthly!$D180, FALSE))</f>
        <v>16231.417950580604</v>
      </c>
      <c r="Y180">
        <f>IF(ISBLANK(HLOOKUP(Y$1, m_preprocess!$1:$1048576, monthly!$D180, FALSE)), "", HLOOKUP(Y$1, m_preprocess!$1:$1048576, monthly!$D180, FALSE))</f>
        <v>11.720069223362616</v>
      </c>
      <c r="Z180">
        <f>IF(ISBLANK(HLOOKUP(Z$1, m_preprocess!$1:$1048576, monthly!$D180, FALSE)), "", HLOOKUP(Z$1, m_preprocess!$1:$1048576, monthly!$D180, FALSE))</f>
        <v>30.336677040002087</v>
      </c>
    </row>
    <row r="181" spans="1:26">
      <c r="A181" s="31">
        <v>39417</v>
      </c>
      <c r="B181">
        <v>2007</v>
      </c>
      <c r="C181">
        <v>12</v>
      </c>
      <c r="D181">
        <v>181</v>
      </c>
      <c r="E181">
        <f>IF(ISBLANK(HLOOKUP(E$1, m_preprocess!$1:$1048576, monthly!$D181, FALSE)), "", HLOOKUP(E$1, m_preprocess!$1:$1048576, monthly!$D181, FALSE))</f>
        <v>103.60419629610847</v>
      </c>
      <c r="F181">
        <f>IF(ISBLANK(HLOOKUP(F$1, m_preprocess!$1:$1048576, monthly!$D181, FALSE)), "", HLOOKUP(F$1, m_preprocess!$1:$1048576, monthly!$D181, FALSE))</f>
        <v>110.11374845688397</v>
      </c>
      <c r="G181">
        <f>IF(ISBLANK(HLOOKUP(G$1, m_preprocess!$1:$1048576, monthly!$D181, FALSE)), "", HLOOKUP(G$1, m_preprocess!$1:$1048576, monthly!$D181, FALSE))</f>
        <v>110.49190328254691</v>
      </c>
      <c r="H181">
        <f>IF(ISBLANK(HLOOKUP(H$1, m_preprocess!$1:$1048576, monthly!$D181, FALSE)), "", HLOOKUP(H$1, m_preprocess!$1:$1048576, monthly!$D181, FALSE))</f>
        <v>107.15568954268228</v>
      </c>
      <c r="I181">
        <f>IF(ISBLANK(HLOOKUP(I$1, m_preprocess!$1:$1048576, monthly!$D181, FALSE)), "", HLOOKUP(I$1, m_preprocess!$1:$1048576, monthly!$D181, FALSE))</f>
        <v>83.6</v>
      </c>
      <c r="J181">
        <f>IF(ISBLANK(HLOOKUP(J$1, m_preprocess!$1:$1048576, monthly!$D181, FALSE)), "", HLOOKUP(J$1, m_preprocess!$1:$1048576, monthly!$D181, FALSE))</f>
        <v>128.53</v>
      </c>
      <c r="K181">
        <f>IF(ISBLANK(HLOOKUP(K$1, m_preprocess!$1:$1048576, monthly!$D181, FALSE)), "", HLOOKUP(K$1, m_preprocess!$1:$1048576, monthly!$D181, FALSE))</f>
        <v>112.03608397198902</v>
      </c>
      <c r="L181">
        <f>IF(ISBLANK(HLOOKUP(L$1, m_preprocess!$1:$1048576, monthly!$D181, FALSE)), "", HLOOKUP(L$1, m_preprocess!$1:$1048576, monthly!$D181, FALSE))</f>
        <v>258.06301789965266</v>
      </c>
      <c r="M181">
        <f>IF(ISBLANK(HLOOKUP(M$1, m_preprocess!$1:$1048576, monthly!$D181, FALSE)), "", HLOOKUP(M$1, m_preprocess!$1:$1048576, monthly!$D181, FALSE))</f>
        <v>134.0233523516622</v>
      </c>
      <c r="N181">
        <f>IF(ISBLANK(HLOOKUP(N$1, m_preprocess!$1:$1048576, monthly!$D181, FALSE)), "", HLOOKUP(N$1, m_preprocess!$1:$1048576, monthly!$D181, FALSE))</f>
        <v>124.03966554799044</v>
      </c>
      <c r="O181">
        <f>IF(ISBLANK(HLOOKUP(O$1, m_preprocess!$1:$1048576, monthly!$D181, FALSE)), "", HLOOKUP(O$1, m_preprocess!$1:$1048576, monthly!$D181, FALSE))</f>
        <v>25.388615291468103</v>
      </c>
      <c r="P181">
        <f>IF(ISBLANK(HLOOKUP(P$1, m_preprocess!$1:$1048576, monthly!$D181, FALSE)), "", HLOOKUP(P$1, m_preprocess!$1:$1048576, monthly!$D181, FALSE))</f>
        <v>5.0941936313331535</v>
      </c>
      <c r="Q181">
        <f>IF(ISBLANK(HLOOKUP(Q$1, m_preprocess!$1:$1048576, monthly!$D181, FALSE)), "", HLOOKUP(Q$1, m_preprocess!$1:$1048576, monthly!$D181, FALSE))</f>
        <v>2.0505383368853609</v>
      </c>
      <c r="R181">
        <f>IF(ISBLANK(HLOOKUP(R$1, m_preprocess!$1:$1048576, monthly!$D181, FALSE)), "", HLOOKUP(R$1, m_preprocess!$1:$1048576, monthly!$D181, FALSE))</f>
        <v>3.0436552944477921</v>
      </c>
      <c r="S181">
        <f>IF(ISBLANK(HLOOKUP(S$1, m_preprocess!$1:$1048576, monthly!$D181, FALSE)), "", HLOOKUP(S$1, m_preprocess!$1:$1048576, monthly!$D181, FALSE))</f>
        <v>10.193446900420506</v>
      </c>
      <c r="T181">
        <f>IF(ISBLANK(HLOOKUP(T$1, m_preprocess!$1:$1048576, monthly!$D181, FALSE)), "", HLOOKUP(T$1, m_preprocess!$1:$1048576, monthly!$D181, FALSE))</f>
        <v>10.100974759714441</v>
      </c>
      <c r="U181">
        <f>IF(ISBLANK(HLOOKUP(U$1, m_preprocess!$1:$1048576, monthly!$D181, FALSE)), "", HLOOKUP(U$1, m_preprocess!$1:$1048576, monthly!$D181, FALSE))</f>
        <v>488437.15329647408</v>
      </c>
      <c r="V181">
        <f>IF(ISBLANK(HLOOKUP(V$1, m_preprocess!$1:$1048576, monthly!$D181, FALSE)), "", HLOOKUP(V$1, m_preprocess!$1:$1048576, monthly!$D181, FALSE))</f>
        <v>1551150.6115364961</v>
      </c>
      <c r="W181">
        <f>IF(ISBLANK(HLOOKUP(W$1, m_preprocess!$1:$1048576, monthly!$D181, FALSE)), "", HLOOKUP(W$1, m_preprocess!$1:$1048576, monthly!$D181, FALSE))</f>
        <v>87.43871102617203</v>
      </c>
      <c r="X181">
        <f>IF(ISBLANK(HLOOKUP(X$1, m_preprocess!$1:$1048576, monthly!$D181, FALSE)), "", HLOOKUP(X$1, m_preprocess!$1:$1048576, monthly!$D181, FALSE))</f>
        <v>16017.909765609402</v>
      </c>
      <c r="Y181">
        <f>IF(ISBLANK(HLOOKUP(Y$1, m_preprocess!$1:$1048576, monthly!$D181, FALSE)), "", HLOOKUP(Y$1, m_preprocess!$1:$1048576, monthly!$D181, FALSE))</f>
        <v>11.519045657160975</v>
      </c>
      <c r="Z181">
        <f>IF(ISBLANK(HLOOKUP(Z$1, m_preprocess!$1:$1048576, monthly!$D181, FALSE)), "", HLOOKUP(Z$1, m_preprocess!$1:$1048576, monthly!$D181, FALSE))</f>
        <v>-454.7519843800028</v>
      </c>
    </row>
    <row r="182" spans="1:26">
      <c r="A182" s="31">
        <v>39448</v>
      </c>
      <c r="B182">
        <v>2008</v>
      </c>
      <c r="C182">
        <v>1</v>
      </c>
      <c r="D182">
        <v>182</v>
      </c>
      <c r="E182">
        <f>IF(ISBLANK(HLOOKUP(E$1, m_preprocess!$1:$1048576, monthly!$D182, FALSE)), "", HLOOKUP(E$1, m_preprocess!$1:$1048576, monthly!$D182, FALSE))</f>
        <v>93.065505758009778</v>
      </c>
      <c r="F182">
        <f>IF(ISBLANK(HLOOKUP(F$1, m_preprocess!$1:$1048576, monthly!$D182, FALSE)), "", HLOOKUP(F$1, m_preprocess!$1:$1048576, monthly!$D182, FALSE))</f>
        <v>92.06999416533985</v>
      </c>
      <c r="G182">
        <f>IF(ISBLANK(HLOOKUP(G$1, m_preprocess!$1:$1048576, monthly!$D182, FALSE)), "", HLOOKUP(G$1, m_preprocess!$1:$1048576, monthly!$D182, FALSE))</f>
        <v>105.95621125131508</v>
      </c>
      <c r="H182">
        <f>IF(ISBLANK(HLOOKUP(H$1, m_preprocess!$1:$1048576, monthly!$D182, FALSE)), "", HLOOKUP(H$1, m_preprocess!$1:$1048576, monthly!$D182, FALSE))</f>
        <v>72.761725799961113</v>
      </c>
      <c r="I182">
        <f>IF(ISBLANK(HLOOKUP(I$1, m_preprocess!$1:$1048576, monthly!$D182, FALSE)), "", HLOOKUP(I$1, m_preprocess!$1:$1048576, monthly!$D182, FALSE))</f>
        <v>66.7</v>
      </c>
      <c r="J182">
        <f>IF(ISBLANK(HLOOKUP(J$1, m_preprocess!$1:$1048576, monthly!$D182, FALSE)), "", HLOOKUP(J$1, m_preprocess!$1:$1048576, monthly!$D182, FALSE))</f>
        <v>111.98</v>
      </c>
      <c r="K182">
        <f>IF(ISBLANK(HLOOKUP(K$1, m_preprocess!$1:$1048576, monthly!$D182, FALSE)), "", HLOOKUP(K$1, m_preprocess!$1:$1048576, monthly!$D182, FALSE))</f>
        <v>114.61773158776583</v>
      </c>
      <c r="L182">
        <f>IF(ISBLANK(HLOOKUP(L$1, m_preprocess!$1:$1048576, monthly!$D182, FALSE)), "", HLOOKUP(L$1, m_preprocess!$1:$1048576, monthly!$D182, FALSE))</f>
        <v>221.87215309801326</v>
      </c>
      <c r="M182">
        <f>IF(ISBLANK(HLOOKUP(M$1, m_preprocess!$1:$1048576, monthly!$D182, FALSE)), "", HLOOKUP(M$1, m_preprocess!$1:$1048576, monthly!$D182, FALSE))</f>
        <v>122.11777848615856</v>
      </c>
      <c r="N182">
        <f>IF(ISBLANK(HLOOKUP(N$1, m_preprocess!$1:$1048576, monthly!$D182, FALSE)), "", HLOOKUP(N$1, m_preprocess!$1:$1048576, monthly!$D182, FALSE))</f>
        <v>99.754374611854715</v>
      </c>
      <c r="O182">
        <f>IF(ISBLANK(HLOOKUP(O$1, m_preprocess!$1:$1048576, monthly!$D182, FALSE)), "", HLOOKUP(O$1, m_preprocess!$1:$1048576, monthly!$D182, FALSE))</f>
        <v>26.278176024132922</v>
      </c>
      <c r="P182">
        <f>IF(ISBLANK(HLOOKUP(P$1, m_preprocess!$1:$1048576, monthly!$D182, FALSE)), "", HLOOKUP(P$1, m_preprocess!$1:$1048576, monthly!$D182, FALSE))</f>
        <v>4.8974880014038753</v>
      </c>
      <c r="Q182">
        <f>IF(ISBLANK(HLOOKUP(Q$1, m_preprocess!$1:$1048576, monthly!$D182, FALSE)), "", HLOOKUP(Q$1, m_preprocess!$1:$1048576, monthly!$D182, FALSE))</f>
        <v>2.1707266004100592</v>
      </c>
      <c r="R182">
        <f>IF(ISBLANK(HLOOKUP(R$1, m_preprocess!$1:$1048576, monthly!$D182, FALSE)), "", HLOOKUP(R$1, m_preprocess!$1:$1048576, monthly!$D182, FALSE))</f>
        <v>2.7267614009938166</v>
      </c>
      <c r="S182">
        <f>IF(ISBLANK(HLOOKUP(S$1, m_preprocess!$1:$1048576, monthly!$D182, FALSE)), "", HLOOKUP(S$1, m_preprocess!$1:$1048576, monthly!$D182, FALSE))</f>
        <v>11.830370311053398</v>
      </c>
      <c r="T182">
        <f>IF(ISBLANK(HLOOKUP(T$1, m_preprocess!$1:$1048576, monthly!$D182, FALSE)), "", HLOOKUP(T$1, m_preprocess!$1:$1048576, monthly!$D182, FALSE))</f>
        <v>9.5503177116756461</v>
      </c>
      <c r="U182">
        <f>IF(ISBLANK(HLOOKUP(U$1, m_preprocess!$1:$1048576, monthly!$D182, FALSE)), "", HLOOKUP(U$1, m_preprocess!$1:$1048576, monthly!$D182, FALSE))</f>
        <v>426261.47002258484</v>
      </c>
      <c r="V182">
        <f>IF(ISBLANK(HLOOKUP(V$1, m_preprocess!$1:$1048576, monthly!$D182, FALSE)), "", HLOOKUP(V$1, m_preprocess!$1:$1048576, monthly!$D182, FALSE))</f>
        <v>1502392.0045677908</v>
      </c>
      <c r="W182">
        <f>IF(ISBLANK(HLOOKUP(W$1, m_preprocess!$1:$1048576, monthly!$D182, FALSE)), "", HLOOKUP(W$1, m_preprocess!$1:$1048576, monthly!$D182, FALSE))</f>
        <v>85.731833871823241</v>
      </c>
      <c r="X182">
        <f>IF(ISBLANK(HLOOKUP(X$1, m_preprocess!$1:$1048576, monthly!$D182, FALSE)), "", HLOOKUP(X$1, m_preprocess!$1:$1048576, monthly!$D182, FALSE))</f>
        <v>15549.797230869557</v>
      </c>
      <c r="Y182">
        <f>IF(ISBLANK(HLOOKUP(Y$1, m_preprocess!$1:$1048576, monthly!$D182, FALSE)), "", HLOOKUP(Y$1, m_preprocess!$1:$1048576, monthly!$D182, FALSE))</f>
        <v>10.282522947103113</v>
      </c>
      <c r="Z182">
        <f>IF(ISBLANK(HLOOKUP(Z$1, m_preprocess!$1:$1048576, monthly!$D182, FALSE)), "", HLOOKUP(Z$1, m_preprocess!$1:$1048576, monthly!$D182, FALSE))</f>
        <v>324.55349613999624</v>
      </c>
    </row>
    <row r="183" spans="1:26">
      <c r="A183" s="31">
        <v>39479</v>
      </c>
      <c r="B183">
        <v>2008</v>
      </c>
      <c r="C183">
        <v>2</v>
      </c>
      <c r="D183">
        <v>183</v>
      </c>
      <c r="E183">
        <f>IF(ISBLANK(HLOOKUP(E$1, m_preprocess!$1:$1048576, monthly!$D183, FALSE)), "", HLOOKUP(E$1, m_preprocess!$1:$1048576, monthly!$D183, FALSE))</f>
        <v>98.088552100718715</v>
      </c>
      <c r="F183">
        <f>IF(ISBLANK(HLOOKUP(F$1, m_preprocess!$1:$1048576, monthly!$D183, FALSE)), "", HLOOKUP(F$1, m_preprocess!$1:$1048576, monthly!$D183, FALSE))</f>
        <v>97.800561286371263</v>
      </c>
      <c r="G183">
        <f>IF(ISBLANK(HLOOKUP(G$1, m_preprocess!$1:$1048576, monthly!$D183, FALSE)), "", HLOOKUP(G$1, m_preprocess!$1:$1048576, monthly!$D183, FALSE))</f>
        <v>109.53927803650056</v>
      </c>
      <c r="H183">
        <f>IF(ISBLANK(HLOOKUP(H$1, m_preprocess!$1:$1048576, monthly!$D183, FALSE)), "", HLOOKUP(H$1, m_preprocess!$1:$1048576, monthly!$D183, FALSE))</f>
        <v>71.111833413596017</v>
      </c>
      <c r="I183">
        <f>IF(ISBLANK(HLOOKUP(I$1, m_preprocess!$1:$1048576, monthly!$D183, FALSE)), "", HLOOKUP(I$1, m_preprocess!$1:$1048576, monthly!$D183, FALSE))</f>
        <v>59.7</v>
      </c>
      <c r="J183">
        <f>IF(ISBLANK(HLOOKUP(J$1, m_preprocess!$1:$1048576, monthly!$D183, FALSE)), "", HLOOKUP(J$1, m_preprocess!$1:$1048576, monthly!$D183, FALSE))</f>
        <v>106.92</v>
      </c>
      <c r="K183">
        <f>IF(ISBLANK(HLOOKUP(K$1, m_preprocess!$1:$1048576, monthly!$D183, FALSE)), "", HLOOKUP(K$1, m_preprocess!$1:$1048576, monthly!$D183, FALSE))</f>
        <v>113.26930838642657</v>
      </c>
      <c r="L183">
        <f>IF(ISBLANK(HLOOKUP(L$1, m_preprocess!$1:$1048576, monthly!$D183, FALSE)), "", HLOOKUP(L$1, m_preprocess!$1:$1048576, monthly!$D183, FALSE))</f>
        <v>225.288985540775</v>
      </c>
      <c r="M183">
        <f>IF(ISBLANK(HLOOKUP(M$1, m_preprocess!$1:$1048576, monthly!$D183, FALSE)), "", HLOOKUP(M$1, m_preprocess!$1:$1048576, monthly!$D183, FALSE))</f>
        <v>112.34416235349013</v>
      </c>
      <c r="N183">
        <f>IF(ISBLANK(HLOOKUP(N$1, m_preprocess!$1:$1048576, monthly!$D183, FALSE)), "", HLOOKUP(N$1, m_preprocess!$1:$1048576, monthly!$D183, FALSE))</f>
        <v>112.94482318728485</v>
      </c>
      <c r="O183">
        <f>IF(ISBLANK(HLOOKUP(O$1, m_preprocess!$1:$1048576, monthly!$D183, FALSE)), "", HLOOKUP(O$1, m_preprocess!$1:$1048576, monthly!$D183, FALSE))</f>
        <v>27.837948705546442</v>
      </c>
      <c r="P183">
        <f>IF(ISBLANK(HLOOKUP(P$1, m_preprocess!$1:$1048576, monthly!$D183, FALSE)), "", HLOOKUP(P$1, m_preprocess!$1:$1048576, monthly!$D183, FALSE))</f>
        <v>5.0804288421411563</v>
      </c>
      <c r="Q183">
        <f>IF(ISBLANK(HLOOKUP(Q$1, m_preprocess!$1:$1048576, monthly!$D183, FALSE)), "", HLOOKUP(Q$1, m_preprocess!$1:$1048576, monthly!$D183, FALSE))</f>
        <v>2.1832599525204817</v>
      </c>
      <c r="R183">
        <f>IF(ISBLANK(HLOOKUP(R$1, m_preprocess!$1:$1048576, monthly!$D183, FALSE)), "", HLOOKUP(R$1, m_preprocess!$1:$1048576, monthly!$D183, FALSE))</f>
        <v>2.8971688896206746</v>
      </c>
      <c r="S183">
        <f>IF(ISBLANK(HLOOKUP(S$1, m_preprocess!$1:$1048576, monthly!$D183, FALSE)), "", HLOOKUP(S$1, m_preprocess!$1:$1048576, monthly!$D183, FALSE))</f>
        <v>11.370289789805835</v>
      </c>
      <c r="T183">
        <f>IF(ISBLANK(HLOOKUP(T$1, m_preprocess!$1:$1048576, monthly!$D183, FALSE)), "", HLOOKUP(T$1, m_preprocess!$1:$1048576, monthly!$D183, FALSE))</f>
        <v>11.387230073599449</v>
      </c>
      <c r="U183">
        <f>IF(ISBLANK(HLOOKUP(U$1, m_preprocess!$1:$1048576, monthly!$D183, FALSE)), "", HLOOKUP(U$1, m_preprocess!$1:$1048576, monthly!$D183, FALSE))</f>
        <v>407540.84918670222</v>
      </c>
      <c r="V183">
        <f>IF(ISBLANK(HLOOKUP(V$1, m_preprocess!$1:$1048576, monthly!$D183, FALSE)), "", HLOOKUP(V$1, m_preprocess!$1:$1048576, monthly!$D183, FALSE))</f>
        <v>1508632.3258278172</v>
      </c>
      <c r="W183">
        <f>IF(ISBLANK(HLOOKUP(W$1, m_preprocess!$1:$1048576, monthly!$D183, FALSE)), "", HLOOKUP(W$1, m_preprocess!$1:$1048576, monthly!$D183, FALSE))</f>
        <v>81.43691333006241</v>
      </c>
      <c r="X183">
        <f>IF(ISBLANK(HLOOKUP(X$1, m_preprocess!$1:$1048576, monthly!$D183, FALSE)), "", HLOOKUP(X$1, m_preprocess!$1:$1048576, monthly!$D183, FALSE))</f>
        <v>14993.867567870149</v>
      </c>
      <c r="Y183">
        <f>IF(ISBLANK(HLOOKUP(Y$1, m_preprocess!$1:$1048576, monthly!$D183, FALSE)), "", HLOOKUP(Y$1, m_preprocess!$1:$1048576, monthly!$D183, FALSE))</f>
        <v>9.7413268103173216</v>
      </c>
      <c r="Z183">
        <f>IF(ISBLANK(HLOOKUP(Z$1, m_preprocess!$1:$1048576, monthly!$D183, FALSE)), "", HLOOKUP(Z$1, m_preprocess!$1:$1048576, monthly!$D183, FALSE))</f>
        <v>527.35815127000114</v>
      </c>
    </row>
    <row r="184" spans="1:26">
      <c r="A184" s="31">
        <v>39508</v>
      </c>
      <c r="B184">
        <v>2008</v>
      </c>
      <c r="C184">
        <v>3</v>
      </c>
      <c r="D184">
        <v>184</v>
      </c>
      <c r="E184">
        <f>IF(ISBLANK(HLOOKUP(E$1, m_preprocess!$1:$1048576, monthly!$D184, FALSE)), "", HLOOKUP(E$1, m_preprocess!$1:$1048576, monthly!$D184, FALSE))</f>
        <v>93.26784696524247</v>
      </c>
      <c r="F184">
        <f>IF(ISBLANK(HLOOKUP(F$1, m_preprocess!$1:$1048576, monthly!$D184, FALSE)), "", HLOOKUP(F$1, m_preprocess!$1:$1048576, monthly!$D184, FALSE))</f>
        <v>89.384082677087491</v>
      </c>
      <c r="G184">
        <f>IF(ISBLANK(HLOOKUP(G$1, m_preprocess!$1:$1048576, monthly!$D184, FALSE)), "", HLOOKUP(G$1, m_preprocess!$1:$1048576, monthly!$D184, FALSE))</f>
        <v>108.82980476890212</v>
      </c>
      <c r="H184">
        <f>IF(ISBLANK(HLOOKUP(H$1, m_preprocess!$1:$1048576, monthly!$D184, FALSE)), "", HLOOKUP(H$1, m_preprocess!$1:$1048576, monthly!$D184, FALSE))</f>
        <v>75.359771525530178</v>
      </c>
      <c r="I184">
        <f>IF(ISBLANK(HLOOKUP(I$1, m_preprocess!$1:$1048576, monthly!$D184, FALSE)), "", HLOOKUP(I$1, m_preprocess!$1:$1048576, monthly!$D184, FALSE))</f>
        <v>56</v>
      </c>
      <c r="J184">
        <f>IF(ISBLANK(HLOOKUP(J$1, m_preprocess!$1:$1048576, monthly!$D184, FALSE)), "", HLOOKUP(J$1, m_preprocess!$1:$1048576, monthly!$D184, FALSE))</f>
        <v>106.38</v>
      </c>
      <c r="K184">
        <f>IF(ISBLANK(HLOOKUP(K$1, m_preprocess!$1:$1048576, monthly!$D184, FALSE)), "", HLOOKUP(K$1, m_preprocess!$1:$1048576, monthly!$D184, FALSE))</f>
        <v>114.40036727034408</v>
      </c>
      <c r="L184">
        <f>IF(ISBLANK(HLOOKUP(L$1, m_preprocess!$1:$1048576, monthly!$D184, FALSE)), "", HLOOKUP(L$1, m_preprocess!$1:$1048576, monthly!$D184, FALSE))</f>
        <v>239.60095831191168</v>
      </c>
      <c r="M184">
        <f>IF(ISBLANK(HLOOKUP(M$1, m_preprocess!$1:$1048576, monthly!$D184, FALSE)), "", HLOOKUP(M$1, m_preprocess!$1:$1048576, monthly!$D184, FALSE))</f>
        <v>131.93339763268966</v>
      </c>
      <c r="N184">
        <f>IF(ISBLANK(HLOOKUP(N$1, m_preprocess!$1:$1048576, monthly!$D184, FALSE)), "", HLOOKUP(N$1, m_preprocess!$1:$1048576, monthly!$D184, FALSE))</f>
        <v>107.66756067922202</v>
      </c>
      <c r="O184">
        <f>IF(ISBLANK(HLOOKUP(O$1, m_preprocess!$1:$1048576, monthly!$D184, FALSE)), "", HLOOKUP(O$1, m_preprocess!$1:$1048576, monthly!$D184, FALSE))</f>
        <v>26.121730420558169</v>
      </c>
      <c r="P184">
        <f>IF(ISBLANK(HLOOKUP(P$1, m_preprocess!$1:$1048576, monthly!$D184, FALSE)), "", HLOOKUP(P$1, m_preprocess!$1:$1048576, monthly!$D184, FALSE))</f>
        <v>4.8649819125209177</v>
      </c>
      <c r="Q184">
        <f>IF(ISBLANK(HLOOKUP(Q$1, m_preprocess!$1:$1048576, monthly!$D184, FALSE)), "", HLOOKUP(Q$1, m_preprocess!$1:$1048576, monthly!$D184, FALSE))</f>
        <v>2.1280048305165593</v>
      </c>
      <c r="R184">
        <f>IF(ISBLANK(HLOOKUP(R$1, m_preprocess!$1:$1048576, monthly!$D184, FALSE)), "", HLOOKUP(R$1, m_preprocess!$1:$1048576, monthly!$D184, FALSE))</f>
        <v>2.7369770820043589</v>
      </c>
      <c r="S184">
        <f>IF(ISBLANK(HLOOKUP(S$1, m_preprocess!$1:$1048576, monthly!$D184, FALSE)), "", HLOOKUP(S$1, m_preprocess!$1:$1048576, monthly!$D184, FALSE))</f>
        <v>11.462572370055129</v>
      </c>
      <c r="T184">
        <f>IF(ISBLANK(HLOOKUP(T$1, m_preprocess!$1:$1048576, monthly!$D184, FALSE)), "", HLOOKUP(T$1, m_preprocess!$1:$1048576, monthly!$D184, FALSE))</f>
        <v>9.7941761379821237</v>
      </c>
      <c r="U184">
        <f>IF(ISBLANK(HLOOKUP(U$1, m_preprocess!$1:$1048576, monthly!$D184, FALSE)), "", HLOOKUP(U$1, m_preprocess!$1:$1048576, monthly!$D184, FALSE))</f>
        <v>400765.76953006268</v>
      </c>
      <c r="V184">
        <f>IF(ISBLANK(HLOOKUP(V$1, m_preprocess!$1:$1048576, monthly!$D184, FALSE)), "", HLOOKUP(V$1, m_preprocess!$1:$1048576, monthly!$D184, FALSE))</f>
        <v>1493846.7818888831</v>
      </c>
      <c r="W184">
        <f>IF(ISBLANK(HLOOKUP(W$1, m_preprocess!$1:$1048576, monthly!$D184, FALSE)), "", HLOOKUP(W$1, m_preprocess!$1:$1048576, monthly!$D184, FALSE))</f>
        <v>79.998947448307007</v>
      </c>
      <c r="X184">
        <f>IF(ISBLANK(HLOOKUP(X$1, m_preprocess!$1:$1048576, monthly!$D184, FALSE)), "", HLOOKUP(X$1, m_preprocess!$1:$1048576, monthly!$D184, FALSE))</f>
        <v>14645.242621460968</v>
      </c>
      <c r="Y184">
        <f>IF(ISBLANK(HLOOKUP(Y$1, m_preprocess!$1:$1048576, monthly!$D184, FALSE)), "", HLOOKUP(Y$1, m_preprocess!$1:$1048576, monthly!$D184, FALSE))</f>
        <v>9.336866055467631</v>
      </c>
      <c r="Z184">
        <f>IF(ISBLANK(HLOOKUP(Z$1, m_preprocess!$1:$1048576, monthly!$D184, FALSE)), "", HLOOKUP(Z$1, m_preprocess!$1:$1048576, monthly!$D184, FALSE))</f>
        <v>-11.085286689999975</v>
      </c>
    </row>
    <row r="185" spans="1:26">
      <c r="A185" s="31">
        <v>39539</v>
      </c>
      <c r="B185">
        <v>2008</v>
      </c>
      <c r="C185">
        <v>4</v>
      </c>
      <c r="D185">
        <v>185</v>
      </c>
      <c r="E185">
        <f>IF(ISBLANK(HLOOKUP(E$1, m_preprocess!$1:$1048576, monthly!$D185, FALSE)), "", HLOOKUP(E$1, m_preprocess!$1:$1048576, monthly!$D185, FALSE))</f>
        <v>100.14779221962532</v>
      </c>
      <c r="F185">
        <f>IF(ISBLANK(HLOOKUP(F$1, m_preprocess!$1:$1048576, monthly!$D185, FALSE)), "", HLOOKUP(F$1, m_preprocess!$1:$1048576, monthly!$D185, FALSE))</f>
        <v>99.645319966300107</v>
      </c>
      <c r="G185">
        <f>IF(ISBLANK(HLOOKUP(G$1, m_preprocess!$1:$1048576, monthly!$D185, FALSE)), "", HLOOKUP(G$1, m_preprocess!$1:$1048576, monthly!$D185, FALSE))</f>
        <v>109.29924504065646</v>
      </c>
      <c r="H185">
        <f>IF(ISBLANK(HLOOKUP(H$1, m_preprocess!$1:$1048576, monthly!$D185, FALSE)), "", HLOOKUP(H$1, m_preprocess!$1:$1048576, monthly!$D185, FALSE))</f>
        <v>71.644179882250697</v>
      </c>
      <c r="I185">
        <f>IF(ISBLANK(HLOOKUP(I$1, m_preprocess!$1:$1048576, monthly!$D185, FALSE)), "", HLOOKUP(I$1, m_preprocess!$1:$1048576, monthly!$D185, FALSE))</f>
        <v>65.3</v>
      </c>
      <c r="J185">
        <f>IF(ISBLANK(HLOOKUP(J$1, m_preprocess!$1:$1048576, monthly!$D185, FALSE)), "", HLOOKUP(J$1, m_preprocess!$1:$1048576, monthly!$D185, FALSE))</f>
        <v>112.78</v>
      </c>
      <c r="K185">
        <f>IF(ISBLANK(HLOOKUP(K$1, m_preprocess!$1:$1048576, monthly!$D185, FALSE)), "", HLOOKUP(K$1, m_preprocess!$1:$1048576, monthly!$D185, FALSE))</f>
        <v>113.48471774014519</v>
      </c>
      <c r="L185">
        <f>IF(ISBLANK(HLOOKUP(L$1, m_preprocess!$1:$1048576, monthly!$D185, FALSE)), "", HLOOKUP(L$1, m_preprocess!$1:$1048576, monthly!$D185, FALSE))</f>
        <v>271.22211512177552</v>
      </c>
      <c r="M185">
        <f>IF(ISBLANK(HLOOKUP(M$1, m_preprocess!$1:$1048576, monthly!$D185, FALSE)), "", HLOOKUP(M$1, m_preprocess!$1:$1048576, monthly!$D185, FALSE))</f>
        <v>143.93557093558121</v>
      </c>
      <c r="N185">
        <f>IF(ISBLANK(HLOOKUP(N$1, m_preprocess!$1:$1048576, monthly!$D185, FALSE)), "", HLOOKUP(N$1, m_preprocess!$1:$1048576, monthly!$D185, FALSE))</f>
        <v>127.28654418619426</v>
      </c>
      <c r="O185">
        <f>IF(ISBLANK(HLOOKUP(O$1, m_preprocess!$1:$1048576, monthly!$D185, FALSE)), "", HLOOKUP(O$1, m_preprocess!$1:$1048576, monthly!$D185, FALSE))</f>
        <v>31.006200133743995</v>
      </c>
      <c r="P185">
        <f>IF(ISBLANK(HLOOKUP(P$1, m_preprocess!$1:$1048576, monthly!$D185, FALSE)), "", HLOOKUP(P$1, m_preprocess!$1:$1048576, monthly!$D185, FALSE))</f>
        <v>5.8907786616414608</v>
      </c>
      <c r="Q185">
        <f>IF(ISBLANK(HLOOKUP(Q$1, m_preprocess!$1:$1048576, monthly!$D185, FALSE)), "", HLOOKUP(Q$1, m_preprocess!$1:$1048576, monthly!$D185, FALSE))</f>
        <v>2.536781636166916</v>
      </c>
      <c r="R185">
        <f>IF(ISBLANK(HLOOKUP(R$1, m_preprocess!$1:$1048576, monthly!$D185, FALSE)), "", HLOOKUP(R$1, m_preprocess!$1:$1048576, monthly!$D185, FALSE))</f>
        <v>3.3539970254745448</v>
      </c>
      <c r="S185">
        <f>IF(ISBLANK(HLOOKUP(S$1, m_preprocess!$1:$1048576, monthly!$D185, FALSE)), "", HLOOKUP(S$1, m_preprocess!$1:$1048576, monthly!$D185, FALSE))</f>
        <v>13.9705674208729</v>
      </c>
      <c r="T185">
        <f>IF(ISBLANK(HLOOKUP(T$1, m_preprocess!$1:$1048576, monthly!$D185, FALSE)), "", HLOOKUP(T$1, m_preprocess!$1:$1048576, monthly!$D185, FALSE))</f>
        <v>11.144854051229636</v>
      </c>
      <c r="U185">
        <f>IF(ISBLANK(HLOOKUP(U$1, m_preprocess!$1:$1048576, monthly!$D185, FALSE)), "", HLOOKUP(U$1, m_preprocess!$1:$1048576, monthly!$D185, FALSE))</f>
        <v>401385.19210952293</v>
      </c>
      <c r="V185">
        <f>IF(ISBLANK(HLOOKUP(V$1, m_preprocess!$1:$1048576, monthly!$D185, FALSE)), "", HLOOKUP(V$1, m_preprocess!$1:$1048576, monthly!$D185, FALSE))</f>
        <v>1507880.0584123395</v>
      </c>
      <c r="W185">
        <f>IF(ISBLANK(HLOOKUP(W$1, m_preprocess!$1:$1048576, monthly!$D185, FALSE)), "", HLOOKUP(W$1, m_preprocess!$1:$1048576, monthly!$D185, FALSE))</f>
        <v>78.02816086826401</v>
      </c>
      <c r="X185">
        <f>IF(ISBLANK(HLOOKUP(X$1, m_preprocess!$1:$1048576, monthly!$D185, FALSE)), "", HLOOKUP(X$1, m_preprocess!$1:$1048576, monthly!$D185, FALSE))</f>
        <v>14754.466580195118</v>
      </c>
      <c r="Y185">
        <f>IF(ISBLANK(HLOOKUP(Y$1, m_preprocess!$1:$1048576, monthly!$D185, FALSE)), "", HLOOKUP(Y$1, m_preprocess!$1:$1048576, monthly!$D185, FALSE))</f>
        <v>9.7057924014987069</v>
      </c>
      <c r="Z185">
        <f>IF(ISBLANK(HLOOKUP(Z$1, m_preprocess!$1:$1048576, monthly!$D185, FALSE)), "", HLOOKUP(Z$1, m_preprocess!$1:$1048576, monthly!$D185, FALSE))</f>
        <v>-61.355351029996655</v>
      </c>
    </row>
    <row r="186" spans="1:26">
      <c r="A186" s="31">
        <v>39569</v>
      </c>
      <c r="B186">
        <v>2008</v>
      </c>
      <c r="C186">
        <v>5</v>
      </c>
      <c r="D186">
        <v>186</v>
      </c>
      <c r="E186">
        <f>IF(ISBLANK(HLOOKUP(E$1, m_preprocess!$1:$1048576, monthly!$D186, FALSE)), "", HLOOKUP(E$1, m_preprocess!$1:$1048576, monthly!$D186, FALSE))</f>
        <v>96.820700634628551</v>
      </c>
      <c r="F186">
        <f>IF(ISBLANK(HLOOKUP(F$1, m_preprocess!$1:$1048576, monthly!$D186, FALSE)), "", HLOOKUP(F$1, m_preprocess!$1:$1048576, monthly!$D186, FALSE))</f>
        <v>94.867505527404646</v>
      </c>
      <c r="G186">
        <f>IF(ISBLANK(HLOOKUP(G$1, m_preprocess!$1:$1048576, monthly!$D186, FALSE)), "", HLOOKUP(G$1, m_preprocess!$1:$1048576, monthly!$D186, FALSE))</f>
        <v>109.09484668153392</v>
      </c>
      <c r="H186">
        <f>IF(ISBLANK(HLOOKUP(H$1, m_preprocess!$1:$1048576, monthly!$D186, FALSE)), "", HLOOKUP(H$1, m_preprocess!$1:$1048576, monthly!$D186, FALSE))</f>
        <v>74.014385012478883</v>
      </c>
      <c r="I186">
        <f>IF(ISBLANK(HLOOKUP(I$1, m_preprocess!$1:$1048576, monthly!$D186, FALSE)), "", HLOOKUP(I$1, m_preprocess!$1:$1048576, monthly!$D186, FALSE))</f>
        <v>58.4</v>
      </c>
      <c r="J186">
        <f>IF(ISBLANK(HLOOKUP(J$1, m_preprocess!$1:$1048576, monthly!$D186, FALSE)), "", HLOOKUP(J$1, m_preprocess!$1:$1048576, monthly!$D186, FALSE))</f>
        <v>114.87</v>
      </c>
      <c r="K186">
        <f>IF(ISBLANK(HLOOKUP(K$1, m_preprocess!$1:$1048576, monthly!$D186, FALSE)), "", HLOOKUP(K$1, m_preprocess!$1:$1048576, monthly!$D186, FALSE))</f>
        <v>115.97674306820893</v>
      </c>
      <c r="L186">
        <f>IF(ISBLANK(HLOOKUP(L$1, m_preprocess!$1:$1048576, monthly!$D186, FALSE)), "", HLOOKUP(L$1, m_preprocess!$1:$1048576, monthly!$D186, FALSE))</f>
        <v>269.17909031105881</v>
      </c>
      <c r="M186">
        <f>IF(ISBLANK(HLOOKUP(M$1, m_preprocess!$1:$1048576, monthly!$D186, FALSE)), "", HLOOKUP(M$1, m_preprocess!$1:$1048576, monthly!$D186, FALSE))</f>
        <v>147.07192546375816</v>
      </c>
      <c r="N186">
        <f>IF(ISBLANK(HLOOKUP(N$1, m_preprocess!$1:$1048576, monthly!$D186, FALSE)), "", HLOOKUP(N$1, m_preprocess!$1:$1048576, monthly!$D186, FALSE))</f>
        <v>122.10716484730065</v>
      </c>
      <c r="O186">
        <f>IF(ISBLANK(HLOOKUP(O$1, m_preprocess!$1:$1048576, monthly!$D186, FALSE)), "", HLOOKUP(O$1, m_preprocess!$1:$1048576, monthly!$D186, FALSE))</f>
        <v>30.957687636460683</v>
      </c>
      <c r="P186">
        <f>IF(ISBLANK(HLOOKUP(P$1, m_preprocess!$1:$1048576, monthly!$D186, FALSE)), "", HLOOKUP(P$1, m_preprocess!$1:$1048576, monthly!$D186, FALSE))</f>
        <v>5.5275997442408569</v>
      </c>
      <c r="Q186">
        <f>IF(ISBLANK(HLOOKUP(Q$1, m_preprocess!$1:$1048576, monthly!$D186, FALSE)), "", HLOOKUP(Q$1, m_preprocess!$1:$1048576, monthly!$D186, FALSE))</f>
        <v>2.3737737397988128</v>
      </c>
      <c r="R186">
        <f>IF(ISBLANK(HLOOKUP(R$1, m_preprocess!$1:$1048576, monthly!$D186, FALSE)), "", HLOOKUP(R$1, m_preprocess!$1:$1048576, monthly!$D186, FALSE))</f>
        <v>3.1538260044420441</v>
      </c>
      <c r="S186">
        <f>IF(ISBLANK(HLOOKUP(S$1, m_preprocess!$1:$1048576, monthly!$D186, FALSE)), "", HLOOKUP(S$1, m_preprocess!$1:$1048576, monthly!$D186, FALSE))</f>
        <v>14.723240604511181</v>
      </c>
      <c r="T186">
        <f>IF(ISBLANK(HLOOKUP(T$1, m_preprocess!$1:$1048576, monthly!$D186, FALSE)), "", HLOOKUP(T$1, m_preprocess!$1:$1048576, monthly!$D186, FALSE))</f>
        <v>10.706847287708653</v>
      </c>
      <c r="U186">
        <f>IF(ISBLANK(HLOOKUP(U$1, m_preprocess!$1:$1048576, monthly!$D186, FALSE)), "", HLOOKUP(U$1, m_preprocess!$1:$1048576, monthly!$D186, FALSE))</f>
        <v>383808.13264556369</v>
      </c>
      <c r="V186">
        <f>IF(ISBLANK(HLOOKUP(V$1, m_preprocess!$1:$1048576, monthly!$D186, FALSE)), "", HLOOKUP(V$1, m_preprocess!$1:$1048576, monthly!$D186, FALSE))</f>
        <v>1473722.1904443458</v>
      </c>
      <c r="W186">
        <f>IF(ISBLANK(HLOOKUP(W$1, m_preprocess!$1:$1048576, monthly!$D186, FALSE)), "", HLOOKUP(W$1, m_preprocess!$1:$1048576, monthly!$D186, FALSE))</f>
        <v>76.628672648909614</v>
      </c>
      <c r="X186">
        <f>IF(ISBLANK(HLOOKUP(X$1, m_preprocess!$1:$1048576, monthly!$D186, FALSE)), "", HLOOKUP(X$1, m_preprocess!$1:$1048576, monthly!$D186, FALSE))</f>
        <v>14481.970228470536</v>
      </c>
      <c r="Y186">
        <f>IF(ISBLANK(HLOOKUP(Y$1, m_preprocess!$1:$1048576, monthly!$D186, FALSE)), "", HLOOKUP(Y$1, m_preprocess!$1:$1048576, monthly!$D186, FALSE))</f>
        <v>10.373800465717176</v>
      </c>
      <c r="Z186">
        <f>IF(ISBLANK(HLOOKUP(Z$1, m_preprocess!$1:$1048576, monthly!$D186, FALSE)), "", HLOOKUP(Z$1, m_preprocess!$1:$1048576, monthly!$D186, FALSE))</f>
        <v>-99.714639959999204</v>
      </c>
    </row>
    <row r="187" spans="1:26">
      <c r="A187" s="31">
        <v>39600</v>
      </c>
      <c r="B187">
        <v>2008</v>
      </c>
      <c r="C187">
        <v>6</v>
      </c>
      <c r="D187">
        <v>187</v>
      </c>
      <c r="E187">
        <f>IF(ISBLANK(HLOOKUP(E$1, m_preprocess!$1:$1048576, monthly!$D187, FALSE)), "", HLOOKUP(E$1, m_preprocess!$1:$1048576, monthly!$D187, FALSE))</f>
        <v>93.590913799217887</v>
      </c>
      <c r="F187">
        <f>IF(ISBLANK(HLOOKUP(F$1, m_preprocess!$1:$1048576, monthly!$D187, FALSE)), "", HLOOKUP(F$1, m_preprocess!$1:$1048576, monthly!$D187, FALSE))</f>
        <v>92.938174008933643</v>
      </c>
      <c r="G187">
        <f>IF(ISBLANK(HLOOKUP(G$1, m_preprocess!$1:$1048576, monthly!$D187, FALSE)), "", HLOOKUP(G$1, m_preprocess!$1:$1048576, monthly!$D187, FALSE))</f>
        <v>108.3725573999548</v>
      </c>
      <c r="H187">
        <f>IF(ISBLANK(HLOOKUP(H$1, m_preprocess!$1:$1048576, monthly!$D187, FALSE)), "", HLOOKUP(H$1, m_preprocess!$1:$1048576, monthly!$D187, FALSE))</f>
        <v>72.554350088692445</v>
      </c>
      <c r="I187">
        <f>IF(ISBLANK(HLOOKUP(I$1, m_preprocess!$1:$1048576, monthly!$D187, FALSE)), "", HLOOKUP(I$1, m_preprocess!$1:$1048576, monthly!$D187, FALSE))</f>
        <v>52.7</v>
      </c>
      <c r="J187">
        <f>IF(ISBLANK(HLOOKUP(J$1, m_preprocess!$1:$1048576, monthly!$D187, FALSE)), "", HLOOKUP(J$1, m_preprocess!$1:$1048576, monthly!$D187, FALSE))</f>
        <v>114.59</v>
      </c>
      <c r="K187">
        <f>IF(ISBLANK(HLOOKUP(K$1, m_preprocess!$1:$1048576, monthly!$D187, FALSE)), "", HLOOKUP(K$1, m_preprocess!$1:$1048576, monthly!$D187, FALSE))</f>
        <v>115.620665647858</v>
      </c>
      <c r="L187">
        <f>IF(ISBLANK(HLOOKUP(L$1, m_preprocess!$1:$1048576, monthly!$D187, FALSE)), "", HLOOKUP(L$1, m_preprocess!$1:$1048576, monthly!$D187, FALSE))</f>
        <v>296.02112125514475</v>
      </c>
      <c r="M187">
        <f>IF(ISBLANK(HLOOKUP(M$1, m_preprocess!$1:$1048576, monthly!$D187, FALSE)), "", HLOOKUP(M$1, m_preprocess!$1:$1048576, monthly!$D187, FALSE))</f>
        <v>182.24126928560156</v>
      </c>
      <c r="N187">
        <f>IF(ISBLANK(HLOOKUP(N$1, m_preprocess!$1:$1048576, monthly!$D187, FALSE)), "", HLOOKUP(N$1, m_preprocess!$1:$1048576, monthly!$D187, FALSE))</f>
        <v>113.7798519695432</v>
      </c>
      <c r="O187">
        <f>IF(ISBLANK(HLOOKUP(O$1, m_preprocess!$1:$1048576, monthly!$D187, FALSE)), "", HLOOKUP(O$1, m_preprocess!$1:$1048576, monthly!$D187, FALSE))</f>
        <v>30.683687577874444</v>
      </c>
      <c r="P187">
        <f>IF(ISBLANK(HLOOKUP(P$1, m_preprocess!$1:$1048576, monthly!$D187, FALSE)), "", HLOOKUP(P$1, m_preprocess!$1:$1048576, monthly!$D187, FALSE))</f>
        <v>5.5429856552392396</v>
      </c>
      <c r="Q187">
        <f>IF(ISBLANK(HLOOKUP(Q$1, m_preprocess!$1:$1048576, monthly!$D187, FALSE)), "", HLOOKUP(Q$1, m_preprocess!$1:$1048576, monthly!$D187, FALSE))</f>
        <v>2.4004258929566316</v>
      </c>
      <c r="R187">
        <f>IF(ISBLANK(HLOOKUP(R$1, m_preprocess!$1:$1048576, monthly!$D187, FALSE)), "", HLOOKUP(R$1, m_preprocess!$1:$1048576, monthly!$D187, FALSE))</f>
        <v>3.1425597622826085</v>
      </c>
      <c r="S187">
        <f>IF(ISBLANK(HLOOKUP(S$1, m_preprocess!$1:$1048576, monthly!$D187, FALSE)), "", HLOOKUP(S$1, m_preprocess!$1:$1048576, monthly!$D187, FALSE))</f>
        <v>14.217447678819966</v>
      </c>
      <c r="T187">
        <f>IF(ISBLANK(HLOOKUP(T$1, m_preprocess!$1:$1048576, monthly!$D187, FALSE)), "", HLOOKUP(T$1, m_preprocess!$1:$1048576, monthly!$D187, FALSE))</f>
        <v>10.923254243815238</v>
      </c>
      <c r="U187">
        <f>IF(ISBLANK(HLOOKUP(U$1, m_preprocess!$1:$1048576, monthly!$D187, FALSE)), "", HLOOKUP(U$1, m_preprocess!$1:$1048576, monthly!$D187, FALSE))</f>
        <v>399872.13173212926</v>
      </c>
      <c r="V187">
        <f>IF(ISBLANK(HLOOKUP(V$1, m_preprocess!$1:$1048576, monthly!$D187, FALSE)), "", HLOOKUP(V$1, m_preprocess!$1:$1048576, monthly!$D187, FALSE))</f>
        <v>1485346.0917896442</v>
      </c>
      <c r="W187">
        <f>IF(ISBLANK(HLOOKUP(W$1, m_preprocess!$1:$1048576, monthly!$D187, FALSE)), "", HLOOKUP(W$1, m_preprocess!$1:$1048576, monthly!$D187, FALSE))</f>
        <v>74.740177035593263</v>
      </c>
      <c r="X187">
        <f>IF(ISBLANK(HLOOKUP(X$1, m_preprocess!$1:$1048576, monthly!$D187, FALSE)), "", HLOOKUP(X$1, m_preprocess!$1:$1048576, monthly!$D187, FALSE))</f>
        <v>14310.690002197405</v>
      </c>
      <c r="Y187">
        <f>IF(ISBLANK(HLOOKUP(Y$1, m_preprocess!$1:$1048576, monthly!$D187, FALSE)), "", HLOOKUP(Y$1, m_preprocess!$1:$1048576, monthly!$D187, FALSE))</f>
        <v>9.9528262443494331</v>
      </c>
      <c r="Z187">
        <f>IF(ISBLANK(HLOOKUP(Z$1, m_preprocess!$1:$1048576, monthly!$D187, FALSE)), "", HLOOKUP(Z$1, m_preprocess!$1:$1048576, monthly!$D187, FALSE))</f>
        <v>-95.127679109999917</v>
      </c>
    </row>
    <row r="188" spans="1:26">
      <c r="A188" s="31">
        <v>39630</v>
      </c>
      <c r="B188">
        <v>2008</v>
      </c>
      <c r="C188">
        <v>7</v>
      </c>
      <c r="D188">
        <v>188</v>
      </c>
      <c r="E188">
        <f>IF(ISBLANK(HLOOKUP(E$1, m_preprocess!$1:$1048576, monthly!$D188, FALSE)), "", HLOOKUP(E$1, m_preprocess!$1:$1048576, monthly!$D188, FALSE))</f>
        <v>99.523782585935933</v>
      </c>
      <c r="F188">
        <f>IF(ISBLANK(HLOOKUP(F$1, m_preprocess!$1:$1048576, monthly!$D188, FALSE)), "", HLOOKUP(F$1, m_preprocess!$1:$1048576, monthly!$D188, FALSE))</f>
        <v>99.552497439655099</v>
      </c>
      <c r="G188">
        <f>IF(ISBLANK(HLOOKUP(G$1, m_preprocess!$1:$1048576, monthly!$D188, FALSE)), "", HLOOKUP(G$1, m_preprocess!$1:$1048576, monthly!$D188, FALSE))</f>
        <v>107.761260167099</v>
      </c>
      <c r="H188">
        <f>IF(ISBLANK(HLOOKUP(H$1, m_preprocess!$1:$1048576, monthly!$D188, FALSE)), "", HLOOKUP(H$1, m_preprocess!$1:$1048576, monthly!$D188, FALSE))</f>
        <v>77.462529005885102</v>
      </c>
      <c r="I188">
        <f>IF(ISBLANK(HLOOKUP(I$1, m_preprocess!$1:$1048576, monthly!$D188, FALSE)), "", HLOOKUP(I$1, m_preprocess!$1:$1048576, monthly!$D188, FALSE))</f>
        <v>85.1</v>
      </c>
      <c r="J188">
        <f>IF(ISBLANK(HLOOKUP(J$1, m_preprocess!$1:$1048576, monthly!$D188, FALSE)), "", HLOOKUP(J$1, m_preprocess!$1:$1048576, monthly!$D188, FALSE))</f>
        <v>116.29</v>
      </c>
      <c r="K188">
        <f>IF(ISBLANK(HLOOKUP(K$1, m_preprocess!$1:$1048576, monthly!$D188, FALSE)), "", HLOOKUP(K$1, m_preprocess!$1:$1048576, monthly!$D188, FALSE))</f>
        <v>124.18356931508036</v>
      </c>
      <c r="L188">
        <f>IF(ISBLANK(HLOOKUP(L$1, m_preprocess!$1:$1048576, monthly!$D188, FALSE)), "", HLOOKUP(L$1, m_preprocess!$1:$1048576, monthly!$D188, FALSE))</f>
        <v>279.33559497733177</v>
      </c>
      <c r="M188">
        <f>IF(ISBLANK(HLOOKUP(M$1, m_preprocess!$1:$1048576, monthly!$D188, FALSE)), "", HLOOKUP(M$1, m_preprocess!$1:$1048576, monthly!$D188, FALSE))</f>
        <v>156.09402174943193</v>
      </c>
      <c r="N188">
        <f>IF(ISBLANK(HLOOKUP(N$1, m_preprocess!$1:$1048576, monthly!$D188, FALSE)), "", HLOOKUP(N$1, m_preprocess!$1:$1048576, monthly!$D188, FALSE))</f>
        <v>123.24157322789985</v>
      </c>
      <c r="O188">
        <f>IF(ISBLANK(HLOOKUP(O$1, m_preprocess!$1:$1048576, monthly!$D188, FALSE)), "", HLOOKUP(O$1, m_preprocess!$1:$1048576, monthly!$D188, FALSE))</f>
        <v>31.44860447881754</v>
      </c>
      <c r="P188">
        <f>IF(ISBLANK(HLOOKUP(P$1, m_preprocess!$1:$1048576, monthly!$D188, FALSE)), "", HLOOKUP(P$1, m_preprocess!$1:$1048576, monthly!$D188, FALSE))</f>
        <v>5.9792973863428989</v>
      </c>
      <c r="Q188">
        <f>IF(ISBLANK(HLOOKUP(Q$1, m_preprocess!$1:$1048576, monthly!$D188, FALSE)), "", HLOOKUP(Q$1, m_preprocess!$1:$1048576, monthly!$D188, FALSE))</f>
        <v>2.8906181672666476</v>
      </c>
      <c r="R188">
        <f>IF(ISBLANK(HLOOKUP(R$1, m_preprocess!$1:$1048576, monthly!$D188, FALSE)), "", HLOOKUP(R$1, m_preprocess!$1:$1048576, monthly!$D188, FALSE))</f>
        <v>3.0886792190762513</v>
      </c>
      <c r="S188">
        <f>IF(ISBLANK(HLOOKUP(S$1, m_preprocess!$1:$1048576, monthly!$D188, FALSE)), "", HLOOKUP(S$1, m_preprocess!$1:$1048576, monthly!$D188, FALSE))</f>
        <v>14.462546650296922</v>
      </c>
      <c r="T188">
        <f>IF(ISBLANK(HLOOKUP(T$1, m_preprocess!$1:$1048576, monthly!$D188, FALSE)), "", HLOOKUP(T$1, m_preprocess!$1:$1048576, monthly!$D188, FALSE))</f>
        <v>11.006760442177715</v>
      </c>
      <c r="U188">
        <f>IF(ISBLANK(HLOOKUP(U$1, m_preprocess!$1:$1048576, monthly!$D188, FALSE)), "", HLOOKUP(U$1, m_preprocess!$1:$1048576, monthly!$D188, FALSE))</f>
        <v>404401.46349298122</v>
      </c>
      <c r="V188">
        <f>IF(ISBLANK(HLOOKUP(V$1, m_preprocess!$1:$1048576, monthly!$D188, FALSE)), "", HLOOKUP(V$1, m_preprocess!$1:$1048576, monthly!$D188, FALSE))</f>
        <v>1504092.4760940091</v>
      </c>
      <c r="W188">
        <f>IF(ISBLANK(HLOOKUP(W$1, m_preprocess!$1:$1048576, monthly!$D188, FALSE)), "", HLOOKUP(W$1, m_preprocess!$1:$1048576, monthly!$D188, FALSE))</f>
        <v>77.205968008750887</v>
      </c>
      <c r="X188">
        <f>IF(ISBLANK(HLOOKUP(X$1, m_preprocess!$1:$1048576, monthly!$D188, FALSE)), "", HLOOKUP(X$1, m_preprocess!$1:$1048576, monthly!$D188, FALSE))</f>
        <v>14382.572635724331</v>
      </c>
      <c r="Y188">
        <f>IF(ISBLANK(HLOOKUP(Y$1, m_preprocess!$1:$1048576, monthly!$D188, FALSE)), "", HLOOKUP(Y$1, m_preprocess!$1:$1048576, monthly!$D188, FALSE))</f>
        <v>9.3402017739557941</v>
      </c>
      <c r="Z188">
        <f>IF(ISBLANK(HLOOKUP(Z$1, m_preprocess!$1:$1048576, monthly!$D188, FALSE)), "", HLOOKUP(Z$1, m_preprocess!$1:$1048576, monthly!$D188, FALSE))</f>
        <v>-60.660178979996545</v>
      </c>
    </row>
    <row r="189" spans="1:26">
      <c r="A189" s="31">
        <v>39661</v>
      </c>
      <c r="B189">
        <v>2008</v>
      </c>
      <c r="C189">
        <v>8</v>
      </c>
      <c r="D189">
        <v>189</v>
      </c>
      <c r="E189">
        <f>IF(ISBLANK(HLOOKUP(E$1, m_preprocess!$1:$1048576, monthly!$D189, FALSE)), "", HLOOKUP(E$1, m_preprocess!$1:$1048576, monthly!$D189, FALSE))</f>
        <v>93.309309586690603</v>
      </c>
      <c r="F189">
        <f>IF(ISBLANK(HLOOKUP(F$1, m_preprocess!$1:$1048576, monthly!$D189, FALSE)), "", HLOOKUP(F$1, m_preprocess!$1:$1048576, monthly!$D189, FALSE))</f>
        <v>92.519488501494507</v>
      </c>
      <c r="G189">
        <f>IF(ISBLANK(HLOOKUP(G$1, m_preprocess!$1:$1048576, monthly!$D189, FALSE)), "", HLOOKUP(G$1, m_preprocess!$1:$1048576, monthly!$D189, FALSE))</f>
        <v>107.87625094671932</v>
      </c>
      <c r="H189">
        <f>IF(ISBLANK(HLOOKUP(H$1, m_preprocess!$1:$1048576, monthly!$D189, FALSE)), "", HLOOKUP(H$1, m_preprocess!$1:$1048576, monthly!$D189, FALSE))</f>
        <v>75.006413574453759</v>
      </c>
      <c r="I189">
        <f>IF(ISBLANK(HLOOKUP(I$1, m_preprocess!$1:$1048576, monthly!$D189, FALSE)), "", HLOOKUP(I$1, m_preprocess!$1:$1048576, monthly!$D189, FALSE))</f>
        <v>55.5</v>
      </c>
      <c r="J189">
        <f>IF(ISBLANK(HLOOKUP(J$1, m_preprocess!$1:$1048576, monthly!$D189, FALSE)), "", HLOOKUP(J$1, m_preprocess!$1:$1048576, monthly!$D189, FALSE))</f>
        <v>116.94</v>
      </c>
      <c r="K189">
        <f>IF(ISBLANK(HLOOKUP(K$1, m_preprocess!$1:$1048576, monthly!$D189, FALSE)), "", HLOOKUP(K$1, m_preprocess!$1:$1048576, monthly!$D189, FALSE))</f>
        <v>124.63437761456193</v>
      </c>
      <c r="L189">
        <f>IF(ISBLANK(HLOOKUP(L$1, m_preprocess!$1:$1048576, monthly!$D189, FALSE)), "", HLOOKUP(L$1, m_preprocess!$1:$1048576, monthly!$D189, FALSE))</f>
        <v>236.67301934478508</v>
      </c>
      <c r="M189">
        <f>IF(ISBLANK(HLOOKUP(M$1, m_preprocess!$1:$1048576, monthly!$D189, FALSE)), "", HLOOKUP(M$1, m_preprocess!$1:$1048576, monthly!$D189, FALSE))</f>
        <v>132.1552944406383</v>
      </c>
      <c r="N189">
        <f>IF(ISBLANK(HLOOKUP(N$1, m_preprocess!$1:$1048576, monthly!$D189, FALSE)), "", HLOOKUP(N$1, m_preprocess!$1:$1048576, monthly!$D189, FALSE))</f>
        <v>104.51772490414677</v>
      </c>
      <c r="O189">
        <f>IF(ISBLANK(HLOOKUP(O$1, m_preprocess!$1:$1048576, monthly!$D189, FALSE)), "", HLOOKUP(O$1, m_preprocess!$1:$1048576, monthly!$D189, FALSE))</f>
        <v>30.502361837657528</v>
      </c>
      <c r="P189">
        <f>IF(ISBLANK(HLOOKUP(P$1, m_preprocess!$1:$1048576, monthly!$D189, FALSE)), "", HLOOKUP(P$1, m_preprocess!$1:$1048576, monthly!$D189, FALSE))</f>
        <v>5.3607417349548863</v>
      </c>
      <c r="Q189">
        <f>IF(ISBLANK(HLOOKUP(Q$1, m_preprocess!$1:$1048576, monthly!$D189, FALSE)), "", HLOOKUP(Q$1, m_preprocess!$1:$1048576, monthly!$D189, FALSE))</f>
        <v>2.5305466284136386</v>
      </c>
      <c r="R189">
        <f>IF(ISBLANK(HLOOKUP(R$1, m_preprocess!$1:$1048576, monthly!$D189, FALSE)), "", HLOOKUP(R$1, m_preprocess!$1:$1048576, monthly!$D189, FALSE))</f>
        <v>2.8301951065412481</v>
      </c>
      <c r="S189">
        <f>IF(ISBLANK(HLOOKUP(S$1, m_preprocess!$1:$1048576, monthly!$D189, FALSE)), "", HLOOKUP(S$1, m_preprocess!$1:$1048576, monthly!$D189, FALSE))</f>
        <v>15.69176935848999</v>
      </c>
      <c r="T189">
        <f>IF(ISBLANK(HLOOKUP(T$1, m_preprocess!$1:$1048576, monthly!$D189, FALSE)), "", HLOOKUP(T$1, m_preprocess!$1:$1048576, monthly!$D189, FALSE))</f>
        <v>9.4498507442126485</v>
      </c>
      <c r="U189">
        <f>IF(ISBLANK(HLOOKUP(U$1, m_preprocess!$1:$1048576, monthly!$D189, FALSE)), "", HLOOKUP(U$1, m_preprocess!$1:$1048576, monthly!$D189, FALSE))</f>
        <v>394425.08824097563</v>
      </c>
      <c r="V189">
        <f>IF(ISBLANK(HLOOKUP(V$1, m_preprocess!$1:$1048576, monthly!$D189, FALSE)), "", HLOOKUP(V$1, m_preprocess!$1:$1048576, monthly!$D189, FALSE))</f>
        <v>1519182.6817632387</v>
      </c>
      <c r="W189">
        <f>IF(ISBLANK(HLOOKUP(W$1, m_preprocess!$1:$1048576, monthly!$D189, FALSE)), "", HLOOKUP(W$1, m_preprocess!$1:$1048576, monthly!$D189, FALSE))</f>
        <v>78.582035724749517</v>
      </c>
      <c r="X189">
        <f>IF(ISBLANK(HLOOKUP(X$1, m_preprocess!$1:$1048576, monthly!$D189, FALSE)), "", HLOOKUP(X$1, m_preprocess!$1:$1048576, monthly!$D189, FALSE))</f>
        <v>14623.778375369942</v>
      </c>
      <c r="Y189">
        <f>IF(ISBLANK(HLOOKUP(Y$1, m_preprocess!$1:$1048576, monthly!$D189, FALSE)), "", HLOOKUP(Y$1, m_preprocess!$1:$1048576, monthly!$D189, FALSE))</f>
        <v>9.5627612505531534</v>
      </c>
      <c r="Z189">
        <f>IF(ISBLANK(HLOOKUP(Z$1, m_preprocess!$1:$1048576, monthly!$D189, FALSE)), "", HLOOKUP(Z$1, m_preprocess!$1:$1048576, monthly!$D189, FALSE))</f>
        <v>184.85730988999649</v>
      </c>
    </row>
    <row r="190" spans="1:26">
      <c r="A190" s="31">
        <v>39692</v>
      </c>
      <c r="B190">
        <v>2008</v>
      </c>
      <c r="C190">
        <v>9</v>
      </c>
      <c r="D190">
        <v>190</v>
      </c>
      <c r="E190">
        <f>IF(ISBLANK(HLOOKUP(E$1, m_preprocess!$1:$1048576, monthly!$D190, FALSE)), "", HLOOKUP(E$1, m_preprocess!$1:$1048576, monthly!$D190, FALSE))</f>
        <v>99.948304069935915</v>
      </c>
      <c r="F190">
        <f>IF(ISBLANK(HLOOKUP(F$1, m_preprocess!$1:$1048576, monthly!$D190, FALSE)), "", HLOOKUP(F$1, m_preprocess!$1:$1048576, monthly!$D190, FALSE))</f>
        <v>102.83560082830236</v>
      </c>
      <c r="G190">
        <f>IF(ISBLANK(HLOOKUP(G$1, m_preprocess!$1:$1048576, monthly!$D190, FALSE)), "", HLOOKUP(G$1, m_preprocess!$1:$1048576, monthly!$D190, FALSE))</f>
        <v>108.92324139424841</v>
      </c>
      <c r="H190">
        <f>IF(ISBLANK(HLOOKUP(H$1, m_preprocess!$1:$1048576, monthly!$D190, FALSE)), "", HLOOKUP(H$1, m_preprocess!$1:$1048576, monthly!$D190, FALSE))</f>
        <v>76.519557303357658</v>
      </c>
      <c r="I190">
        <f>IF(ISBLANK(HLOOKUP(I$1, m_preprocess!$1:$1048576, monthly!$D190, FALSE)), "", HLOOKUP(I$1, m_preprocess!$1:$1048576, monthly!$D190, FALSE))</f>
        <v>79</v>
      </c>
      <c r="J190">
        <f>IF(ISBLANK(HLOOKUP(J$1, m_preprocess!$1:$1048576, monthly!$D190, FALSE)), "", HLOOKUP(J$1, m_preprocess!$1:$1048576, monthly!$D190, FALSE))</f>
        <v>120.63</v>
      </c>
      <c r="K190">
        <f>IF(ISBLANK(HLOOKUP(K$1, m_preprocess!$1:$1048576, monthly!$D190, FALSE)), "", HLOOKUP(K$1, m_preprocess!$1:$1048576, monthly!$D190, FALSE))</f>
        <v>127.66978880736694</v>
      </c>
      <c r="L190">
        <f>IF(ISBLANK(HLOOKUP(L$1, m_preprocess!$1:$1048576, monthly!$D190, FALSE)), "", HLOOKUP(L$1, m_preprocess!$1:$1048576, monthly!$D190, FALSE))</f>
        <v>209.55238326716898</v>
      </c>
      <c r="M190">
        <f>IF(ISBLANK(HLOOKUP(M$1, m_preprocess!$1:$1048576, monthly!$D190, FALSE)), "", HLOOKUP(M$1, m_preprocess!$1:$1048576, monthly!$D190, FALSE))</f>
        <v>119.65688076763385</v>
      </c>
      <c r="N190">
        <f>IF(ISBLANK(HLOOKUP(N$1, m_preprocess!$1:$1048576, monthly!$D190, FALSE)), "", HLOOKUP(N$1, m_preprocess!$1:$1048576, monthly!$D190, FALSE))</f>
        <v>89.895502499535127</v>
      </c>
      <c r="O190">
        <f>IF(ISBLANK(HLOOKUP(O$1, m_preprocess!$1:$1048576, monthly!$D190, FALSE)), "", HLOOKUP(O$1, m_preprocess!$1:$1048576, monthly!$D190, FALSE))</f>
        <v>32.398604998986762</v>
      </c>
      <c r="P190">
        <f>IF(ISBLANK(HLOOKUP(P$1, m_preprocess!$1:$1048576, monthly!$D190, FALSE)), "", HLOOKUP(P$1, m_preprocess!$1:$1048576, monthly!$D190, FALSE))</f>
        <v>6.2669292915600998</v>
      </c>
      <c r="Q190">
        <f>IF(ISBLANK(HLOOKUP(Q$1, m_preprocess!$1:$1048576, monthly!$D190, FALSE)), "", HLOOKUP(Q$1, m_preprocess!$1:$1048576, monthly!$D190, FALSE))</f>
        <v>2.7865115616516909</v>
      </c>
      <c r="R190">
        <f>IF(ISBLANK(HLOOKUP(R$1, m_preprocess!$1:$1048576, monthly!$D190, FALSE)), "", HLOOKUP(R$1, m_preprocess!$1:$1048576, monthly!$D190, FALSE))</f>
        <v>3.4804177299084098</v>
      </c>
      <c r="S190">
        <f>IF(ISBLANK(HLOOKUP(S$1, m_preprocess!$1:$1048576, monthly!$D190, FALSE)), "", HLOOKUP(S$1, m_preprocess!$1:$1048576, monthly!$D190, FALSE))</f>
        <v>14.225492000747849</v>
      </c>
      <c r="T190">
        <f>IF(ISBLANK(HLOOKUP(T$1, m_preprocess!$1:$1048576, monthly!$D190, FALSE)), "", HLOOKUP(T$1, m_preprocess!$1:$1048576, monthly!$D190, FALSE))</f>
        <v>11.906183706678817</v>
      </c>
      <c r="U190">
        <f>IF(ISBLANK(HLOOKUP(U$1, m_preprocess!$1:$1048576, monthly!$D190, FALSE)), "", HLOOKUP(U$1, m_preprocess!$1:$1048576, monthly!$D190, FALSE))</f>
        <v>391411.27342842775</v>
      </c>
      <c r="V190">
        <f>IF(ISBLANK(HLOOKUP(V$1, m_preprocess!$1:$1048576, monthly!$D190, FALSE)), "", HLOOKUP(V$1, m_preprocess!$1:$1048576, monthly!$D190, FALSE))</f>
        <v>1535141.6197683329</v>
      </c>
      <c r="W190">
        <f>IF(ISBLANK(HLOOKUP(W$1, m_preprocess!$1:$1048576, monthly!$D190, FALSE)), "", HLOOKUP(W$1, m_preprocess!$1:$1048576, monthly!$D190, FALSE))</f>
        <v>87.634681319286301</v>
      </c>
      <c r="X190">
        <f>IF(ISBLANK(HLOOKUP(X$1, m_preprocess!$1:$1048576, monthly!$D190, FALSE)), "", HLOOKUP(X$1, m_preprocess!$1:$1048576, monthly!$D190, FALSE))</f>
        <v>15212.290672785848</v>
      </c>
      <c r="Y190">
        <f>IF(ISBLANK(HLOOKUP(Y$1, m_preprocess!$1:$1048576, monthly!$D190, FALSE)), "", HLOOKUP(Y$1, m_preprocess!$1:$1048576, monthly!$D190, FALSE))</f>
        <v>10.034043669117981</v>
      </c>
      <c r="Z190">
        <f>IF(ISBLANK(HLOOKUP(Z$1, m_preprocess!$1:$1048576, monthly!$D190, FALSE)), "", HLOOKUP(Z$1, m_preprocess!$1:$1048576, monthly!$D190, FALSE))</f>
        <v>876.03376367000055</v>
      </c>
    </row>
    <row r="191" spans="1:26">
      <c r="A191" s="31">
        <v>39722</v>
      </c>
      <c r="B191">
        <v>2008</v>
      </c>
      <c r="C191">
        <v>10</v>
      </c>
      <c r="D191">
        <v>191</v>
      </c>
      <c r="E191">
        <f>IF(ISBLANK(HLOOKUP(E$1, m_preprocess!$1:$1048576, monthly!$D191, FALSE)), "", HLOOKUP(E$1, m_preprocess!$1:$1048576, monthly!$D191, FALSE))</f>
        <v>100.22668428291456</v>
      </c>
      <c r="F191">
        <f>IF(ISBLANK(HLOOKUP(F$1, m_preprocess!$1:$1048576, monthly!$D191, FALSE)), "", HLOOKUP(F$1, m_preprocess!$1:$1048576, monthly!$D191, FALSE))</f>
        <v>100.57266008350373</v>
      </c>
      <c r="G191">
        <f>IF(ISBLANK(HLOOKUP(G$1, m_preprocess!$1:$1048576, monthly!$D191, FALSE)), "", HLOOKUP(G$1, m_preprocess!$1:$1048576, monthly!$D191, FALSE))</f>
        <v>108.82385083133792</v>
      </c>
      <c r="H191">
        <f>IF(ISBLANK(HLOOKUP(H$1, m_preprocess!$1:$1048576, monthly!$D191, FALSE)), "", HLOOKUP(H$1, m_preprocess!$1:$1048576, monthly!$D191, FALSE))</f>
        <v>75.104548095250721</v>
      </c>
      <c r="I191">
        <f>IF(ISBLANK(HLOOKUP(I$1, m_preprocess!$1:$1048576, monthly!$D191, FALSE)), "", HLOOKUP(I$1, m_preprocess!$1:$1048576, monthly!$D191, FALSE))</f>
        <v>60.2</v>
      </c>
      <c r="J191">
        <f>IF(ISBLANK(HLOOKUP(J$1, m_preprocess!$1:$1048576, monthly!$D191, FALSE)), "", HLOOKUP(J$1, m_preprocess!$1:$1048576, monthly!$D191, FALSE))</f>
        <v>127.72</v>
      </c>
      <c r="K191">
        <f>IF(ISBLANK(HLOOKUP(K$1, m_preprocess!$1:$1048576, monthly!$D191, FALSE)), "", HLOOKUP(K$1, m_preprocess!$1:$1048576, monthly!$D191, FALSE))</f>
        <v>127.52261040064062</v>
      </c>
      <c r="L191">
        <f>IF(ISBLANK(HLOOKUP(L$1, m_preprocess!$1:$1048576, monthly!$D191, FALSE)), "", HLOOKUP(L$1, m_preprocess!$1:$1048576, monthly!$D191, FALSE))</f>
        <v>191.11513843018705</v>
      </c>
      <c r="M191">
        <f>IF(ISBLANK(HLOOKUP(M$1, m_preprocess!$1:$1048576, monthly!$D191, FALSE)), "", HLOOKUP(M$1, m_preprocess!$1:$1048576, monthly!$D191, FALSE))</f>
        <v>89.799217432197949</v>
      </c>
      <c r="N191">
        <f>IF(ISBLANK(HLOOKUP(N$1, m_preprocess!$1:$1048576, monthly!$D191, FALSE)), "", HLOOKUP(N$1, m_preprocess!$1:$1048576, monthly!$D191, FALSE))</f>
        <v>101.31592099798911</v>
      </c>
      <c r="O191">
        <f>IF(ISBLANK(HLOOKUP(O$1, m_preprocess!$1:$1048576, monthly!$D191, FALSE)), "", HLOOKUP(O$1, m_preprocess!$1:$1048576, monthly!$D191, FALSE))</f>
        <v>30.477649293379123</v>
      </c>
      <c r="P191">
        <f>IF(ISBLANK(HLOOKUP(P$1, m_preprocess!$1:$1048576, monthly!$D191, FALSE)), "", HLOOKUP(P$1, m_preprocess!$1:$1048576, monthly!$D191, FALSE))</f>
        <v>6.2554993437958188</v>
      </c>
      <c r="Q191">
        <f>IF(ISBLANK(HLOOKUP(Q$1, m_preprocess!$1:$1048576, monthly!$D191, FALSE)), "", HLOOKUP(Q$1, m_preprocess!$1:$1048576, monthly!$D191, FALSE))</f>
        <v>2.8592801859297108</v>
      </c>
      <c r="R191">
        <f>IF(ISBLANK(HLOOKUP(R$1, m_preprocess!$1:$1048576, monthly!$D191, FALSE)), "", HLOOKUP(R$1, m_preprocess!$1:$1048576, monthly!$D191, FALSE))</f>
        <v>3.3962191578661085</v>
      </c>
      <c r="S191">
        <f>IF(ISBLANK(HLOOKUP(S$1, m_preprocess!$1:$1048576, monthly!$D191, FALSE)), "", HLOOKUP(S$1, m_preprocess!$1:$1048576, monthly!$D191, FALSE))</f>
        <v>14.188105148234284</v>
      </c>
      <c r="T191">
        <f>IF(ISBLANK(HLOOKUP(T$1, m_preprocess!$1:$1048576, monthly!$D191, FALSE)), "", HLOOKUP(T$1, m_preprocess!$1:$1048576, monthly!$D191, FALSE))</f>
        <v>10.034044801349014</v>
      </c>
      <c r="U191">
        <f>IF(ISBLANK(HLOOKUP(U$1, m_preprocess!$1:$1048576, monthly!$D191, FALSE)), "", HLOOKUP(U$1, m_preprocess!$1:$1048576, monthly!$D191, FALSE))</f>
        <v>405776.13431966217</v>
      </c>
      <c r="V191">
        <f>IF(ISBLANK(HLOOKUP(V$1, m_preprocess!$1:$1048576, monthly!$D191, FALSE)), "", HLOOKUP(V$1, m_preprocess!$1:$1048576, monthly!$D191, FALSE))</f>
        <v>1581077.3516720778</v>
      </c>
      <c r="W191">
        <f>IF(ISBLANK(HLOOKUP(W$1, m_preprocess!$1:$1048576, monthly!$D191, FALSE)), "", HLOOKUP(W$1, m_preprocess!$1:$1048576, monthly!$D191, FALSE))</f>
        <v>94.022973355682709</v>
      </c>
      <c r="X191">
        <f>IF(ISBLANK(HLOOKUP(X$1, m_preprocess!$1:$1048576, monthly!$D191, FALSE)), "", HLOOKUP(X$1, m_preprocess!$1:$1048576, monthly!$D191, FALSE))</f>
        <v>15442.091549881357</v>
      </c>
      <c r="Y191">
        <f>IF(ISBLANK(HLOOKUP(Y$1, m_preprocess!$1:$1048576, monthly!$D191, FALSE)), "", HLOOKUP(Y$1, m_preprocess!$1:$1048576, monthly!$D191, FALSE))</f>
        <v>8.2938959718110059</v>
      </c>
      <c r="Z191">
        <f>IF(ISBLANK(HLOOKUP(Z$1, m_preprocess!$1:$1048576, monthly!$D191, FALSE)), "", HLOOKUP(Z$1, m_preprocess!$1:$1048576, monthly!$D191, FALSE))</f>
        <v>-312.66241672999604</v>
      </c>
    </row>
    <row r="192" spans="1:26">
      <c r="A192" s="31">
        <v>39753</v>
      </c>
      <c r="B192">
        <v>2008</v>
      </c>
      <c r="C192">
        <v>11</v>
      </c>
      <c r="D192">
        <v>192</v>
      </c>
      <c r="E192">
        <f>IF(ISBLANK(HLOOKUP(E$1, m_preprocess!$1:$1048576, monthly!$D192, FALSE)), "", HLOOKUP(E$1, m_preprocess!$1:$1048576, monthly!$D192, FALSE))</f>
        <v>94.645734689029226</v>
      </c>
      <c r="F192">
        <f>IF(ISBLANK(HLOOKUP(F$1, m_preprocess!$1:$1048576, monthly!$D192, FALSE)), "", HLOOKUP(F$1, m_preprocess!$1:$1048576, monthly!$D192, FALSE))</f>
        <v>96.034454436865275</v>
      </c>
      <c r="G192">
        <f>IF(ISBLANK(HLOOKUP(G$1, m_preprocess!$1:$1048576, monthly!$D192, FALSE)), "", HLOOKUP(G$1, m_preprocess!$1:$1048576, monthly!$D192, FALSE))</f>
        <v>109.51895875875135</v>
      </c>
      <c r="H192">
        <f>IF(ISBLANK(HLOOKUP(H$1, m_preprocess!$1:$1048576, monthly!$D192, FALSE)), "", HLOOKUP(H$1, m_preprocess!$1:$1048576, monthly!$D192, FALSE))</f>
        <v>75.617429615208621</v>
      </c>
      <c r="I192">
        <f>IF(ISBLANK(HLOOKUP(I$1, m_preprocess!$1:$1048576, monthly!$D192, FALSE)), "", HLOOKUP(I$1, m_preprocess!$1:$1048576, monthly!$D192, FALSE))</f>
        <v>49.1</v>
      </c>
      <c r="J192">
        <f>IF(ISBLANK(HLOOKUP(J$1, m_preprocess!$1:$1048576, monthly!$D192, FALSE)), "", HLOOKUP(J$1, m_preprocess!$1:$1048576, monthly!$D192, FALSE))</f>
        <v>126.77</v>
      </c>
      <c r="K192">
        <f>IF(ISBLANK(HLOOKUP(K$1, m_preprocess!$1:$1048576, monthly!$D192, FALSE)), "", HLOOKUP(K$1, m_preprocess!$1:$1048576, monthly!$D192, FALSE))</f>
        <v>124.15868543201007</v>
      </c>
      <c r="L192">
        <f>IF(ISBLANK(HLOOKUP(L$1, m_preprocess!$1:$1048576, monthly!$D192, FALSE)), "", HLOOKUP(L$1, m_preprocess!$1:$1048576, monthly!$D192, FALSE))</f>
        <v>146.71118016458158</v>
      </c>
      <c r="M192">
        <f>IF(ISBLANK(HLOOKUP(M$1, m_preprocess!$1:$1048576, monthly!$D192, FALSE)), "", HLOOKUP(M$1, m_preprocess!$1:$1048576, monthly!$D192, FALSE))</f>
        <v>57.441622433303927</v>
      </c>
      <c r="N192">
        <f>IF(ISBLANK(HLOOKUP(N$1, m_preprocess!$1:$1048576, monthly!$D192, FALSE)), "", HLOOKUP(N$1, m_preprocess!$1:$1048576, monthly!$D192, FALSE))</f>
        <v>89.269557731277644</v>
      </c>
      <c r="O192">
        <f>IF(ISBLANK(HLOOKUP(O$1, m_preprocess!$1:$1048576, monthly!$D192, FALSE)), "", HLOOKUP(O$1, m_preprocess!$1:$1048576, monthly!$D192, FALSE))</f>
        <v>26.733647372015362</v>
      </c>
      <c r="P192">
        <f>IF(ISBLANK(HLOOKUP(P$1, m_preprocess!$1:$1048576, monthly!$D192, FALSE)), "", HLOOKUP(P$1, m_preprocess!$1:$1048576, monthly!$D192, FALSE))</f>
        <v>5.6205461983472693</v>
      </c>
      <c r="Q192">
        <f>IF(ISBLANK(HLOOKUP(Q$1, m_preprocess!$1:$1048576, monthly!$D192, FALSE)), "", HLOOKUP(Q$1, m_preprocess!$1:$1048576, monthly!$D192, FALSE))</f>
        <v>2.5711189199202567</v>
      </c>
      <c r="R192">
        <f>IF(ISBLANK(HLOOKUP(R$1, m_preprocess!$1:$1048576, monthly!$D192, FALSE)), "", HLOOKUP(R$1, m_preprocess!$1:$1048576, monthly!$D192, FALSE))</f>
        <v>3.0494272784270127</v>
      </c>
      <c r="S192">
        <f>IF(ISBLANK(HLOOKUP(S$1, m_preprocess!$1:$1048576, monthly!$D192, FALSE)), "", HLOOKUP(S$1, m_preprocess!$1:$1048576, monthly!$D192, FALSE))</f>
        <v>10.575445965623413</v>
      </c>
      <c r="T192">
        <f>IF(ISBLANK(HLOOKUP(T$1, m_preprocess!$1:$1048576, monthly!$D192, FALSE)), "", HLOOKUP(T$1, m_preprocess!$1:$1048576, monthly!$D192, FALSE))</f>
        <v>10.537655208044686</v>
      </c>
      <c r="U192">
        <f>IF(ISBLANK(HLOOKUP(U$1, m_preprocess!$1:$1048576, monthly!$D192, FALSE)), "", HLOOKUP(U$1, m_preprocess!$1:$1048576, monthly!$D192, FALSE))</f>
        <v>416716.29184774397</v>
      </c>
      <c r="V192">
        <f>IF(ISBLANK(HLOOKUP(V$1, m_preprocess!$1:$1048576, monthly!$D192, FALSE)), "", HLOOKUP(V$1, m_preprocess!$1:$1048576, monthly!$D192, FALSE))</f>
        <v>1610451.1709688837</v>
      </c>
      <c r="W192">
        <f>IF(ISBLANK(HLOOKUP(W$1, m_preprocess!$1:$1048576, monthly!$D192, FALSE)), "", HLOOKUP(W$1, m_preprocess!$1:$1048576, monthly!$D192, FALSE))</f>
        <v>92.585196597436408</v>
      </c>
      <c r="X192">
        <f>IF(ISBLANK(HLOOKUP(X$1, m_preprocess!$1:$1048576, monthly!$D192, FALSE)), "", HLOOKUP(X$1, m_preprocess!$1:$1048576, monthly!$D192, FALSE))</f>
        <v>15980.689302043769</v>
      </c>
      <c r="Y192">
        <f>IF(ISBLANK(HLOOKUP(Y$1, m_preprocess!$1:$1048576, monthly!$D192, FALSE)), "", HLOOKUP(Y$1, m_preprocess!$1:$1048576, monthly!$D192, FALSE))</f>
        <v>7.7474144081443521</v>
      </c>
      <c r="Z192">
        <f>IF(ISBLANK(HLOOKUP(Z$1, m_preprocess!$1:$1048576, monthly!$D192, FALSE)), "", HLOOKUP(Z$1, m_preprocess!$1:$1048576, monthly!$D192, FALSE))</f>
        <v>1006.6057153699981</v>
      </c>
    </row>
    <row r="193" spans="1:26">
      <c r="A193" s="31">
        <v>39783</v>
      </c>
      <c r="B193">
        <v>2008</v>
      </c>
      <c r="C193">
        <v>12</v>
      </c>
      <c r="D193">
        <v>193</v>
      </c>
      <c r="E193">
        <f>IF(ISBLANK(HLOOKUP(E$1, m_preprocess!$1:$1048576, monthly!$D193, FALSE)), "", HLOOKUP(E$1, m_preprocess!$1:$1048576, monthly!$D193, FALSE))</f>
        <v>94.898237896796729</v>
      </c>
      <c r="F193">
        <f>IF(ISBLANK(HLOOKUP(F$1, m_preprocess!$1:$1048576, monthly!$D193, FALSE)), "", HLOOKUP(F$1, m_preprocess!$1:$1048576, monthly!$D193, FALSE))</f>
        <v>100.43186202471961</v>
      </c>
      <c r="G193">
        <f>IF(ISBLANK(HLOOKUP(G$1, m_preprocess!$1:$1048576, monthly!$D193, FALSE)), "", HLOOKUP(G$1, m_preprocess!$1:$1048576, monthly!$D193, FALSE))</f>
        <v>105.05436782387154</v>
      </c>
      <c r="H193">
        <f>IF(ISBLANK(HLOOKUP(H$1, m_preprocess!$1:$1048576, monthly!$D193, FALSE)), "", HLOOKUP(H$1, m_preprocess!$1:$1048576, monthly!$D193, FALSE))</f>
        <v>103.27174043870049</v>
      </c>
      <c r="I193">
        <f>IF(ISBLANK(HLOOKUP(I$1, m_preprocess!$1:$1048576, monthly!$D193, FALSE)), "", HLOOKUP(I$1, m_preprocess!$1:$1048576, monthly!$D193, FALSE))</f>
        <v>60.5</v>
      </c>
      <c r="J193">
        <f>IF(ISBLANK(HLOOKUP(J$1, m_preprocess!$1:$1048576, monthly!$D193, FALSE)), "", HLOOKUP(J$1, m_preprocess!$1:$1048576, monthly!$D193, FALSE))</f>
        <v>129.02000000000001</v>
      </c>
      <c r="K193">
        <f>IF(ISBLANK(HLOOKUP(K$1, m_preprocess!$1:$1048576, monthly!$D193, FALSE)), "", HLOOKUP(K$1, m_preprocess!$1:$1048576, monthly!$D193, FALSE))</f>
        <v>114.73247395286563</v>
      </c>
      <c r="L193">
        <f>IF(ISBLANK(HLOOKUP(L$1, m_preprocess!$1:$1048576, monthly!$D193, FALSE)), "", HLOOKUP(L$1, m_preprocess!$1:$1048576, monthly!$D193, FALSE))</f>
        <v>160.04383920932693</v>
      </c>
      <c r="M193">
        <f>IF(ISBLANK(HLOOKUP(M$1, m_preprocess!$1:$1048576, monthly!$D193, FALSE)), "", HLOOKUP(M$1, m_preprocess!$1:$1048576, monthly!$D193, FALSE))</f>
        <v>57.041335552389889</v>
      </c>
      <c r="N193">
        <f>IF(ISBLANK(HLOOKUP(N$1, m_preprocess!$1:$1048576, monthly!$D193, FALSE)), "", HLOOKUP(N$1, m_preprocess!$1:$1048576, monthly!$D193, FALSE))</f>
        <v>103.00250365693704</v>
      </c>
      <c r="O193">
        <f>IF(ISBLANK(HLOOKUP(O$1, m_preprocess!$1:$1048576, monthly!$D193, FALSE)), "", HLOOKUP(O$1, m_preprocess!$1:$1048576, monthly!$D193, FALSE))</f>
        <v>25.307091440323234</v>
      </c>
      <c r="P193">
        <f>IF(ISBLANK(HLOOKUP(P$1, m_preprocess!$1:$1048576, monthly!$D193, FALSE)), "", HLOOKUP(P$1, m_preprocess!$1:$1048576, monthly!$D193, FALSE))</f>
        <v>5.3109656574150277</v>
      </c>
      <c r="Q193">
        <f>IF(ISBLANK(HLOOKUP(Q$1, m_preprocess!$1:$1048576, monthly!$D193, FALSE)), "", HLOOKUP(Q$1, m_preprocess!$1:$1048576, monthly!$D193, FALSE))</f>
        <v>2.498907192443073</v>
      </c>
      <c r="R193">
        <f>IF(ISBLANK(HLOOKUP(R$1, m_preprocess!$1:$1048576, monthly!$D193, FALSE)), "", HLOOKUP(R$1, m_preprocess!$1:$1048576, monthly!$D193, FALSE))</f>
        <v>2.8120584649719542</v>
      </c>
      <c r="S193">
        <f>IF(ISBLANK(HLOOKUP(S$1, m_preprocess!$1:$1048576, monthly!$D193, FALSE)), "", HLOOKUP(S$1, m_preprocess!$1:$1048576, monthly!$D193, FALSE))</f>
        <v>9.6469966330769061</v>
      </c>
      <c r="T193">
        <f>IF(ISBLANK(HLOOKUP(T$1, m_preprocess!$1:$1048576, monthly!$D193, FALSE)), "", HLOOKUP(T$1, m_preprocess!$1:$1048576, monthly!$D193, FALSE))</f>
        <v>10.349129149831297</v>
      </c>
      <c r="U193">
        <f>IF(ISBLANK(HLOOKUP(U$1, m_preprocess!$1:$1048576, monthly!$D193, FALSE)), "", HLOOKUP(U$1, m_preprocess!$1:$1048576, monthly!$D193, FALSE))</f>
        <v>490955.37907920004</v>
      </c>
      <c r="V193">
        <f>IF(ISBLANK(HLOOKUP(V$1, m_preprocess!$1:$1048576, monthly!$D193, FALSE)), "", HLOOKUP(V$1, m_preprocess!$1:$1048576, monthly!$D193, FALSE))</f>
        <v>1687641.7421099001</v>
      </c>
      <c r="W193">
        <f>IF(ISBLANK(HLOOKUP(W$1, m_preprocess!$1:$1048576, monthly!$D193, FALSE)), "", HLOOKUP(W$1, m_preprocess!$1:$1048576, monthly!$D193, FALSE))</f>
        <v>89.548244005711666</v>
      </c>
      <c r="X193">
        <f>IF(ISBLANK(HLOOKUP(X$1, m_preprocess!$1:$1048576, monthly!$D193, FALSE)), "", HLOOKUP(X$1, m_preprocess!$1:$1048576, monthly!$D193, FALSE))</f>
        <v>16179.549539493863</v>
      </c>
      <c r="Y193">
        <f>IF(ISBLANK(HLOOKUP(Y$1, m_preprocess!$1:$1048576, monthly!$D193, FALSE)), "", HLOOKUP(Y$1, m_preprocess!$1:$1048576, monthly!$D193, FALSE))</f>
        <v>8.4453999999999994</v>
      </c>
      <c r="Z193">
        <f>IF(ISBLANK(HLOOKUP(Z$1, m_preprocess!$1:$1048576, monthly!$D193, FALSE)), "", HLOOKUP(Z$1, m_preprocess!$1:$1048576, monthly!$D193, FALSE))</f>
        <v>336.65722848000223</v>
      </c>
    </row>
    <row r="194" spans="1:26">
      <c r="A194" s="31">
        <v>39814</v>
      </c>
      <c r="B194">
        <v>2009</v>
      </c>
      <c r="C194">
        <v>1</v>
      </c>
      <c r="D194">
        <v>194</v>
      </c>
      <c r="E194">
        <f>IF(ISBLANK(HLOOKUP(E$1, m_preprocess!$1:$1048576, monthly!$D194, FALSE)), "", HLOOKUP(E$1, m_preprocess!$1:$1048576, monthly!$D194, FALSE))</f>
        <v>85.159328968115048</v>
      </c>
      <c r="F194">
        <f>IF(ISBLANK(HLOOKUP(F$1, m_preprocess!$1:$1048576, monthly!$D194, FALSE)), "", HLOOKUP(F$1, m_preprocess!$1:$1048576, monthly!$D194, FALSE))</f>
        <v>83.403618452497085</v>
      </c>
      <c r="G194">
        <f>IF(ISBLANK(HLOOKUP(G$1, m_preprocess!$1:$1048576, monthly!$D194, FALSE)), "", HLOOKUP(G$1, m_preprocess!$1:$1048576, monthly!$D194, FALSE))</f>
        <v>100.36476222609733</v>
      </c>
      <c r="H194">
        <f>IF(ISBLANK(HLOOKUP(H$1, m_preprocess!$1:$1048576, monthly!$D194, FALSE)), "", HLOOKUP(H$1, m_preprocess!$1:$1048576, monthly!$D194, FALSE))</f>
        <v>69.69277363920628</v>
      </c>
      <c r="I194">
        <f>IF(ISBLANK(HLOOKUP(I$1, m_preprocess!$1:$1048576, monthly!$D194, FALSE)), "", HLOOKUP(I$1, m_preprocess!$1:$1048576, monthly!$D194, FALSE))</f>
        <v>46.9</v>
      </c>
      <c r="J194">
        <f>IF(ISBLANK(HLOOKUP(J$1, m_preprocess!$1:$1048576, monthly!$D194, FALSE)), "", HLOOKUP(J$1, m_preprocess!$1:$1048576, monthly!$D194, FALSE))</f>
        <v>111.68</v>
      </c>
      <c r="K194">
        <f>IF(ISBLANK(HLOOKUP(K$1, m_preprocess!$1:$1048576, monthly!$D194, FALSE)), "", HLOOKUP(K$1, m_preprocess!$1:$1048576, monthly!$D194, FALSE))</f>
        <v>108.57712457961001</v>
      </c>
      <c r="L194">
        <f>IF(ISBLANK(HLOOKUP(L$1, m_preprocess!$1:$1048576, monthly!$D194, FALSE)), "", HLOOKUP(L$1, m_preprocess!$1:$1048576, monthly!$D194, FALSE))</f>
        <v>193.58915236919697</v>
      </c>
      <c r="M194">
        <f>IF(ISBLANK(HLOOKUP(M$1, m_preprocess!$1:$1048576, monthly!$D194, FALSE)), "", HLOOKUP(M$1, m_preprocess!$1:$1048576, monthly!$D194, FALSE))</f>
        <v>108.42652998606879</v>
      </c>
      <c r="N194">
        <f>IF(ISBLANK(HLOOKUP(N$1, m_preprocess!$1:$1048576, monthly!$D194, FALSE)), "", HLOOKUP(N$1, m_preprocess!$1:$1048576, monthly!$D194, FALSE))</f>
        <v>85.162622383128195</v>
      </c>
      <c r="O194">
        <f>IF(ISBLANK(HLOOKUP(O$1, m_preprocess!$1:$1048576, monthly!$D194, FALSE)), "", HLOOKUP(O$1, m_preprocess!$1:$1048576, monthly!$D194, FALSE))</f>
        <v>23.163979162312007</v>
      </c>
      <c r="P194">
        <f>IF(ISBLANK(HLOOKUP(P$1, m_preprocess!$1:$1048576, monthly!$D194, FALSE)), "", HLOOKUP(P$1, m_preprocess!$1:$1048576, monthly!$D194, FALSE))</f>
        <v>4.1365429508424052</v>
      </c>
      <c r="Q194">
        <f>IF(ISBLANK(HLOOKUP(Q$1, m_preprocess!$1:$1048576, monthly!$D194, FALSE)), "", HLOOKUP(Q$1, m_preprocess!$1:$1048576, monthly!$D194, FALSE))</f>
        <v>2.0868603851768777</v>
      </c>
      <c r="R194">
        <f>IF(ISBLANK(HLOOKUP(R$1, m_preprocess!$1:$1048576, monthly!$D194, FALSE)), "", HLOOKUP(R$1, m_preprocess!$1:$1048576, monthly!$D194, FALSE))</f>
        <v>2.0496825656655275</v>
      </c>
      <c r="S194">
        <f>IF(ISBLANK(HLOOKUP(S$1, m_preprocess!$1:$1048576, monthly!$D194, FALSE)), "", HLOOKUP(S$1, m_preprocess!$1:$1048576, monthly!$D194, FALSE))</f>
        <v>8.1858892674874877</v>
      </c>
      <c r="T194">
        <f>IF(ISBLANK(HLOOKUP(T$1, m_preprocess!$1:$1048576, monthly!$D194, FALSE)), "", HLOOKUP(T$1, m_preprocess!$1:$1048576, monthly!$D194, FALSE))</f>
        <v>10.841546943982109</v>
      </c>
      <c r="U194">
        <f>IF(ISBLANK(HLOOKUP(U$1, m_preprocess!$1:$1048576, monthly!$D194, FALSE)), "", HLOOKUP(U$1, m_preprocess!$1:$1048576, monthly!$D194, FALSE))</f>
        <v>429605.75784307352</v>
      </c>
      <c r="V194">
        <f>IF(ISBLANK(HLOOKUP(V$1, m_preprocess!$1:$1048576, monthly!$D194, FALSE)), "", HLOOKUP(V$1, m_preprocess!$1:$1048576, monthly!$D194, FALSE))</f>
        <v>1651174.3310259781</v>
      </c>
      <c r="W194">
        <f>IF(ISBLANK(HLOOKUP(W$1, m_preprocess!$1:$1048576, monthly!$D194, FALSE)), "", HLOOKUP(W$1, m_preprocess!$1:$1048576, monthly!$D194, FALSE))</f>
        <v>89.486405769647092</v>
      </c>
      <c r="X194">
        <f>IF(ISBLANK(HLOOKUP(X$1, m_preprocess!$1:$1048576, monthly!$D194, FALSE)), "", HLOOKUP(X$1, m_preprocess!$1:$1048576, monthly!$D194, FALSE))</f>
        <v>16074.686750419991</v>
      </c>
      <c r="Y194">
        <f>IF(ISBLANK(HLOOKUP(Y$1, m_preprocess!$1:$1048576, monthly!$D194, FALSE)), "", HLOOKUP(Y$1, m_preprocess!$1:$1048576, monthly!$D194, FALSE))</f>
        <v>8.509849088458088</v>
      </c>
      <c r="Z194">
        <f>IF(ISBLANK(HLOOKUP(Z$1, m_preprocess!$1:$1048576, monthly!$D194, FALSE)), "", HLOOKUP(Z$1, m_preprocess!$1:$1048576, monthly!$D194, FALSE))</f>
        <v>-313.40100392000249</v>
      </c>
    </row>
    <row r="195" spans="1:26">
      <c r="A195" s="31">
        <v>39845</v>
      </c>
      <c r="B195">
        <v>2009</v>
      </c>
      <c r="C195">
        <v>2</v>
      </c>
      <c r="D195">
        <v>195</v>
      </c>
      <c r="E195">
        <f>IF(ISBLANK(HLOOKUP(E$1, m_preprocess!$1:$1048576, monthly!$D195, FALSE)), "", HLOOKUP(E$1, m_preprocess!$1:$1048576, monthly!$D195, FALSE))</f>
        <v>86.788578778596985</v>
      </c>
      <c r="F195">
        <f>IF(ISBLANK(HLOOKUP(F$1, m_preprocess!$1:$1048576, monthly!$D195, FALSE)), "", HLOOKUP(F$1, m_preprocess!$1:$1048576, monthly!$D195, FALSE))</f>
        <v>88.710655283756012</v>
      </c>
      <c r="G195">
        <f>IF(ISBLANK(HLOOKUP(G$1, m_preprocess!$1:$1048576, monthly!$D195, FALSE)), "", HLOOKUP(G$1, m_preprocess!$1:$1048576, monthly!$D195, FALSE))</f>
        <v>102.50011994144705</v>
      </c>
      <c r="H195">
        <f>IF(ISBLANK(HLOOKUP(H$1, m_preprocess!$1:$1048576, monthly!$D195, FALSE)), "", HLOOKUP(H$1, m_preprocess!$1:$1048576, monthly!$D195, FALSE))</f>
        <v>68.048517828395902</v>
      </c>
      <c r="I195">
        <f>IF(ISBLANK(HLOOKUP(I$1, m_preprocess!$1:$1048576, monthly!$D195, FALSE)), "", HLOOKUP(I$1, m_preprocess!$1:$1048576, monthly!$D195, FALSE))</f>
        <v>40.9</v>
      </c>
      <c r="J195">
        <f>IF(ISBLANK(HLOOKUP(J$1, m_preprocess!$1:$1048576, monthly!$D195, FALSE)), "", HLOOKUP(J$1, m_preprocess!$1:$1048576, monthly!$D195, FALSE))</f>
        <v>107.18</v>
      </c>
      <c r="K195">
        <f>IF(ISBLANK(HLOOKUP(K$1, m_preprocess!$1:$1048576, monthly!$D195, FALSE)), "", HLOOKUP(K$1, m_preprocess!$1:$1048576, monthly!$D195, FALSE))</f>
        <v>117.16237668027483</v>
      </c>
      <c r="L195">
        <f>IF(ISBLANK(HLOOKUP(L$1, m_preprocess!$1:$1048576, monthly!$D195, FALSE)), "", HLOOKUP(L$1, m_preprocess!$1:$1048576, monthly!$D195, FALSE))</f>
        <v>160.83058480315117</v>
      </c>
      <c r="M195">
        <f>IF(ISBLANK(HLOOKUP(M$1, m_preprocess!$1:$1048576, monthly!$D195, FALSE)), "", HLOOKUP(M$1, m_preprocess!$1:$1048576, monthly!$D195, FALSE))</f>
        <v>68.096641492507587</v>
      </c>
      <c r="N195">
        <f>IF(ISBLANK(HLOOKUP(N$1, m_preprocess!$1:$1048576, monthly!$D195, FALSE)), "", HLOOKUP(N$1, m_preprocess!$1:$1048576, monthly!$D195, FALSE))</f>
        <v>92.733943310643568</v>
      </c>
      <c r="O195">
        <f>IF(ISBLANK(HLOOKUP(O$1, m_preprocess!$1:$1048576, monthly!$D195, FALSE)), "", HLOOKUP(O$1, m_preprocess!$1:$1048576, monthly!$D195, FALSE))</f>
        <v>20.349514945688764</v>
      </c>
      <c r="P195">
        <f>IF(ISBLANK(HLOOKUP(P$1, m_preprocess!$1:$1048576, monthly!$D195, FALSE)), "", HLOOKUP(P$1, m_preprocess!$1:$1048576, monthly!$D195, FALSE))</f>
        <v>4.0830618392173603</v>
      </c>
      <c r="Q195">
        <f>IF(ISBLANK(HLOOKUP(Q$1, m_preprocess!$1:$1048576, monthly!$D195, FALSE)), "", HLOOKUP(Q$1, m_preprocess!$1:$1048576, monthly!$D195, FALSE))</f>
        <v>1.9304629242812459</v>
      </c>
      <c r="R195">
        <f>IF(ISBLANK(HLOOKUP(R$1, m_preprocess!$1:$1048576, monthly!$D195, FALSE)), "", HLOOKUP(R$1, m_preprocess!$1:$1048576, monthly!$D195, FALSE))</f>
        <v>2.1525989149361147</v>
      </c>
      <c r="S195">
        <f>IF(ISBLANK(HLOOKUP(S$1, m_preprocess!$1:$1048576, monthly!$D195, FALSE)), "", HLOOKUP(S$1, m_preprocess!$1:$1048576, monthly!$D195, FALSE))</f>
        <v>7.2633577136356546</v>
      </c>
      <c r="T195">
        <f>IF(ISBLANK(HLOOKUP(T$1, m_preprocess!$1:$1048576, monthly!$D195, FALSE)), "", HLOOKUP(T$1, m_preprocess!$1:$1048576, monthly!$D195, FALSE))</f>
        <v>9.0030953928357462</v>
      </c>
      <c r="U195">
        <f>IF(ISBLANK(HLOOKUP(U$1, m_preprocess!$1:$1048576, monthly!$D195, FALSE)), "", HLOOKUP(U$1, m_preprocess!$1:$1048576, monthly!$D195, FALSE))</f>
        <v>428083.23379761586</v>
      </c>
      <c r="V195">
        <f>IF(ISBLANK(HLOOKUP(V$1, m_preprocess!$1:$1048576, monthly!$D195, FALSE)), "", HLOOKUP(V$1, m_preprocess!$1:$1048576, monthly!$D195, FALSE))</f>
        <v>1669713.5569337178</v>
      </c>
      <c r="W195">
        <f>IF(ISBLANK(HLOOKUP(W$1, m_preprocess!$1:$1048576, monthly!$D195, FALSE)), "", HLOOKUP(W$1, m_preprocess!$1:$1048576, monthly!$D195, FALSE))</f>
        <v>98.152900346141038</v>
      </c>
      <c r="X195">
        <f>IF(ISBLANK(HLOOKUP(X$1, m_preprocess!$1:$1048576, monthly!$D195, FALSE)), "", HLOOKUP(X$1, m_preprocess!$1:$1048576, monthly!$D195, FALSE))</f>
        <v>15798.625288621959</v>
      </c>
      <c r="Y195">
        <f>IF(ISBLANK(HLOOKUP(Y$1, m_preprocess!$1:$1048576, monthly!$D195, FALSE)), "", HLOOKUP(Y$1, m_preprocess!$1:$1048576, monthly!$D195, FALSE))</f>
        <v>8.4747028249998841</v>
      </c>
      <c r="Z195">
        <f>IF(ISBLANK(HLOOKUP(Z$1, m_preprocess!$1:$1048576, monthly!$D195, FALSE)), "", HLOOKUP(Z$1, m_preprocess!$1:$1048576, monthly!$D195, FALSE))</f>
        <v>-238.39334408000059</v>
      </c>
    </row>
    <row r="196" spans="1:26">
      <c r="A196" s="31">
        <v>39873</v>
      </c>
      <c r="B196">
        <v>2009</v>
      </c>
      <c r="C196">
        <v>3</v>
      </c>
      <c r="D196">
        <v>196</v>
      </c>
      <c r="E196">
        <f>IF(ISBLANK(HLOOKUP(E$1, m_preprocess!$1:$1048576, monthly!$D196, FALSE)), "", HLOOKUP(E$1, m_preprocess!$1:$1048576, monthly!$D196, FALSE))</f>
        <v>92.365226400112121</v>
      </c>
      <c r="F196">
        <f>IF(ISBLANK(HLOOKUP(F$1, m_preprocess!$1:$1048576, monthly!$D196, FALSE)), "", HLOOKUP(F$1, m_preprocess!$1:$1048576, monthly!$D196, FALSE))</f>
        <v>91.13684532094382</v>
      </c>
      <c r="G196">
        <f>IF(ISBLANK(HLOOKUP(G$1, m_preprocess!$1:$1048576, monthly!$D196, FALSE)), "", HLOOKUP(G$1, m_preprocess!$1:$1048576, monthly!$D196, FALSE))</f>
        <v>102.19870040125659</v>
      </c>
      <c r="H196">
        <f>IF(ISBLANK(HLOOKUP(H$1, m_preprocess!$1:$1048576, monthly!$D196, FALSE)), "", HLOOKUP(H$1, m_preprocess!$1:$1048576, monthly!$D196, FALSE))</f>
        <v>70.421317059854601</v>
      </c>
      <c r="I196">
        <f>IF(ISBLANK(HLOOKUP(I$1, m_preprocess!$1:$1048576, monthly!$D196, FALSE)), "", HLOOKUP(I$1, m_preprocess!$1:$1048576, monthly!$D196, FALSE))</f>
        <v>45.9</v>
      </c>
      <c r="J196">
        <f>IF(ISBLANK(HLOOKUP(J$1, m_preprocess!$1:$1048576, monthly!$D196, FALSE)), "", HLOOKUP(J$1, m_preprocess!$1:$1048576, monthly!$D196, FALSE))</f>
        <v>110.86</v>
      </c>
      <c r="K196">
        <f>IF(ISBLANK(HLOOKUP(K$1, m_preprocess!$1:$1048576, monthly!$D196, FALSE)), "", HLOOKUP(K$1, m_preprocess!$1:$1048576, monthly!$D196, FALSE))</f>
        <v>116.83066237535607</v>
      </c>
      <c r="L196">
        <f>IF(ISBLANK(HLOOKUP(L$1, m_preprocess!$1:$1048576, monthly!$D196, FALSE)), "", HLOOKUP(L$1, m_preprocess!$1:$1048576, monthly!$D196, FALSE))</f>
        <v>187.07398588767995</v>
      </c>
      <c r="M196">
        <f>IF(ISBLANK(HLOOKUP(M$1, m_preprocess!$1:$1048576, monthly!$D196, FALSE)), "", HLOOKUP(M$1, m_preprocess!$1:$1048576, monthly!$D196, FALSE))</f>
        <v>90.291045079561954</v>
      </c>
      <c r="N196">
        <f>IF(ISBLANK(HLOOKUP(N$1, m_preprocess!$1:$1048576, monthly!$D196, FALSE)), "", HLOOKUP(N$1, m_preprocess!$1:$1048576, monthly!$D196, FALSE))</f>
        <v>96.782940808117985</v>
      </c>
      <c r="O196">
        <f>IF(ISBLANK(HLOOKUP(O$1, m_preprocess!$1:$1048576, monthly!$D196, FALSE)), "", HLOOKUP(O$1, m_preprocess!$1:$1048576, monthly!$D196, FALSE))</f>
        <v>21.459853849759124</v>
      </c>
      <c r="P196">
        <f>IF(ISBLANK(HLOOKUP(P$1, m_preprocess!$1:$1048576, monthly!$D196, FALSE)), "", HLOOKUP(P$1, m_preprocess!$1:$1048576, monthly!$D196, FALSE))</f>
        <v>4.3127094884289345</v>
      </c>
      <c r="Q196">
        <f>IF(ISBLANK(HLOOKUP(Q$1, m_preprocess!$1:$1048576, monthly!$D196, FALSE)), "", HLOOKUP(Q$1, m_preprocess!$1:$1048576, monthly!$D196, FALSE))</f>
        <v>2.1006145313454883</v>
      </c>
      <c r="R196">
        <f>IF(ISBLANK(HLOOKUP(R$1, m_preprocess!$1:$1048576, monthly!$D196, FALSE)), "", HLOOKUP(R$1, m_preprocess!$1:$1048576, monthly!$D196, FALSE))</f>
        <v>2.2120949570834467</v>
      </c>
      <c r="S196">
        <f>IF(ISBLANK(HLOOKUP(S$1, m_preprocess!$1:$1048576, monthly!$D196, FALSE)), "", HLOOKUP(S$1, m_preprocess!$1:$1048576, monthly!$D196, FALSE))</f>
        <v>8.9274686379824395</v>
      </c>
      <c r="T196">
        <f>IF(ISBLANK(HLOOKUP(T$1, m_preprocess!$1:$1048576, monthly!$D196, FALSE)), "", HLOOKUP(T$1, m_preprocess!$1:$1048576, monthly!$D196, FALSE))</f>
        <v>8.2196757233477573</v>
      </c>
      <c r="U196">
        <f>IF(ISBLANK(HLOOKUP(U$1, m_preprocess!$1:$1048576, monthly!$D196, FALSE)), "", HLOOKUP(U$1, m_preprocess!$1:$1048576, monthly!$D196, FALSE))</f>
        <v>417789.3471025328</v>
      </c>
      <c r="V196">
        <f>IF(ISBLANK(HLOOKUP(V$1, m_preprocess!$1:$1048576, monthly!$D196, FALSE)), "", HLOOKUP(V$1, m_preprocess!$1:$1048576, monthly!$D196, FALSE))</f>
        <v>1650282.7569180916</v>
      </c>
      <c r="W196">
        <f>IF(ISBLANK(HLOOKUP(W$1, m_preprocess!$1:$1048576, monthly!$D196, FALSE)), "", HLOOKUP(W$1, m_preprocess!$1:$1048576, monthly!$D196, FALSE))</f>
        <v>96.049468734231326</v>
      </c>
      <c r="X196">
        <f>IF(ISBLANK(HLOOKUP(X$1, m_preprocess!$1:$1048576, monthly!$D196, FALSE)), "", HLOOKUP(X$1, m_preprocess!$1:$1048576, monthly!$D196, FALSE))</f>
        <v>15480.856440907533</v>
      </c>
      <c r="Y196">
        <f>IF(ISBLANK(HLOOKUP(Y$1, m_preprocess!$1:$1048576, monthly!$D196, FALSE)), "", HLOOKUP(Y$1, m_preprocess!$1:$1048576, monthly!$D196, FALSE))</f>
        <v>8.3986902422383594</v>
      </c>
      <c r="Z196">
        <f>IF(ISBLANK(HLOOKUP(Z$1, m_preprocess!$1:$1048576, monthly!$D196, FALSE)), "", HLOOKUP(Z$1, m_preprocess!$1:$1048576, monthly!$D196, FALSE))</f>
        <v>301.80336419999639</v>
      </c>
    </row>
    <row r="197" spans="1:26">
      <c r="A197" s="31">
        <v>39904</v>
      </c>
      <c r="B197">
        <v>2009</v>
      </c>
      <c r="C197">
        <v>4</v>
      </c>
      <c r="D197">
        <v>197</v>
      </c>
      <c r="E197">
        <f>IF(ISBLANK(HLOOKUP(E$1, m_preprocess!$1:$1048576, monthly!$D197, FALSE)), "", HLOOKUP(E$1, m_preprocess!$1:$1048576, monthly!$D197, FALSE))</f>
        <v>85.855232859367234</v>
      </c>
      <c r="F197">
        <f>IF(ISBLANK(HLOOKUP(F$1, m_preprocess!$1:$1048576, monthly!$D197, FALSE)), "", HLOOKUP(F$1, m_preprocess!$1:$1048576, monthly!$D197, FALSE))</f>
        <v>86.899349746576064</v>
      </c>
      <c r="G197">
        <f>IF(ISBLANK(HLOOKUP(G$1, m_preprocess!$1:$1048576, monthly!$D197, FALSE)), "", HLOOKUP(G$1, m_preprocess!$1:$1048576, monthly!$D197, FALSE))</f>
        <v>101.74913677177038</v>
      </c>
      <c r="H197">
        <f>IF(ISBLANK(HLOOKUP(H$1, m_preprocess!$1:$1048576, monthly!$D197, FALSE)), "", HLOOKUP(H$1, m_preprocess!$1:$1048576, monthly!$D197, FALSE))</f>
        <v>67.134501784502575</v>
      </c>
      <c r="I197">
        <f>IF(ISBLANK(HLOOKUP(I$1, m_preprocess!$1:$1048576, monthly!$D197, FALSE)), "", HLOOKUP(I$1, m_preprocess!$1:$1048576, monthly!$D197, FALSE))</f>
        <v>45.2</v>
      </c>
      <c r="J197">
        <f>IF(ISBLANK(HLOOKUP(J$1, m_preprocess!$1:$1048576, monthly!$D197, FALSE)), "", HLOOKUP(J$1, m_preprocess!$1:$1048576, monthly!$D197, FALSE))</f>
        <v>113.15</v>
      </c>
      <c r="K197">
        <f>IF(ISBLANK(HLOOKUP(K$1, m_preprocess!$1:$1048576, monthly!$D197, FALSE)), "", HLOOKUP(K$1, m_preprocess!$1:$1048576, monthly!$D197, FALSE))</f>
        <v>124.15372294525157</v>
      </c>
      <c r="L197">
        <f>IF(ISBLANK(HLOOKUP(L$1, m_preprocess!$1:$1048576, monthly!$D197, FALSE)), "", HLOOKUP(L$1, m_preprocess!$1:$1048576, monthly!$D197, FALSE))</f>
        <v>161.95647040439036</v>
      </c>
      <c r="M197">
        <f>IF(ISBLANK(HLOOKUP(M$1, m_preprocess!$1:$1048576, monthly!$D197, FALSE)), "", HLOOKUP(M$1, m_preprocess!$1:$1048576, monthly!$D197, FALSE))</f>
        <v>80.41490730408286</v>
      </c>
      <c r="N197">
        <f>IF(ISBLANK(HLOOKUP(N$1, m_preprocess!$1:$1048576, monthly!$D197, FALSE)), "", HLOOKUP(N$1, m_preprocess!$1:$1048576, monthly!$D197, FALSE))</f>
        <v>81.541563100307513</v>
      </c>
      <c r="O197">
        <f>IF(ISBLANK(HLOOKUP(O$1, m_preprocess!$1:$1048576, monthly!$D197, FALSE)), "", HLOOKUP(O$1, m_preprocess!$1:$1048576, monthly!$D197, FALSE))</f>
        <v>22.095176513018068</v>
      </c>
      <c r="P197">
        <f>IF(ISBLANK(HLOOKUP(P$1, m_preprocess!$1:$1048576, monthly!$D197, FALSE)), "", HLOOKUP(P$1, m_preprocess!$1:$1048576, monthly!$D197, FALSE))</f>
        <v>4.2808701691585842</v>
      </c>
      <c r="Q197">
        <f>IF(ISBLANK(HLOOKUP(Q$1, m_preprocess!$1:$1048576, monthly!$D197, FALSE)), "", HLOOKUP(Q$1, m_preprocess!$1:$1048576, monthly!$D197, FALSE))</f>
        <v>2.1056471674283195</v>
      </c>
      <c r="R197">
        <f>IF(ISBLANK(HLOOKUP(R$1, m_preprocess!$1:$1048576, monthly!$D197, FALSE)), "", HLOOKUP(R$1, m_preprocess!$1:$1048576, monthly!$D197, FALSE))</f>
        <v>2.1752230017302647</v>
      </c>
      <c r="S197">
        <f>IF(ISBLANK(HLOOKUP(S$1, m_preprocess!$1:$1048576, monthly!$D197, FALSE)), "", HLOOKUP(S$1, m_preprocess!$1:$1048576, monthly!$D197, FALSE))</f>
        <v>8.1315580721737231</v>
      </c>
      <c r="T197">
        <f>IF(ISBLANK(HLOOKUP(T$1, m_preprocess!$1:$1048576, monthly!$D197, FALSE)), "", HLOOKUP(T$1, m_preprocess!$1:$1048576, monthly!$D197, FALSE))</f>
        <v>9.6827482716857638</v>
      </c>
      <c r="U197">
        <f>IF(ISBLANK(HLOOKUP(U$1, m_preprocess!$1:$1048576, monthly!$D197, FALSE)), "", HLOOKUP(U$1, m_preprocess!$1:$1048576, monthly!$D197, FALSE))</f>
        <v>412557.05270740791</v>
      </c>
      <c r="V197">
        <f>IF(ISBLANK(HLOOKUP(V$1, m_preprocess!$1:$1048576, monthly!$D197, FALSE)), "", HLOOKUP(V$1, m_preprocess!$1:$1048576, monthly!$D197, FALSE))</f>
        <v>1611408.9159545351</v>
      </c>
      <c r="W197">
        <f>IF(ISBLANK(HLOOKUP(W$1, m_preprocess!$1:$1048576, monthly!$D197, FALSE)), "", HLOOKUP(W$1, m_preprocess!$1:$1048576, monthly!$D197, FALSE))</f>
        <v>92.706093563072329</v>
      </c>
      <c r="X197">
        <f>IF(ISBLANK(HLOOKUP(X$1, m_preprocess!$1:$1048576, monthly!$D197, FALSE)), "", HLOOKUP(X$1, m_preprocess!$1:$1048576, monthly!$D197, FALSE))</f>
        <v>15178.70725931547</v>
      </c>
      <c r="Y197">
        <f>IF(ISBLANK(HLOOKUP(Y$1, m_preprocess!$1:$1048576, monthly!$D197, FALSE)), "", HLOOKUP(Y$1, m_preprocess!$1:$1048576, monthly!$D197, FALSE))</f>
        <v>8.7440701575977311</v>
      </c>
      <c r="Z197">
        <f>IF(ISBLANK(HLOOKUP(Z$1, m_preprocess!$1:$1048576, monthly!$D197, FALSE)), "", HLOOKUP(Z$1, m_preprocess!$1:$1048576, monthly!$D197, FALSE))</f>
        <v>-320.09111737999865</v>
      </c>
    </row>
    <row r="198" spans="1:26">
      <c r="A198" s="31">
        <v>39934</v>
      </c>
      <c r="B198">
        <v>2009</v>
      </c>
      <c r="C198">
        <v>5</v>
      </c>
      <c r="D198">
        <v>198</v>
      </c>
      <c r="E198">
        <f>IF(ISBLANK(HLOOKUP(E$1, m_preprocess!$1:$1048576, monthly!$D198, FALSE)), "", HLOOKUP(E$1, m_preprocess!$1:$1048576, monthly!$D198, FALSE))</f>
        <v>91.638222964060631</v>
      </c>
      <c r="F198">
        <f>IF(ISBLANK(HLOOKUP(F$1, m_preprocess!$1:$1048576, monthly!$D198, FALSE)), "", HLOOKUP(F$1, m_preprocess!$1:$1048576, monthly!$D198, FALSE))</f>
        <v>89.409828385654677</v>
      </c>
      <c r="G198">
        <f>IF(ISBLANK(HLOOKUP(G$1, m_preprocess!$1:$1048576, monthly!$D198, FALSE)), "", HLOOKUP(G$1, m_preprocess!$1:$1048576, monthly!$D198, FALSE))</f>
        <v>101.67261586995683</v>
      </c>
      <c r="H198">
        <f>IF(ISBLANK(HLOOKUP(H$1, m_preprocess!$1:$1048576, monthly!$D198, FALSE)), "", HLOOKUP(H$1, m_preprocess!$1:$1048576, monthly!$D198, FALSE))</f>
        <v>71.455655734531362</v>
      </c>
      <c r="I198">
        <f>IF(ISBLANK(HLOOKUP(I$1, m_preprocess!$1:$1048576, monthly!$D198, FALSE)), "", HLOOKUP(I$1, m_preprocess!$1:$1048576, monthly!$D198, FALSE))</f>
        <v>45.4</v>
      </c>
      <c r="J198">
        <f>IF(ISBLANK(HLOOKUP(J$1, m_preprocess!$1:$1048576, monthly!$D198, FALSE)), "", HLOOKUP(J$1, m_preprocess!$1:$1048576, monthly!$D198, FALSE))</f>
        <v>117.94</v>
      </c>
      <c r="K198">
        <f>IF(ISBLANK(HLOOKUP(K$1, m_preprocess!$1:$1048576, monthly!$D198, FALSE)), "", HLOOKUP(K$1, m_preprocess!$1:$1048576, monthly!$D198, FALSE))</f>
        <v>122.70645879488502</v>
      </c>
      <c r="L198">
        <f>IF(ISBLANK(HLOOKUP(L$1, m_preprocess!$1:$1048576, monthly!$D198, FALSE)), "", HLOOKUP(L$1, m_preprocess!$1:$1048576, monthly!$D198, FALSE))</f>
        <v>189.56293465865252</v>
      </c>
      <c r="M198">
        <f>IF(ISBLANK(HLOOKUP(M$1, m_preprocess!$1:$1048576, monthly!$D198, FALSE)), "", HLOOKUP(M$1, m_preprocess!$1:$1048576, monthly!$D198, FALSE))</f>
        <v>97.894098167452995</v>
      </c>
      <c r="N198">
        <f>IF(ISBLANK(HLOOKUP(N$1, m_preprocess!$1:$1048576, monthly!$D198, FALSE)), "", HLOOKUP(N$1, m_preprocess!$1:$1048576, monthly!$D198, FALSE))</f>
        <v>91.668836491199514</v>
      </c>
      <c r="O198">
        <f>IF(ISBLANK(HLOOKUP(O$1, m_preprocess!$1:$1048576, monthly!$D198, FALSE)), "", HLOOKUP(O$1, m_preprocess!$1:$1048576, monthly!$D198, FALSE))</f>
        <v>20.759123458270604</v>
      </c>
      <c r="P198">
        <f>IF(ISBLANK(HLOOKUP(P$1, m_preprocess!$1:$1048576, monthly!$D198, FALSE)), "", HLOOKUP(P$1, m_preprocess!$1:$1048576, monthly!$D198, FALSE))</f>
        <v>3.9980818029687897</v>
      </c>
      <c r="Q198">
        <f>IF(ISBLANK(HLOOKUP(Q$1, m_preprocess!$1:$1048576, monthly!$D198, FALSE)), "", HLOOKUP(Q$1, m_preprocess!$1:$1048576, monthly!$D198, FALSE))</f>
        <v>1.9510382337776933</v>
      </c>
      <c r="R198">
        <f>IF(ISBLANK(HLOOKUP(R$1, m_preprocess!$1:$1048576, monthly!$D198, FALSE)), "", HLOOKUP(R$1, m_preprocess!$1:$1048576, monthly!$D198, FALSE))</f>
        <v>2.047043569191096</v>
      </c>
      <c r="S198">
        <f>IF(ISBLANK(HLOOKUP(S$1, m_preprocess!$1:$1048576, monthly!$D198, FALSE)), "", HLOOKUP(S$1, m_preprocess!$1:$1048576, monthly!$D198, FALSE))</f>
        <v>8.8027145162561382</v>
      </c>
      <c r="T198">
        <f>IF(ISBLANK(HLOOKUP(T$1, m_preprocess!$1:$1048576, monthly!$D198, FALSE)), "", HLOOKUP(T$1, m_preprocess!$1:$1048576, monthly!$D198, FALSE))</f>
        <v>7.9583271390456787</v>
      </c>
      <c r="U198">
        <f>IF(ISBLANK(HLOOKUP(U$1, m_preprocess!$1:$1048576, monthly!$D198, FALSE)), "", HLOOKUP(U$1, m_preprocess!$1:$1048576, monthly!$D198, FALSE))</f>
        <v>408807.18543552462</v>
      </c>
      <c r="V198">
        <f>IF(ISBLANK(HLOOKUP(V$1, m_preprocess!$1:$1048576, monthly!$D198, FALSE)), "", HLOOKUP(V$1, m_preprocess!$1:$1048576, monthly!$D198, FALSE))</f>
        <v>1634745.9253140313</v>
      </c>
      <c r="W198">
        <f>IF(ISBLANK(HLOOKUP(W$1, m_preprocess!$1:$1048576, monthly!$D198, FALSE)), "", HLOOKUP(W$1, m_preprocess!$1:$1048576, monthly!$D198, FALSE))</f>
        <v>88.221703541948031</v>
      </c>
      <c r="X198">
        <f>IF(ISBLANK(HLOOKUP(X$1, m_preprocess!$1:$1048576, monthly!$D198, FALSE)), "", HLOOKUP(X$1, m_preprocess!$1:$1048576, monthly!$D198, FALSE))</f>
        <v>15429.908583528315</v>
      </c>
      <c r="Y198">
        <f>IF(ISBLANK(HLOOKUP(Y$1, m_preprocess!$1:$1048576, monthly!$D198, FALSE)), "", HLOOKUP(Y$1, m_preprocess!$1:$1048576, monthly!$D198, FALSE))</f>
        <v>9.7728638124732186</v>
      </c>
      <c r="Z198">
        <f>IF(ISBLANK(HLOOKUP(Z$1, m_preprocess!$1:$1048576, monthly!$D198, FALSE)), "", HLOOKUP(Z$1, m_preprocess!$1:$1048576, monthly!$D198, FALSE))</f>
        <v>-245.62964116000012</v>
      </c>
    </row>
    <row r="199" spans="1:26">
      <c r="A199" s="31">
        <v>39965</v>
      </c>
      <c r="B199">
        <v>2009</v>
      </c>
      <c r="C199">
        <v>6</v>
      </c>
      <c r="D199">
        <v>199</v>
      </c>
      <c r="E199">
        <f>IF(ISBLANK(HLOOKUP(E$1, m_preprocess!$1:$1048576, monthly!$D199, FALSE)), "", HLOOKUP(E$1, m_preprocess!$1:$1048576, monthly!$D199, FALSE))</f>
        <v>88.222393767709534</v>
      </c>
      <c r="F199">
        <f>IF(ISBLANK(HLOOKUP(F$1, m_preprocess!$1:$1048576, monthly!$D199, FALSE)), "", HLOOKUP(F$1, m_preprocess!$1:$1048576, monthly!$D199, FALSE))</f>
        <v>89.819897544064091</v>
      </c>
      <c r="G199">
        <f>IF(ISBLANK(HLOOKUP(G$1, m_preprocess!$1:$1048576, monthly!$D199, FALSE)), "", HLOOKUP(G$1, m_preprocess!$1:$1048576, monthly!$D199, FALSE))</f>
        <v>100.95219778510081</v>
      </c>
      <c r="H199">
        <f>IF(ISBLANK(HLOOKUP(H$1, m_preprocess!$1:$1048576, monthly!$D199, FALSE)), "", HLOOKUP(H$1, m_preprocess!$1:$1048576, monthly!$D199, FALSE))</f>
        <v>69.349209074255441</v>
      </c>
      <c r="I199">
        <f>IF(ISBLANK(HLOOKUP(I$1, m_preprocess!$1:$1048576, monthly!$D199, FALSE)), "", HLOOKUP(I$1, m_preprocess!$1:$1048576, monthly!$D199, FALSE))</f>
        <v>42.6</v>
      </c>
      <c r="J199">
        <f>IF(ISBLANK(HLOOKUP(J$1, m_preprocess!$1:$1048576, monthly!$D199, FALSE)), "", HLOOKUP(J$1, m_preprocess!$1:$1048576, monthly!$D199, FALSE))</f>
        <v>116.92</v>
      </c>
      <c r="K199">
        <f>IF(ISBLANK(HLOOKUP(K$1, m_preprocess!$1:$1048576, monthly!$D199, FALSE)), "", HLOOKUP(K$1, m_preprocess!$1:$1048576, monthly!$D199, FALSE))</f>
        <v>124.43988732923978</v>
      </c>
      <c r="L199">
        <f>IF(ISBLANK(HLOOKUP(L$1, m_preprocess!$1:$1048576, monthly!$D199, FALSE)), "", HLOOKUP(L$1, m_preprocess!$1:$1048576, monthly!$D199, FALSE))</f>
        <v>190.71729251253001</v>
      </c>
      <c r="M199">
        <f>IF(ISBLANK(HLOOKUP(M$1, m_preprocess!$1:$1048576, monthly!$D199, FALSE)), "", HLOOKUP(M$1, m_preprocess!$1:$1048576, monthly!$D199, FALSE))</f>
        <v>107.29353266115002</v>
      </c>
      <c r="N199">
        <f>IF(ISBLANK(HLOOKUP(N$1, m_preprocess!$1:$1048576, monthly!$D199, FALSE)), "", HLOOKUP(N$1, m_preprocess!$1:$1048576, monthly!$D199, FALSE))</f>
        <v>83.423759851379984</v>
      </c>
      <c r="O199">
        <f>IF(ISBLANK(HLOOKUP(O$1, m_preprocess!$1:$1048576, monthly!$D199, FALSE)), "", HLOOKUP(O$1, m_preprocess!$1:$1048576, monthly!$D199, FALSE))</f>
        <v>21.548162361434034</v>
      </c>
      <c r="P199">
        <f>IF(ISBLANK(HLOOKUP(P$1, m_preprocess!$1:$1048576, monthly!$D199, FALSE)), "", HLOOKUP(P$1, m_preprocess!$1:$1048576, monthly!$D199, FALSE))</f>
        <v>4.3402932076991902</v>
      </c>
      <c r="Q199">
        <f>IF(ISBLANK(HLOOKUP(Q$1, m_preprocess!$1:$1048576, monthly!$D199, FALSE)), "", HLOOKUP(Q$1, m_preprocess!$1:$1048576, monthly!$D199, FALSE))</f>
        <v>2.1379328641512578</v>
      </c>
      <c r="R199">
        <f>IF(ISBLANK(HLOOKUP(R$1, m_preprocess!$1:$1048576, monthly!$D199, FALSE)), "", HLOOKUP(R$1, m_preprocess!$1:$1048576, monthly!$D199, FALSE))</f>
        <v>2.2023603435479329</v>
      </c>
      <c r="S199">
        <f>IF(ISBLANK(HLOOKUP(S$1, m_preprocess!$1:$1048576, monthly!$D199, FALSE)), "", HLOOKUP(S$1, m_preprocess!$1:$1048576, monthly!$D199, FALSE))</f>
        <v>9.3849713331299611</v>
      </c>
      <c r="T199">
        <f>IF(ISBLANK(HLOOKUP(T$1, m_preprocess!$1:$1048576, monthly!$D199, FALSE)), "", HLOOKUP(T$1, m_preprocess!$1:$1048576, monthly!$D199, FALSE))</f>
        <v>7.8228978206048811</v>
      </c>
      <c r="U199">
        <f>IF(ISBLANK(HLOOKUP(U$1, m_preprocess!$1:$1048576, monthly!$D199, FALSE)), "", HLOOKUP(U$1, m_preprocess!$1:$1048576, monthly!$D199, FALSE))</f>
        <v>426724.3820870326</v>
      </c>
      <c r="V199">
        <f>IF(ISBLANK(HLOOKUP(V$1, m_preprocess!$1:$1048576, monthly!$D199, FALSE)), "", HLOOKUP(V$1, m_preprocess!$1:$1048576, monthly!$D199, FALSE))</f>
        <v>1659788.9124983628</v>
      </c>
      <c r="W199">
        <f>IF(ISBLANK(HLOOKUP(W$1, m_preprocess!$1:$1048576, monthly!$D199, FALSE)), "", HLOOKUP(W$1, m_preprocess!$1:$1048576, monthly!$D199, FALSE))</f>
        <v>83.943651007439314</v>
      </c>
      <c r="X199">
        <f>IF(ISBLANK(HLOOKUP(X$1, m_preprocess!$1:$1048576, monthly!$D199, FALSE)), "", HLOOKUP(X$1, m_preprocess!$1:$1048576, monthly!$D199, FALSE))</f>
        <v>15435.581583469837</v>
      </c>
      <c r="Y199">
        <f>IF(ISBLANK(HLOOKUP(Y$1, m_preprocess!$1:$1048576, monthly!$D199, FALSE)), "", HLOOKUP(Y$1, m_preprocess!$1:$1048576, monthly!$D199, FALSE))</f>
        <v>10.475160595240418</v>
      </c>
      <c r="Z199">
        <f>IF(ISBLANK(HLOOKUP(Z$1, m_preprocess!$1:$1048576, monthly!$D199, FALSE)), "", HLOOKUP(Z$1, m_preprocess!$1:$1048576, monthly!$D199, FALSE))</f>
        <v>-242.96986344999914</v>
      </c>
    </row>
    <row r="200" spans="1:26">
      <c r="A200" s="31">
        <v>39995</v>
      </c>
      <c r="B200">
        <v>2009</v>
      </c>
      <c r="C200">
        <v>7</v>
      </c>
      <c r="D200">
        <v>200</v>
      </c>
      <c r="E200">
        <f>IF(ISBLANK(HLOOKUP(E$1, m_preprocess!$1:$1048576, monthly!$D200, FALSE)), "", HLOOKUP(E$1, m_preprocess!$1:$1048576, monthly!$D200, FALSE))</f>
        <v>93.618900709587805</v>
      </c>
      <c r="F200">
        <f>IF(ISBLANK(HLOOKUP(F$1, m_preprocess!$1:$1048576, monthly!$D200, FALSE)), "", HLOOKUP(F$1, m_preprocess!$1:$1048576, monthly!$D200, FALSE))</f>
        <v>92.932422691544076</v>
      </c>
      <c r="G200">
        <f>IF(ISBLANK(HLOOKUP(G$1, m_preprocess!$1:$1048576, monthly!$D200, FALSE)), "", HLOOKUP(G$1, m_preprocess!$1:$1048576, monthly!$D200, FALSE))</f>
        <v>100.83933941772017</v>
      </c>
      <c r="H200">
        <f>IF(ISBLANK(HLOOKUP(H$1, m_preprocess!$1:$1048576, monthly!$D200, FALSE)), "", HLOOKUP(H$1, m_preprocess!$1:$1048576, monthly!$D200, FALSE))</f>
        <v>74.585362803556563</v>
      </c>
      <c r="I200">
        <f>IF(ISBLANK(HLOOKUP(I$1, m_preprocess!$1:$1048576, monthly!$D200, FALSE)), "", HLOOKUP(I$1, m_preprocess!$1:$1048576, monthly!$D200, FALSE))</f>
        <v>56.5</v>
      </c>
      <c r="J200">
        <f>IF(ISBLANK(HLOOKUP(J$1, m_preprocess!$1:$1048576, monthly!$D200, FALSE)), "", HLOOKUP(J$1, m_preprocess!$1:$1048576, monthly!$D200, FALSE))</f>
        <v>118.54</v>
      </c>
      <c r="K200">
        <f>IF(ISBLANK(HLOOKUP(K$1, m_preprocess!$1:$1048576, monthly!$D200, FALSE)), "", HLOOKUP(K$1, m_preprocess!$1:$1048576, monthly!$D200, FALSE))</f>
        <v>126.25280458944546</v>
      </c>
      <c r="L200">
        <f>IF(ISBLANK(HLOOKUP(L$1, m_preprocess!$1:$1048576, monthly!$D200, FALSE)), "", HLOOKUP(L$1, m_preprocess!$1:$1048576, monthly!$D200, FALSE))</f>
        <v>199.9035371328273</v>
      </c>
      <c r="M200">
        <f>IF(ISBLANK(HLOOKUP(M$1, m_preprocess!$1:$1048576, monthly!$D200, FALSE)), "", HLOOKUP(M$1, m_preprocess!$1:$1048576, monthly!$D200, FALSE))</f>
        <v>109.03524569046151</v>
      </c>
      <c r="N200">
        <f>IF(ISBLANK(HLOOKUP(N$1, m_preprocess!$1:$1048576, monthly!$D200, FALSE)), "", HLOOKUP(N$1, m_preprocess!$1:$1048576, monthly!$D200, FALSE))</f>
        <v>90.868291442365773</v>
      </c>
      <c r="O200">
        <f>IF(ISBLANK(HLOOKUP(O$1, m_preprocess!$1:$1048576, monthly!$D200, FALSE)), "", HLOOKUP(O$1, m_preprocess!$1:$1048576, monthly!$D200, FALSE))</f>
        <v>27.673627206416789</v>
      </c>
      <c r="P200">
        <f>IF(ISBLANK(HLOOKUP(P$1, m_preprocess!$1:$1048576, monthly!$D200, FALSE)), "", HLOOKUP(P$1, m_preprocess!$1:$1048576, monthly!$D200, FALSE))</f>
        <v>5.0927011648574858</v>
      </c>
      <c r="Q200">
        <f>IF(ISBLANK(HLOOKUP(Q$1, m_preprocess!$1:$1048576, monthly!$D200, FALSE)), "", HLOOKUP(Q$1, m_preprocess!$1:$1048576, monthly!$D200, FALSE))</f>
        <v>2.5642385029719659</v>
      </c>
      <c r="R200">
        <f>IF(ISBLANK(HLOOKUP(R$1, m_preprocess!$1:$1048576, monthly!$D200, FALSE)), "", HLOOKUP(R$1, m_preprocess!$1:$1048576, monthly!$D200, FALSE))</f>
        <v>2.5284626618855204</v>
      </c>
      <c r="S200">
        <f>IF(ISBLANK(HLOOKUP(S$1, m_preprocess!$1:$1048576, monthly!$D200, FALSE)), "", HLOOKUP(S$1, m_preprocess!$1:$1048576, monthly!$D200, FALSE))</f>
        <v>11.106618909763563</v>
      </c>
      <c r="T200">
        <f>IF(ISBLANK(HLOOKUP(T$1, m_preprocess!$1:$1048576, monthly!$D200, FALSE)), "", HLOOKUP(T$1, m_preprocess!$1:$1048576, monthly!$D200, FALSE))</f>
        <v>11.47430713179574</v>
      </c>
      <c r="U200">
        <f>IF(ISBLANK(HLOOKUP(U$1, m_preprocess!$1:$1048576, monthly!$D200, FALSE)), "", HLOOKUP(U$1, m_preprocess!$1:$1048576, monthly!$D200, FALSE))</f>
        <v>418966.32550978294</v>
      </c>
      <c r="V200">
        <f>IF(ISBLANK(HLOOKUP(V$1, m_preprocess!$1:$1048576, monthly!$D200, FALSE)), "", HLOOKUP(V$1, m_preprocess!$1:$1048576, monthly!$D200, FALSE))</f>
        <v>1675516.0421918021</v>
      </c>
      <c r="W200">
        <f>IF(ISBLANK(HLOOKUP(W$1, m_preprocess!$1:$1048576, monthly!$D200, FALSE)), "", HLOOKUP(W$1, m_preprocess!$1:$1048576, monthly!$D200, FALSE))</f>
        <v>82.237914208097024</v>
      </c>
      <c r="X200">
        <f>IF(ISBLANK(HLOOKUP(X$1, m_preprocess!$1:$1048576, monthly!$D200, FALSE)), "", HLOOKUP(X$1, m_preprocess!$1:$1048576, monthly!$D200, FALSE))</f>
        <v>15877.149594201521</v>
      </c>
      <c r="Y200">
        <f>IF(ISBLANK(HLOOKUP(Y$1, m_preprocess!$1:$1048576, monthly!$D200, FALSE)), "", HLOOKUP(Y$1, m_preprocess!$1:$1048576, monthly!$D200, FALSE))</f>
        <v>10.9130689947885</v>
      </c>
      <c r="Z200">
        <f>IF(ISBLANK(HLOOKUP(Z$1, m_preprocess!$1:$1048576, monthly!$D200, FALSE)), "", HLOOKUP(Z$1, m_preprocess!$1:$1048576, monthly!$D200, FALSE))</f>
        <v>530.99472062999575</v>
      </c>
    </row>
    <row r="201" spans="1:26">
      <c r="A201" s="31">
        <v>40026</v>
      </c>
      <c r="B201">
        <v>2009</v>
      </c>
      <c r="C201">
        <v>8</v>
      </c>
      <c r="D201">
        <v>201</v>
      </c>
      <c r="E201">
        <f>IF(ISBLANK(HLOOKUP(E$1, m_preprocess!$1:$1048576, monthly!$D201, FALSE)), "", HLOOKUP(E$1, m_preprocess!$1:$1048576, monthly!$D201, FALSE))</f>
        <v>90.242859608047695</v>
      </c>
      <c r="F201">
        <f>IF(ISBLANK(HLOOKUP(F$1, m_preprocess!$1:$1048576, monthly!$D201, FALSE)), "", HLOOKUP(F$1, m_preprocess!$1:$1048576, monthly!$D201, FALSE))</f>
        <v>89.029866193978251</v>
      </c>
      <c r="G201">
        <f>IF(ISBLANK(HLOOKUP(G$1, m_preprocess!$1:$1048576, monthly!$D201, FALSE)), "", HLOOKUP(G$1, m_preprocess!$1:$1048576, monthly!$D201, FALSE))</f>
        <v>101.70671540807376</v>
      </c>
      <c r="H201">
        <f>IF(ISBLANK(HLOOKUP(H$1, m_preprocess!$1:$1048576, monthly!$D201, FALSE)), "", HLOOKUP(H$1, m_preprocess!$1:$1048576, monthly!$D201, FALSE))</f>
        <v>74.059125191444934</v>
      </c>
      <c r="I201">
        <f>IF(ISBLANK(HLOOKUP(I$1, m_preprocess!$1:$1048576, monthly!$D201, FALSE)), "", HLOOKUP(I$1, m_preprocess!$1:$1048576, monthly!$D201, FALSE))</f>
        <v>53.9</v>
      </c>
      <c r="J201">
        <f>IF(ISBLANK(HLOOKUP(J$1, m_preprocess!$1:$1048576, monthly!$D201, FALSE)), "", HLOOKUP(J$1, m_preprocess!$1:$1048576, monthly!$D201, FALSE))</f>
        <v>118.19</v>
      </c>
      <c r="K201">
        <f>IF(ISBLANK(HLOOKUP(K$1, m_preprocess!$1:$1048576, monthly!$D201, FALSE)), "", HLOOKUP(K$1, m_preprocess!$1:$1048576, monthly!$D201, FALSE))</f>
        <v>126.52433807928382</v>
      </c>
      <c r="L201">
        <f>IF(ISBLANK(HLOOKUP(L$1, m_preprocess!$1:$1048576, monthly!$D201, FALSE)), "", HLOOKUP(L$1, m_preprocess!$1:$1048576, monthly!$D201, FALSE))</f>
        <v>185.93870702266616</v>
      </c>
      <c r="M201">
        <f>IF(ISBLANK(HLOOKUP(M$1, m_preprocess!$1:$1048576, monthly!$D201, FALSE)), "", HLOOKUP(M$1, m_preprocess!$1:$1048576, monthly!$D201, FALSE))</f>
        <v>111.71279450700219</v>
      </c>
      <c r="N201">
        <f>IF(ISBLANK(HLOOKUP(N$1, m_preprocess!$1:$1048576, monthly!$D201, FALSE)), "", HLOOKUP(N$1, m_preprocess!$1:$1048576, monthly!$D201, FALSE))</f>
        <v>74.225912515663993</v>
      </c>
      <c r="O201">
        <f>IF(ISBLANK(HLOOKUP(O$1, m_preprocess!$1:$1048576, monthly!$D201, FALSE)), "", HLOOKUP(O$1, m_preprocess!$1:$1048576, monthly!$D201, FALSE))</f>
        <v>22.367487219200559</v>
      </c>
      <c r="P201">
        <f>IF(ISBLANK(HLOOKUP(P$1, m_preprocess!$1:$1048576, monthly!$D201, FALSE)), "", HLOOKUP(P$1, m_preprocess!$1:$1048576, monthly!$D201, FALSE))</f>
        <v>4.6518327803285366</v>
      </c>
      <c r="Q201">
        <f>IF(ISBLANK(HLOOKUP(Q$1, m_preprocess!$1:$1048576, monthly!$D201, FALSE)), "", HLOOKUP(Q$1, m_preprocess!$1:$1048576, monthly!$D201, FALSE))</f>
        <v>2.3327538558925465</v>
      </c>
      <c r="R201">
        <f>IF(ISBLANK(HLOOKUP(R$1, m_preprocess!$1:$1048576, monthly!$D201, FALSE)), "", HLOOKUP(R$1, m_preprocess!$1:$1048576, monthly!$D201, FALSE))</f>
        <v>2.3190789244359906</v>
      </c>
      <c r="S201">
        <f>IF(ISBLANK(HLOOKUP(S$1, m_preprocess!$1:$1048576, monthly!$D201, FALSE)), "", HLOOKUP(S$1, m_preprocess!$1:$1048576, monthly!$D201, FALSE))</f>
        <v>9.2948475146887066</v>
      </c>
      <c r="T201">
        <f>IF(ISBLANK(HLOOKUP(T$1, m_preprocess!$1:$1048576, monthly!$D201, FALSE)), "", HLOOKUP(T$1, m_preprocess!$1:$1048576, monthly!$D201, FALSE))</f>
        <v>8.4208069241833172</v>
      </c>
      <c r="U201">
        <f>IF(ISBLANK(HLOOKUP(U$1, m_preprocess!$1:$1048576, monthly!$D201, FALSE)), "", HLOOKUP(U$1, m_preprocess!$1:$1048576, monthly!$D201, FALSE))</f>
        <v>424626.95824304986</v>
      </c>
      <c r="V201">
        <f>IF(ISBLANK(HLOOKUP(V$1, m_preprocess!$1:$1048576, monthly!$D201, FALSE)), "", HLOOKUP(V$1, m_preprocess!$1:$1048576, monthly!$D201, FALSE))</f>
        <v>1654512.8646393898</v>
      </c>
      <c r="W201">
        <f>IF(ISBLANK(HLOOKUP(W$1, m_preprocess!$1:$1048576, monthly!$D201, FALSE)), "", HLOOKUP(W$1, m_preprocess!$1:$1048576, monthly!$D201, FALSE))</f>
        <v>81.698337110239564</v>
      </c>
      <c r="X201">
        <f>IF(ISBLANK(HLOOKUP(X$1, m_preprocess!$1:$1048576, monthly!$D201, FALSE)), "", HLOOKUP(X$1, m_preprocess!$1:$1048576, monthly!$D201, FALSE))</f>
        <v>15572.343439294344</v>
      </c>
      <c r="Y201">
        <f>IF(ISBLANK(HLOOKUP(Y$1, m_preprocess!$1:$1048576, monthly!$D201, FALSE)), "", HLOOKUP(Y$1, m_preprocess!$1:$1048576, monthly!$D201, FALSE))</f>
        <v>11.633115415277461</v>
      </c>
      <c r="Z201">
        <f>IF(ISBLANK(HLOOKUP(Z$1, m_preprocess!$1:$1048576, monthly!$D201, FALSE)), "", HLOOKUP(Z$1, m_preprocess!$1:$1048576, monthly!$D201, FALSE))</f>
        <v>856.63555816000098</v>
      </c>
    </row>
    <row r="202" spans="1:26">
      <c r="A202" s="31">
        <v>40057</v>
      </c>
      <c r="B202">
        <v>2009</v>
      </c>
      <c r="C202">
        <v>9</v>
      </c>
      <c r="D202">
        <v>202</v>
      </c>
      <c r="E202">
        <f>IF(ISBLANK(HLOOKUP(E$1, m_preprocess!$1:$1048576, monthly!$D202, FALSE)), "", HLOOKUP(E$1, m_preprocess!$1:$1048576, monthly!$D202, FALSE))</f>
        <v>95.413619333605169</v>
      </c>
      <c r="F202">
        <f>IF(ISBLANK(HLOOKUP(F$1, m_preprocess!$1:$1048576, monthly!$D202, FALSE)), "", HLOOKUP(F$1, m_preprocess!$1:$1048576, monthly!$D202, FALSE))</f>
        <v>93.976604695717995</v>
      </c>
      <c r="G202">
        <f>IF(ISBLANK(HLOOKUP(G$1, m_preprocess!$1:$1048576, monthly!$D202, FALSE)), "", HLOOKUP(G$1, m_preprocess!$1:$1048576, monthly!$D202, FALSE))</f>
        <v>102.49787167861412</v>
      </c>
      <c r="H202">
        <f>IF(ISBLANK(HLOOKUP(H$1, m_preprocess!$1:$1048576, monthly!$D202, FALSE)), "", HLOOKUP(H$1, m_preprocess!$1:$1048576, monthly!$D202, FALSE))</f>
        <v>70.709554636803432</v>
      </c>
      <c r="I202">
        <f>IF(ISBLANK(HLOOKUP(I$1, m_preprocess!$1:$1048576, monthly!$D202, FALSE)), "", HLOOKUP(I$1, m_preprocess!$1:$1048576, monthly!$D202, FALSE))</f>
        <v>53.5</v>
      </c>
      <c r="J202">
        <f>IF(ISBLANK(HLOOKUP(J$1, m_preprocess!$1:$1048576, monthly!$D202, FALSE)), "", HLOOKUP(J$1, m_preprocess!$1:$1048576, monthly!$D202, FALSE))</f>
        <v>122.18</v>
      </c>
      <c r="K202">
        <f>IF(ISBLANK(HLOOKUP(K$1, m_preprocess!$1:$1048576, monthly!$D202, FALSE)), "", HLOOKUP(K$1, m_preprocess!$1:$1048576, monthly!$D202, FALSE))</f>
        <v>127.64252296701962</v>
      </c>
      <c r="L202">
        <f>IF(ISBLANK(HLOOKUP(L$1, m_preprocess!$1:$1048576, monthly!$D202, FALSE)), "", HLOOKUP(L$1, m_preprocess!$1:$1048576, monthly!$D202, FALSE))</f>
        <v>194.85141616614604</v>
      </c>
      <c r="M202">
        <f>IF(ISBLANK(HLOOKUP(M$1, m_preprocess!$1:$1048576, monthly!$D202, FALSE)), "", HLOOKUP(M$1, m_preprocess!$1:$1048576, monthly!$D202, FALSE))</f>
        <v>105.31962043153693</v>
      </c>
      <c r="N202">
        <f>IF(ISBLANK(HLOOKUP(N$1, m_preprocess!$1:$1048576, monthly!$D202, FALSE)), "", HLOOKUP(N$1, m_preprocess!$1:$1048576, monthly!$D202, FALSE))</f>
        <v>89.531795734609133</v>
      </c>
      <c r="O202">
        <f>IF(ISBLANK(HLOOKUP(O$1, m_preprocess!$1:$1048576, monthly!$D202, FALSE)), "", HLOOKUP(O$1, m_preprocess!$1:$1048576, monthly!$D202, FALSE))</f>
        <v>24.451984320830995</v>
      </c>
      <c r="P202">
        <f>IF(ISBLANK(HLOOKUP(P$1, m_preprocess!$1:$1048576, monthly!$D202, FALSE)), "", HLOOKUP(P$1, m_preprocess!$1:$1048576, monthly!$D202, FALSE))</f>
        <v>5.5132448565362591</v>
      </c>
      <c r="Q202">
        <f>IF(ISBLANK(HLOOKUP(Q$1, m_preprocess!$1:$1048576, monthly!$D202, FALSE)), "", HLOOKUP(Q$1, m_preprocess!$1:$1048576, monthly!$D202, FALSE))</f>
        <v>2.8312753464784324</v>
      </c>
      <c r="R202">
        <f>IF(ISBLANK(HLOOKUP(R$1, m_preprocess!$1:$1048576, monthly!$D202, FALSE)), "", HLOOKUP(R$1, m_preprocess!$1:$1048576, monthly!$D202, FALSE))</f>
        <v>2.6819695100578271</v>
      </c>
      <c r="S202">
        <f>IF(ISBLANK(HLOOKUP(S$1, m_preprocess!$1:$1048576, monthly!$D202, FALSE)), "", HLOOKUP(S$1, m_preprocess!$1:$1048576, monthly!$D202, FALSE))</f>
        <v>10.276569100311814</v>
      </c>
      <c r="T202">
        <f>IF(ISBLANK(HLOOKUP(T$1, m_preprocess!$1:$1048576, monthly!$D202, FALSE)), "", HLOOKUP(T$1, m_preprocess!$1:$1048576, monthly!$D202, FALSE))</f>
        <v>8.6621703639829182</v>
      </c>
      <c r="U202">
        <f>IF(ISBLANK(HLOOKUP(U$1, m_preprocess!$1:$1048576, monthly!$D202, FALSE)), "", HLOOKUP(U$1, m_preprocess!$1:$1048576, monthly!$D202, FALSE))</f>
        <v>422419.95752875996</v>
      </c>
      <c r="V202">
        <f>IF(ISBLANK(HLOOKUP(V$1, m_preprocess!$1:$1048576, monthly!$D202, FALSE)), "", HLOOKUP(V$1, m_preprocess!$1:$1048576, monthly!$D202, FALSE))</f>
        <v>1656146.5729334587</v>
      </c>
      <c r="W202">
        <f>IF(ISBLANK(HLOOKUP(W$1, m_preprocess!$1:$1048576, monthly!$D202, FALSE)), "", HLOOKUP(W$1, m_preprocess!$1:$1048576, monthly!$D202, FALSE))</f>
        <v>80.588383146418678</v>
      </c>
      <c r="X202">
        <f>IF(ISBLANK(HLOOKUP(X$1, m_preprocess!$1:$1048576, monthly!$D202, FALSE)), "", HLOOKUP(X$1, m_preprocess!$1:$1048576, monthly!$D202, FALSE))</f>
        <v>15706.281854640065</v>
      </c>
      <c r="Y202">
        <f>IF(ISBLANK(HLOOKUP(Y$1, m_preprocess!$1:$1048576, monthly!$D202, FALSE)), "", HLOOKUP(Y$1, m_preprocess!$1:$1048576, monthly!$D202, FALSE))</f>
        <v>12.211609968924407</v>
      </c>
      <c r="Z202">
        <f>IF(ISBLANK(HLOOKUP(Z$1, m_preprocess!$1:$1048576, monthly!$D202, FALSE)), "", HLOOKUP(Z$1, m_preprocess!$1:$1048576, monthly!$D202, FALSE))</f>
        <v>-294.90093202000298</v>
      </c>
    </row>
    <row r="203" spans="1:26">
      <c r="A203" s="31">
        <v>40087</v>
      </c>
      <c r="B203">
        <v>2009</v>
      </c>
      <c r="C203">
        <v>10</v>
      </c>
      <c r="D203">
        <v>203</v>
      </c>
      <c r="E203">
        <f>IF(ISBLANK(HLOOKUP(E$1, m_preprocess!$1:$1048576, monthly!$D203, FALSE)), "", HLOOKUP(E$1, m_preprocess!$1:$1048576, monthly!$D203, FALSE))</f>
        <v>97.316586044322065</v>
      </c>
      <c r="F203">
        <f>IF(ISBLANK(HLOOKUP(F$1, m_preprocess!$1:$1048576, monthly!$D203, FALSE)), "", HLOOKUP(F$1, m_preprocess!$1:$1048576, monthly!$D203, FALSE))</f>
        <v>97.091013586074524</v>
      </c>
      <c r="G203">
        <f>IF(ISBLANK(HLOOKUP(G$1, m_preprocess!$1:$1048576, monthly!$D203, FALSE)), "", HLOOKUP(G$1, m_preprocess!$1:$1048576, monthly!$D203, FALSE))</f>
        <v>103.07581845117652</v>
      </c>
      <c r="H203">
        <f>IF(ISBLANK(HLOOKUP(H$1, m_preprocess!$1:$1048576, monthly!$D203, FALSE)), "", HLOOKUP(H$1, m_preprocess!$1:$1048576, monthly!$D203, FALSE))</f>
        <v>75.319609080973194</v>
      </c>
      <c r="I203">
        <f>IF(ISBLANK(HLOOKUP(I$1, m_preprocess!$1:$1048576, monthly!$D203, FALSE)), "", HLOOKUP(I$1, m_preprocess!$1:$1048576, monthly!$D203, FALSE))</f>
        <v>52</v>
      </c>
      <c r="J203">
        <f>IF(ISBLANK(HLOOKUP(J$1, m_preprocess!$1:$1048576, monthly!$D203, FALSE)), "", HLOOKUP(J$1, m_preprocess!$1:$1048576, monthly!$D203, FALSE))</f>
        <v>129.91</v>
      </c>
      <c r="K203">
        <f>IF(ISBLANK(HLOOKUP(K$1, m_preprocess!$1:$1048576, monthly!$D203, FALSE)), "", HLOOKUP(K$1, m_preprocess!$1:$1048576, monthly!$D203, FALSE))</f>
        <v>125.53789359673344</v>
      </c>
      <c r="L203">
        <f>IF(ISBLANK(HLOOKUP(L$1, m_preprocess!$1:$1048576, monthly!$D203, FALSE)), "", HLOOKUP(L$1, m_preprocess!$1:$1048576, monthly!$D203, FALSE))</f>
        <v>212.43042328912202</v>
      </c>
      <c r="M203">
        <f>IF(ISBLANK(HLOOKUP(M$1, m_preprocess!$1:$1048576, monthly!$D203, FALSE)), "", HLOOKUP(M$1, m_preprocess!$1:$1048576, monthly!$D203, FALSE))</f>
        <v>129.13368270455533</v>
      </c>
      <c r="N203">
        <f>IF(ISBLANK(HLOOKUP(N$1, m_preprocess!$1:$1048576, monthly!$D203, FALSE)), "", HLOOKUP(N$1, m_preprocess!$1:$1048576, monthly!$D203, FALSE))</f>
        <v>83.296740584566692</v>
      </c>
      <c r="O203">
        <f>IF(ISBLANK(HLOOKUP(O$1, m_preprocess!$1:$1048576, monthly!$D203, FALSE)), "", HLOOKUP(O$1, m_preprocess!$1:$1048576, monthly!$D203, FALSE))</f>
        <v>26.833612367669637</v>
      </c>
      <c r="P203">
        <f>IF(ISBLANK(HLOOKUP(P$1, m_preprocess!$1:$1048576, monthly!$D203, FALSE)), "", HLOOKUP(P$1, m_preprocess!$1:$1048576, monthly!$D203, FALSE))</f>
        <v>6.0077353142668599</v>
      </c>
      <c r="Q203">
        <f>IF(ISBLANK(HLOOKUP(Q$1, m_preprocess!$1:$1048576, monthly!$D203, FALSE)), "", HLOOKUP(Q$1, m_preprocess!$1:$1048576, monthly!$D203, FALSE))</f>
        <v>2.857233735969142</v>
      </c>
      <c r="R203">
        <f>IF(ISBLANK(HLOOKUP(R$1, m_preprocess!$1:$1048576, monthly!$D203, FALSE)), "", HLOOKUP(R$1, m_preprocess!$1:$1048576, monthly!$D203, FALSE))</f>
        <v>3.1505015782977184</v>
      </c>
      <c r="S203">
        <f>IF(ISBLANK(HLOOKUP(S$1, m_preprocess!$1:$1048576, monthly!$D203, FALSE)), "", HLOOKUP(S$1, m_preprocess!$1:$1048576, monthly!$D203, FALSE))</f>
        <v>11.053056513234806</v>
      </c>
      <c r="T203">
        <f>IF(ISBLANK(HLOOKUP(T$1, m_preprocess!$1:$1048576, monthly!$D203, FALSE)), "", HLOOKUP(T$1, m_preprocess!$1:$1048576, monthly!$D203, FALSE))</f>
        <v>9.7728205401679737</v>
      </c>
      <c r="U203">
        <f>IF(ISBLANK(HLOOKUP(U$1, m_preprocess!$1:$1048576, monthly!$D203, FALSE)), "", HLOOKUP(U$1, m_preprocess!$1:$1048576, monthly!$D203, FALSE))</f>
        <v>427176.83314457146</v>
      </c>
      <c r="V203">
        <f>IF(ISBLANK(HLOOKUP(V$1, m_preprocess!$1:$1048576, monthly!$D203, FALSE)), "", HLOOKUP(V$1, m_preprocess!$1:$1048576, monthly!$D203, FALSE))</f>
        <v>1684571.2807644478</v>
      </c>
      <c r="W203">
        <f>IF(ISBLANK(HLOOKUP(W$1, m_preprocess!$1:$1048576, monthly!$D203, FALSE)), "", HLOOKUP(W$1, m_preprocess!$1:$1048576, monthly!$D203, FALSE))</f>
        <v>78.507878188035974</v>
      </c>
      <c r="X203">
        <f>IF(ISBLANK(HLOOKUP(X$1, m_preprocess!$1:$1048576, monthly!$D203, FALSE)), "", HLOOKUP(X$1, m_preprocess!$1:$1048576, monthly!$D203, FALSE))</f>
        <v>16097.111260974711</v>
      </c>
      <c r="Y203">
        <f>IF(ISBLANK(HLOOKUP(Y$1, m_preprocess!$1:$1048576, monthly!$D203, FALSE)), "", HLOOKUP(Y$1, m_preprocess!$1:$1048576, monthly!$D203, FALSE))</f>
        <v>12.851630477015064</v>
      </c>
      <c r="Z203">
        <f>IF(ISBLANK(HLOOKUP(Z$1, m_preprocess!$1:$1048576, monthly!$D203, FALSE)), "", HLOOKUP(Z$1, m_preprocess!$1:$1048576, monthly!$D203, FALSE))</f>
        <v>-69.96736490999956</v>
      </c>
    </row>
    <row r="204" spans="1:26">
      <c r="A204" s="31">
        <v>40118</v>
      </c>
      <c r="B204">
        <v>2009</v>
      </c>
      <c r="C204">
        <v>11</v>
      </c>
      <c r="D204">
        <v>204</v>
      </c>
      <c r="E204">
        <f>IF(ISBLANK(HLOOKUP(E$1, m_preprocess!$1:$1048576, monthly!$D204, FALSE)), "", HLOOKUP(E$1, m_preprocess!$1:$1048576, monthly!$D204, FALSE))</f>
        <v>96.052623113960934</v>
      </c>
      <c r="F204">
        <f>IF(ISBLANK(HLOOKUP(F$1, m_preprocess!$1:$1048576, monthly!$D204, FALSE)), "", HLOOKUP(F$1, m_preprocess!$1:$1048576, monthly!$D204, FALSE))</f>
        <v>95.520201537144786</v>
      </c>
      <c r="G204">
        <f>IF(ISBLANK(HLOOKUP(G$1, m_preprocess!$1:$1048576, monthly!$D204, FALSE)), "", HLOOKUP(G$1, m_preprocess!$1:$1048576, monthly!$D204, FALSE))</f>
        <v>103.10952984154122</v>
      </c>
      <c r="H204">
        <f>IF(ISBLANK(HLOOKUP(H$1, m_preprocess!$1:$1048576, monthly!$D204, FALSE)), "", HLOOKUP(H$1, m_preprocess!$1:$1048576, monthly!$D204, FALSE))</f>
        <v>76.701984911724097</v>
      </c>
      <c r="I204">
        <f>IF(ISBLANK(HLOOKUP(I$1, m_preprocess!$1:$1048576, monthly!$D204, FALSE)), "", HLOOKUP(I$1, m_preprocess!$1:$1048576, monthly!$D204, FALSE))</f>
        <v>52.4</v>
      </c>
      <c r="J204">
        <f>IF(ISBLANK(HLOOKUP(J$1, m_preprocess!$1:$1048576, monthly!$D204, FALSE)), "", HLOOKUP(J$1, m_preprocess!$1:$1048576, monthly!$D204, FALSE))</f>
        <v>131.54</v>
      </c>
      <c r="K204">
        <f>IF(ISBLANK(HLOOKUP(K$1, m_preprocess!$1:$1048576, monthly!$D204, FALSE)), "", HLOOKUP(K$1, m_preprocess!$1:$1048576, monthly!$D204, FALSE))</f>
        <v>130.68912912283835</v>
      </c>
      <c r="L204">
        <f>IF(ISBLANK(HLOOKUP(L$1, m_preprocess!$1:$1048576, monthly!$D204, FALSE)), "", HLOOKUP(L$1, m_preprocess!$1:$1048576, monthly!$D204, FALSE))</f>
        <v>196.89692366641523</v>
      </c>
      <c r="M204">
        <f>IF(ISBLANK(HLOOKUP(M$1, m_preprocess!$1:$1048576, monthly!$D204, FALSE)), "", HLOOKUP(M$1, m_preprocess!$1:$1048576, monthly!$D204, FALSE))</f>
        <v>117.08624224141448</v>
      </c>
      <c r="N204">
        <f>IF(ISBLANK(HLOOKUP(N$1, m_preprocess!$1:$1048576, monthly!$D204, FALSE)), "", HLOOKUP(N$1, m_preprocess!$1:$1048576, monthly!$D204, FALSE))</f>
        <v>79.810681425000752</v>
      </c>
      <c r="O204">
        <f>IF(ISBLANK(HLOOKUP(O$1, m_preprocess!$1:$1048576, monthly!$D204, FALSE)), "", HLOOKUP(O$1, m_preprocess!$1:$1048576, monthly!$D204, FALSE))</f>
        <v>25.360355232961581</v>
      </c>
      <c r="P204">
        <f>IF(ISBLANK(HLOOKUP(P$1, m_preprocess!$1:$1048576, monthly!$D204, FALSE)), "", HLOOKUP(P$1, m_preprocess!$1:$1048576, monthly!$D204, FALSE))</f>
        <v>5.7244361442595499</v>
      </c>
      <c r="Q204">
        <f>IF(ISBLANK(HLOOKUP(Q$1, m_preprocess!$1:$1048576, monthly!$D204, FALSE)), "", HLOOKUP(Q$1, m_preprocess!$1:$1048576, monthly!$D204, FALSE))</f>
        <v>2.784048347114684</v>
      </c>
      <c r="R204">
        <f>IF(ISBLANK(HLOOKUP(R$1, m_preprocess!$1:$1048576, monthly!$D204, FALSE)), "", HLOOKUP(R$1, m_preprocess!$1:$1048576, monthly!$D204, FALSE))</f>
        <v>2.9403877971448655</v>
      </c>
      <c r="S204">
        <f>IF(ISBLANK(HLOOKUP(S$1, m_preprocess!$1:$1048576, monthly!$D204, FALSE)), "", HLOOKUP(S$1, m_preprocess!$1:$1048576, monthly!$D204, FALSE))</f>
        <v>10.533267485813033</v>
      </c>
      <c r="T204">
        <f>IF(ISBLANK(HLOOKUP(T$1, m_preprocess!$1:$1048576, monthly!$D204, FALSE)), "", HLOOKUP(T$1, m_preprocess!$1:$1048576, monthly!$D204, FALSE))</f>
        <v>9.102651602888999</v>
      </c>
      <c r="U204">
        <f>IF(ISBLANK(HLOOKUP(U$1, m_preprocess!$1:$1048576, monthly!$D204, FALSE)), "", HLOOKUP(U$1, m_preprocess!$1:$1048576, monthly!$D204, FALSE))</f>
        <v>451958.32581215462</v>
      </c>
      <c r="V204">
        <f>IF(ISBLANK(HLOOKUP(V$1, m_preprocess!$1:$1048576, monthly!$D204, FALSE)), "", HLOOKUP(V$1, m_preprocess!$1:$1048576, monthly!$D204, FALSE))</f>
        <v>1714137.5908993955</v>
      </c>
      <c r="W204">
        <f>IF(ISBLANK(HLOOKUP(W$1, m_preprocess!$1:$1048576, monthly!$D204, FALSE)), "", HLOOKUP(W$1, m_preprocess!$1:$1048576, monthly!$D204, FALSE))</f>
        <v>81.779968543110755</v>
      </c>
      <c r="X204">
        <f>IF(ISBLANK(HLOOKUP(X$1, m_preprocess!$1:$1048576, monthly!$D204, FALSE)), "", HLOOKUP(X$1, m_preprocess!$1:$1048576, monthly!$D204, FALSE))</f>
        <v>16717.759825240137</v>
      </c>
      <c r="Y204">
        <f>IF(ISBLANK(HLOOKUP(Y$1, m_preprocess!$1:$1048576, monthly!$D204, FALSE)), "", HLOOKUP(Y$1, m_preprocess!$1:$1048576, monthly!$D204, FALSE))</f>
        <v>12.765292705568472</v>
      </c>
      <c r="Z204">
        <f>IF(ISBLANK(HLOOKUP(Z$1, m_preprocess!$1:$1048576, monthly!$D204, FALSE)), "", HLOOKUP(Z$1, m_preprocess!$1:$1048576, monthly!$D204, FALSE))</f>
        <v>63.909654840001167</v>
      </c>
    </row>
    <row r="205" spans="1:26">
      <c r="A205" s="31">
        <v>40148</v>
      </c>
      <c r="B205">
        <v>2009</v>
      </c>
      <c r="C205">
        <v>12</v>
      </c>
      <c r="D205">
        <v>205</v>
      </c>
      <c r="E205">
        <f>IF(ISBLANK(HLOOKUP(E$1, m_preprocess!$1:$1048576, monthly!$D205, FALSE)), "", HLOOKUP(E$1, m_preprocess!$1:$1048576, monthly!$D205, FALSE))</f>
        <v>96.323900297496323</v>
      </c>
      <c r="F205">
        <f>IF(ISBLANK(HLOOKUP(F$1, m_preprocess!$1:$1048576, monthly!$D205, FALSE)), "", HLOOKUP(F$1, m_preprocess!$1:$1048576, monthly!$D205, FALSE))</f>
        <v>102.02012287824385</v>
      </c>
      <c r="G205">
        <f>IF(ISBLANK(HLOOKUP(G$1, m_preprocess!$1:$1048576, monthly!$D205, FALSE)), "", HLOOKUP(G$1, m_preprocess!$1:$1048576, monthly!$D205, FALSE))</f>
        <v>99.922573715473462</v>
      </c>
      <c r="H205">
        <f>IF(ISBLANK(HLOOKUP(H$1, m_preprocess!$1:$1048576, monthly!$D205, FALSE)), "", HLOOKUP(H$1, m_preprocess!$1:$1048576, monthly!$D205, FALSE))</f>
        <v>106.17113370758531</v>
      </c>
      <c r="I205">
        <f>IF(ISBLANK(HLOOKUP(I$1, m_preprocess!$1:$1048576, monthly!$D205, FALSE)), "", HLOOKUP(I$1, m_preprocess!$1:$1048576, monthly!$D205, FALSE))</f>
        <v>60.3</v>
      </c>
      <c r="J205">
        <f>IF(ISBLANK(HLOOKUP(J$1, m_preprocess!$1:$1048576, monthly!$D205, FALSE)), "", HLOOKUP(J$1, m_preprocess!$1:$1048576, monthly!$D205, FALSE))</f>
        <v>134.46</v>
      </c>
      <c r="K205">
        <f>IF(ISBLANK(HLOOKUP(K$1, m_preprocess!$1:$1048576, monthly!$D205, FALSE)), "", HLOOKUP(K$1, m_preprocess!$1:$1048576, monthly!$D205, FALSE))</f>
        <v>134.11521566120126</v>
      </c>
      <c r="L205">
        <f>IF(ISBLANK(HLOOKUP(L$1, m_preprocess!$1:$1048576, monthly!$D205, FALSE)), "", HLOOKUP(L$1, m_preprocess!$1:$1048576, monthly!$D205, FALSE))</f>
        <v>209.4693682927184</v>
      </c>
      <c r="M205">
        <f>IF(ISBLANK(HLOOKUP(M$1, m_preprocess!$1:$1048576, monthly!$D205, FALSE)), "", HLOOKUP(M$1, m_preprocess!$1:$1048576, monthly!$D205, FALSE))</f>
        <v>123.98376576967966</v>
      </c>
      <c r="N205">
        <f>IF(ISBLANK(HLOOKUP(N$1, m_preprocess!$1:$1048576, monthly!$D205, FALSE)), "", HLOOKUP(N$1, m_preprocess!$1:$1048576, monthly!$D205, FALSE))</f>
        <v>85.485602523038736</v>
      </c>
      <c r="O205">
        <f>IF(ISBLANK(HLOOKUP(O$1, m_preprocess!$1:$1048576, monthly!$D205, FALSE)), "", HLOOKUP(O$1, m_preprocess!$1:$1048576, monthly!$D205, FALSE))</f>
        <v>27.018331467377479</v>
      </c>
      <c r="P205">
        <f>IF(ISBLANK(HLOOKUP(P$1, m_preprocess!$1:$1048576, monthly!$D205, FALSE)), "", HLOOKUP(P$1, m_preprocess!$1:$1048576, monthly!$D205, FALSE))</f>
        <v>5.4055454032058794</v>
      </c>
      <c r="Q205">
        <f>IF(ISBLANK(HLOOKUP(Q$1, m_preprocess!$1:$1048576, monthly!$D205, FALSE)), "", HLOOKUP(Q$1, m_preprocess!$1:$1048576, monthly!$D205, FALSE))</f>
        <v>2.5898263587879931</v>
      </c>
      <c r="R205">
        <f>IF(ISBLANK(HLOOKUP(R$1, m_preprocess!$1:$1048576, monthly!$D205, FALSE)), "", HLOOKUP(R$1, m_preprocess!$1:$1048576, monthly!$D205, FALSE))</f>
        <v>2.8157190444178863</v>
      </c>
      <c r="S205">
        <f>IF(ISBLANK(HLOOKUP(S$1, m_preprocess!$1:$1048576, monthly!$D205, FALSE)), "", HLOOKUP(S$1, m_preprocess!$1:$1048576, monthly!$D205, FALSE))</f>
        <v>10.939028695090856</v>
      </c>
      <c r="T205">
        <f>IF(ISBLANK(HLOOKUP(T$1, m_preprocess!$1:$1048576, monthly!$D205, FALSE)), "", HLOOKUP(T$1, m_preprocess!$1:$1048576, monthly!$D205, FALSE))</f>
        <v>10.673757369080743</v>
      </c>
      <c r="U205">
        <f>IF(ISBLANK(HLOOKUP(U$1, m_preprocess!$1:$1048576, monthly!$D205, FALSE)), "", HLOOKUP(U$1, m_preprocess!$1:$1048576, monthly!$D205, FALSE))</f>
        <v>517209.75609314692</v>
      </c>
      <c r="V205">
        <f>IF(ISBLANK(HLOOKUP(V$1, m_preprocess!$1:$1048576, monthly!$D205, FALSE)), "", HLOOKUP(V$1, m_preprocess!$1:$1048576, monthly!$D205, FALSE))</f>
        <v>1743262.8708231328</v>
      </c>
      <c r="W205">
        <f>IF(ISBLANK(HLOOKUP(W$1, m_preprocess!$1:$1048576, monthly!$D205, FALSE)), "", HLOOKUP(W$1, m_preprocess!$1:$1048576, monthly!$D205, FALSE))</f>
        <v>82.926003998191106</v>
      </c>
      <c r="X205">
        <f>IF(ISBLANK(HLOOKUP(X$1, m_preprocess!$1:$1048576, monthly!$D205, FALSE)), "", HLOOKUP(X$1, m_preprocess!$1:$1048576, monthly!$D205, FALSE))</f>
        <v>17040.986662206375</v>
      </c>
      <c r="Y205">
        <f>IF(ISBLANK(HLOOKUP(Y$1, m_preprocess!$1:$1048576, monthly!$D205, FALSE)), "", HLOOKUP(Y$1, m_preprocess!$1:$1048576, monthly!$D205, FALSE))</f>
        <v>13.359273004258906</v>
      </c>
      <c r="Z205">
        <f>IF(ISBLANK(HLOOKUP(Z$1, m_preprocess!$1:$1048576, monthly!$D205, FALSE)), "", HLOOKUP(Z$1, m_preprocess!$1:$1048576, monthly!$D205, FALSE))</f>
        <v>-369.20460008999635</v>
      </c>
    </row>
    <row r="206" spans="1:26">
      <c r="A206" s="31">
        <v>40179</v>
      </c>
      <c r="B206">
        <v>2010</v>
      </c>
      <c r="C206">
        <v>1</v>
      </c>
      <c r="D206">
        <v>206</v>
      </c>
      <c r="E206">
        <f>IF(ISBLANK(HLOOKUP(E$1, m_preprocess!$1:$1048576, monthly!$D206, FALSE)), "", HLOOKUP(E$1, m_preprocess!$1:$1048576, monthly!$D206, FALSE))</f>
        <v>84.39027015073593</v>
      </c>
      <c r="F206">
        <f>IF(ISBLANK(HLOOKUP(F$1, m_preprocess!$1:$1048576, monthly!$D206, FALSE)), "", HLOOKUP(F$1, m_preprocess!$1:$1048576, monthly!$D206, FALSE))</f>
        <v>84.059376787208379</v>
      </c>
      <c r="G206">
        <f>IF(ISBLANK(HLOOKUP(G$1, m_preprocess!$1:$1048576, monthly!$D206, FALSE)), "", HLOOKUP(G$1, m_preprocess!$1:$1048576, monthly!$D206, FALSE))</f>
        <v>95.304609284131061</v>
      </c>
      <c r="H206">
        <f>IF(ISBLANK(HLOOKUP(H$1, m_preprocess!$1:$1048576, monthly!$D206, FALSE)), "", HLOOKUP(H$1, m_preprocess!$1:$1048576, monthly!$D206, FALSE))</f>
        <v>75.807324838700112</v>
      </c>
      <c r="I206">
        <f>IF(ISBLANK(HLOOKUP(I$1, m_preprocess!$1:$1048576, monthly!$D206, FALSE)), "", HLOOKUP(I$1, m_preprocess!$1:$1048576, monthly!$D206, FALSE))</f>
        <v>50</v>
      </c>
      <c r="J206">
        <f>IF(ISBLANK(HLOOKUP(J$1, m_preprocess!$1:$1048576, monthly!$D206, FALSE)), "", HLOOKUP(J$1, m_preprocess!$1:$1048576, monthly!$D206, FALSE))</f>
        <v>115.48</v>
      </c>
      <c r="K206">
        <f>IF(ISBLANK(HLOOKUP(K$1, m_preprocess!$1:$1048576, monthly!$D206, FALSE)), "", HLOOKUP(K$1, m_preprocess!$1:$1048576, monthly!$D206, FALSE))</f>
        <v>138.09023170521434</v>
      </c>
      <c r="L206">
        <f>IF(ISBLANK(HLOOKUP(L$1, m_preprocess!$1:$1048576, monthly!$D206, FALSE)), "", HLOOKUP(L$1, m_preprocess!$1:$1048576, monthly!$D206, FALSE))</f>
        <v>186.82834784475935</v>
      </c>
      <c r="M206">
        <f>IF(ISBLANK(HLOOKUP(M$1, m_preprocess!$1:$1048576, monthly!$D206, FALSE)), "", HLOOKUP(M$1, m_preprocess!$1:$1048576, monthly!$D206, FALSE))</f>
        <v>121.77651098721805</v>
      </c>
      <c r="N206">
        <f>IF(ISBLANK(HLOOKUP(N$1, m_preprocess!$1:$1048576, monthly!$D206, FALSE)), "", HLOOKUP(N$1, m_preprocess!$1:$1048576, monthly!$D206, FALSE))</f>
        <v>65.051836857541304</v>
      </c>
      <c r="O206">
        <f>IF(ISBLANK(HLOOKUP(O$1, m_preprocess!$1:$1048576, monthly!$D206, FALSE)), "", HLOOKUP(O$1, m_preprocess!$1:$1048576, monthly!$D206, FALSE))</f>
        <v>23.824022976381482</v>
      </c>
      <c r="P206">
        <f>IF(ISBLANK(HLOOKUP(P$1, m_preprocess!$1:$1048576, monthly!$D206, FALSE)), "", HLOOKUP(P$1, m_preprocess!$1:$1048576, monthly!$D206, FALSE))</f>
        <v>4.5580114113370627</v>
      </c>
      <c r="Q206">
        <f>IF(ISBLANK(HLOOKUP(Q$1, m_preprocess!$1:$1048576, monthly!$D206, FALSE)), "", HLOOKUP(Q$1, m_preprocess!$1:$1048576, monthly!$D206, FALSE))</f>
        <v>2.2119627982378529</v>
      </c>
      <c r="R206">
        <f>IF(ISBLANK(HLOOKUP(R$1, m_preprocess!$1:$1048576, monthly!$D206, FALSE)), "", HLOOKUP(R$1, m_preprocess!$1:$1048576, monthly!$D206, FALSE))</f>
        <v>2.3460486130992093</v>
      </c>
      <c r="S206">
        <f>IF(ISBLANK(HLOOKUP(S$1, m_preprocess!$1:$1048576, monthly!$D206, FALSE)), "", HLOOKUP(S$1, m_preprocess!$1:$1048576, monthly!$D206, FALSE))</f>
        <v>9.8469048550520277</v>
      </c>
      <c r="T206">
        <f>IF(ISBLANK(HLOOKUP(T$1, m_preprocess!$1:$1048576, monthly!$D206, FALSE)), "", HLOOKUP(T$1, m_preprocess!$1:$1048576, monthly!$D206, FALSE))</f>
        <v>9.4191067099923895</v>
      </c>
      <c r="U206">
        <f>IF(ISBLANK(HLOOKUP(U$1, m_preprocess!$1:$1048576, monthly!$D206, FALSE)), "", HLOOKUP(U$1, m_preprocess!$1:$1048576, monthly!$D206, FALSE))</f>
        <v>470763.18592536973</v>
      </c>
      <c r="V206">
        <f>IF(ISBLANK(HLOOKUP(V$1, m_preprocess!$1:$1048576, monthly!$D206, FALSE)), "", HLOOKUP(V$1, m_preprocess!$1:$1048576, monthly!$D206, FALSE))</f>
        <v>1720295.4560948901</v>
      </c>
      <c r="W206">
        <f>IF(ISBLANK(HLOOKUP(W$1, m_preprocess!$1:$1048576, monthly!$D206, FALSE)), "", HLOOKUP(W$1, m_preprocess!$1:$1048576, monthly!$D206, FALSE))</f>
        <v>80.675250930923085</v>
      </c>
      <c r="X206">
        <f>IF(ISBLANK(HLOOKUP(X$1, m_preprocess!$1:$1048576, monthly!$D206, FALSE)), "", HLOOKUP(X$1, m_preprocess!$1:$1048576, monthly!$D206, FALSE))</f>
        <v>18566.967249740745</v>
      </c>
      <c r="Y206">
        <f>IF(ISBLANK(HLOOKUP(Y$1, m_preprocess!$1:$1048576, monthly!$D206, FALSE)), "", HLOOKUP(Y$1, m_preprocess!$1:$1048576, monthly!$D206, FALSE))</f>
        <v>13.338289322574083</v>
      </c>
      <c r="Z206">
        <f>IF(ISBLANK(HLOOKUP(Z$1, m_preprocess!$1:$1048576, monthly!$D206, FALSE)), "", HLOOKUP(Z$1, m_preprocess!$1:$1048576, monthly!$D206, FALSE))</f>
        <v>-461.2686166200051</v>
      </c>
    </row>
    <row r="207" spans="1:26">
      <c r="A207" s="31">
        <v>40210</v>
      </c>
      <c r="B207">
        <v>2010</v>
      </c>
      <c r="C207">
        <v>2</v>
      </c>
      <c r="D207">
        <v>207</v>
      </c>
      <c r="E207">
        <f>IF(ISBLANK(HLOOKUP(E$1, m_preprocess!$1:$1048576, monthly!$D207, FALSE)), "", HLOOKUP(E$1, m_preprocess!$1:$1048576, monthly!$D207, FALSE))</f>
        <v>88.817383523856051</v>
      </c>
      <c r="F207">
        <f>IF(ISBLANK(HLOOKUP(F$1, m_preprocess!$1:$1048576, monthly!$D207, FALSE)), "", HLOOKUP(F$1, m_preprocess!$1:$1048576, monthly!$D207, FALSE))</f>
        <v>88.41480639626586</v>
      </c>
      <c r="G207">
        <f>IF(ISBLANK(HLOOKUP(G$1, m_preprocess!$1:$1048576, monthly!$D207, FALSE)), "", HLOOKUP(G$1, m_preprocess!$1:$1048576, monthly!$D207, FALSE))</f>
        <v>99.205597969039658</v>
      </c>
      <c r="H207">
        <f>IF(ISBLANK(HLOOKUP(H$1, m_preprocess!$1:$1048576, monthly!$D207, FALSE)), "", HLOOKUP(H$1, m_preprocess!$1:$1048576, monthly!$D207, FALSE))</f>
        <v>70.932547470008302</v>
      </c>
      <c r="I207">
        <f>IF(ISBLANK(HLOOKUP(I$1, m_preprocess!$1:$1048576, monthly!$D207, FALSE)), "", HLOOKUP(I$1, m_preprocess!$1:$1048576, monthly!$D207, FALSE))</f>
        <v>47</v>
      </c>
      <c r="J207">
        <f>IF(ISBLANK(HLOOKUP(J$1, m_preprocess!$1:$1048576, monthly!$D207, FALSE)), "", HLOOKUP(J$1, m_preprocess!$1:$1048576, monthly!$D207, FALSE))</f>
        <v>110.49</v>
      </c>
      <c r="K207">
        <f>IF(ISBLANK(HLOOKUP(K$1, m_preprocess!$1:$1048576, monthly!$D207, FALSE)), "", HLOOKUP(K$1, m_preprocess!$1:$1048576, monthly!$D207, FALSE))</f>
        <v>134.18417673417437</v>
      </c>
      <c r="L207">
        <f>IF(ISBLANK(HLOOKUP(L$1, m_preprocess!$1:$1048576, monthly!$D207, FALSE)), "", HLOOKUP(L$1, m_preprocess!$1:$1048576, monthly!$D207, FALSE))</f>
        <v>189.49870100391135</v>
      </c>
      <c r="M207">
        <f>IF(ISBLANK(HLOOKUP(M$1, m_preprocess!$1:$1048576, monthly!$D207, FALSE)), "", HLOOKUP(M$1, m_preprocess!$1:$1048576, monthly!$D207, FALSE))</f>
        <v>118.82279672895842</v>
      </c>
      <c r="N207">
        <f>IF(ISBLANK(HLOOKUP(N$1, m_preprocess!$1:$1048576, monthly!$D207, FALSE)), "", HLOOKUP(N$1, m_preprocess!$1:$1048576, monthly!$D207, FALSE))</f>
        <v>70.675904274952927</v>
      </c>
      <c r="O207">
        <f>IF(ISBLANK(HLOOKUP(O$1, m_preprocess!$1:$1048576, monthly!$D207, FALSE)), "", HLOOKUP(O$1, m_preprocess!$1:$1048576, monthly!$D207, FALSE))</f>
        <v>24.698047099566548</v>
      </c>
      <c r="P207">
        <f>IF(ISBLANK(HLOOKUP(P$1, m_preprocess!$1:$1048576, monthly!$D207, FALSE)), "", HLOOKUP(P$1, m_preprocess!$1:$1048576, monthly!$D207, FALSE))</f>
        <v>5.0687910718460962</v>
      </c>
      <c r="Q207">
        <f>IF(ISBLANK(HLOOKUP(Q$1, m_preprocess!$1:$1048576, monthly!$D207, FALSE)), "", HLOOKUP(Q$1, m_preprocess!$1:$1048576, monthly!$D207, FALSE))</f>
        <v>2.2839614884560953</v>
      </c>
      <c r="R207">
        <f>IF(ISBLANK(HLOOKUP(R$1, m_preprocess!$1:$1048576, monthly!$D207, FALSE)), "", HLOOKUP(R$1, m_preprocess!$1:$1048576, monthly!$D207, FALSE))</f>
        <v>2.7848295833900014</v>
      </c>
      <c r="S207">
        <f>IF(ISBLANK(HLOOKUP(S$1, m_preprocess!$1:$1048576, monthly!$D207, FALSE)), "", HLOOKUP(S$1, m_preprocess!$1:$1048576, monthly!$D207, FALSE))</f>
        <v>10.959920367241615</v>
      </c>
      <c r="T207">
        <f>IF(ISBLANK(HLOOKUP(T$1, m_preprocess!$1:$1048576, monthly!$D207, FALSE)), "", HLOOKUP(T$1, m_preprocess!$1:$1048576, monthly!$D207, FALSE))</f>
        <v>8.6693356604788363</v>
      </c>
      <c r="U207">
        <f>IF(ISBLANK(HLOOKUP(U$1, m_preprocess!$1:$1048576, monthly!$D207, FALSE)), "", HLOOKUP(U$1, m_preprocess!$1:$1048576, monthly!$D207, FALSE))</f>
        <v>460457.69694704935</v>
      </c>
      <c r="V207">
        <f>IF(ISBLANK(HLOOKUP(V$1, m_preprocess!$1:$1048576, monthly!$D207, FALSE)), "", HLOOKUP(V$1, m_preprocess!$1:$1048576, monthly!$D207, FALSE))</f>
        <v>1719272.7846848718</v>
      </c>
      <c r="W207">
        <f>IF(ISBLANK(HLOOKUP(W$1, m_preprocess!$1:$1048576, monthly!$D207, FALSE)), "", HLOOKUP(W$1, m_preprocess!$1:$1048576, monthly!$D207, FALSE))</f>
        <v>78.351972535258398</v>
      </c>
      <c r="X207">
        <f>IF(ISBLANK(HLOOKUP(X$1, m_preprocess!$1:$1048576, monthly!$D207, FALSE)), "", HLOOKUP(X$1, m_preprocess!$1:$1048576, monthly!$D207, FALSE))</f>
        <v>18342.898678644942</v>
      </c>
      <c r="Y207">
        <f>IF(ISBLANK(HLOOKUP(Y$1, m_preprocess!$1:$1048576, monthly!$D207, FALSE)), "", HLOOKUP(Y$1, m_preprocess!$1:$1048576, monthly!$D207, FALSE))</f>
        <v>13.148544248449582</v>
      </c>
      <c r="Z207">
        <f>IF(ISBLANK(HLOOKUP(Z$1, m_preprocess!$1:$1048576, monthly!$D207, FALSE)), "", HLOOKUP(Z$1, m_preprocess!$1:$1048576, monthly!$D207, FALSE))</f>
        <v>-287.31419430000051</v>
      </c>
    </row>
    <row r="208" spans="1:26">
      <c r="A208" s="31">
        <v>40238</v>
      </c>
      <c r="B208">
        <v>2010</v>
      </c>
      <c r="C208">
        <v>3</v>
      </c>
      <c r="D208">
        <v>208</v>
      </c>
      <c r="E208">
        <f>IF(ISBLANK(HLOOKUP(E$1, m_preprocess!$1:$1048576, monthly!$D208, FALSE)), "", HLOOKUP(E$1, m_preprocess!$1:$1048576, monthly!$D208, FALSE))</f>
        <v>97.802269327580319</v>
      </c>
      <c r="F208">
        <f>IF(ISBLANK(HLOOKUP(F$1, m_preprocess!$1:$1048576, monthly!$D208, FALSE)), "", HLOOKUP(F$1, m_preprocess!$1:$1048576, monthly!$D208, FALSE))</f>
        <v>97.036422640032455</v>
      </c>
      <c r="G208">
        <f>IF(ISBLANK(HLOOKUP(G$1, m_preprocess!$1:$1048576, monthly!$D208, FALSE)), "", HLOOKUP(G$1, m_preprocess!$1:$1048576, monthly!$D208, FALSE))</f>
        <v>99.475176856819132</v>
      </c>
      <c r="H208">
        <f>IF(ISBLANK(HLOOKUP(H$1, m_preprocess!$1:$1048576, monthly!$D208, FALSE)), "", HLOOKUP(H$1, m_preprocess!$1:$1048576, monthly!$D208, FALSE))</f>
        <v>77.338495378217246</v>
      </c>
      <c r="I208">
        <f>IF(ISBLANK(HLOOKUP(I$1, m_preprocess!$1:$1048576, monthly!$D208, FALSE)), "", HLOOKUP(I$1, m_preprocess!$1:$1048576, monthly!$D208, FALSE))</f>
        <v>56.3</v>
      </c>
      <c r="J208">
        <f>IF(ISBLANK(HLOOKUP(J$1, m_preprocess!$1:$1048576, monthly!$D208, FALSE)), "", HLOOKUP(J$1, m_preprocess!$1:$1048576, monthly!$D208, FALSE))</f>
        <v>115.15</v>
      </c>
      <c r="K208">
        <f>IF(ISBLANK(HLOOKUP(K$1, m_preprocess!$1:$1048576, monthly!$D208, FALSE)), "", HLOOKUP(K$1, m_preprocess!$1:$1048576, monthly!$D208, FALSE))</f>
        <v>133.4606909248659</v>
      </c>
      <c r="L208">
        <f>IF(ISBLANK(HLOOKUP(L$1, m_preprocess!$1:$1048576, monthly!$D208, FALSE)), "", HLOOKUP(L$1, m_preprocess!$1:$1048576, monthly!$D208, FALSE))</f>
        <v>222.17541069760173</v>
      </c>
      <c r="M208">
        <f>IF(ISBLANK(HLOOKUP(M$1, m_preprocess!$1:$1048576, monthly!$D208, FALSE)), "", HLOOKUP(M$1, m_preprocess!$1:$1048576, monthly!$D208, FALSE))</f>
        <v>129.02354599286716</v>
      </c>
      <c r="N208">
        <f>IF(ISBLANK(HLOOKUP(N$1, m_preprocess!$1:$1048576, monthly!$D208, FALSE)), "", HLOOKUP(N$1, m_preprocess!$1:$1048576, monthly!$D208, FALSE))</f>
        <v>93.151864704734578</v>
      </c>
      <c r="O208">
        <f>IF(ISBLANK(HLOOKUP(O$1, m_preprocess!$1:$1048576, monthly!$D208, FALSE)), "", HLOOKUP(O$1, m_preprocess!$1:$1048576, monthly!$D208, FALSE))</f>
        <v>29.233827525853386</v>
      </c>
      <c r="P208">
        <f>IF(ISBLANK(HLOOKUP(P$1, m_preprocess!$1:$1048576, monthly!$D208, FALSE)), "", HLOOKUP(P$1, m_preprocess!$1:$1048576, monthly!$D208, FALSE))</f>
        <v>6.2457142367072942</v>
      </c>
      <c r="Q208">
        <f>IF(ISBLANK(HLOOKUP(Q$1, m_preprocess!$1:$1048576, monthly!$D208, FALSE)), "", HLOOKUP(Q$1, m_preprocess!$1:$1048576, monthly!$D208, FALSE))</f>
        <v>2.8271556759662815</v>
      </c>
      <c r="R208">
        <f>IF(ISBLANK(HLOOKUP(R$1, m_preprocess!$1:$1048576, monthly!$D208, FALSE)), "", HLOOKUP(R$1, m_preprocess!$1:$1048576, monthly!$D208, FALSE))</f>
        <v>3.4185585607410132</v>
      </c>
      <c r="S208">
        <f>IF(ISBLANK(HLOOKUP(S$1, m_preprocess!$1:$1048576, monthly!$D208, FALSE)), "", HLOOKUP(S$1, m_preprocess!$1:$1048576, monthly!$D208, FALSE))</f>
        <v>12.700998739788183</v>
      </c>
      <c r="T208">
        <f>IF(ISBLANK(HLOOKUP(T$1, m_preprocess!$1:$1048576, monthly!$D208, FALSE)), "", HLOOKUP(T$1, m_preprocess!$1:$1048576, monthly!$D208, FALSE))</f>
        <v>10.287114549357911</v>
      </c>
      <c r="U208">
        <f>IF(ISBLANK(HLOOKUP(U$1, m_preprocess!$1:$1048576, monthly!$D208, FALSE)), "", HLOOKUP(U$1, m_preprocess!$1:$1048576, monthly!$D208, FALSE))</f>
        <v>459922.25630605378</v>
      </c>
      <c r="V208">
        <f>IF(ISBLANK(HLOOKUP(V$1, m_preprocess!$1:$1048576, monthly!$D208, FALSE)), "", HLOOKUP(V$1, m_preprocess!$1:$1048576, monthly!$D208, FALSE))</f>
        <v>1705636.8112177048</v>
      </c>
      <c r="W208">
        <f>IF(ISBLANK(HLOOKUP(W$1, m_preprocess!$1:$1048576, monthly!$D208, FALSE)), "", HLOOKUP(W$1, m_preprocess!$1:$1048576, monthly!$D208, FALSE))</f>
        <v>76.6361496431837</v>
      </c>
      <c r="X208">
        <f>IF(ISBLANK(HLOOKUP(X$1, m_preprocess!$1:$1048576, monthly!$D208, FALSE)), "", HLOOKUP(X$1, m_preprocess!$1:$1048576, monthly!$D208, FALSE))</f>
        <v>18473.864787165523</v>
      </c>
      <c r="Y208">
        <f>IF(ISBLANK(HLOOKUP(Y$1, m_preprocess!$1:$1048576, monthly!$D208, FALSE)), "", HLOOKUP(Y$1, m_preprocess!$1:$1048576, monthly!$D208, FALSE))</f>
        <v>13.618788063106255</v>
      </c>
      <c r="Z208">
        <f>IF(ISBLANK(HLOOKUP(Z$1, m_preprocess!$1:$1048576, monthly!$D208, FALSE)), "", HLOOKUP(Z$1, m_preprocess!$1:$1048576, monthly!$D208, FALSE))</f>
        <v>68.107291819996135</v>
      </c>
    </row>
    <row r="209" spans="1:26">
      <c r="A209" s="31">
        <v>40269</v>
      </c>
      <c r="B209">
        <v>2010</v>
      </c>
      <c r="C209">
        <v>4</v>
      </c>
      <c r="D209">
        <v>209</v>
      </c>
      <c r="E209">
        <f>IF(ISBLANK(HLOOKUP(E$1, m_preprocess!$1:$1048576, monthly!$D209, FALSE)), "", HLOOKUP(E$1, m_preprocess!$1:$1048576, monthly!$D209, FALSE))</f>
        <v>91.52008427474442</v>
      </c>
      <c r="F209">
        <f>IF(ISBLANK(HLOOKUP(F$1, m_preprocess!$1:$1048576, monthly!$D209, FALSE)), "", HLOOKUP(F$1, m_preprocess!$1:$1048576, monthly!$D209, FALSE))</f>
        <v>92.059341820194888</v>
      </c>
      <c r="G209">
        <f>IF(ISBLANK(HLOOKUP(G$1, m_preprocess!$1:$1048576, monthly!$D209, FALSE)), "", HLOOKUP(G$1, m_preprocess!$1:$1048576, monthly!$D209, FALSE))</f>
        <v>100.3688535291729</v>
      </c>
      <c r="H209">
        <f>IF(ISBLANK(HLOOKUP(H$1, m_preprocess!$1:$1048576, monthly!$D209, FALSE)), "", HLOOKUP(H$1, m_preprocess!$1:$1048576, monthly!$D209, FALSE))</f>
        <v>72.548747231386272</v>
      </c>
      <c r="I209">
        <f>IF(ISBLANK(HLOOKUP(I$1, m_preprocess!$1:$1048576, monthly!$D209, FALSE)), "", HLOOKUP(I$1, m_preprocess!$1:$1048576, monthly!$D209, FALSE))</f>
        <v>63.6</v>
      </c>
      <c r="J209">
        <f>IF(ISBLANK(HLOOKUP(J$1, m_preprocess!$1:$1048576, monthly!$D209, FALSE)), "", HLOOKUP(J$1, m_preprocess!$1:$1048576, monthly!$D209, FALSE))</f>
        <v>117</v>
      </c>
      <c r="K209">
        <f>IF(ISBLANK(HLOOKUP(K$1, m_preprocess!$1:$1048576, monthly!$D209, FALSE)), "", HLOOKUP(K$1, m_preprocess!$1:$1048576, monthly!$D209, FALSE))</f>
        <v>134.71917281316479</v>
      </c>
      <c r="L209">
        <f>IF(ISBLANK(HLOOKUP(L$1, m_preprocess!$1:$1048576, monthly!$D209, FALSE)), "", HLOOKUP(L$1, m_preprocess!$1:$1048576, monthly!$D209, FALSE))</f>
        <v>228.09904075476956</v>
      </c>
      <c r="M209">
        <f>IF(ISBLANK(HLOOKUP(M$1, m_preprocess!$1:$1048576, monthly!$D209, FALSE)), "", HLOOKUP(M$1, m_preprocess!$1:$1048576, monthly!$D209, FALSE))</f>
        <v>146.48197599691846</v>
      </c>
      <c r="N209">
        <f>IF(ISBLANK(HLOOKUP(N$1, m_preprocess!$1:$1048576, monthly!$D209, FALSE)), "", HLOOKUP(N$1, m_preprocess!$1:$1048576, monthly!$D209, FALSE))</f>
        <v>81.617064757851097</v>
      </c>
      <c r="O209">
        <f>IF(ISBLANK(HLOOKUP(O$1, m_preprocess!$1:$1048576, monthly!$D209, FALSE)), "", HLOOKUP(O$1, m_preprocess!$1:$1048576, monthly!$D209, FALSE))</f>
        <v>27.554375802244277</v>
      </c>
      <c r="P209">
        <f>IF(ISBLANK(HLOOKUP(P$1, m_preprocess!$1:$1048576, monthly!$D209, FALSE)), "", HLOOKUP(P$1, m_preprocess!$1:$1048576, monthly!$D209, FALSE))</f>
        <v>5.9191135058530842</v>
      </c>
      <c r="Q209">
        <f>IF(ISBLANK(HLOOKUP(Q$1, m_preprocess!$1:$1048576, monthly!$D209, FALSE)), "", HLOOKUP(Q$1, m_preprocess!$1:$1048576, monthly!$D209, FALSE))</f>
        <v>2.5982755738750249</v>
      </c>
      <c r="R209">
        <f>IF(ISBLANK(HLOOKUP(R$1, m_preprocess!$1:$1048576, monthly!$D209, FALSE)), "", HLOOKUP(R$1, m_preprocess!$1:$1048576, monthly!$D209, FALSE))</f>
        <v>3.3208379319780592</v>
      </c>
      <c r="S209">
        <f>IF(ISBLANK(HLOOKUP(S$1, m_preprocess!$1:$1048576, monthly!$D209, FALSE)), "", HLOOKUP(S$1, m_preprocess!$1:$1048576, monthly!$D209, FALSE))</f>
        <v>13.131890389169822</v>
      </c>
      <c r="T209">
        <f>IF(ISBLANK(HLOOKUP(T$1, m_preprocess!$1:$1048576, monthly!$D209, FALSE)), "", HLOOKUP(T$1, m_preprocess!$1:$1048576, monthly!$D209, FALSE))</f>
        <v>8.5033719072213714</v>
      </c>
      <c r="U209">
        <f>IF(ISBLANK(HLOOKUP(U$1, m_preprocess!$1:$1048576, monthly!$D209, FALSE)), "", HLOOKUP(U$1, m_preprocess!$1:$1048576, monthly!$D209, FALSE))</f>
        <v>460938.81721243181</v>
      </c>
      <c r="V209">
        <f>IF(ISBLANK(HLOOKUP(V$1, m_preprocess!$1:$1048576, monthly!$D209, FALSE)), "", HLOOKUP(V$1, m_preprocess!$1:$1048576, monthly!$D209, FALSE))</f>
        <v>1693863.495156195</v>
      </c>
      <c r="W209">
        <f>IF(ISBLANK(HLOOKUP(W$1, m_preprocess!$1:$1048576, monthly!$D209, FALSE)), "", HLOOKUP(W$1, m_preprocess!$1:$1048576, monthly!$D209, FALSE))</f>
        <v>77.90966338194788</v>
      </c>
      <c r="X209">
        <f>IF(ISBLANK(HLOOKUP(X$1, m_preprocess!$1:$1048576, monthly!$D209, FALSE)), "", HLOOKUP(X$1, m_preprocess!$1:$1048576, monthly!$D209, FALSE))</f>
        <v>18377.261251832999</v>
      </c>
      <c r="Y209">
        <f>IF(ISBLANK(HLOOKUP(Y$1, m_preprocess!$1:$1048576, monthly!$D209, FALSE)), "", HLOOKUP(Y$1, m_preprocess!$1:$1048576, monthly!$D209, FALSE))</f>
        <v>14.096402992278245</v>
      </c>
      <c r="Z209">
        <f>IF(ISBLANK(HLOOKUP(Z$1, m_preprocess!$1:$1048576, monthly!$D209, FALSE)), "", HLOOKUP(Z$1, m_preprocess!$1:$1048576, monthly!$D209, FALSE))</f>
        <v>-131.77395742999852</v>
      </c>
    </row>
    <row r="210" spans="1:26">
      <c r="A210" s="31">
        <v>40299</v>
      </c>
      <c r="B210">
        <v>2010</v>
      </c>
      <c r="C210">
        <v>5</v>
      </c>
      <c r="D210">
        <v>210</v>
      </c>
      <c r="E210">
        <f>IF(ISBLANK(HLOOKUP(E$1, m_preprocess!$1:$1048576, monthly!$D210, FALSE)), "", HLOOKUP(E$1, m_preprocess!$1:$1048576, monthly!$D210, FALSE))</f>
        <v>96.496140846521754</v>
      </c>
      <c r="F210">
        <f>IF(ISBLANK(HLOOKUP(F$1, m_preprocess!$1:$1048576, monthly!$D210, FALSE)), "", HLOOKUP(F$1, m_preprocess!$1:$1048576, monthly!$D210, FALSE))</f>
        <v>92.344590753516442</v>
      </c>
      <c r="G210">
        <f>IF(ISBLANK(HLOOKUP(G$1, m_preprocess!$1:$1048576, monthly!$D210, FALSE)), "", HLOOKUP(G$1, m_preprocess!$1:$1048576, monthly!$D210, FALSE))</f>
        <v>100.87869119092787</v>
      </c>
      <c r="H210">
        <f>IF(ISBLANK(HLOOKUP(H$1, m_preprocess!$1:$1048576, monthly!$D210, FALSE)), "", HLOOKUP(H$1, m_preprocess!$1:$1048576, monthly!$D210, FALSE))</f>
        <v>81.039962646858569</v>
      </c>
      <c r="I210">
        <f>IF(ISBLANK(HLOOKUP(I$1, m_preprocess!$1:$1048576, monthly!$D210, FALSE)), "", HLOOKUP(I$1, m_preprocess!$1:$1048576, monthly!$D210, FALSE))</f>
        <v>60.7</v>
      </c>
      <c r="J210">
        <f>IF(ISBLANK(HLOOKUP(J$1, m_preprocess!$1:$1048576, monthly!$D210, FALSE)), "", HLOOKUP(J$1, m_preprocess!$1:$1048576, monthly!$D210, FALSE))</f>
        <v>121.88</v>
      </c>
      <c r="K210">
        <f>IF(ISBLANK(HLOOKUP(K$1, m_preprocess!$1:$1048576, monthly!$D210, FALSE)), "", HLOOKUP(K$1, m_preprocess!$1:$1048576, monthly!$D210, FALSE))</f>
        <v>138.18820314720696</v>
      </c>
      <c r="L210">
        <f>IF(ISBLANK(HLOOKUP(L$1, m_preprocess!$1:$1048576, monthly!$D210, FALSE)), "", HLOOKUP(L$1, m_preprocess!$1:$1048576, monthly!$D210, FALSE))</f>
        <v>222.25850864361101</v>
      </c>
      <c r="M210">
        <f>IF(ISBLANK(HLOOKUP(M$1, m_preprocess!$1:$1048576, monthly!$D210, FALSE)), "", HLOOKUP(M$1, m_preprocess!$1:$1048576, monthly!$D210, FALSE))</f>
        <v>138.81985909015518</v>
      </c>
      <c r="N210">
        <f>IF(ISBLANK(HLOOKUP(N$1, m_preprocess!$1:$1048576, monthly!$D210, FALSE)), "", HLOOKUP(N$1, m_preprocess!$1:$1048576, monthly!$D210, FALSE))</f>
        <v>83.438649553455818</v>
      </c>
      <c r="O210">
        <f>IF(ISBLANK(HLOOKUP(O$1, m_preprocess!$1:$1048576, monthly!$D210, FALSE)), "", HLOOKUP(O$1, m_preprocess!$1:$1048576, monthly!$D210, FALSE))</f>
        <v>27.83088864926107</v>
      </c>
      <c r="P210">
        <f>IF(ISBLANK(HLOOKUP(P$1, m_preprocess!$1:$1048576, monthly!$D210, FALSE)), "", HLOOKUP(P$1, m_preprocess!$1:$1048576, monthly!$D210, FALSE))</f>
        <v>5.9928673234044672</v>
      </c>
      <c r="Q210">
        <f>IF(ISBLANK(HLOOKUP(Q$1, m_preprocess!$1:$1048576, monthly!$D210, FALSE)), "", HLOOKUP(Q$1, m_preprocess!$1:$1048576, monthly!$D210, FALSE))</f>
        <v>2.5437253123460457</v>
      </c>
      <c r="R210">
        <f>IF(ISBLANK(HLOOKUP(R$1, m_preprocess!$1:$1048576, monthly!$D210, FALSE)), "", HLOOKUP(R$1, m_preprocess!$1:$1048576, monthly!$D210, FALSE))</f>
        <v>3.449142011058421</v>
      </c>
      <c r="S210">
        <f>IF(ISBLANK(HLOOKUP(S$1, m_preprocess!$1:$1048576, monthly!$D210, FALSE)), "", HLOOKUP(S$1, m_preprocess!$1:$1048576, monthly!$D210, FALSE))</f>
        <v>12.458086114457624</v>
      </c>
      <c r="T210">
        <f>IF(ISBLANK(HLOOKUP(T$1, m_preprocess!$1:$1048576, monthly!$D210, FALSE)), "", HLOOKUP(T$1, m_preprocess!$1:$1048576, monthly!$D210, FALSE))</f>
        <v>9.3799352113989709</v>
      </c>
      <c r="U210">
        <f>IF(ISBLANK(HLOOKUP(U$1, m_preprocess!$1:$1048576, monthly!$D210, FALSE)), "", HLOOKUP(U$1, m_preprocess!$1:$1048576, monthly!$D210, FALSE))</f>
        <v>455087.53567575355</v>
      </c>
      <c r="V210">
        <f>IF(ISBLANK(HLOOKUP(V$1, m_preprocess!$1:$1048576, monthly!$D210, FALSE)), "", HLOOKUP(V$1, m_preprocess!$1:$1048576, monthly!$D210, FALSE))</f>
        <v>1687806.4845672306</v>
      </c>
      <c r="W210">
        <f>IF(ISBLANK(HLOOKUP(W$1, m_preprocess!$1:$1048576, monthly!$D210, FALSE)), "", HLOOKUP(W$1, m_preprocess!$1:$1048576, monthly!$D210, FALSE))</f>
        <v>78.282035496851222</v>
      </c>
      <c r="X210">
        <f>IF(ISBLANK(HLOOKUP(X$1, m_preprocess!$1:$1048576, monthly!$D210, FALSE)), "", HLOOKUP(X$1, m_preprocess!$1:$1048576, monthly!$D210, FALSE))</f>
        <v>18330.233089697111</v>
      </c>
      <c r="Y210">
        <f>IF(ISBLANK(HLOOKUP(Y$1, m_preprocess!$1:$1048576, monthly!$D210, FALSE)), "", HLOOKUP(Y$1, m_preprocess!$1:$1048576, monthly!$D210, FALSE))</f>
        <v>13.722466045732899</v>
      </c>
      <c r="Z210">
        <f>IF(ISBLANK(HLOOKUP(Z$1, m_preprocess!$1:$1048576, monthly!$D210, FALSE)), "", HLOOKUP(Z$1, m_preprocess!$1:$1048576, monthly!$D210, FALSE))</f>
        <v>-486.08034773999816</v>
      </c>
    </row>
    <row r="211" spans="1:26">
      <c r="A211" s="31">
        <v>40330</v>
      </c>
      <c r="B211">
        <v>2010</v>
      </c>
      <c r="C211">
        <v>6</v>
      </c>
      <c r="D211">
        <v>211</v>
      </c>
      <c r="E211">
        <f>IF(ISBLANK(HLOOKUP(E$1, m_preprocess!$1:$1048576, monthly!$D211, FALSE)), "", HLOOKUP(E$1, m_preprocess!$1:$1048576, monthly!$D211, FALSE))</f>
        <v>94.609972923672458</v>
      </c>
      <c r="F211">
        <f>IF(ISBLANK(HLOOKUP(F$1, m_preprocess!$1:$1048576, monthly!$D211, FALSE)), "", HLOOKUP(F$1, m_preprocess!$1:$1048576, monthly!$D211, FALSE))</f>
        <v>94.758319503202955</v>
      </c>
      <c r="G211">
        <f>IF(ISBLANK(HLOOKUP(G$1, m_preprocess!$1:$1048576, monthly!$D211, FALSE)), "", HLOOKUP(G$1, m_preprocess!$1:$1048576, monthly!$D211, FALSE))</f>
        <v>101.07699159879095</v>
      </c>
      <c r="H211">
        <f>IF(ISBLANK(HLOOKUP(H$1, m_preprocess!$1:$1048576, monthly!$D211, FALSE)), "", HLOOKUP(H$1, m_preprocess!$1:$1048576, monthly!$D211, FALSE))</f>
        <v>80.626347185995996</v>
      </c>
      <c r="I211">
        <f>IF(ISBLANK(HLOOKUP(I$1, m_preprocess!$1:$1048576, monthly!$D211, FALSE)), "", HLOOKUP(I$1, m_preprocess!$1:$1048576, monthly!$D211, FALSE))</f>
        <v>60.8</v>
      </c>
      <c r="J211">
        <f>IF(ISBLANK(HLOOKUP(J$1, m_preprocess!$1:$1048576, monthly!$D211, FALSE)), "", HLOOKUP(J$1, m_preprocess!$1:$1048576, monthly!$D211, FALSE))</f>
        <v>121.07</v>
      </c>
      <c r="K211">
        <f>IF(ISBLANK(HLOOKUP(K$1, m_preprocess!$1:$1048576, monthly!$D211, FALSE)), "", HLOOKUP(K$1, m_preprocess!$1:$1048576, monthly!$D211, FALSE))</f>
        <v>132.46757054126925</v>
      </c>
      <c r="L211">
        <f>IF(ISBLANK(HLOOKUP(L$1, m_preprocess!$1:$1048576, monthly!$D211, FALSE)), "", HLOOKUP(L$1, m_preprocess!$1:$1048576, monthly!$D211, FALSE))</f>
        <v>203.10808661832277</v>
      </c>
      <c r="M211">
        <f>IF(ISBLANK(HLOOKUP(M$1, m_preprocess!$1:$1048576, monthly!$D211, FALSE)), "", HLOOKUP(M$1, m_preprocess!$1:$1048576, monthly!$D211, FALSE))</f>
        <v>133.10568361129191</v>
      </c>
      <c r="N211">
        <f>IF(ISBLANK(HLOOKUP(N$1, m_preprocess!$1:$1048576, monthly!$D211, FALSE)), "", HLOOKUP(N$1, m_preprocess!$1:$1048576, monthly!$D211, FALSE))</f>
        <v>70.002403007030864</v>
      </c>
      <c r="O211">
        <f>IF(ISBLANK(HLOOKUP(O$1, m_preprocess!$1:$1048576, monthly!$D211, FALSE)), "", HLOOKUP(O$1, m_preprocess!$1:$1048576, monthly!$D211, FALSE))</f>
        <v>27.372918949167364</v>
      </c>
      <c r="P211">
        <f>IF(ISBLANK(HLOOKUP(P$1, m_preprocess!$1:$1048576, monthly!$D211, FALSE)), "", HLOOKUP(P$1, m_preprocess!$1:$1048576, monthly!$D211, FALSE))</f>
        <v>6.0475359427153581</v>
      </c>
      <c r="Q211">
        <f>IF(ISBLANK(HLOOKUP(Q$1, m_preprocess!$1:$1048576, monthly!$D211, FALSE)), "", HLOOKUP(Q$1, m_preprocess!$1:$1048576, monthly!$D211, FALSE))</f>
        <v>2.5946367515010187</v>
      </c>
      <c r="R211">
        <f>IF(ISBLANK(HLOOKUP(R$1, m_preprocess!$1:$1048576, monthly!$D211, FALSE)), "", HLOOKUP(R$1, m_preprocess!$1:$1048576, monthly!$D211, FALSE))</f>
        <v>3.4528991912143394</v>
      </c>
      <c r="S211">
        <f>IF(ISBLANK(HLOOKUP(S$1, m_preprocess!$1:$1048576, monthly!$D211, FALSE)), "", HLOOKUP(S$1, m_preprocess!$1:$1048576, monthly!$D211, FALSE))</f>
        <v>12.22237581047956</v>
      </c>
      <c r="T211">
        <f>IF(ISBLANK(HLOOKUP(T$1, m_preprocess!$1:$1048576, monthly!$D211, FALSE)), "", HLOOKUP(T$1, m_preprocess!$1:$1048576, monthly!$D211, FALSE))</f>
        <v>9.1030071959724399</v>
      </c>
      <c r="U211">
        <f>IF(ISBLANK(HLOOKUP(U$1, m_preprocess!$1:$1048576, monthly!$D211, FALSE)), "", HLOOKUP(U$1, m_preprocess!$1:$1048576, monthly!$D211, FALSE))</f>
        <v>481420.38270043727</v>
      </c>
      <c r="V211">
        <f>IF(ISBLANK(HLOOKUP(V$1, m_preprocess!$1:$1048576, monthly!$D211, FALSE)), "", HLOOKUP(V$1, m_preprocess!$1:$1048576, monthly!$D211, FALSE))</f>
        <v>1734175.2159263063</v>
      </c>
      <c r="W211">
        <f>IF(ISBLANK(HLOOKUP(W$1, m_preprocess!$1:$1048576, monthly!$D211, FALSE)), "", HLOOKUP(W$1, m_preprocess!$1:$1048576, monthly!$D211, FALSE))</f>
        <v>75.403861489355563</v>
      </c>
      <c r="X211">
        <f>IF(ISBLANK(HLOOKUP(X$1, m_preprocess!$1:$1048576, monthly!$D211, FALSE)), "", HLOOKUP(X$1, m_preprocess!$1:$1048576, monthly!$D211, FALSE))</f>
        <v>18632.664599873566</v>
      </c>
      <c r="Y211">
        <f>IF(ISBLANK(HLOOKUP(Y$1, m_preprocess!$1:$1048576, monthly!$D211, FALSE)), "", HLOOKUP(Y$1, m_preprocess!$1:$1048576, monthly!$D211, FALSE))</f>
        <v>13.945886748450169</v>
      </c>
      <c r="Z211">
        <f>IF(ISBLANK(HLOOKUP(Z$1, m_preprocess!$1:$1048576, monthly!$D211, FALSE)), "", HLOOKUP(Z$1, m_preprocess!$1:$1048576, monthly!$D211, FALSE))</f>
        <v>327.17568509000466</v>
      </c>
    </row>
    <row r="212" spans="1:26">
      <c r="A212" s="31">
        <v>40360</v>
      </c>
      <c r="B212">
        <v>2010</v>
      </c>
      <c r="C212">
        <v>7</v>
      </c>
      <c r="D212">
        <v>212</v>
      </c>
      <c r="E212">
        <f>IF(ISBLANK(HLOOKUP(E$1, m_preprocess!$1:$1048576, monthly!$D212, FALSE)), "", HLOOKUP(E$1, m_preprocess!$1:$1048576, monthly!$D212, FALSE))</f>
        <v>94.372483490774698</v>
      </c>
      <c r="F212">
        <f>IF(ISBLANK(HLOOKUP(F$1, m_preprocess!$1:$1048576, monthly!$D212, FALSE)), "", HLOOKUP(F$1, m_preprocess!$1:$1048576, monthly!$D212, FALSE))</f>
        <v>92.288053385097427</v>
      </c>
      <c r="G212">
        <f>IF(ISBLANK(HLOOKUP(G$1, m_preprocess!$1:$1048576, monthly!$D212, FALSE)), "", HLOOKUP(G$1, m_preprocess!$1:$1048576, monthly!$D212, FALSE))</f>
        <v>100.40732067747409</v>
      </c>
      <c r="H212">
        <f>IF(ISBLANK(HLOOKUP(H$1, m_preprocess!$1:$1048576, monthly!$D212, FALSE)), "", HLOOKUP(H$1, m_preprocess!$1:$1048576, monthly!$D212, FALSE))</f>
        <v>85.484402588960748</v>
      </c>
      <c r="I212">
        <f>IF(ISBLANK(HLOOKUP(I$1, m_preprocess!$1:$1048576, monthly!$D212, FALSE)), "", HLOOKUP(I$1, m_preprocess!$1:$1048576, monthly!$D212, FALSE))</f>
        <v>63.2</v>
      </c>
      <c r="J212">
        <f>IF(ISBLANK(HLOOKUP(J$1, m_preprocess!$1:$1048576, monthly!$D212, FALSE)), "", HLOOKUP(J$1, m_preprocess!$1:$1048576, monthly!$D212, FALSE))</f>
        <v>120.31</v>
      </c>
      <c r="K212">
        <f>IF(ISBLANK(HLOOKUP(K$1, m_preprocess!$1:$1048576, monthly!$D212, FALSE)), "", HLOOKUP(K$1, m_preprocess!$1:$1048576, monthly!$D212, FALSE))</f>
        <v>131.81411623824252</v>
      </c>
      <c r="L212">
        <f>IF(ISBLANK(HLOOKUP(L$1, m_preprocess!$1:$1048576, monthly!$D212, FALSE)), "", HLOOKUP(L$1, m_preprocess!$1:$1048576, monthly!$D212, FALSE))</f>
        <v>213.52070149917341</v>
      </c>
      <c r="M212">
        <f>IF(ISBLANK(HLOOKUP(M$1, m_preprocess!$1:$1048576, monthly!$D212, FALSE)), "", HLOOKUP(M$1, m_preprocess!$1:$1048576, monthly!$D212, FALSE))</f>
        <v>142.26514079697174</v>
      </c>
      <c r="N212">
        <f>IF(ISBLANK(HLOOKUP(N$1, m_preprocess!$1:$1048576, monthly!$D212, FALSE)), "", HLOOKUP(N$1, m_preprocess!$1:$1048576, monthly!$D212, FALSE))</f>
        <v>71.255560702201677</v>
      </c>
      <c r="O212">
        <f>IF(ISBLANK(HLOOKUP(O$1, m_preprocess!$1:$1048576, monthly!$D212, FALSE)), "", HLOOKUP(O$1, m_preprocess!$1:$1048576, monthly!$D212, FALSE))</f>
        <v>30.643774938431878</v>
      </c>
      <c r="P212">
        <f>IF(ISBLANK(HLOOKUP(P$1, m_preprocess!$1:$1048576, monthly!$D212, FALSE)), "", HLOOKUP(P$1, m_preprocess!$1:$1048576, monthly!$D212, FALSE))</f>
        <v>6.7482958764660763</v>
      </c>
      <c r="Q212">
        <f>IF(ISBLANK(HLOOKUP(Q$1, m_preprocess!$1:$1048576, monthly!$D212, FALSE)), "", HLOOKUP(Q$1, m_preprocess!$1:$1048576, monthly!$D212, FALSE))</f>
        <v>2.9007205528668312</v>
      </c>
      <c r="R212">
        <f>IF(ISBLANK(HLOOKUP(R$1, m_preprocess!$1:$1048576, monthly!$D212, FALSE)), "", HLOOKUP(R$1, m_preprocess!$1:$1048576, monthly!$D212, FALSE))</f>
        <v>3.8475753235992447</v>
      </c>
      <c r="S212">
        <f>IF(ISBLANK(HLOOKUP(S$1, m_preprocess!$1:$1048576, monthly!$D212, FALSE)), "", HLOOKUP(S$1, m_preprocess!$1:$1048576, monthly!$D212, FALSE))</f>
        <v>13.51485800936231</v>
      </c>
      <c r="T212">
        <f>IF(ISBLANK(HLOOKUP(T$1, m_preprocess!$1:$1048576, monthly!$D212, FALSE)), "", HLOOKUP(T$1, m_preprocess!$1:$1048576, monthly!$D212, FALSE))</f>
        <v>10.380621052603493</v>
      </c>
      <c r="U212">
        <f>IF(ISBLANK(HLOOKUP(U$1, m_preprocess!$1:$1048576, monthly!$D212, FALSE)), "", HLOOKUP(U$1, m_preprocess!$1:$1048576, monthly!$D212, FALSE))</f>
        <v>472865.82161807438</v>
      </c>
      <c r="V212">
        <f>IF(ISBLANK(HLOOKUP(V$1, m_preprocess!$1:$1048576, monthly!$D212, FALSE)), "", HLOOKUP(V$1, m_preprocess!$1:$1048576, monthly!$D212, FALSE))</f>
        <v>1729348.656182572</v>
      </c>
      <c r="W212">
        <f>IF(ISBLANK(HLOOKUP(W$1, m_preprocess!$1:$1048576, monthly!$D212, FALSE)), "", HLOOKUP(W$1, m_preprocess!$1:$1048576, monthly!$D212, FALSE))</f>
        <v>74.299849988544167</v>
      </c>
      <c r="X212">
        <f>IF(ISBLANK(HLOOKUP(X$1, m_preprocess!$1:$1048576, monthly!$D212, FALSE)), "", HLOOKUP(X$1, m_preprocess!$1:$1048576, monthly!$D212, FALSE))</f>
        <v>18962.759956392521</v>
      </c>
      <c r="Y212">
        <f>IF(ISBLANK(HLOOKUP(Y$1, m_preprocess!$1:$1048576, monthly!$D212, FALSE)), "", HLOOKUP(Y$1, m_preprocess!$1:$1048576, monthly!$D212, FALSE))</f>
        <v>14.612416842344782</v>
      </c>
      <c r="Z212">
        <f>IF(ISBLANK(HLOOKUP(Z$1, m_preprocess!$1:$1048576, monthly!$D212, FALSE)), "", HLOOKUP(Z$1, m_preprocess!$1:$1048576, monthly!$D212, FALSE))</f>
        <v>344.02466450000202</v>
      </c>
    </row>
    <row r="213" spans="1:26">
      <c r="A213" s="31">
        <v>40391</v>
      </c>
      <c r="B213">
        <v>2010</v>
      </c>
      <c r="C213">
        <v>8</v>
      </c>
      <c r="D213">
        <v>213</v>
      </c>
      <c r="E213">
        <f>IF(ISBLANK(HLOOKUP(E$1, m_preprocess!$1:$1048576, monthly!$D213, FALSE)), "", HLOOKUP(E$1, m_preprocess!$1:$1048576, monthly!$D213, FALSE))</f>
        <v>95.021845464388022</v>
      </c>
      <c r="F213">
        <f>IF(ISBLANK(HLOOKUP(F$1, m_preprocess!$1:$1048576, monthly!$D213, FALSE)), "", HLOOKUP(F$1, m_preprocess!$1:$1048576, monthly!$D213, FALSE))</f>
        <v>93.609288239918598</v>
      </c>
      <c r="G213">
        <f>IF(ISBLANK(HLOOKUP(G$1, m_preprocess!$1:$1048576, monthly!$D213, FALSE)), "", HLOOKUP(G$1, m_preprocess!$1:$1048576, monthly!$D213, FALSE))</f>
        <v>100.94271729616531</v>
      </c>
      <c r="H213">
        <f>IF(ISBLANK(HLOOKUP(H$1, m_preprocess!$1:$1048576, monthly!$D213, FALSE)), "", HLOOKUP(H$1, m_preprocess!$1:$1048576, monthly!$D213, FALSE))</f>
        <v>84.440584516441859</v>
      </c>
      <c r="I213">
        <f>IF(ISBLANK(HLOOKUP(I$1, m_preprocess!$1:$1048576, monthly!$D213, FALSE)), "", HLOOKUP(I$1, m_preprocess!$1:$1048576, monthly!$D213, FALSE))</f>
        <v>63.5</v>
      </c>
      <c r="J213">
        <f>IF(ISBLANK(HLOOKUP(J$1, m_preprocess!$1:$1048576, monthly!$D213, FALSE)), "", HLOOKUP(J$1, m_preprocess!$1:$1048576, monthly!$D213, FALSE))</f>
        <v>122.54</v>
      </c>
      <c r="K213">
        <f>IF(ISBLANK(HLOOKUP(K$1, m_preprocess!$1:$1048576, monthly!$D213, FALSE)), "", HLOOKUP(K$1, m_preprocess!$1:$1048576, monthly!$D213, FALSE))</f>
        <v>131.61861954207234</v>
      </c>
      <c r="L213">
        <f>IF(ISBLANK(HLOOKUP(L$1, m_preprocess!$1:$1048576, monthly!$D213, FALSE)), "", HLOOKUP(L$1, m_preprocess!$1:$1048576, monthly!$D213, FALSE))</f>
        <v>225.63934658437961</v>
      </c>
      <c r="M213">
        <f>IF(ISBLANK(HLOOKUP(M$1, m_preprocess!$1:$1048576, monthly!$D213, FALSE)), "", HLOOKUP(M$1, m_preprocess!$1:$1048576, monthly!$D213, FALSE))</f>
        <v>151.74704129487489</v>
      </c>
      <c r="N213">
        <f>IF(ISBLANK(HLOOKUP(N$1, m_preprocess!$1:$1048576, monthly!$D213, FALSE)), "", HLOOKUP(N$1, m_preprocess!$1:$1048576, monthly!$D213, FALSE))</f>
        <v>73.892305289504705</v>
      </c>
      <c r="O213">
        <f>IF(ISBLANK(HLOOKUP(O$1, m_preprocess!$1:$1048576, monthly!$D213, FALSE)), "", HLOOKUP(O$1, m_preprocess!$1:$1048576, monthly!$D213, FALSE))</f>
        <v>32.327476690880545</v>
      </c>
      <c r="P213">
        <f>IF(ISBLANK(HLOOKUP(P$1, m_preprocess!$1:$1048576, monthly!$D213, FALSE)), "", HLOOKUP(P$1, m_preprocess!$1:$1048576, monthly!$D213, FALSE))</f>
        <v>7.2224854202043423</v>
      </c>
      <c r="Q213">
        <f>IF(ISBLANK(HLOOKUP(Q$1, m_preprocess!$1:$1048576, monthly!$D213, FALSE)), "", HLOOKUP(Q$1, m_preprocess!$1:$1048576, monthly!$D213, FALSE))</f>
        <v>3.1947585459946288</v>
      </c>
      <c r="R213">
        <f>IF(ISBLANK(HLOOKUP(R$1, m_preprocess!$1:$1048576, monthly!$D213, FALSE)), "", HLOOKUP(R$1, m_preprocess!$1:$1048576, monthly!$D213, FALSE))</f>
        <v>4.0277268742097139</v>
      </c>
      <c r="S213">
        <f>IF(ISBLANK(HLOOKUP(S$1, m_preprocess!$1:$1048576, monthly!$D213, FALSE)), "", HLOOKUP(S$1, m_preprocess!$1:$1048576, monthly!$D213, FALSE))</f>
        <v>13.373807343120989</v>
      </c>
      <c r="T213">
        <f>IF(ISBLANK(HLOOKUP(T$1, m_preprocess!$1:$1048576, monthly!$D213, FALSE)), "", HLOOKUP(T$1, m_preprocess!$1:$1048576, monthly!$D213, FALSE))</f>
        <v>11.731183927555206</v>
      </c>
      <c r="U213">
        <f>IF(ISBLANK(HLOOKUP(U$1, m_preprocess!$1:$1048576, monthly!$D213, FALSE)), "", HLOOKUP(U$1, m_preprocess!$1:$1048576, monthly!$D213, FALSE))</f>
        <v>481758.02492808941</v>
      </c>
      <c r="V213">
        <f>IF(ISBLANK(HLOOKUP(V$1, m_preprocess!$1:$1048576, monthly!$D213, FALSE)), "", HLOOKUP(V$1, m_preprocess!$1:$1048576, monthly!$D213, FALSE))</f>
        <v>1737633.0527370938</v>
      </c>
      <c r="W213">
        <f>IF(ISBLANK(HLOOKUP(W$1, m_preprocess!$1:$1048576, monthly!$D213, FALSE)), "", HLOOKUP(W$1, m_preprocess!$1:$1048576, monthly!$D213, FALSE))</f>
        <v>72.446019043715395</v>
      </c>
      <c r="X213">
        <f>IF(ISBLANK(HLOOKUP(X$1, m_preprocess!$1:$1048576, monthly!$D213, FALSE)), "", HLOOKUP(X$1, m_preprocess!$1:$1048576, monthly!$D213, FALSE))</f>
        <v>19250.576444341252</v>
      </c>
      <c r="Y213">
        <f>IF(ISBLANK(HLOOKUP(Y$1, m_preprocess!$1:$1048576, monthly!$D213, FALSE)), "", HLOOKUP(Y$1, m_preprocess!$1:$1048576, monthly!$D213, FALSE))</f>
        <v>15.247722668060808</v>
      </c>
      <c r="Z213">
        <f>IF(ISBLANK(HLOOKUP(Z$1, m_preprocess!$1:$1048576, monthly!$D213, FALSE)), "", HLOOKUP(Z$1, m_preprocess!$1:$1048576, monthly!$D213, FALSE))</f>
        <v>103.82511934999729</v>
      </c>
    </row>
    <row r="214" spans="1:26">
      <c r="A214" s="31">
        <v>40422</v>
      </c>
      <c r="B214">
        <v>2010</v>
      </c>
      <c r="C214">
        <v>9</v>
      </c>
      <c r="D214">
        <v>214</v>
      </c>
      <c r="E214">
        <f>IF(ISBLANK(HLOOKUP(E$1, m_preprocess!$1:$1048576, monthly!$D214, FALSE)), "", HLOOKUP(E$1, m_preprocess!$1:$1048576, monthly!$D214, FALSE))</f>
        <v>99.343066330063365</v>
      </c>
      <c r="F214">
        <f>IF(ISBLANK(HLOOKUP(F$1, m_preprocess!$1:$1048576, monthly!$D214, FALSE)), "", HLOOKUP(F$1, m_preprocess!$1:$1048576, monthly!$D214, FALSE))</f>
        <v>98.415392164343146</v>
      </c>
      <c r="G214">
        <f>IF(ISBLANK(HLOOKUP(G$1, m_preprocess!$1:$1048576, monthly!$D214, FALSE)), "", HLOOKUP(G$1, m_preprocess!$1:$1048576, monthly!$D214, FALSE))</f>
        <v>101.32718850327443</v>
      </c>
      <c r="H214">
        <f>IF(ISBLANK(HLOOKUP(H$1, m_preprocess!$1:$1048576, monthly!$D214, FALSE)), "", HLOOKUP(H$1, m_preprocess!$1:$1048576, monthly!$D214, FALSE))</f>
        <v>84.270289022536986</v>
      </c>
      <c r="I214">
        <f>IF(ISBLANK(HLOOKUP(I$1, m_preprocess!$1:$1048576, monthly!$D214, FALSE)), "", HLOOKUP(I$1, m_preprocess!$1:$1048576, monthly!$D214, FALSE))</f>
        <v>71</v>
      </c>
      <c r="J214">
        <f>IF(ISBLANK(HLOOKUP(J$1, m_preprocess!$1:$1048576, monthly!$D214, FALSE)), "", HLOOKUP(J$1, m_preprocess!$1:$1048576, monthly!$D214, FALSE))</f>
        <v>126.86</v>
      </c>
      <c r="K214">
        <f>IF(ISBLANK(HLOOKUP(K$1, m_preprocess!$1:$1048576, monthly!$D214, FALSE)), "", HLOOKUP(K$1, m_preprocess!$1:$1048576, monthly!$D214, FALSE))</f>
        <v>131.08486821787039</v>
      </c>
      <c r="L214">
        <f>IF(ISBLANK(HLOOKUP(L$1, m_preprocess!$1:$1048576, monthly!$D214, FALSE)), "", HLOOKUP(L$1, m_preprocess!$1:$1048576, monthly!$D214, FALSE))</f>
        <v>226.20375381959161</v>
      </c>
      <c r="M214">
        <f>IF(ISBLANK(HLOOKUP(M$1, m_preprocess!$1:$1048576, monthly!$D214, FALSE)), "", HLOOKUP(M$1, m_preprocess!$1:$1048576, monthly!$D214, FALSE))</f>
        <v>136.45197208884355</v>
      </c>
      <c r="N214">
        <f>IF(ISBLANK(HLOOKUP(N$1, m_preprocess!$1:$1048576, monthly!$D214, FALSE)), "", HLOOKUP(N$1, m_preprocess!$1:$1048576, monthly!$D214, FALSE))</f>
        <v>89.751781730748064</v>
      </c>
      <c r="O214">
        <f>IF(ISBLANK(HLOOKUP(O$1, m_preprocess!$1:$1048576, monthly!$D214, FALSE)), "", HLOOKUP(O$1, m_preprocess!$1:$1048576, monthly!$D214, FALSE))</f>
        <v>35.0965491180783</v>
      </c>
      <c r="P214">
        <f>IF(ISBLANK(HLOOKUP(P$1, m_preprocess!$1:$1048576, monthly!$D214, FALSE)), "", HLOOKUP(P$1, m_preprocess!$1:$1048576, monthly!$D214, FALSE))</f>
        <v>7.8834626605739633</v>
      </c>
      <c r="Q214">
        <f>IF(ISBLANK(HLOOKUP(Q$1, m_preprocess!$1:$1048576, monthly!$D214, FALSE)), "", HLOOKUP(Q$1, m_preprocess!$1:$1048576, monthly!$D214, FALSE))</f>
        <v>3.5462380753337963</v>
      </c>
      <c r="R214">
        <f>IF(ISBLANK(HLOOKUP(R$1, m_preprocess!$1:$1048576, monthly!$D214, FALSE)), "", HLOOKUP(R$1, m_preprocess!$1:$1048576, monthly!$D214, FALSE))</f>
        <v>4.3372245852401674</v>
      </c>
      <c r="S214">
        <f>IF(ISBLANK(HLOOKUP(S$1, m_preprocess!$1:$1048576, monthly!$D214, FALSE)), "", HLOOKUP(S$1, m_preprocess!$1:$1048576, monthly!$D214, FALSE))</f>
        <v>14.08269798160326</v>
      </c>
      <c r="T214">
        <f>IF(ISBLANK(HLOOKUP(T$1, m_preprocess!$1:$1048576, monthly!$D214, FALSE)), "", HLOOKUP(T$1, m_preprocess!$1:$1048576, monthly!$D214, FALSE))</f>
        <v>13.130388475901078</v>
      </c>
      <c r="U214">
        <f>IF(ISBLANK(HLOOKUP(U$1, m_preprocess!$1:$1048576, monthly!$D214, FALSE)), "", HLOOKUP(U$1, m_preprocess!$1:$1048576, monthly!$D214, FALSE))</f>
        <v>483050.69047118904</v>
      </c>
      <c r="V214">
        <f>IF(ISBLANK(HLOOKUP(V$1, m_preprocess!$1:$1048576, monthly!$D214, FALSE)), "", HLOOKUP(V$1, m_preprocess!$1:$1048576, monthly!$D214, FALSE))</f>
        <v>1754185.9506821951</v>
      </c>
      <c r="W214">
        <f>IF(ISBLANK(HLOOKUP(W$1, m_preprocess!$1:$1048576, monthly!$D214, FALSE)), "", HLOOKUP(W$1, m_preprocess!$1:$1048576, monthly!$D214, FALSE))</f>
        <v>72.525159528387221</v>
      </c>
      <c r="X214">
        <f>IF(ISBLANK(HLOOKUP(X$1, m_preprocess!$1:$1048576, monthly!$D214, FALSE)), "", HLOOKUP(X$1, m_preprocess!$1:$1048576, monthly!$D214, FALSE))</f>
        <v>19627.669661438751</v>
      </c>
      <c r="Y214">
        <f>IF(ISBLANK(HLOOKUP(Y$1, m_preprocess!$1:$1048576, monthly!$D214, FALSE)), "", HLOOKUP(Y$1, m_preprocess!$1:$1048576, monthly!$D214, FALSE))</f>
        <v>16.394844213507803</v>
      </c>
      <c r="Z214">
        <f>IF(ISBLANK(HLOOKUP(Z$1, m_preprocess!$1:$1048576, monthly!$D214, FALSE)), "", HLOOKUP(Z$1, m_preprocess!$1:$1048576, monthly!$D214, FALSE))</f>
        <v>961.65360318000694</v>
      </c>
    </row>
    <row r="215" spans="1:26">
      <c r="A215" s="31">
        <v>40452</v>
      </c>
      <c r="B215">
        <v>2010</v>
      </c>
      <c r="C215">
        <v>10</v>
      </c>
      <c r="D215">
        <v>215</v>
      </c>
      <c r="E215">
        <f>IF(ISBLANK(HLOOKUP(E$1, m_preprocess!$1:$1048576, monthly!$D215, FALSE)), "", HLOOKUP(E$1, m_preprocess!$1:$1048576, monthly!$D215, FALSE))</f>
        <v>100.81858540038137</v>
      </c>
      <c r="F215">
        <f>IF(ISBLANK(HLOOKUP(F$1, m_preprocess!$1:$1048576, monthly!$D215, FALSE)), "", HLOOKUP(F$1, m_preprocess!$1:$1048576, monthly!$D215, FALSE))</f>
        <v>99.397345849083095</v>
      </c>
      <c r="G215">
        <f>IF(ISBLANK(HLOOKUP(G$1, m_preprocess!$1:$1048576, monthly!$D215, FALSE)), "", HLOOKUP(G$1, m_preprocess!$1:$1048576, monthly!$D215, FALSE))</f>
        <v>102.58147988989933</v>
      </c>
      <c r="H215">
        <f>IF(ISBLANK(HLOOKUP(H$1, m_preprocess!$1:$1048576, monthly!$D215, FALSE)), "", HLOOKUP(H$1, m_preprocess!$1:$1048576, monthly!$D215, FALSE))</f>
        <v>86.804777000976131</v>
      </c>
      <c r="I215">
        <f>IF(ISBLANK(HLOOKUP(I$1, m_preprocess!$1:$1048576, monthly!$D215, FALSE)), "", HLOOKUP(I$1, m_preprocess!$1:$1048576, monthly!$D215, FALSE))</f>
        <v>60.7</v>
      </c>
      <c r="J215">
        <f>IF(ISBLANK(HLOOKUP(J$1, m_preprocess!$1:$1048576, monthly!$D215, FALSE)), "", HLOOKUP(J$1, m_preprocess!$1:$1048576, monthly!$D215, FALSE))</f>
        <v>136.21</v>
      </c>
      <c r="K215">
        <f>IF(ISBLANK(HLOOKUP(K$1, m_preprocess!$1:$1048576, monthly!$D215, FALSE)), "", HLOOKUP(K$1, m_preprocess!$1:$1048576, monthly!$D215, FALSE))</f>
        <v>133.27293768517515</v>
      </c>
      <c r="L215">
        <f>IF(ISBLANK(HLOOKUP(L$1, m_preprocess!$1:$1048576, monthly!$D215, FALSE)), "", HLOOKUP(L$1, m_preprocess!$1:$1048576, monthly!$D215, FALSE))</f>
        <v>240.03763512312568</v>
      </c>
      <c r="M215">
        <f>IF(ISBLANK(HLOOKUP(M$1, m_preprocess!$1:$1048576, monthly!$D215, FALSE)), "", HLOOKUP(M$1, m_preprocess!$1:$1048576, monthly!$D215, FALSE))</f>
        <v>155.71800358199894</v>
      </c>
      <c r="N215">
        <f>IF(ISBLANK(HLOOKUP(N$1, m_preprocess!$1:$1048576, monthly!$D215, FALSE)), "", HLOOKUP(N$1, m_preprocess!$1:$1048576, monthly!$D215, FALSE))</f>
        <v>84.319631541126768</v>
      </c>
      <c r="O215">
        <f>IF(ISBLANK(HLOOKUP(O$1, m_preprocess!$1:$1048576, monthly!$D215, FALSE)), "", HLOOKUP(O$1, m_preprocess!$1:$1048576, monthly!$D215, FALSE))</f>
        <v>32.73242375429647</v>
      </c>
      <c r="P215">
        <f>IF(ISBLANK(HLOOKUP(P$1, m_preprocess!$1:$1048576, monthly!$D215, FALSE)), "", HLOOKUP(P$1, m_preprocess!$1:$1048576, monthly!$D215, FALSE))</f>
        <v>8.0936749942885466</v>
      </c>
      <c r="Q215">
        <f>IF(ISBLANK(HLOOKUP(Q$1, m_preprocess!$1:$1048576, monthly!$D215, FALSE)), "", HLOOKUP(Q$1, m_preprocess!$1:$1048576, monthly!$D215, FALSE))</f>
        <v>3.556565228202325</v>
      </c>
      <c r="R215">
        <f>IF(ISBLANK(HLOOKUP(R$1, m_preprocess!$1:$1048576, monthly!$D215, FALSE)), "", HLOOKUP(R$1, m_preprocess!$1:$1048576, monthly!$D215, FALSE))</f>
        <v>4.5371097660862221</v>
      </c>
      <c r="S215">
        <f>IF(ISBLANK(HLOOKUP(S$1, m_preprocess!$1:$1048576, monthly!$D215, FALSE)), "", HLOOKUP(S$1, m_preprocess!$1:$1048576, monthly!$D215, FALSE))</f>
        <v>13.572934323536302</v>
      </c>
      <c r="T215">
        <f>IF(ISBLANK(HLOOKUP(T$1, m_preprocess!$1:$1048576, monthly!$D215, FALSE)), "", HLOOKUP(T$1, m_preprocess!$1:$1048576, monthly!$D215, FALSE))</f>
        <v>11.065814436471628</v>
      </c>
      <c r="U215">
        <f>IF(ISBLANK(HLOOKUP(U$1, m_preprocess!$1:$1048576, monthly!$D215, FALSE)), "", HLOOKUP(U$1, m_preprocess!$1:$1048576, monthly!$D215, FALSE))</f>
        <v>488913.58332742809</v>
      </c>
      <c r="V215">
        <f>IF(ISBLANK(HLOOKUP(V$1, m_preprocess!$1:$1048576, monthly!$D215, FALSE)), "", HLOOKUP(V$1, m_preprocess!$1:$1048576, monthly!$D215, FALSE))</f>
        <v>1772116.7566918202</v>
      </c>
      <c r="W215">
        <f>IF(ISBLANK(HLOOKUP(W$1, m_preprocess!$1:$1048576, monthly!$D215, FALSE)), "", HLOOKUP(W$1, m_preprocess!$1:$1048576, monthly!$D215, FALSE))</f>
        <v>74.287244901782572</v>
      </c>
      <c r="X215">
        <f>IF(ISBLANK(HLOOKUP(X$1, m_preprocess!$1:$1048576, monthly!$D215, FALSE)), "", HLOOKUP(X$1, m_preprocess!$1:$1048576, monthly!$D215, FALSE))</f>
        <v>19994.764419794279</v>
      </c>
      <c r="Y215">
        <f>IF(ISBLANK(HLOOKUP(Y$1, m_preprocess!$1:$1048576, monthly!$D215, FALSE)), "", HLOOKUP(Y$1, m_preprocess!$1:$1048576, monthly!$D215, FALSE))</f>
        <v>17.703255909378235</v>
      </c>
      <c r="Z215">
        <f>IF(ISBLANK(HLOOKUP(Z$1, m_preprocess!$1:$1048576, monthly!$D215, FALSE)), "", HLOOKUP(Z$1, m_preprocess!$1:$1048576, monthly!$D215, FALSE))</f>
        <v>414.20093651999377</v>
      </c>
    </row>
    <row r="216" spans="1:26">
      <c r="A216" s="31">
        <v>40483</v>
      </c>
      <c r="B216">
        <v>2010</v>
      </c>
      <c r="C216">
        <v>11</v>
      </c>
      <c r="D216">
        <v>216</v>
      </c>
      <c r="E216">
        <f>IF(ISBLANK(HLOOKUP(E$1, m_preprocess!$1:$1048576, monthly!$D216, FALSE)), "", HLOOKUP(E$1, m_preprocess!$1:$1048576, monthly!$D216, FALSE))</f>
        <v>101.20842132676486</v>
      </c>
      <c r="F216">
        <f>IF(ISBLANK(HLOOKUP(F$1, m_preprocess!$1:$1048576, monthly!$D216, FALSE)), "", HLOOKUP(F$1, m_preprocess!$1:$1048576, monthly!$D216, FALSE))</f>
        <v>102.26480639489203</v>
      </c>
      <c r="G216">
        <f>IF(ISBLANK(HLOOKUP(G$1, m_preprocess!$1:$1048576, monthly!$D216, FALSE)), "", HLOOKUP(G$1, m_preprocess!$1:$1048576, monthly!$D216, FALSE))</f>
        <v>102.80975578076287</v>
      </c>
      <c r="H216">
        <f>IF(ISBLANK(HLOOKUP(H$1, m_preprocess!$1:$1048576, monthly!$D216, FALSE)), "", HLOOKUP(H$1, m_preprocess!$1:$1048576, monthly!$D216, FALSE))</f>
        <v>93.662088370683804</v>
      </c>
      <c r="I216">
        <f>IF(ISBLANK(HLOOKUP(I$1, m_preprocess!$1:$1048576, monthly!$D216, FALSE)), "", HLOOKUP(I$1, m_preprocess!$1:$1048576, monthly!$D216, FALSE))</f>
        <v>99.8</v>
      </c>
      <c r="J216">
        <f>IF(ISBLANK(HLOOKUP(J$1, m_preprocess!$1:$1048576, monthly!$D216, FALSE)), "", HLOOKUP(J$1, m_preprocess!$1:$1048576, monthly!$D216, FALSE))</f>
        <v>138.21</v>
      </c>
      <c r="K216">
        <f>IF(ISBLANK(HLOOKUP(K$1, m_preprocess!$1:$1048576, monthly!$D216, FALSE)), "", HLOOKUP(K$1, m_preprocess!$1:$1048576, monthly!$D216, FALSE))</f>
        <v>140.63033906868705</v>
      </c>
      <c r="L216">
        <f>IF(ISBLANK(HLOOKUP(L$1, m_preprocess!$1:$1048576, monthly!$D216, FALSE)), "", HLOOKUP(L$1, m_preprocess!$1:$1048576, monthly!$D216, FALSE))</f>
        <v>219.13932475325083</v>
      </c>
      <c r="M216">
        <f>IF(ISBLANK(HLOOKUP(M$1, m_preprocess!$1:$1048576, monthly!$D216, FALSE)), "", HLOOKUP(M$1, m_preprocess!$1:$1048576, monthly!$D216, FALSE))</f>
        <v>144.42145132189762</v>
      </c>
      <c r="N216">
        <f>IF(ISBLANK(HLOOKUP(N$1, m_preprocess!$1:$1048576, monthly!$D216, FALSE)), "", HLOOKUP(N$1, m_preprocess!$1:$1048576, monthly!$D216, FALSE))</f>
        <v>74.717873431353198</v>
      </c>
      <c r="O216">
        <f>IF(ISBLANK(HLOOKUP(O$1, m_preprocess!$1:$1048576, monthly!$D216, FALSE)), "", HLOOKUP(O$1, m_preprocess!$1:$1048576, monthly!$D216, FALSE))</f>
        <v>34.145840390858936</v>
      </c>
      <c r="P216">
        <f>IF(ISBLANK(HLOOKUP(P$1, m_preprocess!$1:$1048576, monthly!$D216, FALSE)), "", HLOOKUP(P$1, m_preprocess!$1:$1048576, monthly!$D216, FALSE))</f>
        <v>8.6642553697117322</v>
      </c>
      <c r="Q216">
        <f>IF(ISBLANK(HLOOKUP(Q$1, m_preprocess!$1:$1048576, monthly!$D216, FALSE)), "", HLOOKUP(Q$1, m_preprocess!$1:$1048576, monthly!$D216, FALSE))</f>
        <v>3.6972076606721171</v>
      </c>
      <c r="R216">
        <f>IF(ISBLANK(HLOOKUP(R$1, m_preprocess!$1:$1048576, monthly!$D216, FALSE)), "", HLOOKUP(R$1, m_preprocess!$1:$1048576, monthly!$D216, FALSE))</f>
        <v>4.9670477090396146</v>
      </c>
      <c r="S216">
        <f>IF(ISBLANK(HLOOKUP(S$1, m_preprocess!$1:$1048576, monthly!$D216, FALSE)), "", HLOOKUP(S$1, m_preprocess!$1:$1048576, monthly!$D216, FALSE))</f>
        <v>12.603749468033428</v>
      </c>
      <c r="T216">
        <f>IF(ISBLANK(HLOOKUP(T$1, m_preprocess!$1:$1048576, monthly!$D216, FALSE)), "", HLOOKUP(T$1, m_preprocess!$1:$1048576, monthly!$D216, FALSE))</f>
        <v>12.877835553113776</v>
      </c>
      <c r="U216">
        <f>IF(ISBLANK(HLOOKUP(U$1, m_preprocess!$1:$1048576, monthly!$D216, FALSE)), "", HLOOKUP(U$1, m_preprocess!$1:$1048576, monthly!$D216, FALSE))</f>
        <v>509523.35092585743</v>
      </c>
      <c r="V216">
        <f>IF(ISBLANK(HLOOKUP(V$1, m_preprocess!$1:$1048576, monthly!$D216, FALSE)), "", HLOOKUP(V$1, m_preprocess!$1:$1048576, monthly!$D216, FALSE))</f>
        <v>1801684.1904857254</v>
      </c>
      <c r="W216">
        <f>IF(ISBLANK(HLOOKUP(W$1, m_preprocess!$1:$1048576, monthly!$D216, FALSE)), "", HLOOKUP(W$1, m_preprocess!$1:$1048576, monthly!$D216, FALSE))</f>
        <v>76.375033697479253</v>
      </c>
      <c r="X216">
        <f>IF(ISBLANK(HLOOKUP(X$1, m_preprocess!$1:$1048576, monthly!$D216, FALSE)), "", HLOOKUP(X$1, m_preprocess!$1:$1048576, monthly!$D216, FALSE))</f>
        <v>20279.460914171374</v>
      </c>
      <c r="Y216">
        <f>IF(ISBLANK(HLOOKUP(Y$1, m_preprocess!$1:$1048576, monthly!$D216, FALSE)), "", HLOOKUP(Y$1, m_preprocess!$1:$1048576, monthly!$D216, FALSE))</f>
        <v>17.524747024697042</v>
      </c>
      <c r="Z216">
        <f>IF(ISBLANK(HLOOKUP(Z$1, m_preprocess!$1:$1048576, monthly!$D216, FALSE)), "", HLOOKUP(Z$1, m_preprocess!$1:$1048576, monthly!$D216, FALSE))</f>
        <v>186.47667668000304</v>
      </c>
    </row>
    <row r="217" spans="1:26">
      <c r="A217" s="31">
        <v>40513</v>
      </c>
      <c r="B217">
        <v>2010</v>
      </c>
      <c r="C217">
        <v>12</v>
      </c>
      <c r="D217">
        <v>217</v>
      </c>
      <c r="E217">
        <f>IF(ISBLANK(HLOOKUP(E$1, m_preprocess!$1:$1048576, monthly!$D217, FALSE)), "", HLOOKUP(E$1, m_preprocess!$1:$1048576, monthly!$D217, FALSE))</f>
        <v>101.0016273953308</v>
      </c>
      <c r="F217">
        <f>IF(ISBLANK(HLOOKUP(F$1, m_preprocess!$1:$1048576, monthly!$D217, FALSE)), "", HLOOKUP(F$1, m_preprocess!$1:$1048576, monthly!$D217, FALSE))</f>
        <v>106.37034295250666</v>
      </c>
      <c r="G217">
        <f>IF(ISBLANK(HLOOKUP(G$1, m_preprocess!$1:$1048576, monthly!$D217, FALSE)), "", HLOOKUP(G$1, m_preprocess!$1:$1048576, monthly!$D217, FALSE))</f>
        <v>100.11158210110402</v>
      </c>
      <c r="H217">
        <f>IF(ISBLANK(HLOOKUP(H$1, m_preprocess!$1:$1048576, monthly!$D217, FALSE)), "", HLOOKUP(H$1, m_preprocess!$1:$1048576, monthly!$D217, FALSE))</f>
        <v>120.93350046295136</v>
      </c>
      <c r="I217">
        <f>IF(ISBLANK(HLOOKUP(I$1, m_preprocess!$1:$1048576, monthly!$D217, FALSE)), "", HLOOKUP(I$1, m_preprocess!$1:$1048576, monthly!$D217, FALSE))</f>
        <v>109.3</v>
      </c>
      <c r="J217">
        <f>IF(ISBLANK(HLOOKUP(J$1, m_preprocess!$1:$1048576, monthly!$D217, FALSE)), "", HLOOKUP(J$1, m_preprocess!$1:$1048576, monthly!$D217, FALSE))</f>
        <v>140.94999999999999</v>
      </c>
      <c r="K217">
        <f>IF(ISBLANK(HLOOKUP(K$1, m_preprocess!$1:$1048576, monthly!$D217, FALSE)), "", HLOOKUP(K$1, m_preprocess!$1:$1048576, monthly!$D217, FALSE))</f>
        <v>146.09055322805779</v>
      </c>
      <c r="L217">
        <f>IF(ISBLANK(HLOOKUP(L$1, m_preprocess!$1:$1048576, monthly!$D217, FALSE)), "", HLOOKUP(L$1, m_preprocess!$1:$1048576, monthly!$D217, FALSE))</f>
        <v>233.70942761155558</v>
      </c>
      <c r="M217">
        <f>IF(ISBLANK(HLOOKUP(M$1, m_preprocess!$1:$1048576, monthly!$D217, FALSE)), "", HLOOKUP(M$1, m_preprocess!$1:$1048576, monthly!$D217, FALSE))</f>
        <v>148.69697620391278</v>
      </c>
      <c r="N217">
        <f>IF(ISBLANK(HLOOKUP(N$1, m_preprocess!$1:$1048576, monthly!$D217, FALSE)), "", HLOOKUP(N$1, m_preprocess!$1:$1048576, monthly!$D217, FALSE))</f>
        <v>85.0124514076428</v>
      </c>
      <c r="O217">
        <f>IF(ISBLANK(HLOOKUP(O$1, m_preprocess!$1:$1048576, monthly!$D217, FALSE)), "", HLOOKUP(O$1, m_preprocess!$1:$1048576, monthly!$D217, FALSE))</f>
        <v>35.362822753509576</v>
      </c>
      <c r="P217">
        <f>IF(ISBLANK(HLOOKUP(P$1, m_preprocess!$1:$1048576, monthly!$D217, FALSE)), "", HLOOKUP(P$1, m_preprocess!$1:$1048576, monthly!$D217, FALSE))</f>
        <v>7.8403445116407209</v>
      </c>
      <c r="Q217">
        <f>IF(ISBLANK(HLOOKUP(Q$1, m_preprocess!$1:$1048576, monthly!$D217, FALSE)), "", HLOOKUP(Q$1, m_preprocess!$1:$1048576, monthly!$D217, FALSE))</f>
        <v>3.3563922630433889</v>
      </c>
      <c r="R217">
        <f>IF(ISBLANK(HLOOKUP(R$1, m_preprocess!$1:$1048576, monthly!$D217, FALSE)), "", HLOOKUP(R$1, m_preprocess!$1:$1048576, monthly!$D217, FALSE))</f>
        <v>4.4839522485973315</v>
      </c>
      <c r="S217">
        <f>IF(ISBLANK(HLOOKUP(S$1, m_preprocess!$1:$1048576, monthly!$D217, FALSE)), "", HLOOKUP(S$1, m_preprocess!$1:$1048576, monthly!$D217, FALSE))</f>
        <v>14.372109906876341</v>
      </c>
      <c r="T217">
        <f>IF(ISBLANK(HLOOKUP(T$1, m_preprocess!$1:$1048576, monthly!$D217, FALSE)), "", HLOOKUP(T$1, m_preprocess!$1:$1048576, monthly!$D217, FALSE))</f>
        <v>13.1503683349925</v>
      </c>
      <c r="U217">
        <f>IF(ISBLANK(HLOOKUP(U$1, m_preprocess!$1:$1048576, monthly!$D217, FALSE)), "", HLOOKUP(U$1, m_preprocess!$1:$1048576, monthly!$D217, FALSE))</f>
        <v>590009.80098979326</v>
      </c>
      <c r="V217">
        <f>IF(ISBLANK(HLOOKUP(V$1, m_preprocess!$1:$1048576, monthly!$D217, FALSE)), "", HLOOKUP(V$1, m_preprocess!$1:$1048576, monthly!$D217, FALSE))</f>
        <v>1861312.533937841</v>
      </c>
      <c r="W217">
        <f>IF(ISBLANK(HLOOKUP(W$1, m_preprocess!$1:$1048576, monthly!$D217, FALSE)), "", HLOOKUP(W$1, m_preprocess!$1:$1048576, monthly!$D217, FALSE))</f>
        <v>77.568398728202453</v>
      </c>
      <c r="X217">
        <f>IF(ISBLANK(HLOOKUP(X$1, m_preprocess!$1:$1048576, monthly!$D217, FALSE)), "", HLOOKUP(X$1, m_preprocess!$1:$1048576, monthly!$D217, FALSE))</f>
        <v>20196.484991117759</v>
      </c>
      <c r="Y217">
        <f>IF(ISBLANK(HLOOKUP(Y$1, m_preprocess!$1:$1048576, monthly!$D217, FALSE)), "", HLOOKUP(Y$1, m_preprocess!$1:$1048576, monthly!$D217, FALSE))</f>
        <v>17.419144412540014</v>
      </c>
      <c r="Z217">
        <f>IF(ISBLANK(HLOOKUP(Z$1, m_preprocess!$1:$1048576, monthly!$D217, FALSE)), "", HLOOKUP(Z$1, m_preprocess!$1:$1048576, monthly!$D217, FALSE))</f>
        <v>500.20676700999957</v>
      </c>
    </row>
    <row r="218" spans="1:26">
      <c r="A218" s="31">
        <v>40544</v>
      </c>
      <c r="B218">
        <v>2011</v>
      </c>
      <c r="C218">
        <v>1</v>
      </c>
      <c r="D218">
        <v>218</v>
      </c>
      <c r="E218">
        <f>IF(ISBLANK(HLOOKUP(E$1, m_preprocess!$1:$1048576, monthly!$D218, FALSE)), "", HLOOKUP(E$1, m_preprocess!$1:$1048576, monthly!$D218, FALSE))</f>
        <v>91.234420308839447</v>
      </c>
      <c r="F218">
        <f>IF(ISBLANK(HLOOKUP(F$1, m_preprocess!$1:$1048576, monthly!$D218, FALSE)), "", HLOOKUP(F$1, m_preprocess!$1:$1048576, monthly!$D218, FALSE))</f>
        <v>88.576320427942321</v>
      </c>
      <c r="G218">
        <f>IF(ISBLANK(HLOOKUP(G$1, m_preprocess!$1:$1048576, monthly!$D218, FALSE)), "", HLOOKUP(G$1, m_preprocess!$1:$1048576, monthly!$D218, FALSE))</f>
        <v>96.708328589259793</v>
      </c>
      <c r="H218">
        <f>IF(ISBLANK(HLOOKUP(H$1, m_preprocess!$1:$1048576, monthly!$D218, FALSE)), "", HLOOKUP(H$1, m_preprocess!$1:$1048576, monthly!$D218, FALSE))</f>
        <v>85.080099504337724</v>
      </c>
      <c r="I218">
        <f>IF(ISBLANK(HLOOKUP(I$1, m_preprocess!$1:$1048576, monthly!$D218, FALSE)), "", HLOOKUP(I$1, m_preprocess!$1:$1048576, monthly!$D218, FALSE))</f>
        <v>75.5</v>
      </c>
      <c r="J218">
        <f>IF(ISBLANK(HLOOKUP(J$1, m_preprocess!$1:$1048576, monthly!$D218, FALSE)), "", HLOOKUP(J$1, m_preprocess!$1:$1048576, monthly!$D218, FALSE))</f>
        <v>122.06</v>
      </c>
      <c r="K218">
        <f>IF(ISBLANK(HLOOKUP(K$1, m_preprocess!$1:$1048576, monthly!$D218, FALSE)), "", HLOOKUP(K$1, m_preprocess!$1:$1048576, monthly!$D218, FALSE))</f>
        <v>147.33301096882278</v>
      </c>
      <c r="L218">
        <f>IF(ISBLANK(HLOOKUP(L$1, m_preprocess!$1:$1048576, monthly!$D218, FALSE)), "", HLOOKUP(L$1, m_preprocess!$1:$1048576, monthly!$D218, FALSE))</f>
        <v>226.82660321666958</v>
      </c>
      <c r="M218">
        <f>IF(ISBLANK(HLOOKUP(M$1, m_preprocess!$1:$1048576, monthly!$D218, FALSE)), "", HLOOKUP(M$1, m_preprocess!$1:$1048576, monthly!$D218, FALSE))</f>
        <v>163.68621365105702</v>
      </c>
      <c r="N218">
        <f>IF(ISBLANK(HLOOKUP(N$1, m_preprocess!$1:$1048576, monthly!$D218, FALSE)), "", HLOOKUP(N$1, m_preprocess!$1:$1048576, monthly!$D218, FALSE))</f>
        <v>63.140389565612551</v>
      </c>
      <c r="O218">
        <f>IF(ISBLANK(HLOOKUP(O$1, m_preprocess!$1:$1048576, monthly!$D218, FALSE)), "", HLOOKUP(O$1, m_preprocess!$1:$1048576, monthly!$D218, FALSE))</f>
        <v>33.498102113055111</v>
      </c>
      <c r="P218">
        <f>IF(ISBLANK(HLOOKUP(P$1, m_preprocess!$1:$1048576, monthly!$D218, FALSE)), "", HLOOKUP(P$1, m_preprocess!$1:$1048576, monthly!$D218, FALSE))</f>
        <v>6.2165351834564371</v>
      </c>
      <c r="Q218">
        <f>IF(ISBLANK(HLOOKUP(Q$1, m_preprocess!$1:$1048576, monthly!$D218, FALSE)), "", HLOOKUP(Q$1, m_preprocess!$1:$1048576, monthly!$D218, FALSE))</f>
        <v>2.9281853189368605</v>
      </c>
      <c r="R218">
        <f>IF(ISBLANK(HLOOKUP(R$1, m_preprocess!$1:$1048576, monthly!$D218, FALSE)), "", HLOOKUP(R$1, m_preprocess!$1:$1048576, monthly!$D218, FALSE))</f>
        <v>3.2883498645195761</v>
      </c>
      <c r="S218">
        <f>IF(ISBLANK(HLOOKUP(S$1, m_preprocess!$1:$1048576, monthly!$D218, FALSE)), "", HLOOKUP(S$1, m_preprocess!$1:$1048576, monthly!$D218, FALSE))</f>
        <v>15.010222825557115</v>
      </c>
      <c r="T218">
        <f>IF(ISBLANK(HLOOKUP(T$1, m_preprocess!$1:$1048576, monthly!$D218, FALSE)), "", HLOOKUP(T$1, m_preprocess!$1:$1048576, monthly!$D218, FALSE))</f>
        <v>12.271344104041567</v>
      </c>
      <c r="U218">
        <f>IF(ISBLANK(HLOOKUP(U$1, m_preprocess!$1:$1048576, monthly!$D218, FALSE)), "", HLOOKUP(U$1, m_preprocess!$1:$1048576, monthly!$D218, FALSE))</f>
        <v>526996.12559772318</v>
      </c>
      <c r="V218">
        <f>IF(ISBLANK(HLOOKUP(V$1, m_preprocess!$1:$1048576, monthly!$D218, FALSE)), "", HLOOKUP(V$1, m_preprocess!$1:$1048576, monthly!$D218, FALSE))</f>
        <v>1806231.649141799</v>
      </c>
      <c r="W218">
        <f>IF(ISBLANK(HLOOKUP(W$1, m_preprocess!$1:$1048576, monthly!$D218, FALSE)), "", HLOOKUP(W$1, m_preprocess!$1:$1048576, monthly!$D218, FALSE))</f>
        <v>75.372170720071551</v>
      </c>
      <c r="X218">
        <f>IF(ISBLANK(HLOOKUP(X$1, m_preprocess!$1:$1048576, monthly!$D218, FALSE)), "", HLOOKUP(X$1, m_preprocess!$1:$1048576, monthly!$D218, FALSE))</f>
        <v>20180.939583180912</v>
      </c>
      <c r="Y218">
        <f>IF(ISBLANK(HLOOKUP(Y$1, m_preprocess!$1:$1048576, monthly!$D218, FALSE)), "", HLOOKUP(Y$1, m_preprocess!$1:$1048576, monthly!$D218, FALSE))</f>
        <v>16.735546276183456</v>
      </c>
      <c r="Z218">
        <f>IF(ISBLANK(HLOOKUP(Z$1, m_preprocess!$1:$1048576, monthly!$D218, FALSE)), "", HLOOKUP(Z$1, m_preprocess!$1:$1048576, monthly!$D218, FALSE))</f>
        <v>255.72476748999725</v>
      </c>
    </row>
    <row r="219" spans="1:26">
      <c r="A219" s="31">
        <v>40575</v>
      </c>
      <c r="B219">
        <v>2011</v>
      </c>
      <c r="C219">
        <v>2</v>
      </c>
      <c r="D219">
        <v>219</v>
      </c>
      <c r="E219">
        <f>IF(ISBLANK(HLOOKUP(E$1, m_preprocess!$1:$1048576, monthly!$D219, FALSE)), "", HLOOKUP(E$1, m_preprocess!$1:$1048576, monthly!$D219, FALSE))</f>
        <v>92.14694686612151</v>
      </c>
      <c r="F219">
        <f>IF(ISBLANK(HLOOKUP(F$1, m_preprocess!$1:$1048576, monthly!$D219, FALSE)), "", HLOOKUP(F$1, m_preprocess!$1:$1048576, monthly!$D219, FALSE))</f>
        <v>90.860574597316798</v>
      </c>
      <c r="G219">
        <f>IF(ISBLANK(HLOOKUP(G$1, m_preprocess!$1:$1048576, monthly!$D219, FALSE)), "", HLOOKUP(G$1, m_preprocess!$1:$1048576, monthly!$D219, FALSE))</f>
        <v>100.82618331348958</v>
      </c>
      <c r="H219">
        <f>IF(ISBLANK(HLOOKUP(H$1, m_preprocess!$1:$1048576, monthly!$D219, FALSE)), "", HLOOKUP(H$1, m_preprocess!$1:$1048576, monthly!$D219, FALSE))</f>
        <v>80.204399224663078</v>
      </c>
      <c r="I219">
        <f>IF(ISBLANK(HLOOKUP(I$1, m_preprocess!$1:$1048576, monthly!$D219, FALSE)), "", HLOOKUP(I$1, m_preprocess!$1:$1048576, monthly!$D219, FALSE))</f>
        <v>81.7</v>
      </c>
      <c r="J219">
        <f>IF(ISBLANK(HLOOKUP(J$1, m_preprocess!$1:$1048576, monthly!$D219, FALSE)), "", HLOOKUP(J$1, m_preprocess!$1:$1048576, monthly!$D219, FALSE))</f>
        <v>115.4</v>
      </c>
      <c r="K219">
        <f>IF(ISBLANK(HLOOKUP(K$1, m_preprocess!$1:$1048576, monthly!$D219, FALSE)), "", HLOOKUP(K$1, m_preprocess!$1:$1048576, monthly!$D219, FALSE))</f>
        <v>149.29924976561389</v>
      </c>
      <c r="L219">
        <f>IF(ISBLANK(HLOOKUP(L$1, m_preprocess!$1:$1048576, monthly!$D219, FALSE)), "", HLOOKUP(L$1, m_preprocess!$1:$1048576, monthly!$D219, FALSE))</f>
        <v>233.63334262794939</v>
      </c>
      <c r="M219">
        <f>IF(ISBLANK(HLOOKUP(M$1, m_preprocess!$1:$1048576, monthly!$D219, FALSE)), "", HLOOKUP(M$1, m_preprocess!$1:$1048576, monthly!$D219, FALSE))</f>
        <v>162.27123241491637</v>
      </c>
      <c r="N219">
        <f>IF(ISBLANK(HLOOKUP(N$1, m_preprocess!$1:$1048576, monthly!$D219, FALSE)), "", HLOOKUP(N$1, m_preprocess!$1:$1048576, monthly!$D219, FALSE))</f>
        <v>71.362110213033006</v>
      </c>
      <c r="O219">
        <f>IF(ISBLANK(HLOOKUP(O$1, m_preprocess!$1:$1048576, monthly!$D219, FALSE)), "", HLOOKUP(O$1, m_preprocess!$1:$1048576, monthly!$D219, FALSE))</f>
        <v>33.211084194725878</v>
      </c>
      <c r="P219">
        <f>IF(ISBLANK(HLOOKUP(P$1, m_preprocess!$1:$1048576, monthly!$D219, FALSE)), "", HLOOKUP(P$1, m_preprocess!$1:$1048576, monthly!$D219, FALSE))</f>
        <v>6.6816889621344853</v>
      </c>
      <c r="Q219">
        <f>IF(ISBLANK(HLOOKUP(Q$1, m_preprocess!$1:$1048576, monthly!$D219, FALSE)), "", HLOOKUP(Q$1, m_preprocess!$1:$1048576, monthly!$D219, FALSE))</f>
        <v>2.9223883394035517</v>
      </c>
      <c r="R219">
        <f>IF(ISBLANK(HLOOKUP(R$1, m_preprocess!$1:$1048576, monthly!$D219, FALSE)), "", HLOOKUP(R$1, m_preprocess!$1:$1048576, monthly!$D219, FALSE))</f>
        <v>3.7593006227309336</v>
      </c>
      <c r="S219">
        <f>IF(ISBLANK(HLOOKUP(S$1, m_preprocess!$1:$1048576, monthly!$D219, FALSE)), "", HLOOKUP(S$1, m_preprocess!$1:$1048576, monthly!$D219, FALSE))</f>
        <v>15.096774487557168</v>
      </c>
      <c r="T219">
        <f>IF(ISBLANK(HLOOKUP(T$1, m_preprocess!$1:$1048576, monthly!$D219, FALSE)), "", HLOOKUP(T$1, m_preprocess!$1:$1048576, monthly!$D219, FALSE))</f>
        <v>11.432620745034223</v>
      </c>
      <c r="U219">
        <f>IF(ISBLANK(HLOOKUP(U$1, m_preprocess!$1:$1048576, monthly!$D219, FALSE)), "", HLOOKUP(U$1, m_preprocess!$1:$1048576, monthly!$D219, FALSE))</f>
        <v>531483.78943171003</v>
      </c>
      <c r="V219">
        <f>IF(ISBLANK(HLOOKUP(V$1, m_preprocess!$1:$1048576, monthly!$D219, FALSE)), "", HLOOKUP(V$1, m_preprocess!$1:$1048576, monthly!$D219, FALSE))</f>
        <v>1850570.1039936191</v>
      </c>
      <c r="W219">
        <f>IF(ISBLANK(HLOOKUP(W$1, m_preprocess!$1:$1048576, monthly!$D219, FALSE)), "", HLOOKUP(W$1, m_preprocess!$1:$1048576, monthly!$D219, FALSE))</f>
        <v>76.532948887677634</v>
      </c>
      <c r="X219">
        <f>IF(ISBLANK(HLOOKUP(X$1, m_preprocess!$1:$1048576, monthly!$D219, FALSE)), "", HLOOKUP(X$1, m_preprocess!$1:$1048576, monthly!$D219, FALSE))</f>
        <v>20407.508506869101</v>
      </c>
      <c r="Y219">
        <f>IF(ISBLANK(HLOOKUP(Y$1, m_preprocess!$1:$1048576, monthly!$D219, FALSE)), "", HLOOKUP(Y$1, m_preprocess!$1:$1048576, monthly!$D219, FALSE))</f>
        <v>15.917827191408749</v>
      </c>
      <c r="Z219">
        <f>IF(ISBLANK(HLOOKUP(Z$1, m_preprocess!$1:$1048576, monthly!$D219, FALSE)), "", HLOOKUP(Z$1, m_preprocess!$1:$1048576, monthly!$D219, FALSE))</f>
        <v>36.043250590004845</v>
      </c>
    </row>
    <row r="220" spans="1:26">
      <c r="A220" s="31">
        <v>40603</v>
      </c>
      <c r="B220">
        <v>2011</v>
      </c>
      <c r="C220">
        <v>3</v>
      </c>
      <c r="D220">
        <v>220</v>
      </c>
      <c r="E220">
        <f>IF(ISBLANK(HLOOKUP(E$1, m_preprocess!$1:$1048576, monthly!$D220, FALSE)), "", HLOOKUP(E$1, m_preprocess!$1:$1048576, monthly!$D220, FALSE))</f>
        <v>104.71495319643319</v>
      </c>
      <c r="F220">
        <f>IF(ISBLANK(HLOOKUP(F$1, m_preprocess!$1:$1048576, monthly!$D220, FALSE)), "", HLOOKUP(F$1, m_preprocess!$1:$1048576, monthly!$D220, FALSE))</f>
        <v>103.11029510648119</v>
      </c>
      <c r="G220">
        <f>IF(ISBLANK(HLOOKUP(G$1, m_preprocess!$1:$1048576, monthly!$D220, FALSE)), "", HLOOKUP(G$1, m_preprocess!$1:$1048576, monthly!$D220, FALSE))</f>
        <v>101.0830329931029</v>
      </c>
      <c r="H220">
        <f>IF(ISBLANK(HLOOKUP(H$1, m_preprocess!$1:$1048576, monthly!$D220, FALSE)), "", HLOOKUP(H$1, m_preprocess!$1:$1048576, monthly!$D220, FALSE))</f>
        <v>88.606778994131602</v>
      </c>
      <c r="I220">
        <f>IF(ISBLANK(HLOOKUP(I$1, m_preprocess!$1:$1048576, monthly!$D220, FALSE)), "", HLOOKUP(I$1, m_preprocess!$1:$1048576, monthly!$D220, FALSE))</f>
        <v>100.4</v>
      </c>
      <c r="J220">
        <f>IF(ISBLANK(HLOOKUP(J$1, m_preprocess!$1:$1048576, monthly!$D220, FALSE)), "", HLOOKUP(J$1, m_preprocess!$1:$1048576, monthly!$D220, FALSE))</f>
        <v>121.32</v>
      </c>
      <c r="K220">
        <f>IF(ISBLANK(HLOOKUP(K$1, m_preprocess!$1:$1048576, monthly!$D220, FALSE)), "", HLOOKUP(K$1, m_preprocess!$1:$1048576, monthly!$D220, FALSE))</f>
        <v>154.34441311855852</v>
      </c>
      <c r="L220">
        <f>IF(ISBLANK(HLOOKUP(L$1, m_preprocess!$1:$1048576, monthly!$D220, FALSE)), "", HLOOKUP(L$1, m_preprocess!$1:$1048576, monthly!$D220, FALSE))</f>
        <v>277.46251817702284</v>
      </c>
      <c r="M220">
        <f>IF(ISBLANK(HLOOKUP(M$1, m_preprocess!$1:$1048576, monthly!$D220, FALSE)), "", HLOOKUP(M$1, m_preprocess!$1:$1048576, monthly!$D220, FALSE))</f>
        <v>189.10393792813363</v>
      </c>
      <c r="N220">
        <f>IF(ISBLANK(HLOOKUP(N$1, m_preprocess!$1:$1048576, monthly!$D220, FALSE)), "", HLOOKUP(N$1, m_preprocess!$1:$1048576, monthly!$D220, FALSE))</f>
        <v>88.358580248889211</v>
      </c>
      <c r="O220">
        <f>IF(ISBLANK(HLOOKUP(O$1, m_preprocess!$1:$1048576, monthly!$D220, FALSE)), "", HLOOKUP(O$1, m_preprocess!$1:$1048576, monthly!$D220, FALSE))</f>
        <v>39.907932258019088</v>
      </c>
      <c r="P220">
        <f>IF(ISBLANK(HLOOKUP(P$1, m_preprocess!$1:$1048576, monthly!$D220, FALSE)), "", HLOOKUP(P$1, m_preprocess!$1:$1048576, monthly!$D220, FALSE))</f>
        <v>8.1525141776665961</v>
      </c>
      <c r="Q220">
        <f>IF(ISBLANK(HLOOKUP(Q$1, m_preprocess!$1:$1048576, monthly!$D220, FALSE)), "", HLOOKUP(Q$1, m_preprocess!$1:$1048576, monthly!$D220, FALSE))</f>
        <v>3.4858123878469196</v>
      </c>
      <c r="R220">
        <f>IF(ISBLANK(HLOOKUP(R$1, m_preprocess!$1:$1048576, monthly!$D220, FALSE)), "", HLOOKUP(R$1, m_preprocess!$1:$1048576, monthly!$D220, FALSE))</f>
        <v>4.6667017898196752</v>
      </c>
      <c r="S220">
        <f>IF(ISBLANK(HLOOKUP(S$1, m_preprocess!$1:$1048576, monthly!$D220, FALSE)), "", HLOOKUP(S$1, m_preprocess!$1:$1048576, monthly!$D220, FALSE))</f>
        <v>15.32474250843282</v>
      </c>
      <c r="T220">
        <f>IF(ISBLANK(HLOOKUP(T$1, m_preprocess!$1:$1048576, monthly!$D220, FALSE)), "", HLOOKUP(T$1, m_preprocess!$1:$1048576, monthly!$D220, FALSE))</f>
        <v>16.430675571919672</v>
      </c>
      <c r="U220">
        <f>IF(ISBLANK(HLOOKUP(U$1, m_preprocess!$1:$1048576, monthly!$D220, FALSE)), "", HLOOKUP(U$1, m_preprocess!$1:$1048576, monthly!$D220, FALSE))</f>
        <v>529891.24279868649</v>
      </c>
      <c r="V220">
        <f>IF(ISBLANK(HLOOKUP(V$1, m_preprocess!$1:$1048576, monthly!$D220, FALSE)), "", HLOOKUP(V$1, m_preprocess!$1:$1048576, monthly!$D220, FALSE))</f>
        <v>1869941.3375109071</v>
      </c>
      <c r="W220">
        <f>IF(ISBLANK(HLOOKUP(W$1, m_preprocess!$1:$1048576, monthly!$D220, FALSE)), "", HLOOKUP(W$1, m_preprocess!$1:$1048576, monthly!$D220, FALSE))</f>
        <v>77.146450202295057</v>
      </c>
      <c r="X220">
        <f>IF(ISBLANK(HLOOKUP(X$1, m_preprocess!$1:$1048576, monthly!$D220, FALSE)), "", HLOOKUP(X$1, m_preprocess!$1:$1048576, monthly!$D220, FALSE))</f>
        <v>20632.620969541331</v>
      </c>
      <c r="Y220">
        <f>IF(ISBLANK(HLOOKUP(Y$1, m_preprocess!$1:$1048576, monthly!$D220, FALSE)), "", HLOOKUP(Y$1, m_preprocess!$1:$1048576, monthly!$D220, FALSE))</f>
        <v>16.144732109358451</v>
      </c>
      <c r="Z220">
        <f>IF(ISBLANK(HLOOKUP(Z$1, m_preprocess!$1:$1048576, monthly!$D220, FALSE)), "", HLOOKUP(Z$1, m_preprocess!$1:$1048576, monthly!$D220, FALSE))</f>
        <v>-24.598530629999914</v>
      </c>
    </row>
    <row r="221" spans="1:26">
      <c r="A221" s="31">
        <v>40634</v>
      </c>
      <c r="B221">
        <v>2011</v>
      </c>
      <c r="C221">
        <v>4</v>
      </c>
      <c r="D221">
        <v>221</v>
      </c>
      <c r="E221">
        <f>IF(ISBLANK(HLOOKUP(E$1, m_preprocess!$1:$1048576, monthly!$D221, FALSE)), "", HLOOKUP(E$1, m_preprocess!$1:$1048576, monthly!$D221, FALSE))</f>
        <v>93.570215960393256</v>
      </c>
      <c r="F221">
        <f>IF(ISBLANK(HLOOKUP(F$1, m_preprocess!$1:$1048576, monthly!$D221, FALSE)), "", HLOOKUP(F$1, m_preprocess!$1:$1048576, monthly!$D221, FALSE))</f>
        <v>94.430915692687449</v>
      </c>
      <c r="G221">
        <f>IF(ISBLANK(HLOOKUP(G$1, m_preprocess!$1:$1048576, monthly!$D221, FALSE)), "", HLOOKUP(G$1, m_preprocess!$1:$1048576, monthly!$D221, FALSE))</f>
        <v>100.8090340235791</v>
      </c>
      <c r="H221">
        <f>IF(ISBLANK(HLOOKUP(H$1, m_preprocess!$1:$1048576, monthly!$D221, FALSE)), "", HLOOKUP(H$1, m_preprocess!$1:$1048576, monthly!$D221, FALSE))</f>
        <v>89.502175286297629</v>
      </c>
      <c r="I221">
        <f>IF(ISBLANK(HLOOKUP(I$1, m_preprocess!$1:$1048576, monthly!$D221, FALSE)), "", HLOOKUP(I$1, m_preprocess!$1:$1048576, monthly!$D221, FALSE))</f>
        <v>82</v>
      </c>
      <c r="J221">
        <f>IF(ISBLANK(HLOOKUP(J$1, m_preprocess!$1:$1048576, monthly!$D221, FALSE)), "", HLOOKUP(J$1, m_preprocess!$1:$1048576, monthly!$D221, FALSE))</f>
        <v>123.43</v>
      </c>
      <c r="K221">
        <f>IF(ISBLANK(HLOOKUP(K$1, m_preprocess!$1:$1048576, monthly!$D221, FALSE)), "", HLOOKUP(K$1, m_preprocess!$1:$1048576, monthly!$D221, FALSE))</f>
        <v>157.73641418566601</v>
      </c>
      <c r="L221">
        <f>IF(ISBLANK(HLOOKUP(L$1, m_preprocess!$1:$1048576, monthly!$D221, FALSE)), "", HLOOKUP(L$1, m_preprocess!$1:$1048576, monthly!$D221, FALSE))</f>
        <v>269.6926829635558</v>
      </c>
      <c r="M221">
        <f>IF(ISBLANK(HLOOKUP(M$1, m_preprocess!$1:$1048576, monthly!$D221, FALSE)), "", HLOOKUP(M$1, m_preprocess!$1:$1048576, monthly!$D221, FALSE))</f>
        <v>192.55686861418525</v>
      </c>
      <c r="N221">
        <f>IF(ISBLANK(HLOOKUP(N$1, m_preprocess!$1:$1048576, monthly!$D221, FALSE)), "", HLOOKUP(N$1, m_preprocess!$1:$1048576, monthly!$D221, FALSE))</f>
        <v>77.135814349370492</v>
      </c>
      <c r="O221">
        <f>IF(ISBLANK(HLOOKUP(O$1, m_preprocess!$1:$1048576, monthly!$D221, FALSE)), "", HLOOKUP(O$1, m_preprocess!$1:$1048576, monthly!$D221, FALSE))</f>
        <v>36.77573618073734</v>
      </c>
      <c r="P221">
        <f>IF(ISBLANK(HLOOKUP(P$1, m_preprocess!$1:$1048576, monthly!$D221, FALSE)), "", HLOOKUP(P$1, m_preprocess!$1:$1048576, monthly!$D221, FALSE))</f>
        <v>7.7374651958239751</v>
      </c>
      <c r="Q221">
        <f>IF(ISBLANK(HLOOKUP(Q$1, m_preprocess!$1:$1048576, monthly!$D221, FALSE)), "", HLOOKUP(Q$1, m_preprocess!$1:$1048576, monthly!$D221, FALSE))</f>
        <v>3.2545083297802364</v>
      </c>
      <c r="R221">
        <f>IF(ISBLANK(HLOOKUP(R$1, m_preprocess!$1:$1048576, monthly!$D221, FALSE)), "", HLOOKUP(R$1, m_preprocess!$1:$1048576, monthly!$D221, FALSE))</f>
        <v>4.4829568660437387</v>
      </c>
      <c r="S221">
        <f>IF(ISBLANK(HLOOKUP(S$1, m_preprocess!$1:$1048576, monthly!$D221, FALSE)), "", HLOOKUP(S$1, m_preprocess!$1:$1048576, monthly!$D221, FALSE))</f>
        <v>16.916048857912017</v>
      </c>
      <c r="T221">
        <f>IF(ISBLANK(HLOOKUP(T$1, m_preprocess!$1:$1048576, monthly!$D221, FALSE)), "", HLOOKUP(T$1, m_preprocess!$1:$1048576, monthly!$D221, FALSE))</f>
        <v>12.122222127001351</v>
      </c>
      <c r="U221">
        <f>IF(ISBLANK(HLOOKUP(U$1, m_preprocess!$1:$1048576, monthly!$D221, FALSE)), "", HLOOKUP(U$1, m_preprocess!$1:$1048576, monthly!$D221, FALSE))</f>
        <v>520480.2923405795</v>
      </c>
      <c r="V221">
        <f>IF(ISBLANK(HLOOKUP(V$1, m_preprocess!$1:$1048576, monthly!$D221, FALSE)), "", HLOOKUP(V$1, m_preprocess!$1:$1048576, monthly!$D221, FALSE))</f>
        <v>1840203.9938633859</v>
      </c>
      <c r="W221">
        <f>IF(ISBLANK(HLOOKUP(W$1, m_preprocess!$1:$1048576, monthly!$D221, FALSE)), "", HLOOKUP(W$1, m_preprocess!$1:$1048576, monthly!$D221, FALSE))</f>
        <v>75.097180610490327</v>
      </c>
      <c r="X221">
        <f>IF(ISBLANK(HLOOKUP(X$1, m_preprocess!$1:$1048576, monthly!$D221, FALSE)), "", HLOOKUP(X$1, m_preprocess!$1:$1048576, monthly!$D221, FALSE))</f>
        <v>20853.697760305269</v>
      </c>
      <c r="Y221">
        <f>IF(ISBLANK(HLOOKUP(Y$1, m_preprocess!$1:$1048576, monthly!$D221, FALSE)), "", HLOOKUP(Y$1, m_preprocess!$1:$1048576, monthly!$D221, FALSE))</f>
        <v>15.790215692479659</v>
      </c>
      <c r="Z221">
        <f>IF(ISBLANK(HLOOKUP(Z$1, m_preprocess!$1:$1048576, monthly!$D221, FALSE)), "", HLOOKUP(Z$1, m_preprocess!$1:$1048576, monthly!$D221, FALSE))</f>
        <v>-153.22336026000039</v>
      </c>
    </row>
    <row r="222" spans="1:26">
      <c r="A222" s="31">
        <v>40664</v>
      </c>
      <c r="B222">
        <v>2011</v>
      </c>
      <c r="C222">
        <v>5</v>
      </c>
      <c r="D222">
        <v>222</v>
      </c>
      <c r="E222">
        <f>IF(ISBLANK(HLOOKUP(E$1, m_preprocess!$1:$1048576, monthly!$D222, FALSE)), "", HLOOKUP(E$1, m_preprocess!$1:$1048576, monthly!$D222, FALSE))</f>
        <v>102.0777484107241</v>
      </c>
      <c r="F222">
        <f>IF(ISBLANK(HLOOKUP(F$1, m_preprocess!$1:$1048576, monthly!$D222, FALSE)), "", HLOOKUP(F$1, m_preprocess!$1:$1048576, monthly!$D222, FALSE))</f>
        <v>97.999390658192453</v>
      </c>
      <c r="G222">
        <f>IF(ISBLANK(HLOOKUP(G$1, m_preprocess!$1:$1048576, monthly!$D222, FALSE)), "", HLOOKUP(G$1, m_preprocess!$1:$1048576, monthly!$D222, FALSE))</f>
        <v>101.63129065238218</v>
      </c>
      <c r="H222">
        <f>IF(ISBLANK(HLOOKUP(H$1, m_preprocess!$1:$1048576, monthly!$D222, FALSE)), "", HLOOKUP(H$1, m_preprocess!$1:$1048576, monthly!$D222, FALSE))</f>
        <v>90.398393305434539</v>
      </c>
      <c r="I222">
        <f>IF(ISBLANK(HLOOKUP(I$1, m_preprocess!$1:$1048576, monthly!$D222, FALSE)), "", HLOOKUP(I$1, m_preprocess!$1:$1048576, monthly!$D222, FALSE))</f>
        <v>134.19999999999999</v>
      </c>
      <c r="J222">
        <f>IF(ISBLANK(HLOOKUP(J$1, m_preprocess!$1:$1048576, monthly!$D222, FALSE)), "", HLOOKUP(J$1, m_preprocess!$1:$1048576, monthly!$D222, FALSE))</f>
        <v>128.86000000000001</v>
      </c>
      <c r="K222">
        <f>IF(ISBLANK(HLOOKUP(K$1, m_preprocess!$1:$1048576, monthly!$D222, FALSE)), "", HLOOKUP(K$1, m_preprocess!$1:$1048576, monthly!$D222, FALSE))</f>
        <v>163.44360094282331</v>
      </c>
      <c r="L222">
        <f>IF(ISBLANK(HLOOKUP(L$1, m_preprocess!$1:$1048576, monthly!$D222, FALSE)), "", HLOOKUP(L$1, m_preprocess!$1:$1048576, monthly!$D222, FALSE))</f>
        <v>277.6666696429138</v>
      </c>
      <c r="M222">
        <f>IF(ISBLANK(HLOOKUP(M$1, m_preprocess!$1:$1048576, monthly!$D222, FALSE)), "", HLOOKUP(M$1, m_preprocess!$1:$1048576, monthly!$D222, FALSE))</f>
        <v>196.95663265047125</v>
      </c>
      <c r="N222">
        <f>IF(ISBLANK(HLOOKUP(N$1, m_preprocess!$1:$1048576, monthly!$D222, FALSE)), "", HLOOKUP(N$1, m_preprocess!$1:$1048576, monthly!$D222, FALSE))</f>
        <v>80.710036992442568</v>
      </c>
      <c r="O222">
        <f>IF(ISBLANK(HLOOKUP(O$1, m_preprocess!$1:$1048576, monthly!$D222, FALSE)), "", HLOOKUP(O$1, m_preprocess!$1:$1048576, monthly!$D222, FALSE))</f>
        <v>42.55053718338565</v>
      </c>
      <c r="P222">
        <f>IF(ISBLANK(HLOOKUP(P$1, m_preprocess!$1:$1048576, monthly!$D222, FALSE)), "", HLOOKUP(P$1, m_preprocess!$1:$1048576, monthly!$D222, FALSE))</f>
        <v>8.4032347275368551</v>
      </c>
      <c r="Q222">
        <f>IF(ISBLANK(HLOOKUP(Q$1, m_preprocess!$1:$1048576, monthly!$D222, FALSE)), "", HLOOKUP(Q$1, m_preprocess!$1:$1048576, monthly!$D222, FALSE))</f>
        <v>3.6935128376686439</v>
      </c>
      <c r="R222">
        <f>IF(ISBLANK(HLOOKUP(R$1, m_preprocess!$1:$1048576, monthly!$D222, FALSE)), "", HLOOKUP(R$1, m_preprocess!$1:$1048576, monthly!$D222, FALSE))</f>
        <v>4.7097218898682121</v>
      </c>
      <c r="S222">
        <f>IF(ISBLANK(HLOOKUP(S$1, m_preprocess!$1:$1048576, monthly!$D222, FALSE)), "", HLOOKUP(S$1, m_preprocess!$1:$1048576, monthly!$D222, FALSE))</f>
        <v>18.201277634783544</v>
      </c>
      <c r="T222">
        <f>IF(ISBLANK(HLOOKUP(T$1, m_preprocess!$1:$1048576, monthly!$D222, FALSE)), "", HLOOKUP(T$1, m_preprocess!$1:$1048576, monthly!$D222, FALSE))</f>
        <v>15.946036564734227</v>
      </c>
      <c r="U222">
        <f>IF(ISBLANK(HLOOKUP(U$1, m_preprocess!$1:$1048576, monthly!$D222, FALSE)), "", HLOOKUP(U$1, m_preprocess!$1:$1048576, monthly!$D222, FALSE))</f>
        <v>513848.9143419016</v>
      </c>
      <c r="V222">
        <f>IF(ISBLANK(HLOOKUP(V$1, m_preprocess!$1:$1048576, monthly!$D222, FALSE)), "", HLOOKUP(V$1, m_preprocess!$1:$1048576, monthly!$D222, FALSE))</f>
        <v>1874830.9726979649</v>
      </c>
      <c r="W222">
        <f>IF(ISBLANK(HLOOKUP(W$1, m_preprocess!$1:$1048576, monthly!$D222, FALSE)), "", HLOOKUP(W$1, m_preprocess!$1:$1048576, monthly!$D222, FALSE))</f>
        <v>74.852912491408304</v>
      </c>
      <c r="X222">
        <f>IF(ISBLANK(HLOOKUP(X$1, m_preprocess!$1:$1048576, monthly!$D222, FALSE)), "", HLOOKUP(X$1, m_preprocess!$1:$1048576, monthly!$D222, FALSE))</f>
        <v>20724.786075572454</v>
      </c>
      <c r="Y222">
        <f>IF(ISBLANK(HLOOKUP(Y$1, m_preprocess!$1:$1048576, monthly!$D222, FALSE)), "", HLOOKUP(Y$1, m_preprocess!$1:$1048576, monthly!$D222, FALSE))</f>
        <v>15.8308161369335</v>
      </c>
      <c r="Z222">
        <f>IF(ISBLANK(HLOOKUP(Z$1, m_preprocess!$1:$1048576, monthly!$D222, FALSE)), "", HLOOKUP(Z$1, m_preprocess!$1:$1048576, monthly!$D222, FALSE))</f>
        <v>-307.76593762999983</v>
      </c>
    </row>
    <row r="223" spans="1:26">
      <c r="A223" s="31">
        <v>40695</v>
      </c>
      <c r="B223">
        <v>2011</v>
      </c>
      <c r="C223">
        <v>6</v>
      </c>
      <c r="D223">
        <v>223</v>
      </c>
      <c r="E223">
        <f>IF(ISBLANK(HLOOKUP(E$1, m_preprocess!$1:$1048576, monthly!$D223, FALSE)), "", HLOOKUP(E$1, m_preprocess!$1:$1048576, monthly!$D223, FALSE))</f>
        <v>97.025126409867468</v>
      </c>
      <c r="F223">
        <f>IF(ISBLANK(HLOOKUP(F$1, m_preprocess!$1:$1048576, monthly!$D223, FALSE)), "", HLOOKUP(F$1, m_preprocess!$1:$1048576, monthly!$D223, FALSE))</f>
        <v>97.747718275062894</v>
      </c>
      <c r="G223">
        <f>IF(ISBLANK(HLOOKUP(G$1, m_preprocess!$1:$1048576, monthly!$D223, FALSE)), "", HLOOKUP(G$1, m_preprocess!$1:$1048576, monthly!$D223, FALSE))</f>
        <v>101.63898027362235</v>
      </c>
      <c r="H223">
        <f>IF(ISBLANK(HLOOKUP(H$1, m_preprocess!$1:$1048576, monthly!$D223, FALSE)), "", HLOOKUP(H$1, m_preprocess!$1:$1048576, monthly!$D223, FALSE))</f>
        <v>90.27059847522716</v>
      </c>
      <c r="I223">
        <f>IF(ISBLANK(HLOOKUP(I$1, m_preprocess!$1:$1048576, monthly!$D223, FALSE)), "", HLOOKUP(I$1, m_preprocess!$1:$1048576, monthly!$D223, FALSE))</f>
        <v>113.9</v>
      </c>
      <c r="J223">
        <f>IF(ISBLANK(HLOOKUP(J$1, m_preprocess!$1:$1048576, monthly!$D223, FALSE)), "", HLOOKUP(J$1, m_preprocess!$1:$1048576, monthly!$D223, FALSE))</f>
        <v>128.72</v>
      </c>
      <c r="K223">
        <f>IF(ISBLANK(HLOOKUP(K$1, m_preprocess!$1:$1048576, monthly!$D223, FALSE)), "", HLOOKUP(K$1, m_preprocess!$1:$1048576, monthly!$D223, FALSE))</f>
        <v>157.0591051784512</v>
      </c>
      <c r="L223">
        <f>IF(ISBLANK(HLOOKUP(L$1, m_preprocess!$1:$1048576, monthly!$D223, FALSE)), "", HLOOKUP(L$1, m_preprocess!$1:$1048576, monthly!$D223, FALSE))</f>
        <v>264.25986861609994</v>
      </c>
      <c r="M223">
        <f>IF(ISBLANK(HLOOKUP(M$1, m_preprocess!$1:$1048576, monthly!$D223, FALSE)), "", HLOOKUP(M$1, m_preprocess!$1:$1048576, monthly!$D223, FALSE))</f>
        <v>183.76714525598115</v>
      </c>
      <c r="N223">
        <f>IF(ISBLANK(HLOOKUP(N$1, m_preprocess!$1:$1048576, monthly!$D223, FALSE)), "", HLOOKUP(N$1, m_preprocess!$1:$1048576, monthly!$D223, FALSE))</f>
        <v>80.492723360118802</v>
      </c>
      <c r="O223">
        <f>IF(ISBLANK(HLOOKUP(O$1, m_preprocess!$1:$1048576, monthly!$D223, FALSE)), "", HLOOKUP(O$1, m_preprocess!$1:$1048576, monthly!$D223, FALSE))</f>
        <v>39.821788161680523</v>
      </c>
      <c r="P223">
        <f>IF(ISBLANK(HLOOKUP(P$1, m_preprocess!$1:$1048576, monthly!$D223, FALSE)), "", HLOOKUP(P$1, m_preprocess!$1:$1048576, monthly!$D223, FALSE))</f>
        <v>7.9343664275721473</v>
      </c>
      <c r="Q223">
        <f>IF(ISBLANK(HLOOKUP(Q$1, m_preprocess!$1:$1048576, monthly!$D223, FALSE)), "", HLOOKUP(Q$1, m_preprocess!$1:$1048576, monthly!$D223, FALSE))</f>
        <v>3.5668617675214915</v>
      </c>
      <c r="R223">
        <f>IF(ISBLANK(HLOOKUP(R$1, m_preprocess!$1:$1048576, monthly!$D223, FALSE)), "", HLOOKUP(R$1, m_preprocess!$1:$1048576, monthly!$D223, FALSE))</f>
        <v>4.3675046600506562</v>
      </c>
      <c r="S223">
        <f>IF(ISBLANK(HLOOKUP(S$1, m_preprocess!$1:$1048576, monthly!$D223, FALSE)), "", HLOOKUP(S$1, m_preprocess!$1:$1048576, monthly!$D223, FALSE))</f>
        <v>17.714393842624212</v>
      </c>
      <c r="T223">
        <f>IF(ISBLANK(HLOOKUP(T$1, m_preprocess!$1:$1048576, monthly!$D223, FALSE)), "", HLOOKUP(T$1, m_preprocess!$1:$1048576, monthly!$D223, FALSE))</f>
        <v>14.172329423374743</v>
      </c>
      <c r="U223">
        <f>IF(ISBLANK(HLOOKUP(U$1, m_preprocess!$1:$1048576, monthly!$D223, FALSE)), "", HLOOKUP(U$1, m_preprocess!$1:$1048576, monthly!$D223, FALSE))</f>
        <v>536819.06856415805</v>
      </c>
      <c r="V223">
        <f>IF(ISBLANK(HLOOKUP(V$1, m_preprocess!$1:$1048576, monthly!$D223, FALSE)), "", HLOOKUP(V$1, m_preprocess!$1:$1048576, monthly!$D223, FALSE))</f>
        <v>1917318.7964214245</v>
      </c>
      <c r="W223">
        <f>IF(ISBLANK(HLOOKUP(W$1, m_preprocess!$1:$1048576, monthly!$D223, FALSE)), "", HLOOKUP(W$1, m_preprocess!$1:$1048576, monthly!$D223, FALSE))</f>
        <v>73.942757496723715</v>
      </c>
      <c r="X223">
        <f>IF(ISBLANK(HLOOKUP(X$1, m_preprocess!$1:$1048576, monthly!$D223, FALSE)), "", HLOOKUP(X$1, m_preprocess!$1:$1048576, monthly!$D223, FALSE))</f>
        <v>20950.206091800908</v>
      </c>
      <c r="Y223">
        <f>IF(ISBLANK(HLOOKUP(Y$1, m_preprocess!$1:$1048576, monthly!$D223, FALSE)), "", HLOOKUP(Y$1, m_preprocess!$1:$1048576, monthly!$D223, FALSE))</f>
        <v>15.996042094086647</v>
      </c>
      <c r="Z223">
        <f>IF(ISBLANK(HLOOKUP(Z$1, m_preprocess!$1:$1048576, monthly!$D223, FALSE)), "", HLOOKUP(Z$1, m_preprocess!$1:$1048576, monthly!$D223, FALSE))</f>
        <v>-26.985612129997207</v>
      </c>
    </row>
    <row r="224" spans="1:26">
      <c r="A224" s="31">
        <v>40725</v>
      </c>
      <c r="B224">
        <v>2011</v>
      </c>
      <c r="C224">
        <v>7</v>
      </c>
      <c r="D224">
        <v>224</v>
      </c>
      <c r="E224">
        <f>IF(ISBLANK(HLOOKUP(E$1, m_preprocess!$1:$1048576, monthly!$D224, FALSE)), "", HLOOKUP(E$1, m_preprocess!$1:$1048576, monthly!$D224, FALSE))</f>
        <v>98.858913208959166</v>
      </c>
      <c r="F224">
        <f>IF(ISBLANK(HLOOKUP(F$1, m_preprocess!$1:$1048576, monthly!$D224, FALSE)), "", HLOOKUP(F$1, m_preprocess!$1:$1048576, monthly!$D224, FALSE))</f>
        <v>97.270114724236308</v>
      </c>
      <c r="G224">
        <f>IF(ISBLANK(HLOOKUP(G$1, m_preprocess!$1:$1048576, monthly!$D224, FALSE)), "", HLOOKUP(G$1, m_preprocess!$1:$1048576, monthly!$D224, FALSE))</f>
        <v>101.96634381141645</v>
      </c>
      <c r="H224">
        <f>IF(ISBLANK(HLOOKUP(H$1, m_preprocess!$1:$1048576, monthly!$D224, FALSE)), "", HLOOKUP(H$1, m_preprocess!$1:$1048576, monthly!$D224, FALSE))</f>
        <v>95.592888904762702</v>
      </c>
      <c r="I224">
        <f>IF(ISBLANK(HLOOKUP(I$1, m_preprocess!$1:$1048576, monthly!$D224, FALSE)), "", HLOOKUP(I$1, m_preprocess!$1:$1048576, monthly!$D224, FALSE))</f>
        <v>78.400000000000006</v>
      </c>
      <c r="J224">
        <f>IF(ISBLANK(HLOOKUP(J$1, m_preprocess!$1:$1048576, monthly!$D224, FALSE)), "", HLOOKUP(J$1, m_preprocess!$1:$1048576, monthly!$D224, FALSE))</f>
        <v>129.47999999999999</v>
      </c>
      <c r="K224">
        <f>IF(ISBLANK(HLOOKUP(K$1, m_preprocess!$1:$1048576, monthly!$D224, FALSE)), "", HLOOKUP(K$1, m_preprocess!$1:$1048576, monthly!$D224, FALSE))</f>
        <v>154.94567627827166</v>
      </c>
      <c r="L224">
        <f>IF(ISBLANK(HLOOKUP(L$1, m_preprocess!$1:$1048576, monthly!$D224, FALSE)), "", HLOOKUP(L$1, m_preprocess!$1:$1048576, monthly!$D224, FALSE))</f>
        <v>278.41639814663688</v>
      </c>
      <c r="M224">
        <f>IF(ISBLANK(HLOOKUP(M$1, m_preprocess!$1:$1048576, monthly!$D224, FALSE)), "", HLOOKUP(M$1, m_preprocess!$1:$1048576, monthly!$D224, FALSE))</f>
        <v>200.27049141515184</v>
      </c>
      <c r="N224">
        <f>IF(ISBLANK(HLOOKUP(N$1, m_preprocess!$1:$1048576, monthly!$D224, FALSE)), "", HLOOKUP(N$1, m_preprocess!$1:$1048576, monthly!$D224, FALSE))</f>
        <v>78.145906731485042</v>
      </c>
      <c r="O224">
        <f>IF(ISBLANK(HLOOKUP(O$1, m_preprocess!$1:$1048576, monthly!$D224, FALSE)), "", HLOOKUP(O$1, m_preprocess!$1:$1048576, monthly!$D224, FALSE))</f>
        <v>40.0637244132839</v>
      </c>
      <c r="P224">
        <f>IF(ISBLANK(HLOOKUP(P$1, m_preprocess!$1:$1048576, monthly!$D224, FALSE)), "", HLOOKUP(P$1, m_preprocess!$1:$1048576, monthly!$D224, FALSE))</f>
        <v>8.1060327910332486</v>
      </c>
      <c r="Q224">
        <f>IF(ISBLANK(HLOOKUP(Q$1, m_preprocess!$1:$1048576, monthly!$D224, FALSE)), "", HLOOKUP(Q$1, m_preprocess!$1:$1048576, monthly!$D224, FALSE))</f>
        <v>3.6720362963582556</v>
      </c>
      <c r="R224">
        <f>IF(ISBLANK(HLOOKUP(R$1, m_preprocess!$1:$1048576, monthly!$D224, FALSE)), "", HLOOKUP(R$1, m_preprocess!$1:$1048576, monthly!$D224, FALSE))</f>
        <v>4.433996494674993</v>
      </c>
      <c r="S224">
        <f>IF(ISBLANK(HLOOKUP(S$1, m_preprocess!$1:$1048576, monthly!$D224, FALSE)), "", HLOOKUP(S$1, m_preprocess!$1:$1048576, monthly!$D224, FALSE))</f>
        <v>17.308747044434035</v>
      </c>
      <c r="T224">
        <f>IF(ISBLANK(HLOOKUP(T$1, m_preprocess!$1:$1048576, monthly!$D224, FALSE)), "", HLOOKUP(T$1, m_preprocess!$1:$1048576, monthly!$D224, FALSE))</f>
        <v>14.648525912990664</v>
      </c>
      <c r="U224">
        <f>IF(ISBLANK(HLOOKUP(U$1, m_preprocess!$1:$1048576, monthly!$D224, FALSE)), "", HLOOKUP(U$1, m_preprocess!$1:$1048576, monthly!$D224, FALSE))</f>
        <v>530427.50811237912</v>
      </c>
      <c r="V224">
        <f>IF(ISBLANK(HLOOKUP(V$1, m_preprocess!$1:$1048576, monthly!$D224, FALSE)), "", HLOOKUP(V$1, m_preprocess!$1:$1048576, monthly!$D224, FALSE))</f>
        <v>1907738.0757893652</v>
      </c>
      <c r="W224">
        <f>IF(ISBLANK(HLOOKUP(W$1, m_preprocess!$1:$1048576, monthly!$D224, FALSE)), "", HLOOKUP(W$1, m_preprocess!$1:$1048576, monthly!$D224, FALSE))</f>
        <v>73.118681797465911</v>
      </c>
      <c r="X224">
        <f>IF(ISBLANK(HLOOKUP(X$1, m_preprocess!$1:$1048576, monthly!$D224, FALSE)), "", HLOOKUP(X$1, m_preprocess!$1:$1048576, monthly!$D224, FALSE))</f>
        <v>21072.367229341326</v>
      </c>
      <c r="Y224">
        <f>IF(ISBLANK(HLOOKUP(Y$1, m_preprocess!$1:$1048576, monthly!$D224, FALSE)), "", HLOOKUP(Y$1, m_preprocess!$1:$1048576, monthly!$D224, FALSE))</f>
        <v>15.215367396122573</v>
      </c>
      <c r="Z224">
        <f>IF(ISBLANK(HLOOKUP(Z$1, m_preprocess!$1:$1048576, monthly!$D224, FALSE)), "", HLOOKUP(Z$1, m_preprocess!$1:$1048576, monthly!$D224, FALSE))</f>
        <v>380.75043181000092</v>
      </c>
    </row>
    <row r="225" spans="1:26">
      <c r="A225" s="31">
        <v>40756</v>
      </c>
      <c r="B225">
        <v>2011</v>
      </c>
      <c r="C225">
        <v>8</v>
      </c>
      <c r="D225">
        <v>225</v>
      </c>
      <c r="E225">
        <f>IF(ISBLANK(HLOOKUP(E$1, m_preprocess!$1:$1048576, monthly!$D225, FALSE)), "", HLOOKUP(E$1, m_preprocess!$1:$1048576, monthly!$D225, FALSE))</f>
        <v>103.74470627808145</v>
      </c>
      <c r="F225">
        <f>IF(ISBLANK(HLOOKUP(F$1, m_preprocess!$1:$1048576, monthly!$D225, FALSE)), "", HLOOKUP(F$1, m_preprocess!$1:$1048576, monthly!$D225, FALSE))</f>
        <v>102.11382352955245</v>
      </c>
      <c r="G225">
        <f>IF(ISBLANK(HLOOKUP(G$1, m_preprocess!$1:$1048576, monthly!$D225, FALSE)), "", HLOOKUP(G$1, m_preprocess!$1:$1048576, monthly!$D225, FALSE))</f>
        <v>102.79623974189809</v>
      </c>
      <c r="H225">
        <f>IF(ISBLANK(HLOOKUP(H$1, m_preprocess!$1:$1048576, monthly!$D225, FALSE)), "", HLOOKUP(H$1, m_preprocess!$1:$1048576, monthly!$D225, FALSE))</f>
        <v>92.111089341269022</v>
      </c>
      <c r="I225">
        <f>IF(ISBLANK(HLOOKUP(I$1, m_preprocess!$1:$1048576, monthly!$D225, FALSE)), "", HLOOKUP(I$1, m_preprocess!$1:$1048576, monthly!$D225, FALSE))</f>
        <v>80.5</v>
      </c>
      <c r="J225">
        <f>IF(ISBLANK(HLOOKUP(J$1, m_preprocess!$1:$1048576, monthly!$D225, FALSE)), "", HLOOKUP(J$1, m_preprocess!$1:$1048576, monthly!$D225, FALSE))</f>
        <v>132.68</v>
      </c>
      <c r="K225">
        <f>IF(ISBLANK(HLOOKUP(K$1, m_preprocess!$1:$1048576, monthly!$D225, FALSE)), "", HLOOKUP(K$1, m_preprocess!$1:$1048576, monthly!$D225, FALSE))</f>
        <v>156.90210428768728</v>
      </c>
      <c r="L225">
        <f>IF(ISBLANK(HLOOKUP(L$1, m_preprocess!$1:$1048576, monthly!$D225, FALSE)), "", HLOOKUP(L$1, m_preprocess!$1:$1048576, monthly!$D225, FALSE))</f>
        <v>278.58892612069644</v>
      </c>
      <c r="M225">
        <f>IF(ISBLANK(HLOOKUP(M$1, m_preprocess!$1:$1048576, monthly!$D225, FALSE)), "", HLOOKUP(M$1, m_preprocess!$1:$1048576, monthly!$D225, FALSE))</f>
        <v>195.11225441414845</v>
      </c>
      <c r="N225">
        <f>IF(ISBLANK(HLOOKUP(N$1, m_preprocess!$1:$1048576, monthly!$D225, FALSE)), "", HLOOKUP(N$1, m_preprocess!$1:$1048576, monthly!$D225, FALSE))</f>
        <v>83.47667170654799</v>
      </c>
      <c r="O225">
        <f>IF(ISBLANK(HLOOKUP(O$1, m_preprocess!$1:$1048576, monthly!$D225, FALSE)), "", HLOOKUP(O$1, m_preprocess!$1:$1048576, monthly!$D225, FALSE))</f>
        <v>42.076443154574903</v>
      </c>
      <c r="P225">
        <f>IF(ISBLANK(HLOOKUP(P$1, m_preprocess!$1:$1048576, monthly!$D225, FALSE)), "", HLOOKUP(P$1, m_preprocess!$1:$1048576, monthly!$D225, FALSE))</f>
        <v>9.1711201438698549</v>
      </c>
      <c r="Q225">
        <f>IF(ISBLANK(HLOOKUP(Q$1, m_preprocess!$1:$1048576, monthly!$D225, FALSE)), "", HLOOKUP(Q$1, m_preprocess!$1:$1048576, monthly!$D225, FALSE))</f>
        <v>4.2797402290081461</v>
      </c>
      <c r="R225">
        <f>IF(ISBLANK(HLOOKUP(R$1, m_preprocess!$1:$1048576, monthly!$D225, FALSE)), "", HLOOKUP(R$1, m_preprocess!$1:$1048576, monthly!$D225, FALSE))</f>
        <v>4.8913799148617079</v>
      </c>
      <c r="S225">
        <f>IF(ISBLANK(HLOOKUP(S$1, m_preprocess!$1:$1048576, monthly!$D225, FALSE)), "", HLOOKUP(S$1, m_preprocess!$1:$1048576, monthly!$D225, FALSE))</f>
        <v>17.096915939386541</v>
      </c>
      <c r="T225">
        <f>IF(ISBLANK(HLOOKUP(T$1, m_preprocess!$1:$1048576, monthly!$D225, FALSE)), "", HLOOKUP(T$1, m_preprocess!$1:$1048576, monthly!$D225, FALSE))</f>
        <v>15.804320134435882</v>
      </c>
      <c r="U225">
        <f>IF(ISBLANK(HLOOKUP(U$1, m_preprocess!$1:$1048576, monthly!$D225, FALSE)), "", HLOOKUP(U$1, m_preprocess!$1:$1048576, monthly!$D225, FALSE))</f>
        <v>541657.97302195663</v>
      </c>
      <c r="V225">
        <f>IF(ISBLANK(HLOOKUP(V$1, m_preprocess!$1:$1048576, monthly!$D225, FALSE)), "", HLOOKUP(V$1, m_preprocess!$1:$1048576, monthly!$D225, FALSE))</f>
        <v>1981438.8923085427</v>
      </c>
      <c r="W225">
        <f>IF(ISBLANK(HLOOKUP(W$1, m_preprocess!$1:$1048576, monthly!$D225, FALSE)), "", HLOOKUP(W$1, m_preprocess!$1:$1048576, monthly!$D225, FALSE))</f>
        <v>74.44326687335419</v>
      </c>
      <c r="X225">
        <f>IF(ISBLANK(HLOOKUP(X$1, m_preprocess!$1:$1048576, monthly!$D225, FALSE)), "", HLOOKUP(X$1, m_preprocess!$1:$1048576, monthly!$D225, FALSE))</f>
        <v>21580.29419483896</v>
      </c>
      <c r="Y225">
        <f>IF(ISBLANK(HLOOKUP(Y$1, m_preprocess!$1:$1048576, monthly!$D225, FALSE)), "", HLOOKUP(Y$1, m_preprocess!$1:$1048576, monthly!$D225, FALSE))</f>
        <v>14.891968857878728</v>
      </c>
      <c r="Z225">
        <f>IF(ISBLANK(HLOOKUP(Z$1, m_preprocess!$1:$1048576, monthly!$D225, FALSE)), "", HLOOKUP(Z$1, m_preprocess!$1:$1048576, monthly!$D225, FALSE))</f>
        <v>-207.91554449999967</v>
      </c>
    </row>
    <row r="226" spans="1:26">
      <c r="A226" s="31">
        <v>40787</v>
      </c>
      <c r="B226">
        <v>2011</v>
      </c>
      <c r="C226">
        <v>9</v>
      </c>
      <c r="D226">
        <v>226</v>
      </c>
      <c r="E226">
        <f>IF(ISBLANK(HLOOKUP(E$1, m_preprocess!$1:$1048576, monthly!$D226, FALSE)), "", HLOOKUP(E$1, m_preprocess!$1:$1048576, monthly!$D226, FALSE))</f>
        <v>103.89761442396843</v>
      </c>
      <c r="F226">
        <f>IF(ISBLANK(HLOOKUP(F$1, m_preprocess!$1:$1048576, monthly!$D226, FALSE)), "", HLOOKUP(F$1, m_preprocess!$1:$1048576, monthly!$D226, FALSE))</f>
        <v>104.85440818676615</v>
      </c>
      <c r="G226">
        <f>IF(ISBLANK(HLOOKUP(G$1, m_preprocess!$1:$1048576, monthly!$D226, FALSE)), "", HLOOKUP(G$1, m_preprocess!$1:$1048576, monthly!$D226, FALSE))</f>
        <v>103.14729139642812</v>
      </c>
      <c r="H226">
        <f>IF(ISBLANK(HLOOKUP(H$1, m_preprocess!$1:$1048576, monthly!$D226, FALSE)), "", HLOOKUP(H$1, m_preprocess!$1:$1048576, monthly!$D226, FALSE))</f>
        <v>91.468090212055372</v>
      </c>
      <c r="I226">
        <f>IF(ISBLANK(HLOOKUP(I$1, m_preprocess!$1:$1048576, monthly!$D226, FALSE)), "", HLOOKUP(I$1, m_preprocess!$1:$1048576, monthly!$D226, FALSE))</f>
        <v>76.5</v>
      </c>
      <c r="J226">
        <f>IF(ISBLANK(HLOOKUP(J$1, m_preprocess!$1:$1048576, monthly!$D226, FALSE)), "", HLOOKUP(J$1, m_preprocess!$1:$1048576, monthly!$D226, FALSE))</f>
        <v>135.34</v>
      </c>
      <c r="K226">
        <f>IF(ISBLANK(HLOOKUP(K$1, m_preprocess!$1:$1048576, monthly!$D226, FALSE)), "", HLOOKUP(K$1, m_preprocess!$1:$1048576, monthly!$D226, FALSE))</f>
        <v>157.59681593024817</v>
      </c>
      <c r="L226">
        <f>IF(ISBLANK(HLOOKUP(L$1, m_preprocess!$1:$1048576, monthly!$D226, FALSE)), "", HLOOKUP(L$1, m_preprocess!$1:$1048576, monthly!$D226, FALSE))</f>
        <v>255.59395369643619</v>
      </c>
      <c r="M226">
        <f>IF(ISBLANK(HLOOKUP(M$1, m_preprocess!$1:$1048576, monthly!$D226, FALSE)), "", HLOOKUP(M$1, m_preprocess!$1:$1048576, monthly!$D226, FALSE))</f>
        <v>178.47711034098768</v>
      </c>
      <c r="N226">
        <f>IF(ISBLANK(HLOOKUP(N$1, m_preprocess!$1:$1048576, monthly!$D226, FALSE)), "", HLOOKUP(N$1, m_preprocess!$1:$1048576, monthly!$D226, FALSE))</f>
        <v>77.116843355448495</v>
      </c>
      <c r="O226">
        <f>IF(ISBLANK(HLOOKUP(O$1, m_preprocess!$1:$1048576, monthly!$D226, FALSE)), "", HLOOKUP(O$1, m_preprocess!$1:$1048576, monthly!$D226, FALSE))</f>
        <v>43.945531854316471</v>
      </c>
      <c r="P226">
        <f>IF(ISBLANK(HLOOKUP(P$1, m_preprocess!$1:$1048576, monthly!$D226, FALSE)), "", HLOOKUP(P$1, m_preprocess!$1:$1048576, monthly!$D226, FALSE))</f>
        <v>9.6623675363242523</v>
      </c>
      <c r="Q226">
        <f>IF(ISBLANK(HLOOKUP(Q$1, m_preprocess!$1:$1048576, monthly!$D226, FALSE)), "", HLOOKUP(Q$1, m_preprocess!$1:$1048576, monthly!$D226, FALSE))</f>
        <v>4.4287335205775182</v>
      </c>
      <c r="R226">
        <f>IF(ISBLANK(HLOOKUP(R$1, m_preprocess!$1:$1048576, monthly!$D226, FALSE)), "", HLOOKUP(R$1, m_preprocess!$1:$1048576, monthly!$D226, FALSE))</f>
        <v>5.233634015746734</v>
      </c>
      <c r="S226">
        <f>IF(ISBLANK(HLOOKUP(S$1, m_preprocess!$1:$1048576, monthly!$D226, FALSE)), "", HLOOKUP(S$1, m_preprocess!$1:$1048576, monthly!$D226, FALSE))</f>
        <v>18.364839878258326</v>
      </c>
      <c r="T226">
        <f>IF(ISBLANK(HLOOKUP(T$1, m_preprocess!$1:$1048576, monthly!$D226, FALSE)), "", HLOOKUP(T$1, m_preprocess!$1:$1048576, monthly!$D226, FALSE))</f>
        <v>15.91832443973388</v>
      </c>
      <c r="U226">
        <f>IF(ISBLANK(HLOOKUP(U$1, m_preprocess!$1:$1048576, monthly!$D226, FALSE)), "", HLOOKUP(U$1, m_preprocess!$1:$1048576, monthly!$D226, FALSE))</f>
        <v>535365.58553976449</v>
      </c>
      <c r="V226">
        <f>IF(ISBLANK(HLOOKUP(V$1, m_preprocess!$1:$1048576, monthly!$D226, FALSE)), "", HLOOKUP(V$1, m_preprocess!$1:$1048576, monthly!$D226, FALSE))</f>
        <v>1955500.2792539415</v>
      </c>
      <c r="W226">
        <f>IF(ISBLANK(HLOOKUP(W$1, m_preprocess!$1:$1048576, monthly!$D226, FALSE)), "", HLOOKUP(W$1, m_preprocess!$1:$1048576, monthly!$D226, FALSE))</f>
        <v>76.026930749260885</v>
      </c>
      <c r="X226">
        <f>IF(ISBLANK(HLOOKUP(X$1, m_preprocess!$1:$1048576, monthly!$D226, FALSE)), "", HLOOKUP(X$1, m_preprocess!$1:$1048576, monthly!$D226, FALSE))</f>
        <v>21811.661529891782</v>
      </c>
      <c r="Y226">
        <f>IF(ISBLANK(HLOOKUP(Y$1, m_preprocess!$1:$1048576, monthly!$D226, FALSE)), "", HLOOKUP(Y$1, m_preprocess!$1:$1048576, monthly!$D226, FALSE))</f>
        <v>15.048446911451711</v>
      </c>
      <c r="Z226">
        <f>IF(ISBLANK(HLOOKUP(Z$1, m_preprocess!$1:$1048576, monthly!$D226, FALSE)), "", HLOOKUP(Z$1, m_preprocess!$1:$1048576, monthly!$D226, FALSE))</f>
        <v>247.75272086000223</v>
      </c>
    </row>
    <row r="227" spans="1:26">
      <c r="A227" s="31">
        <v>40817</v>
      </c>
      <c r="B227">
        <v>2011</v>
      </c>
      <c r="C227">
        <v>10</v>
      </c>
      <c r="D227">
        <v>227</v>
      </c>
      <c r="E227">
        <f>IF(ISBLANK(HLOOKUP(E$1, m_preprocess!$1:$1048576, monthly!$D227, FALSE)), "", HLOOKUP(E$1, m_preprocess!$1:$1048576, monthly!$D227, FALSE))</f>
        <v>104.68891491700417</v>
      </c>
      <c r="F227">
        <f>IF(ISBLANK(HLOOKUP(F$1, m_preprocess!$1:$1048576, monthly!$D227, FALSE)), "", HLOOKUP(F$1, m_preprocess!$1:$1048576, monthly!$D227, FALSE))</f>
        <v>102.30140572181193</v>
      </c>
      <c r="G227">
        <f>IF(ISBLANK(HLOOKUP(G$1, m_preprocess!$1:$1048576, monthly!$D227, FALSE)), "", HLOOKUP(G$1, m_preprocess!$1:$1048576, monthly!$D227, FALSE))</f>
        <v>104.06429741513897</v>
      </c>
      <c r="H227">
        <f>IF(ISBLANK(HLOOKUP(H$1, m_preprocess!$1:$1048576, monthly!$D227, FALSE)), "", HLOOKUP(H$1, m_preprocess!$1:$1048576, monthly!$D227, FALSE))</f>
        <v>92.230983982041096</v>
      </c>
      <c r="I227">
        <f>IF(ISBLANK(HLOOKUP(I$1, m_preprocess!$1:$1048576, monthly!$D227, FALSE)), "", HLOOKUP(I$1, m_preprocess!$1:$1048576, monthly!$D227, FALSE))</f>
        <v>71</v>
      </c>
      <c r="J227">
        <f>IF(ISBLANK(HLOOKUP(J$1, m_preprocess!$1:$1048576, monthly!$D227, FALSE)), "", HLOOKUP(J$1, m_preprocess!$1:$1048576, monthly!$D227, FALSE))</f>
        <v>144.91999999999999</v>
      </c>
      <c r="K227">
        <f>IF(ISBLANK(HLOOKUP(K$1, m_preprocess!$1:$1048576, monthly!$D227, FALSE)), "", HLOOKUP(K$1, m_preprocess!$1:$1048576, monthly!$D227, FALSE))</f>
        <v>161.53608218761599</v>
      </c>
      <c r="L227">
        <f>IF(ISBLANK(HLOOKUP(L$1, m_preprocess!$1:$1048576, monthly!$D227, FALSE)), "", HLOOKUP(L$1, m_preprocess!$1:$1048576, monthly!$D227, FALSE))</f>
        <v>255.31818952071634</v>
      </c>
      <c r="M227">
        <f>IF(ISBLANK(HLOOKUP(M$1, m_preprocess!$1:$1048576, monthly!$D227, FALSE)), "", HLOOKUP(M$1, m_preprocess!$1:$1048576, monthly!$D227, FALSE))</f>
        <v>181.48072342260122</v>
      </c>
      <c r="N227">
        <f>IF(ISBLANK(HLOOKUP(N$1, m_preprocess!$1:$1048576, monthly!$D227, FALSE)), "", HLOOKUP(N$1, m_preprocess!$1:$1048576, monthly!$D227, FALSE))</f>
        <v>73.837466098115115</v>
      </c>
      <c r="O227">
        <f>IF(ISBLANK(HLOOKUP(O$1, m_preprocess!$1:$1048576, monthly!$D227, FALSE)), "", HLOOKUP(O$1, m_preprocess!$1:$1048576, monthly!$D227, FALSE))</f>
        <v>41.312369928834265</v>
      </c>
      <c r="P227">
        <f>IF(ISBLANK(HLOOKUP(P$1, m_preprocess!$1:$1048576, monthly!$D227, FALSE)), "", HLOOKUP(P$1, m_preprocess!$1:$1048576, monthly!$D227, FALSE))</f>
        <v>8.8550457884460858</v>
      </c>
      <c r="Q227">
        <f>IF(ISBLANK(HLOOKUP(Q$1, m_preprocess!$1:$1048576, monthly!$D227, FALSE)), "", HLOOKUP(Q$1, m_preprocess!$1:$1048576, monthly!$D227, FALSE))</f>
        <v>4.1945783053388892</v>
      </c>
      <c r="R227">
        <f>IF(ISBLANK(HLOOKUP(R$1, m_preprocess!$1:$1048576, monthly!$D227, FALSE)), "", HLOOKUP(R$1, m_preprocess!$1:$1048576, monthly!$D227, FALSE))</f>
        <v>4.6604674831071975</v>
      </c>
      <c r="S227">
        <f>IF(ISBLANK(HLOOKUP(S$1, m_preprocess!$1:$1048576, monthly!$D227, FALSE)), "", HLOOKUP(S$1, m_preprocess!$1:$1048576, monthly!$D227, FALSE))</f>
        <v>16.680182990440635</v>
      </c>
      <c r="T227">
        <f>IF(ISBLANK(HLOOKUP(T$1, m_preprocess!$1:$1048576, monthly!$D227, FALSE)), "", HLOOKUP(T$1, m_preprocess!$1:$1048576, monthly!$D227, FALSE))</f>
        <v>15.777141149947546</v>
      </c>
      <c r="U227">
        <f>IF(ISBLANK(HLOOKUP(U$1, m_preprocess!$1:$1048576, monthly!$D227, FALSE)), "", HLOOKUP(U$1, m_preprocess!$1:$1048576, monthly!$D227, FALSE))</f>
        <v>551072.01293014339</v>
      </c>
      <c r="V227">
        <f>IF(ISBLANK(HLOOKUP(V$1, m_preprocess!$1:$1048576, monthly!$D227, FALSE)), "", HLOOKUP(V$1, m_preprocess!$1:$1048576, monthly!$D227, FALSE))</f>
        <v>1998359.1613491352</v>
      </c>
      <c r="W227">
        <f>IF(ISBLANK(HLOOKUP(W$1, m_preprocess!$1:$1048576, monthly!$D227, FALSE)), "", HLOOKUP(W$1, m_preprocess!$1:$1048576, monthly!$D227, FALSE))</f>
        <v>78.392008826308384</v>
      </c>
      <c r="X227">
        <f>IF(ISBLANK(HLOOKUP(X$1, m_preprocess!$1:$1048576, monthly!$D227, FALSE)), "", HLOOKUP(X$1, m_preprocess!$1:$1048576, monthly!$D227, FALSE))</f>
        <v>21866.692276941259</v>
      </c>
      <c r="Y227">
        <f>IF(ISBLANK(HLOOKUP(Y$1, m_preprocess!$1:$1048576, monthly!$D227, FALSE)), "", HLOOKUP(Y$1, m_preprocess!$1:$1048576, monthly!$D227, FALSE))</f>
        <v>14.821880959180477</v>
      </c>
      <c r="Z227">
        <f>IF(ISBLANK(HLOOKUP(Z$1, m_preprocess!$1:$1048576, monthly!$D227, FALSE)), "", HLOOKUP(Z$1, m_preprocess!$1:$1048576, monthly!$D227, FALSE))</f>
        <v>82.655435439999565</v>
      </c>
    </row>
    <row r="228" spans="1:26">
      <c r="A228" s="31">
        <v>40848</v>
      </c>
      <c r="B228">
        <v>2011</v>
      </c>
      <c r="C228">
        <v>11</v>
      </c>
      <c r="D228">
        <v>228</v>
      </c>
      <c r="E228">
        <f>IF(ISBLANK(HLOOKUP(E$1, m_preprocess!$1:$1048576, monthly!$D228, FALSE)), "", HLOOKUP(E$1, m_preprocess!$1:$1048576, monthly!$D228, FALSE))</f>
        <v>107.11641726312317</v>
      </c>
      <c r="F228">
        <f>IF(ISBLANK(HLOOKUP(F$1, m_preprocess!$1:$1048576, monthly!$D228, FALSE)), "", HLOOKUP(F$1, m_preprocess!$1:$1048576, monthly!$D228, FALSE))</f>
        <v>107.57479280952225</v>
      </c>
      <c r="G228">
        <f>IF(ISBLANK(HLOOKUP(G$1, m_preprocess!$1:$1048576, monthly!$D228, FALSE)), "", HLOOKUP(G$1, m_preprocess!$1:$1048576, monthly!$D228, FALSE))</f>
        <v>104.67978057617957</v>
      </c>
      <c r="H228">
        <f>IF(ISBLANK(HLOOKUP(H$1, m_preprocess!$1:$1048576, monthly!$D228, FALSE)), "", HLOOKUP(H$1, m_preprocess!$1:$1048576, monthly!$D228, FALSE))</f>
        <v>95.037574282221541</v>
      </c>
      <c r="I228">
        <f>IF(ISBLANK(HLOOKUP(I$1, m_preprocess!$1:$1048576, monthly!$D228, FALSE)), "", HLOOKUP(I$1, m_preprocess!$1:$1048576, monthly!$D228, FALSE))</f>
        <v>75.2</v>
      </c>
      <c r="J228">
        <f>IF(ISBLANK(HLOOKUP(J$1, m_preprocess!$1:$1048576, monthly!$D228, FALSE)), "", HLOOKUP(J$1, m_preprocess!$1:$1048576, monthly!$D228, FALSE))</f>
        <v>147.1</v>
      </c>
      <c r="K228">
        <f>IF(ISBLANK(HLOOKUP(K$1, m_preprocess!$1:$1048576, monthly!$D228, FALSE)), "", HLOOKUP(K$1, m_preprocess!$1:$1048576, monthly!$D228, FALSE))</f>
        <v>165.22552588812803</v>
      </c>
      <c r="L228">
        <f>IF(ISBLANK(HLOOKUP(L$1, m_preprocess!$1:$1048576, monthly!$D228, FALSE)), "", HLOOKUP(L$1, m_preprocess!$1:$1048576, monthly!$D228, FALSE))</f>
        <v>268.54674347680628</v>
      </c>
      <c r="M228">
        <f>IF(ISBLANK(HLOOKUP(M$1, m_preprocess!$1:$1048576, monthly!$D228, FALSE)), "", HLOOKUP(M$1, m_preprocess!$1:$1048576, monthly!$D228, FALSE))</f>
        <v>192.7638003190149</v>
      </c>
      <c r="N228">
        <f>IF(ISBLANK(HLOOKUP(N$1, m_preprocess!$1:$1048576, monthly!$D228, FALSE)), "", HLOOKUP(N$1, m_preprocess!$1:$1048576, monthly!$D228, FALSE))</f>
        <v>75.782943157791365</v>
      </c>
      <c r="O228">
        <f>IF(ISBLANK(HLOOKUP(O$1, m_preprocess!$1:$1048576, monthly!$D228, FALSE)), "", HLOOKUP(O$1, m_preprocess!$1:$1048576, monthly!$D228, FALSE))</f>
        <v>43.622236187219983</v>
      </c>
      <c r="P228">
        <f>IF(ISBLANK(HLOOKUP(P$1, m_preprocess!$1:$1048576, monthly!$D228, FALSE)), "", HLOOKUP(P$1, m_preprocess!$1:$1048576, monthly!$D228, FALSE))</f>
        <v>9.9463784000003663</v>
      </c>
      <c r="Q228">
        <f>IF(ISBLANK(HLOOKUP(Q$1, m_preprocess!$1:$1048576, monthly!$D228, FALSE)), "", HLOOKUP(Q$1, m_preprocess!$1:$1048576, monthly!$D228, FALSE))</f>
        <v>4.5485090031343676</v>
      </c>
      <c r="R228">
        <f>IF(ISBLANK(HLOOKUP(R$1, m_preprocess!$1:$1048576, monthly!$D228, FALSE)), "", HLOOKUP(R$1, m_preprocess!$1:$1048576, monthly!$D228, FALSE))</f>
        <v>5.3978693968659988</v>
      </c>
      <c r="S228">
        <f>IF(ISBLANK(HLOOKUP(S$1, m_preprocess!$1:$1048576, monthly!$D228, FALSE)), "", HLOOKUP(S$1, m_preprocess!$1:$1048576, monthly!$D228, FALSE))</f>
        <v>17.820022532323541</v>
      </c>
      <c r="T228">
        <f>IF(ISBLANK(HLOOKUP(T$1, m_preprocess!$1:$1048576, monthly!$D228, FALSE)), "", HLOOKUP(T$1, m_preprocess!$1:$1048576, monthly!$D228, FALSE))</f>
        <v>15.855835254896061</v>
      </c>
      <c r="U228">
        <f>IF(ISBLANK(HLOOKUP(U$1, m_preprocess!$1:$1048576, monthly!$D228, FALSE)), "", HLOOKUP(U$1, m_preprocess!$1:$1048576, monthly!$D228, FALSE))</f>
        <v>584042.25455840072</v>
      </c>
      <c r="V228">
        <f>IF(ISBLANK(HLOOKUP(V$1, m_preprocess!$1:$1048576, monthly!$D228, FALSE)), "", HLOOKUP(V$1, m_preprocess!$1:$1048576, monthly!$D228, FALSE))</f>
        <v>2079982.0855247902</v>
      </c>
      <c r="W228">
        <f>IF(ISBLANK(HLOOKUP(W$1, m_preprocess!$1:$1048576, monthly!$D228, FALSE)), "", HLOOKUP(W$1, m_preprocess!$1:$1048576, monthly!$D228, FALSE))</f>
        <v>78.615466084157575</v>
      </c>
      <c r="X228">
        <f>IF(ISBLANK(HLOOKUP(X$1, m_preprocess!$1:$1048576, monthly!$D228, FALSE)), "", HLOOKUP(X$1, m_preprocess!$1:$1048576, monthly!$D228, FALSE))</f>
        <v>22324.888919227065</v>
      </c>
      <c r="Y228">
        <f>IF(ISBLANK(HLOOKUP(Y$1, m_preprocess!$1:$1048576, monthly!$D228, FALSE)), "", HLOOKUP(Y$1, m_preprocess!$1:$1048576, monthly!$D228, FALSE))</f>
        <v>14.343243756672484</v>
      </c>
      <c r="Z228">
        <f>IF(ISBLANK(HLOOKUP(Z$1, m_preprocess!$1:$1048576, monthly!$D228, FALSE)), "", HLOOKUP(Z$1, m_preprocess!$1:$1048576, monthly!$D228, FALSE))</f>
        <v>-491.93138098999589</v>
      </c>
    </row>
    <row r="229" spans="1:26">
      <c r="A229" s="31">
        <v>40878</v>
      </c>
      <c r="B229">
        <v>2011</v>
      </c>
      <c r="C229">
        <v>12</v>
      </c>
      <c r="D229">
        <v>229</v>
      </c>
      <c r="E229">
        <f>IF(ISBLANK(HLOOKUP(E$1, m_preprocess!$1:$1048576, monthly!$D229, FALSE)), "", HLOOKUP(E$1, m_preprocess!$1:$1048576, monthly!$D229, FALSE))</f>
        <v>102.64540608540429</v>
      </c>
      <c r="F229">
        <f>IF(ISBLANK(HLOOKUP(F$1, m_preprocess!$1:$1048576, monthly!$D229, FALSE)), "", HLOOKUP(F$1, m_preprocess!$1:$1048576, monthly!$D229, FALSE))</f>
        <v>110.35464583487125</v>
      </c>
      <c r="G229">
        <f>IF(ISBLANK(HLOOKUP(G$1, m_preprocess!$1:$1048576, monthly!$D229, FALSE)), "", HLOOKUP(G$1, m_preprocess!$1:$1048576, monthly!$D229, FALSE))</f>
        <v>101.45337322274693</v>
      </c>
      <c r="H229">
        <f>IF(ISBLANK(HLOOKUP(H$1, m_preprocess!$1:$1048576, monthly!$D229, FALSE)), "", HLOOKUP(H$1, m_preprocess!$1:$1048576, monthly!$D229, FALSE))</f>
        <v>129.92106106057389</v>
      </c>
      <c r="I229">
        <f>IF(ISBLANK(HLOOKUP(I$1, m_preprocess!$1:$1048576, monthly!$D229, FALSE)), "", HLOOKUP(I$1, m_preprocess!$1:$1048576, monthly!$D229, FALSE))</f>
        <v>119.1</v>
      </c>
      <c r="J229">
        <f>IF(ISBLANK(HLOOKUP(J$1, m_preprocess!$1:$1048576, monthly!$D229, FALSE)), "", HLOOKUP(J$1, m_preprocess!$1:$1048576, monthly!$D229, FALSE))</f>
        <v>148.6</v>
      </c>
      <c r="K229">
        <f>IF(ISBLANK(HLOOKUP(K$1, m_preprocess!$1:$1048576, monthly!$D229, FALSE)), "", HLOOKUP(K$1, m_preprocess!$1:$1048576, monthly!$D229, FALSE))</f>
        <v>165.95981068058882</v>
      </c>
      <c r="L229">
        <f>IF(ISBLANK(HLOOKUP(L$1, m_preprocess!$1:$1048576, monthly!$D229, FALSE)), "", HLOOKUP(L$1, m_preprocess!$1:$1048576, monthly!$D229, FALSE))</f>
        <v>274.29336188987747</v>
      </c>
      <c r="M229">
        <f>IF(ISBLANK(HLOOKUP(M$1, m_preprocess!$1:$1048576, monthly!$D229, FALSE)), "", HLOOKUP(M$1, m_preprocess!$1:$1048576, monthly!$D229, FALSE))</f>
        <v>198.08093902668026</v>
      </c>
      <c r="N229">
        <f>IF(ISBLANK(HLOOKUP(N$1, m_preprocess!$1:$1048576, monthly!$D229, FALSE)), "", HLOOKUP(N$1, m_preprocess!$1:$1048576, monthly!$D229, FALSE))</f>
        <v>76.212422863197204</v>
      </c>
      <c r="O229">
        <f>IF(ISBLANK(HLOOKUP(O$1, m_preprocess!$1:$1048576, monthly!$D229, FALSE)), "", HLOOKUP(O$1, m_preprocess!$1:$1048576, monthly!$D229, FALSE))</f>
        <v>38.58502108453488</v>
      </c>
      <c r="P229">
        <f>IF(ISBLANK(HLOOKUP(P$1, m_preprocess!$1:$1048576, monthly!$D229, FALSE)), "", HLOOKUP(P$1, m_preprocess!$1:$1048576, monthly!$D229, FALSE))</f>
        <v>8.2814948948950136</v>
      </c>
      <c r="Q229">
        <f>IF(ISBLANK(HLOOKUP(Q$1, m_preprocess!$1:$1048576, monthly!$D229, FALSE)), "", HLOOKUP(Q$1, m_preprocess!$1:$1048576, monthly!$D229, FALSE))</f>
        <v>4.1547554568953222</v>
      </c>
      <c r="R229">
        <f>IF(ISBLANK(HLOOKUP(R$1, m_preprocess!$1:$1048576, monthly!$D229, FALSE)), "", HLOOKUP(R$1, m_preprocess!$1:$1048576, monthly!$D229, FALSE))</f>
        <v>4.1267394379996922</v>
      </c>
      <c r="S229">
        <f>IF(ISBLANK(HLOOKUP(S$1, m_preprocess!$1:$1048576, monthly!$D229, FALSE)), "", HLOOKUP(S$1, m_preprocess!$1:$1048576, monthly!$D229, FALSE))</f>
        <v>13.005296578589599</v>
      </c>
      <c r="T229">
        <f>IF(ISBLANK(HLOOKUP(T$1, m_preprocess!$1:$1048576, monthly!$D229, FALSE)), "", HLOOKUP(T$1, m_preprocess!$1:$1048576, monthly!$D229, FALSE))</f>
        <v>17.298229611050253</v>
      </c>
      <c r="U229">
        <f>IF(ISBLANK(HLOOKUP(U$1, m_preprocess!$1:$1048576, monthly!$D229, FALSE)), "", HLOOKUP(U$1, m_preprocess!$1:$1048576, monthly!$D229, FALSE))</f>
        <v>630215.29485577717</v>
      </c>
      <c r="V229">
        <f>IF(ISBLANK(HLOOKUP(V$1, m_preprocess!$1:$1048576, monthly!$D229, FALSE)), "", HLOOKUP(V$1, m_preprocess!$1:$1048576, monthly!$D229, FALSE))</f>
        <v>2134058.4108188725</v>
      </c>
      <c r="W229">
        <f>IF(ISBLANK(HLOOKUP(W$1, m_preprocess!$1:$1048576, monthly!$D229, FALSE)), "", HLOOKUP(W$1, m_preprocess!$1:$1048576, monthly!$D229, FALSE))</f>
        <v>77.883874888308171</v>
      </c>
      <c r="X229">
        <f>IF(ISBLANK(HLOOKUP(X$1, m_preprocess!$1:$1048576, monthly!$D229, FALSE)), "", HLOOKUP(X$1, m_preprocess!$1:$1048576, monthly!$D229, FALSE))</f>
        <v>22396.033570119973</v>
      </c>
      <c r="Y229">
        <f>IF(ISBLANK(HLOOKUP(Y$1, m_preprocess!$1:$1048576, monthly!$D229, FALSE)), "", HLOOKUP(Y$1, m_preprocess!$1:$1048576, monthly!$D229, FALSE))</f>
        <v>14.428156038894295</v>
      </c>
      <c r="Z229">
        <f>IF(ISBLANK(HLOOKUP(Z$1, m_preprocess!$1:$1048576, monthly!$D229, FALSE)), "", HLOOKUP(Z$1, m_preprocess!$1:$1048576, monthly!$D229, FALSE))</f>
        <v>-1309.5808418600072</v>
      </c>
    </row>
    <row r="230" spans="1:26">
      <c r="A230" s="31">
        <v>40909</v>
      </c>
      <c r="B230">
        <v>2012</v>
      </c>
      <c r="C230">
        <v>1</v>
      </c>
      <c r="D230">
        <v>230</v>
      </c>
      <c r="E230">
        <f>IF(ISBLANK(HLOOKUP(E$1, m_preprocess!$1:$1048576, monthly!$D230, FALSE)), "", HLOOKUP(E$1, m_preprocess!$1:$1048576, monthly!$D230, FALSE))</f>
        <v>92.160913304461474</v>
      </c>
      <c r="F230">
        <f>IF(ISBLANK(HLOOKUP(F$1, m_preprocess!$1:$1048576, monthly!$D230, FALSE)), "", HLOOKUP(F$1, m_preprocess!$1:$1048576, monthly!$D230, FALSE))</f>
        <v>91.202580160164459</v>
      </c>
      <c r="G230">
        <f>IF(ISBLANK(HLOOKUP(G$1, m_preprocess!$1:$1048576, monthly!$D230, FALSE)), "", HLOOKUP(G$1, m_preprocess!$1:$1048576, monthly!$D230, FALSE))</f>
        <v>98.123520549121722</v>
      </c>
      <c r="H230">
        <f>IF(ISBLANK(HLOOKUP(H$1, m_preprocess!$1:$1048576, monthly!$D230, FALSE)), "", HLOOKUP(H$1, m_preprocess!$1:$1048576, monthly!$D230, FALSE))</f>
        <v>89.259577123710926</v>
      </c>
      <c r="I230">
        <f>IF(ISBLANK(HLOOKUP(I$1, m_preprocess!$1:$1048576, monthly!$D230, FALSE)), "", HLOOKUP(I$1, m_preprocess!$1:$1048576, monthly!$D230, FALSE))</f>
        <v>63.6</v>
      </c>
      <c r="J230">
        <f>IF(ISBLANK(HLOOKUP(J$1, m_preprocess!$1:$1048576, monthly!$D230, FALSE)), "", HLOOKUP(J$1, m_preprocess!$1:$1048576, monthly!$D230, FALSE))</f>
        <v>128.6</v>
      </c>
      <c r="K230">
        <f>IF(ISBLANK(HLOOKUP(K$1, m_preprocess!$1:$1048576, monthly!$D230, FALSE)), "", HLOOKUP(K$1, m_preprocess!$1:$1048576, monthly!$D230, FALSE))</f>
        <v>160.16142840819776</v>
      </c>
      <c r="L230">
        <f>IF(ISBLANK(HLOOKUP(L$1, m_preprocess!$1:$1048576, monthly!$D230, FALSE)), "", HLOOKUP(L$1, m_preprocess!$1:$1048576, monthly!$D230, FALSE))</f>
        <v>261.02883904799774</v>
      </c>
      <c r="M230">
        <f>IF(ISBLANK(HLOOKUP(M$1, m_preprocess!$1:$1048576, monthly!$D230, FALSE)), "", HLOOKUP(M$1, m_preprocess!$1:$1048576, monthly!$D230, FALSE))</f>
        <v>193.95832792479058</v>
      </c>
      <c r="N230">
        <f>IF(ISBLANK(HLOOKUP(N$1, m_preprocess!$1:$1048576, monthly!$D230, FALSE)), "", HLOOKUP(N$1, m_preprocess!$1:$1048576, monthly!$D230, FALSE))</f>
        <v>67.070511123207183</v>
      </c>
      <c r="O230">
        <f>IF(ISBLANK(HLOOKUP(O$1, m_preprocess!$1:$1048576, monthly!$D230, FALSE)), "", HLOOKUP(O$1, m_preprocess!$1:$1048576, monthly!$D230, FALSE))</f>
        <v>38.839165078415199</v>
      </c>
      <c r="P230">
        <f>IF(ISBLANK(HLOOKUP(P$1, m_preprocess!$1:$1048576, monthly!$D230, FALSE)), "", HLOOKUP(P$1, m_preprocess!$1:$1048576, monthly!$D230, FALSE))</f>
        <v>7.5272234149250892</v>
      </c>
      <c r="Q230">
        <f>IF(ISBLANK(HLOOKUP(Q$1, m_preprocess!$1:$1048576, monthly!$D230, FALSE)), "", HLOOKUP(Q$1, m_preprocess!$1:$1048576, monthly!$D230, FALSE))</f>
        <v>3.7526963609320929</v>
      </c>
      <c r="R230">
        <f>IF(ISBLANK(HLOOKUP(R$1, m_preprocess!$1:$1048576, monthly!$D230, FALSE)), "", HLOOKUP(R$1, m_preprocess!$1:$1048576, monthly!$D230, FALSE))</f>
        <v>3.7745270539929963</v>
      </c>
      <c r="S230">
        <f>IF(ISBLANK(HLOOKUP(S$1, m_preprocess!$1:$1048576, monthly!$D230, FALSE)), "", HLOOKUP(S$1, m_preprocess!$1:$1048576, monthly!$D230, FALSE))</f>
        <v>18.062849097688314</v>
      </c>
      <c r="T230">
        <f>IF(ISBLANK(HLOOKUP(T$1, m_preprocess!$1:$1048576, monthly!$D230, FALSE)), "", HLOOKUP(T$1, m_preprocess!$1:$1048576, monthly!$D230, FALSE))</f>
        <v>13.249092565801789</v>
      </c>
      <c r="U230">
        <f>IF(ISBLANK(HLOOKUP(U$1, m_preprocess!$1:$1048576, monthly!$D230, FALSE)), "", HLOOKUP(U$1, m_preprocess!$1:$1048576, monthly!$D230, FALSE))</f>
        <v>562669.28934201563</v>
      </c>
      <c r="V230">
        <f>IF(ISBLANK(HLOOKUP(V$1, m_preprocess!$1:$1048576, monthly!$D230, FALSE)), "", HLOOKUP(V$1, m_preprocess!$1:$1048576, monthly!$D230, FALSE))</f>
        <v>2086601.9182262968</v>
      </c>
      <c r="W230">
        <f>IF(ISBLANK(HLOOKUP(W$1, m_preprocess!$1:$1048576, monthly!$D230, FALSE)), "", HLOOKUP(W$1, m_preprocess!$1:$1048576, monthly!$D230, FALSE))</f>
        <v>74.702370919298616</v>
      </c>
      <c r="X230">
        <f>IF(ISBLANK(HLOOKUP(X$1, m_preprocess!$1:$1048576, monthly!$D230, FALSE)), "", HLOOKUP(X$1, m_preprocess!$1:$1048576, monthly!$D230, FALSE))</f>
        <v>22222.656891217172</v>
      </c>
      <c r="Y230">
        <f>IF(ISBLANK(HLOOKUP(Y$1, m_preprocess!$1:$1048576, monthly!$D230, FALSE)), "", HLOOKUP(Y$1, m_preprocess!$1:$1048576, monthly!$D230, FALSE))</f>
        <v>14.579778660421447</v>
      </c>
      <c r="Z230">
        <f>IF(ISBLANK(HLOOKUP(Z$1, m_preprocess!$1:$1048576, monthly!$D230, FALSE)), "", HLOOKUP(Z$1, m_preprocess!$1:$1048576, monthly!$D230, FALSE))</f>
        <v>-335.32910150000316</v>
      </c>
    </row>
    <row r="231" spans="1:26">
      <c r="A231" s="31">
        <v>40940</v>
      </c>
      <c r="B231">
        <v>2012</v>
      </c>
      <c r="C231">
        <v>2</v>
      </c>
      <c r="D231">
        <v>231</v>
      </c>
      <c r="E231">
        <f>IF(ISBLANK(HLOOKUP(E$1, m_preprocess!$1:$1048576, monthly!$D231, FALSE)), "", HLOOKUP(E$1, m_preprocess!$1:$1048576, monthly!$D231, FALSE))</f>
        <v>95.761412357813683</v>
      </c>
      <c r="F231">
        <f>IF(ISBLANK(HLOOKUP(F$1, m_preprocess!$1:$1048576, monthly!$D231, FALSE)), "", HLOOKUP(F$1, m_preprocess!$1:$1048576, monthly!$D231, FALSE))</f>
        <v>95.022146183588745</v>
      </c>
      <c r="G231">
        <f>IF(ISBLANK(HLOOKUP(G$1, m_preprocess!$1:$1048576, monthly!$D231, FALSE)), "", HLOOKUP(G$1, m_preprocess!$1:$1048576, monthly!$D231, FALSE))</f>
        <v>102.45719583231754</v>
      </c>
      <c r="H231">
        <f>IF(ISBLANK(HLOOKUP(H$1, m_preprocess!$1:$1048576, monthly!$D231, FALSE)), "", HLOOKUP(H$1, m_preprocess!$1:$1048576, monthly!$D231, FALSE))</f>
        <v>87.699652413391235</v>
      </c>
      <c r="I231">
        <f>IF(ISBLANK(HLOOKUP(I$1, m_preprocess!$1:$1048576, monthly!$D231, FALSE)), "", HLOOKUP(I$1, m_preprocess!$1:$1048576, monthly!$D231, FALSE))</f>
        <v>73.3</v>
      </c>
      <c r="J231">
        <f>IF(ISBLANK(HLOOKUP(J$1, m_preprocess!$1:$1048576, monthly!$D231, FALSE)), "", HLOOKUP(J$1, m_preprocess!$1:$1048576, monthly!$D231, FALSE))</f>
        <v>122.37</v>
      </c>
      <c r="K231">
        <f>IF(ISBLANK(HLOOKUP(K$1, m_preprocess!$1:$1048576, monthly!$D231, FALSE)), "", HLOOKUP(K$1, m_preprocess!$1:$1048576, monthly!$D231, FALSE))</f>
        <v>160.85230710047747</v>
      </c>
      <c r="L231">
        <f>IF(ISBLANK(HLOOKUP(L$1, m_preprocess!$1:$1048576, monthly!$D231, FALSE)), "", HLOOKUP(L$1, m_preprocess!$1:$1048576, monthly!$D231, FALSE))</f>
        <v>274.97706415231181</v>
      </c>
      <c r="M231">
        <f>IF(ISBLANK(HLOOKUP(M$1, m_preprocess!$1:$1048576, monthly!$D231, FALSE)), "", HLOOKUP(M$1, m_preprocess!$1:$1048576, monthly!$D231, FALSE))</f>
        <v>197.66180511778424</v>
      </c>
      <c r="N231">
        <f>IF(ISBLANK(HLOOKUP(N$1, m_preprocess!$1:$1048576, monthly!$D231, FALSE)), "", HLOOKUP(N$1, m_preprocess!$1:$1048576, monthly!$D231, FALSE))</f>
        <v>77.315259034527543</v>
      </c>
      <c r="O231">
        <f>IF(ISBLANK(HLOOKUP(O$1, m_preprocess!$1:$1048576, monthly!$D231, FALSE)), "", HLOOKUP(O$1, m_preprocess!$1:$1048576, monthly!$D231, FALSE))</f>
        <v>40.662156470729691</v>
      </c>
      <c r="P231">
        <f>IF(ISBLANK(HLOOKUP(P$1, m_preprocess!$1:$1048576, monthly!$D231, FALSE)), "", HLOOKUP(P$1, m_preprocess!$1:$1048576, monthly!$D231, FALSE))</f>
        <v>8.5889986421530082</v>
      </c>
      <c r="Q231">
        <f>IF(ISBLANK(HLOOKUP(Q$1, m_preprocess!$1:$1048576, monthly!$D231, FALSE)), "", HLOOKUP(Q$1, m_preprocess!$1:$1048576, monthly!$D231, FALSE))</f>
        <v>4.0124047836244987</v>
      </c>
      <c r="R231">
        <f>IF(ISBLANK(HLOOKUP(R$1, m_preprocess!$1:$1048576, monthly!$D231, FALSE)), "", HLOOKUP(R$1, m_preprocess!$1:$1048576, monthly!$D231, FALSE))</f>
        <v>4.5765938585285095</v>
      </c>
      <c r="S231">
        <f>IF(ISBLANK(HLOOKUP(S$1, m_preprocess!$1:$1048576, monthly!$D231, FALSE)), "", HLOOKUP(S$1, m_preprocess!$1:$1048576, monthly!$D231, FALSE))</f>
        <v>17.863301709997597</v>
      </c>
      <c r="T231">
        <f>IF(ISBLANK(HLOOKUP(T$1, m_preprocess!$1:$1048576, monthly!$D231, FALSE)), "", HLOOKUP(T$1, m_preprocess!$1:$1048576, monthly!$D231, FALSE))</f>
        <v>14.209856118579072</v>
      </c>
      <c r="U231">
        <f>IF(ISBLANK(HLOOKUP(U$1, m_preprocess!$1:$1048576, monthly!$D231, FALSE)), "", HLOOKUP(U$1, m_preprocess!$1:$1048576, monthly!$D231, FALSE))</f>
        <v>550513.41974299133</v>
      </c>
      <c r="V231">
        <f>IF(ISBLANK(HLOOKUP(V$1, m_preprocess!$1:$1048576, monthly!$D231, FALSE)), "", HLOOKUP(V$1, m_preprocess!$1:$1048576, monthly!$D231, FALSE))</f>
        <v>2131505.5112623908</v>
      </c>
      <c r="W231">
        <f>IF(ISBLANK(HLOOKUP(W$1, m_preprocess!$1:$1048576, monthly!$D231, FALSE)), "", HLOOKUP(W$1, m_preprocess!$1:$1048576, monthly!$D231, FALSE))</f>
        <v>72.393879164405476</v>
      </c>
      <c r="X231">
        <f>IF(ISBLANK(HLOOKUP(X$1, m_preprocess!$1:$1048576, monthly!$D231, FALSE)), "", HLOOKUP(X$1, m_preprocess!$1:$1048576, monthly!$D231, FALSE))</f>
        <v>22156.763973913483</v>
      </c>
      <c r="Y231">
        <f>IF(ISBLANK(HLOOKUP(Y$1, m_preprocess!$1:$1048576, monthly!$D231, FALSE)), "", HLOOKUP(Y$1, m_preprocess!$1:$1048576, monthly!$D231, FALSE))</f>
        <v>15.200322526408657</v>
      </c>
      <c r="Z231">
        <f>IF(ISBLANK(HLOOKUP(Z$1, m_preprocess!$1:$1048576, monthly!$D231, FALSE)), "", HLOOKUP(Z$1, m_preprocess!$1:$1048576, monthly!$D231, FALSE))</f>
        <v>-335.29813494000609</v>
      </c>
    </row>
    <row r="232" spans="1:26">
      <c r="A232" s="31">
        <v>40969</v>
      </c>
      <c r="B232">
        <v>2012</v>
      </c>
      <c r="C232">
        <v>3</v>
      </c>
      <c r="D232">
        <v>232</v>
      </c>
      <c r="E232">
        <f>IF(ISBLANK(HLOOKUP(E$1, m_preprocess!$1:$1048576, monthly!$D232, FALSE)), "", HLOOKUP(E$1, m_preprocess!$1:$1048576, monthly!$D232, FALSE))</f>
        <v>103.72481680597092</v>
      </c>
      <c r="F232">
        <f>IF(ISBLANK(HLOOKUP(F$1, m_preprocess!$1:$1048576, monthly!$D232, FALSE)), "", HLOOKUP(F$1, m_preprocess!$1:$1048576, monthly!$D232, FALSE))</f>
        <v>103.31729965712346</v>
      </c>
      <c r="G232">
        <f>IF(ISBLANK(HLOOKUP(G$1, m_preprocess!$1:$1048576, monthly!$D232, FALSE)), "", HLOOKUP(G$1, m_preprocess!$1:$1048576, monthly!$D232, FALSE))</f>
        <v>102.46918879598101</v>
      </c>
      <c r="H232">
        <f>IF(ISBLANK(HLOOKUP(H$1, m_preprocess!$1:$1048576, monthly!$D232, FALSE)), "", HLOOKUP(H$1, m_preprocess!$1:$1048576, monthly!$D232, FALSE))</f>
        <v>94.808443369854444</v>
      </c>
      <c r="I232">
        <f>IF(ISBLANK(HLOOKUP(I$1, m_preprocess!$1:$1048576, monthly!$D232, FALSE)), "", HLOOKUP(I$1, m_preprocess!$1:$1048576, monthly!$D232, FALSE))</f>
        <v>60.5</v>
      </c>
      <c r="J232">
        <f>IF(ISBLANK(HLOOKUP(J$1, m_preprocess!$1:$1048576, monthly!$D232, FALSE)), "", HLOOKUP(J$1, m_preprocess!$1:$1048576, monthly!$D232, FALSE))</f>
        <v>128.09</v>
      </c>
      <c r="K232">
        <f>IF(ISBLANK(HLOOKUP(K$1, m_preprocess!$1:$1048576, monthly!$D232, FALSE)), "", HLOOKUP(K$1, m_preprocess!$1:$1048576, monthly!$D232, FALSE))</f>
        <v>162.30889454156181</v>
      </c>
      <c r="L232">
        <f>IF(ISBLANK(HLOOKUP(L$1, m_preprocess!$1:$1048576, monthly!$D232, FALSE)), "", HLOOKUP(L$1, m_preprocess!$1:$1048576, monthly!$D232, FALSE))</f>
        <v>315.06437488047931</v>
      </c>
      <c r="M232">
        <f>IF(ISBLANK(HLOOKUP(M$1, m_preprocess!$1:$1048576, monthly!$D232, FALSE)), "", HLOOKUP(M$1, m_preprocess!$1:$1048576, monthly!$D232, FALSE))</f>
        <v>229.61109649218577</v>
      </c>
      <c r="N232">
        <f>IF(ISBLANK(HLOOKUP(N$1, m_preprocess!$1:$1048576, monthly!$D232, FALSE)), "", HLOOKUP(N$1, m_preprocess!$1:$1048576, monthly!$D232, FALSE))</f>
        <v>85.453278388293541</v>
      </c>
      <c r="O232">
        <f>IF(ISBLANK(HLOOKUP(O$1, m_preprocess!$1:$1048576, monthly!$D232, FALSE)), "", HLOOKUP(O$1, m_preprocess!$1:$1048576, monthly!$D232, FALSE))</f>
        <v>44.773883205381637</v>
      </c>
      <c r="P232">
        <f>IF(ISBLANK(HLOOKUP(P$1, m_preprocess!$1:$1048576, monthly!$D232, FALSE)), "", HLOOKUP(P$1, m_preprocess!$1:$1048576, monthly!$D232, FALSE))</f>
        <v>9.5180573839666263</v>
      </c>
      <c r="Q232">
        <f>IF(ISBLANK(HLOOKUP(Q$1, m_preprocess!$1:$1048576, monthly!$D232, FALSE)), "", HLOOKUP(Q$1, m_preprocess!$1:$1048576, monthly!$D232, FALSE))</f>
        <v>4.583288946823302</v>
      </c>
      <c r="R232">
        <f>IF(ISBLANK(HLOOKUP(R$1, m_preprocess!$1:$1048576, monthly!$D232, FALSE)), "", HLOOKUP(R$1, m_preprocess!$1:$1048576, monthly!$D232, FALSE))</f>
        <v>4.9347684371433242</v>
      </c>
      <c r="S232">
        <f>IF(ISBLANK(HLOOKUP(S$1, m_preprocess!$1:$1048576, monthly!$D232, FALSE)), "", HLOOKUP(S$1, m_preprocess!$1:$1048576, monthly!$D232, FALSE))</f>
        <v>19.371620375172718</v>
      </c>
      <c r="T232">
        <f>IF(ISBLANK(HLOOKUP(T$1, m_preprocess!$1:$1048576, monthly!$D232, FALSE)), "", HLOOKUP(T$1, m_preprocess!$1:$1048576, monthly!$D232, FALSE))</f>
        <v>15.884205446242294</v>
      </c>
      <c r="U232">
        <f>IF(ISBLANK(HLOOKUP(U$1, m_preprocess!$1:$1048576, monthly!$D232, FALSE)), "", HLOOKUP(U$1, m_preprocess!$1:$1048576, monthly!$D232, FALSE))</f>
        <v>543923.40277067048</v>
      </c>
      <c r="V232">
        <f>IF(ISBLANK(HLOOKUP(V$1, m_preprocess!$1:$1048576, monthly!$D232, FALSE)), "", HLOOKUP(V$1, m_preprocess!$1:$1048576, monthly!$D232, FALSE))</f>
        <v>2126991.6789651182</v>
      </c>
      <c r="W232">
        <f>IF(ISBLANK(HLOOKUP(W$1, m_preprocess!$1:$1048576, monthly!$D232, FALSE)), "", HLOOKUP(W$1, m_preprocess!$1:$1048576, monthly!$D232, FALSE))</f>
        <v>71.940712521493751</v>
      </c>
      <c r="X232">
        <f>IF(ISBLANK(HLOOKUP(X$1, m_preprocess!$1:$1048576, monthly!$D232, FALSE)), "", HLOOKUP(X$1, m_preprocess!$1:$1048576, monthly!$D232, FALSE))</f>
        <v>22414.886295441276</v>
      </c>
      <c r="Y232">
        <f>IF(ISBLANK(HLOOKUP(Y$1, m_preprocess!$1:$1048576, monthly!$D232, FALSE)), "", HLOOKUP(Y$1, m_preprocess!$1:$1048576, monthly!$D232, FALSE))</f>
        <v>15.614521417342683</v>
      </c>
      <c r="Z232">
        <f>IF(ISBLANK(HLOOKUP(Z$1, m_preprocess!$1:$1048576, monthly!$D232, FALSE)), "", HLOOKUP(Z$1, m_preprocess!$1:$1048576, monthly!$D232, FALSE))</f>
        <v>-647.98852238999461</v>
      </c>
    </row>
    <row r="233" spans="1:26">
      <c r="A233" s="31">
        <v>41000</v>
      </c>
      <c r="B233">
        <v>2012</v>
      </c>
      <c r="C233">
        <v>4</v>
      </c>
      <c r="D233">
        <v>233</v>
      </c>
      <c r="E233">
        <f>IF(ISBLANK(HLOOKUP(E$1, m_preprocess!$1:$1048576, monthly!$D233, FALSE)), "", HLOOKUP(E$1, m_preprocess!$1:$1048576, monthly!$D233, FALSE))</f>
        <v>90.87862080696884</v>
      </c>
      <c r="F233">
        <f>IF(ISBLANK(HLOOKUP(F$1, m_preprocess!$1:$1048576, monthly!$D233, FALSE)), "", HLOOKUP(F$1, m_preprocess!$1:$1048576, monthly!$D233, FALSE))</f>
        <v>92.73384526845993</v>
      </c>
      <c r="G233">
        <f>IF(ISBLANK(HLOOKUP(G$1, m_preprocess!$1:$1048576, monthly!$D233, FALSE)), "", HLOOKUP(G$1, m_preprocess!$1:$1048576, monthly!$D233, FALSE))</f>
        <v>102.04861830925509</v>
      </c>
      <c r="H233">
        <f>IF(ISBLANK(HLOOKUP(H$1, m_preprocess!$1:$1048576, monthly!$D233, FALSE)), "", HLOOKUP(H$1, m_preprocess!$1:$1048576, monthly!$D233, FALSE))</f>
        <v>86.623407404494557</v>
      </c>
      <c r="I233">
        <f>IF(ISBLANK(HLOOKUP(I$1, m_preprocess!$1:$1048576, monthly!$D233, FALSE)), "", HLOOKUP(I$1, m_preprocess!$1:$1048576, monthly!$D233, FALSE))</f>
        <v>58.9</v>
      </c>
      <c r="J233">
        <f>IF(ISBLANK(HLOOKUP(J$1, m_preprocess!$1:$1048576, monthly!$D233, FALSE)), "", HLOOKUP(J$1, m_preprocess!$1:$1048576, monthly!$D233, FALSE))</f>
        <v>129.07</v>
      </c>
      <c r="K233">
        <f>IF(ISBLANK(HLOOKUP(K$1, m_preprocess!$1:$1048576, monthly!$D233, FALSE)), "", HLOOKUP(K$1, m_preprocess!$1:$1048576, monthly!$D233, FALSE))</f>
        <v>163.61825920073468</v>
      </c>
      <c r="L233">
        <f>IF(ISBLANK(HLOOKUP(L$1, m_preprocess!$1:$1048576, monthly!$D233, FALSE)), "", HLOOKUP(L$1, m_preprocess!$1:$1048576, monthly!$D233, FALSE))</f>
        <v>273.43592982128058</v>
      </c>
      <c r="M233">
        <f>IF(ISBLANK(HLOOKUP(M$1, m_preprocess!$1:$1048576, monthly!$D233, FALSE)), "", HLOOKUP(M$1, m_preprocess!$1:$1048576, monthly!$D233, FALSE))</f>
        <v>202.04330185397765</v>
      </c>
      <c r="N233">
        <f>IF(ISBLANK(HLOOKUP(N$1, m_preprocess!$1:$1048576, monthly!$D233, FALSE)), "", HLOOKUP(N$1, m_preprocess!$1:$1048576, monthly!$D233, FALSE))</f>
        <v>71.392627967302914</v>
      </c>
      <c r="O233">
        <f>IF(ISBLANK(HLOOKUP(O$1, m_preprocess!$1:$1048576, monthly!$D233, FALSE)), "", HLOOKUP(O$1, m_preprocess!$1:$1048576, monthly!$D233, FALSE))</f>
        <v>39.592107743788382</v>
      </c>
      <c r="P233">
        <f>IF(ISBLANK(HLOOKUP(P$1, m_preprocess!$1:$1048576, monthly!$D233, FALSE)), "", HLOOKUP(P$1, m_preprocess!$1:$1048576, monthly!$D233, FALSE))</f>
        <v>8.3707528860881819</v>
      </c>
      <c r="Q233">
        <f>IF(ISBLANK(HLOOKUP(Q$1, m_preprocess!$1:$1048576, monthly!$D233, FALSE)), "", HLOOKUP(Q$1, m_preprocess!$1:$1048576, monthly!$D233, FALSE))</f>
        <v>3.8106805688130643</v>
      </c>
      <c r="R233">
        <f>IF(ISBLANK(HLOOKUP(R$1, m_preprocess!$1:$1048576, monthly!$D233, FALSE)), "", HLOOKUP(R$1, m_preprocess!$1:$1048576, monthly!$D233, FALSE))</f>
        <v>4.5600723172751181</v>
      </c>
      <c r="S233">
        <f>IF(ISBLANK(HLOOKUP(S$1, m_preprocess!$1:$1048576, monthly!$D233, FALSE)), "", HLOOKUP(S$1, m_preprocess!$1:$1048576, monthly!$D233, FALSE))</f>
        <v>16.599767470756859</v>
      </c>
      <c r="T233">
        <f>IF(ISBLANK(HLOOKUP(T$1, m_preprocess!$1:$1048576, monthly!$D233, FALSE)), "", HLOOKUP(T$1, m_preprocess!$1:$1048576, monthly!$D233, FALSE))</f>
        <v>14.621587386943322</v>
      </c>
      <c r="U233">
        <f>IF(ISBLANK(HLOOKUP(U$1, m_preprocess!$1:$1048576, monthly!$D233, FALSE)), "", HLOOKUP(U$1, m_preprocess!$1:$1048576, monthly!$D233, FALSE))</f>
        <v>547391.86017801415</v>
      </c>
      <c r="V233">
        <f>IF(ISBLANK(HLOOKUP(V$1, m_preprocess!$1:$1048576, monthly!$D233, FALSE)), "", HLOOKUP(V$1, m_preprocess!$1:$1048576, monthly!$D233, FALSE))</f>
        <v>2109440.3256051983</v>
      </c>
      <c r="W233">
        <f>IF(ISBLANK(HLOOKUP(W$1, m_preprocess!$1:$1048576, monthly!$D233, FALSE)), "", HLOOKUP(W$1, m_preprocess!$1:$1048576, monthly!$D233, FALSE))</f>
        <v>72.529744764466258</v>
      </c>
      <c r="X233">
        <f>IF(ISBLANK(HLOOKUP(X$1, m_preprocess!$1:$1048576, monthly!$D233, FALSE)), "", HLOOKUP(X$1, m_preprocess!$1:$1048576, monthly!$D233, FALSE))</f>
        <v>22468.099569074977</v>
      </c>
      <c r="Y233">
        <f>IF(ISBLANK(HLOOKUP(Y$1, m_preprocess!$1:$1048576, monthly!$D233, FALSE)), "", HLOOKUP(Y$1, m_preprocess!$1:$1048576, monthly!$D233, FALSE))</f>
        <v>15.80666838920556</v>
      </c>
      <c r="Z233">
        <f>IF(ISBLANK(HLOOKUP(Z$1, m_preprocess!$1:$1048576, monthly!$D233, FALSE)), "", HLOOKUP(Z$1, m_preprocess!$1:$1048576, monthly!$D233, FALSE))</f>
        <v>-358.22645670000111</v>
      </c>
    </row>
    <row r="234" spans="1:26">
      <c r="A234" s="31">
        <v>41030</v>
      </c>
      <c r="B234">
        <v>2012</v>
      </c>
      <c r="C234">
        <v>5</v>
      </c>
      <c r="D234">
        <v>234</v>
      </c>
      <c r="E234">
        <f>IF(ISBLANK(HLOOKUP(E$1, m_preprocess!$1:$1048576, monthly!$D234, FALSE)), "", HLOOKUP(E$1, m_preprocess!$1:$1048576, monthly!$D234, FALSE))</f>
        <v>102.4893884603032</v>
      </c>
      <c r="F234">
        <f>IF(ISBLANK(HLOOKUP(F$1, m_preprocess!$1:$1048576, monthly!$D234, FALSE)), "", HLOOKUP(F$1, m_preprocess!$1:$1048576, monthly!$D234, FALSE))</f>
        <v>98.509662792513737</v>
      </c>
      <c r="G234">
        <f>IF(ISBLANK(HLOOKUP(G$1, m_preprocess!$1:$1048576, monthly!$D234, FALSE)), "", HLOOKUP(G$1, m_preprocess!$1:$1048576, monthly!$D234, FALSE))</f>
        <v>102.45327417397587</v>
      </c>
      <c r="H234">
        <f>IF(ISBLANK(HLOOKUP(H$1, m_preprocess!$1:$1048576, monthly!$D234, FALSE)), "", HLOOKUP(H$1, m_preprocess!$1:$1048576, monthly!$D234, FALSE))</f>
        <v>91.930772425149954</v>
      </c>
      <c r="I234">
        <f>IF(ISBLANK(HLOOKUP(I$1, m_preprocess!$1:$1048576, monthly!$D234, FALSE)), "", HLOOKUP(I$1, m_preprocess!$1:$1048576, monthly!$D234, FALSE))</f>
        <v>83.2</v>
      </c>
      <c r="J234">
        <f>IF(ISBLANK(HLOOKUP(J$1, m_preprocess!$1:$1048576, monthly!$D234, FALSE)), "", HLOOKUP(J$1, m_preprocess!$1:$1048576, monthly!$D234, FALSE))</f>
        <v>135.6</v>
      </c>
      <c r="K234">
        <f>IF(ISBLANK(HLOOKUP(K$1, m_preprocess!$1:$1048576, monthly!$D234, FALSE)), "", HLOOKUP(K$1, m_preprocess!$1:$1048576, monthly!$D234, FALSE))</f>
        <v>162.0924881351809</v>
      </c>
      <c r="L234">
        <f>IF(ISBLANK(HLOOKUP(L$1, m_preprocess!$1:$1048576, monthly!$D234, FALSE)), "", HLOOKUP(L$1, m_preprocess!$1:$1048576, monthly!$D234, FALSE))</f>
        <v>297.79984640407997</v>
      </c>
      <c r="M234">
        <f>IF(ISBLANK(HLOOKUP(M$1, m_preprocess!$1:$1048576, monthly!$D234, FALSE)), "", HLOOKUP(M$1, m_preprocess!$1:$1048576, monthly!$D234, FALSE))</f>
        <v>207.23081069556099</v>
      </c>
      <c r="N234">
        <f>IF(ISBLANK(HLOOKUP(N$1, m_preprocess!$1:$1048576, monthly!$D234, FALSE)), "", HLOOKUP(N$1, m_preprocess!$1:$1048576, monthly!$D234, FALSE))</f>
        <v>90.569035708518967</v>
      </c>
      <c r="O234">
        <f>IF(ISBLANK(HLOOKUP(O$1, m_preprocess!$1:$1048576, monthly!$D234, FALSE)), "", HLOOKUP(O$1, m_preprocess!$1:$1048576, monthly!$D234, FALSE))</f>
        <v>49.556929515470536</v>
      </c>
      <c r="P234">
        <f>IF(ISBLANK(HLOOKUP(P$1, m_preprocess!$1:$1048576, monthly!$D234, FALSE)), "", HLOOKUP(P$1, m_preprocess!$1:$1048576, monthly!$D234, FALSE))</f>
        <v>9.6722313531909592</v>
      </c>
      <c r="Q234">
        <f>IF(ISBLANK(HLOOKUP(Q$1, m_preprocess!$1:$1048576, monthly!$D234, FALSE)), "", HLOOKUP(Q$1, m_preprocess!$1:$1048576, monthly!$D234, FALSE))</f>
        <v>4.3177762170747265</v>
      </c>
      <c r="R234">
        <f>IF(ISBLANK(HLOOKUP(R$1, m_preprocess!$1:$1048576, monthly!$D234, FALSE)), "", HLOOKUP(R$1, m_preprocess!$1:$1048576, monthly!$D234, FALSE))</f>
        <v>5.3544551361162318</v>
      </c>
      <c r="S234">
        <f>IF(ISBLANK(HLOOKUP(S$1, m_preprocess!$1:$1048576, monthly!$D234, FALSE)), "", HLOOKUP(S$1, m_preprocess!$1:$1048576, monthly!$D234, FALSE))</f>
        <v>22.13415883481937</v>
      </c>
      <c r="T234">
        <f>IF(ISBLANK(HLOOKUP(T$1, m_preprocess!$1:$1048576, monthly!$D234, FALSE)), "", HLOOKUP(T$1, m_preprocess!$1:$1048576, monthly!$D234, FALSE))</f>
        <v>17.75053932746021</v>
      </c>
      <c r="U234">
        <f>IF(ISBLANK(HLOOKUP(U$1, m_preprocess!$1:$1048576, monthly!$D234, FALSE)), "", HLOOKUP(U$1, m_preprocess!$1:$1048576, monthly!$D234, FALSE))</f>
        <v>540910.04371190479</v>
      </c>
      <c r="V234">
        <f>IF(ISBLANK(HLOOKUP(V$1, m_preprocess!$1:$1048576, monthly!$D234, FALSE)), "", HLOOKUP(V$1, m_preprocess!$1:$1048576, monthly!$D234, FALSE))</f>
        <v>2135097.3376798895</v>
      </c>
      <c r="W234">
        <f>IF(ISBLANK(HLOOKUP(W$1, m_preprocess!$1:$1048576, monthly!$D234, FALSE)), "", HLOOKUP(W$1, m_preprocess!$1:$1048576, monthly!$D234, FALSE))</f>
        <v>72.40474699215828</v>
      </c>
      <c r="X234">
        <f>IF(ISBLANK(HLOOKUP(X$1, m_preprocess!$1:$1048576, monthly!$D234, FALSE)), "", HLOOKUP(X$1, m_preprocess!$1:$1048576, monthly!$D234, FALSE))</f>
        <v>22624.235022980149</v>
      </c>
      <c r="Y234">
        <f>IF(ISBLANK(HLOOKUP(Y$1, m_preprocess!$1:$1048576, monthly!$D234, FALSE)), "", HLOOKUP(Y$1, m_preprocess!$1:$1048576, monthly!$D234, FALSE))</f>
        <v>15.722440001452528</v>
      </c>
      <c r="Z234">
        <f>IF(ISBLANK(HLOOKUP(Z$1, m_preprocess!$1:$1048576, monthly!$D234, FALSE)), "", HLOOKUP(Z$1, m_preprocess!$1:$1048576, monthly!$D234, FALSE))</f>
        <v>-79.452533200002108</v>
      </c>
    </row>
    <row r="235" spans="1:26">
      <c r="A235" s="31">
        <v>41061</v>
      </c>
      <c r="B235">
        <v>2012</v>
      </c>
      <c r="C235">
        <v>6</v>
      </c>
      <c r="D235">
        <v>235</v>
      </c>
      <c r="E235">
        <f>IF(ISBLANK(HLOOKUP(E$1, m_preprocess!$1:$1048576, monthly!$D235, FALSE)), "", HLOOKUP(E$1, m_preprocess!$1:$1048576, monthly!$D235, FALSE))</f>
        <v>99.931859540482577</v>
      </c>
      <c r="F235">
        <f>IF(ISBLANK(HLOOKUP(F$1, m_preprocess!$1:$1048576, monthly!$D235, FALSE)), "", HLOOKUP(F$1, m_preprocess!$1:$1048576, monthly!$D235, FALSE))</f>
        <v>100.47664236003729</v>
      </c>
      <c r="G235">
        <f>IF(ISBLANK(HLOOKUP(G$1, m_preprocess!$1:$1048576, monthly!$D235, FALSE)), "", HLOOKUP(G$1, m_preprocess!$1:$1048576, monthly!$D235, FALSE))</f>
        <v>102.42903044735245</v>
      </c>
      <c r="H235">
        <f>IF(ISBLANK(HLOOKUP(H$1, m_preprocess!$1:$1048576, monthly!$D235, FALSE)), "", HLOOKUP(H$1, m_preprocess!$1:$1048576, monthly!$D235, FALSE))</f>
        <v>93.880157797953686</v>
      </c>
      <c r="I235">
        <f>IF(ISBLANK(HLOOKUP(I$1, m_preprocess!$1:$1048576, monthly!$D235, FALSE)), "", HLOOKUP(I$1, m_preprocess!$1:$1048576, monthly!$D235, FALSE))</f>
        <v>83</v>
      </c>
      <c r="J235">
        <f>IF(ISBLANK(HLOOKUP(J$1, m_preprocess!$1:$1048576, monthly!$D235, FALSE)), "", HLOOKUP(J$1, m_preprocess!$1:$1048576, monthly!$D235, FALSE))</f>
        <v>135.41999999999999</v>
      </c>
      <c r="K235">
        <f>IF(ISBLANK(HLOOKUP(K$1, m_preprocess!$1:$1048576, monthly!$D235, FALSE)), "", HLOOKUP(K$1, m_preprocess!$1:$1048576, monthly!$D235, FALSE))</f>
        <v>155.10507755755623</v>
      </c>
      <c r="L235">
        <f>IF(ISBLANK(HLOOKUP(L$1, m_preprocess!$1:$1048576, monthly!$D235, FALSE)), "", HLOOKUP(L$1, m_preprocess!$1:$1048576, monthly!$D235, FALSE))</f>
        <v>262.90760300763958</v>
      </c>
      <c r="M235">
        <f>IF(ISBLANK(HLOOKUP(M$1, m_preprocess!$1:$1048576, monthly!$D235, FALSE)), "", HLOOKUP(M$1, m_preprocess!$1:$1048576, monthly!$D235, FALSE))</f>
        <v>178.78504310560788</v>
      </c>
      <c r="N235">
        <f>IF(ISBLANK(HLOOKUP(N$1, m_preprocess!$1:$1048576, monthly!$D235, FALSE)), "", HLOOKUP(N$1, m_preprocess!$1:$1048576, monthly!$D235, FALSE))</f>
        <v>84.122559902031711</v>
      </c>
      <c r="O235">
        <f>IF(ISBLANK(HLOOKUP(O$1, m_preprocess!$1:$1048576, monthly!$D235, FALSE)), "", HLOOKUP(O$1, m_preprocess!$1:$1048576, monthly!$D235, FALSE))</f>
        <v>45.574939562615839</v>
      </c>
      <c r="P235">
        <f>IF(ISBLANK(HLOOKUP(P$1, m_preprocess!$1:$1048576, monthly!$D235, FALSE)), "", HLOOKUP(P$1, m_preprocess!$1:$1048576, monthly!$D235, FALSE))</f>
        <v>9.2283804696376173</v>
      </c>
      <c r="Q235">
        <f>IF(ISBLANK(HLOOKUP(Q$1, m_preprocess!$1:$1048576, monthly!$D235, FALSE)), "", HLOOKUP(Q$1, m_preprocess!$1:$1048576, monthly!$D235, FALSE))</f>
        <v>4.5085546785482213</v>
      </c>
      <c r="R235">
        <f>IF(ISBLANK(HLOOKUP(R$1, m_preprocess!$1:$1048576, monthly!$D235, FALSE)), "", HLOOKUP(R$1, m_preprocess!$1:$1048576, monthly!$D235, FALSE))</f>
        <v>4.7198257910893959</v>
      </c>
      <c r="S235">
        <f>IF(ISBLANK(HLOOKUP(S$1, m_preprocess!$1:$1048576, monthly!$D235, FALSE)), "", HLOOKUP(S$1, m_preprocess!$1:$1048576, monthly!$D235, FALSE))</f>
        <v>20.897443486453302</v>
      </c>
      <c r="T235">
        <f>IF(ISBLANK(HLOOKUP(T$1, m_preprocess!$1:$1048576, monthly!$D235, FALSE)), "", HLOOKUP(T$1, m_preprocess!$1:$1048576, monthly!$D235, FALSE))</f>
        <v>15.449115606524916</v>
      </c>
      <c r="U235">
        <f>IF(ISBLANK(HLOOKUP(U$1, m_preprocess!$1:$1048576, monthly!$D235, FALSE)), "", HLOOKUP(U$1, m_preprocess!$1:$1048576, monthly!$D235, FALSE))</f>
        <v>555877.4215894246</v>
      </c>
      <c r="V235">
        <f>IF(ISBLANK(HLOOKUP(V$1, m_preprocess!$1:$1048576, monthly!$D235, FALSE)), "", HLOOKUP(V$1, m_preprocess!$1:$1048576, monthly!$D235, FALSE))</f>
        <v>2145175.7831835877</v>
      </c>
      <c r="W235">
        <f>IF(ISBLANK(HLOOKUP(W$1, m_preprocess!$1:$1048576, monthly!$D235, FALSE)), "", HLOOKUP(W$1, m_preprocess!$1:$1048576, monthly!$D235, FALSE))</f>
        <v>71.512033359599371</v>
      </c>
      <c r="X235">
        <f>IF(ISBLANK(HLOOKUP(X$1, m_preprocess!$1:$1048576, monthly!$D235, FALSE)), "", HLOOKUP(X$1, m_preprocess!$1:$1048576, monthly!$D235, FALSE))</f>
        <v>22905.788224998338</v>
      </c>
      <c r="Y235">
        <f>IF(ISBLANK(HLOOKUP(Y$1, m_preprocess!$1:$1048576, monthly!$D235, FALSE)), "", HLOOKUP(Y$1, m_preprocess!$1:$1048576, monthly!$D235, FALSE))</f>
        <v>14.820587919903337</v>
      </c>
      <c r="Z235">
        <f>IF(ISBLANK(HLOOKUP(Z$1, m_preprocess!$1:$1048576, monthly!$D235, FALSE)), "", HLOOKUP(Z$1, m_preprocess!$1:$1048576, monthly!$D235, FALSE))</f>
        <v>877.76067816999966</v>
      </c>
    </row>
    <row r="236" spans="1:26">
      <c r="A236" s="31">
        <v>41091</v>
      </c>
      <c r="B236">
        <v>2012</v>
      </c>
      <c r="C236">
        <v>7</v>
      </c>
      <c r="D236">
        <v>236</v>
      </c>
      <c r="E236">
        <f>IF(ISBLANK(HLOOKUP(E$1, m_preprocess!$1:$1048576, monthly!$D236, FALSE)), "", HLOOKUP(E$1, m_preprocess!$1:$1048576, monthly!$D236, FALSE))</f>
        <v>101.11282663712545</v>
      </c>
      <c r="F236">
        <f>IF(ISBLANK(HLOOKUP(F$1, m_preprocess!$1:$1048576, monthly!$D236, FALSE)), "", HLOOKUP(F$1, m_preprocess!$1:$1048576, monthly!$D236, FALSE))</f>
        <v>98.901722595556976</v>
      </c>
      <c r="G236">
        <f>IF(ISBLANK(HLOOKUP(G$1, m_preprocess!$1:$1048576, monthly!$D236, FALSE)), "", HLOOKUP(G$1, m_preprocess!$1:$1048576, monthly!$D236, FALSE))</f>
        <v>102.79253501357455</v>
      </c>
      <c r="H236">
        <f>IF(ISBLANK(HLOOKUP(H$1, m_preprocess!$1:$1048576, monthly!$D236, FALSE)), "", HLOOKUP(H$1, m_preprocess!$1:$1048576, monthly!$D236, FALSE))</f>
        <v>96.236502216890486</v>
      </c>
      <c r="I236">
        <f>IF(ISBLANK(HLOOKUP(I$1, m_preprocess!$1:$1048576, monthly!$D236, FALSE)), "", HLOOKUP(I$1, m_preprocess!$1:$1048576, monthly!$D236, FALSE))</f>
        <v>80.2</v>
      </c>
      <c r="J236">
        <f>IF(ISBLANK(HLOOKUP(J$1, m_preprocess!$1:$1048576, monthly!$D236, FALSE)), "", HLOOKUP(J$1, m_preprocess!$1:$1048576, monthly!$D236, FALSE))</f>
        <v>134.13</v>
      </c>
      <c r="K236">
        <f>IF(ISBLANK(HLOOKUP(K$1, m_preprocess!$1:$1048576, monthly!$D236, FALSE)), "", HLOOKUP(K$1, m_preprocess!$1:$1048576, monthly!$D236, FALSE))</f>
        <v>146.42619865269907</v>
      </c>
      <c r="L236">
        <f>IF(ISBLANK(HLOOKUP(L$1, m_preprocess!$1:$1048576, monthly!$D236, FALSE)), "", HLOOKUP(L$1, m_preprocess!$1:$1048576, monthly!$D236, FALSE))</f>
        <v>306.3147179456376</v>
      </c>
      <c r="M236">
        <f>IF(ISBLANK(HLOOKUP(M$1, m_preprocess!$1:$1048576, monthly!$D236, FALSE)), "", HLOOKUP(M$1, m_preprocess!$1:$1048576, monthly!$D236, FALSE))</f>
        <v>209.3371132450479</v>
      </c>
      <c r="N236">
        <f>IF(ISBLANK(HLOOKUP(N$1, m_preprocess!$1:$1048576, monthly!$D236, FALSE)), "", HLOOKUP(N$1, m_preprocess!$1:$1048576, monthly!$D236, FALSE))</f>
        <v>96.977604700589694</v>
      </c>
      <c r="O236">
        <f>IF(ISBLANK(HLOOKUP(O$1, m_preprocess!$1:$1048576, monthly!$D236, FALSE)), "", HLOOKUP(O$1, m_preprocess!$1:$1048576, monthly!$D236, FALSE))</f>
        <v>46.808007685837055</v>
      </c>
      <c r="P236">
        <f>IF(ISBLANK(HLOOKUP(P$1, m_preprocess!$1:$1048576, monthly!$D236, FALSE)), "", HLOOKUP(P$1, m_preprocess!$1:$1048576, monthly!$D236, FALSE))</f>
        <v>9.4368302625406244</v>
      </c>
      <c r="Q236">
        <f>IF(ISBLANK(HLOOKUP(Q$1, m_preprocess!$1:$1048576, monthly!$D236, FALSE)), "", HLOOKUP(Q$1, m_preprocess!$1:$1048576, monthly!$D236, FALSE))</f>
        <v>4.6266810389937918</v>
      </c>
      <c r="R236">
        <f>IF(ISBLANK(HLOOKUP(R$1, m_preprocess!$1:$1048576, monthly!$D236, FALSE)), "", HLOOKUP(R$1, m_preprocess!$1:$1048576, monthly!$D236, FALSE))</f>
        <v>4.8101492235468317</v>
      </c>
      <c r="S236">
        <f>IF(ISBLANK(HLOOKUP(S$1, m_preprocess!$1:$1048576, monthly!$D236, FALSE)), "", HLOOKUP(S$1, m_preprocess!$1:$1048576, monthly!$D236, FALSE))</f>
        <v>20.611198389071049</v>
      </c>
      <c r="T236">
        <f>IF(ISBLANK(HLOOKUP(T$1, m_preprocess!$1:$1048576, monthly!$D236, FALSE)), "", HLOOKUP(T$1, m_preprocess!$1:$1048576, monthly!$D236, FALSE))</f>
        <v>16.759979034225385</v>
      </c>
      <c r="U236">
        <f>IF(ISBLANK(HLOOKUP(U$1, m_preprocess!$1:$1048576, monthly!$D236, FALSE)), "", HLOOKUP(U$1, m_preprocess!$1:$1048576, monthly!$D236, FALSE))</f>
        <v>555265.94053093169</v>
      </c>
      <c r="V236">
        <f>IF(ISBLANK(HLOOKUP(V$1, m_preprocess!$1:$1048576, monthly!$D236, FALSE)), "", HLOOKUP(V$1, m_preprocess!$1:$1048576, monthly!$D236, FALSE))</f>
        <v>2143548.5933327349</v>
      </c>
      <c r="W236">
        <f>IF(ISBLANK(HLOOKUP(W$1, m_preprocess!$1:$1048576, monthly!$D236, FALSE)), "", HLOOKUP(W$1, m_preprocess!$1:$1048576, monthly!$D236, FALSE))</f>
        <v>71.0692547089469</v>
      </c>
      <c r="X236">
        <f>IF(ISBLANK(HLOOKUP(X$1, m_preprocess!$1:$1048576, monthly!$D236, FALSE)), "", HLOOKUP(X$1, m_preprocess!$1:$1048576, monthly!$D236, FALSE))</f>
        <v>23151.195541560617</v>
      </c>
      <c r="Y236">
        <f>IF(ISBLANK(HLOOKUP(Y$1, m_preprocess!$1:$1048576, monthly!$D236, FALSE)), "", HLOOKUP(Y$1, m_preprocess!$1:$1048576, monthly!$D236, FALSE))</f>
        <v>14.940388013518572</v>
      </c>
      <c r="Z236">
        <f>IF(ISBLANK(HLOOKUP(Z$1, m_preprocess!$1:$1048576, monthly!$D236, FALSE)), "", HLOOKUP(Z$1, m_preprocess!$1:$1048576, monthly!$D236, FALSE))</f>
        <v>408.66797027000848</v>
      </c>
    </row>
    <row r="237" spans="1:26">
      <c r="A237" s="31">
        <v>41122</v>
      </c>
      <c r="B237">
        <v>2012</v>
      </c>
      <c r="C237">
        <v>8</v>
      </c>
      <c r="D237">
        <v>237</v>
      </c>
      <c r="E237">
        <f>IF(ISBLANK(HLOOKUP(E$1, m_preprocess!$1:$1048576, monthly!$D237, FALSE)), "", HLOOKUP(E$1, m_preprocess!$1:$1048576, monthly!$D237, FALSE))</f>
        <v>101.42585073102897</v>
      </c>
      <c r="F237">
        <f>IF(ISBLANK(HLOOKUP(F$1, m_preprocess!$1:$1048576, monthly!$D237, FALSE)), "", HLOOKUP(F$1, m_preprocess!$1:$1048576, monthly!$D237, FALSE))</f>
        <v>102.02201881428269</v>
      </c>
      <c r="G237">
        <f>IF(ISBLANK(HLOOKUP(G$1, m_preprocess!$1:$1048576, monthly!$D237, FALSE)), "", HLOOKUP(G$1, m_preprocess!$1:$1048576, monthly!$D237, FALSE))</f>
        <v>103.62088183047575</v>
      </c>
      <c r="H237">
        <f>IF(ISBLANK(HLOOKUP(H$1, m_preprocess!$1:$1048576, monthly!$D237, FALSE)), "", HLOOKUP(H$1, m_preprocess!$1:$1048576, monthly!$D237, FALSE))</f>
        <v>92.731340528455249</v>
      </c>
      <c r="I237">
        <f>IF(ISBLANK(HLOOKUP(I$1, m_preprocess!$1:$1048576, monthly!$D237, FALSE)), "", HLOOKUP(I$1, m_preprocess!$1:$1048576, monthly!$D237, FALSE))</f>
        <v>76.5</v>
      </c>
      <c r="J237">
        <f>IF(ISBLANK(HLOOKUP(J$1, m_preprocess!$1:$1048576, monthly!$D237, FALSE)), "", HLOOKUP(J$1, m_preprocess!$1:$1048576, monthly!$D237, FALSE))</f>
        <v>134.36000000000001</v>
      </c>
      <c r="K237">
        <f>IF(ISBLANK(HLOOKUP(K$1, m_preprocess!$1:$1048576, monthly!$D237, FALSE)), "", HLOOKUP(K$1, m_preprocess!$1:$1048576, monthly!$D237, FALSE))</f>
        <v>152.32114027774341</v>
      </c>
      <c r="L237">
        <f>IF(ISBLANK(HLOOKUP(L$1, m_preprocess!$1:$1048576, monthly!$D237, FALSE)), "", HLOOKUP(L$1, m_preprocess!$1:$1048576, monthly!$D237, FALSE))</f>
        <v>269.30807273345471</v>
      </c>
      <c r="M237">
        <f>IF(ISBLANK(HLOOKUP(M$1, m_preprocess!$1:$1048576, monthly!$D237, FALSE)), "", HLOOKUP(M$1, m_preprocess!$1:$1048576, monthly!$D237, FALSE))</f>
        <v>175.01932587928957</v>
      </c>
      <c r="N237">
        <f>IF(ISBLANK(HLOOKUP(N$1, m_preprocess!$1:$1048576, monthly!$D237, FALSE)), "", HLOOKUP(N$1, m_preprocess!$1:$1048576, monthly!$D237, FALSE))</f>
        <v>94.28874685416514</v>
      </c>
      <c r="O237">
        <f>IF(ISBLANK(HLOOKUP(O$1, m_preprocess!$1:$1048576, monthly!$D237, FALSE)), "", HLOOKUP(O$1, m_preprocess!$1:$1048576, monthly!$D237, FALSE))</f>
        <v>47.020439585388509</v>
      </c>
      <c r="P237">
        <f>IF(ISBLANK(HLOOKUP(P$1, m_preprocess!$1:$1048576, monthly!$D237, FALSE)), "", HLOOKUP(P$1, m_preprocess!$1:$1048576, monthly!$D237, FALSE))</f>
        <v>10.590780363582946</v>
      </c>
      <c r="Q237">
        <f>IF(ISBLANK(HLOOKUP(Q$1, m_preprocess!$1:$1048576, monthly!$D237, FALSE)), "", HLOOKUP(Q$1, m_preprocess!$1:$1048576, monthly!$D237, FALSE))</f>
        <v>5.4460016140176135</v>
      </c>
      <c r="R237">
        <f>IF(ISBLANK(HLOOKUP(R$1, m_preprocess!$1:$1048576, monthly!$D237, FALSE)), "", HLOOKUP(R$1, m_preprocess!$1:$1048576, monthly!$D237, FALSE))</f>
        <v>5.1447787495653312</v>
      </c>
      <c r="S237">
        <f>IF(ISBLANK(HLOOKUP(S$1, m_preprocess!$1:$1048576, monthly!$D237, FALSE)), "", HLOOKUP(S$1, m_preprocess!$1:$1048576, monthly!$D237, FALSE))</f>
        <v>19.828470445440722</v>
      </c>
      <c r="T237">
        <f>IF(ISBLANK(HLOOKUP(T$1, m_preprocess!$1:$1048576, monthly!$D237, FALSE)), "", HLOOKUP(T$1, m_preprocess!$1:$1048576, monthly!$D237, FALSE))</f>
        <v>16.60118877636484</v>
      </c>
      <c r="U237">
        <f>IF(ISBLANK(HLOOKUP(U$1, m_preprocess!$1:$1048576, monthly!$D237, FALSE)), "", HLOOKUP(U$1, m_preprocess!$1:$1048576, monthly!$D237, FALSE))</f>
        <v>551745.11642376485</v>
      </c>
      <c r="V237">
        <f>IF(ISBLANK(HLOOKUP(V$1, m_preprocess!$1:$1048576, monthly!$D237, FALSE)), "", HLOOKUP(V$1, m_preprocess!$1:$1048576, monthly!$D237, FALSE))</f>
        <v>2200129.1499871551</v>
      </c>
      <c r="W237">
        <f>IF(ISBLANK(HLOOKUP(W$1, m_preprocess!$1:$1048576, monthly!$D237, FALSE)), "", HLOOKUP(W$1, m_preprocess!$1:$1048576, monthly!$D237, FALSE))</f>
        <v>72.512187048523344</v>
      </c>
      <c r="X237">
        <f>IF(ISBLANK(HLOOKUP(X$1, m_preprocess!$1:$1048576, monthly!$D237, FALSE)), "", HLOOKUP(X$1, m_preprocess!$1:$1048576, monthly!$D237, FALSE))</f>
        <v>23282.060140372352</v>
      </c>
      <c r="Y237">
        <f>IF(ISBLANK(HLOOKUP(Y$1, m_preprocess!$1:$1048576, monthly!$D237, FALSE)), "", HLOOKUP(Y$1, m_preprocess!$1:$1048576, monthly!$D237, FALSE))</f>
        <v>14.955273984724705</v>
      </c>
      <c r="Z237">
        <f>IF(ISBLANK(HLOOKUP(Z$1, m_preprocess!$1:$1048576, monthly!$D237, FALSE)), "", HLOOKUP(Z$1, m_preprocess!$1:$1048576, monthly!$D237, FALSE))</f>
        <v>950.55896953000229</v>
      </c>
    </row>
    <row r="238" spans="1:26">
      <c r="A238" s="31">
        <v>41153</v>
      </c>
      <c r="B238">
        <v>2012</v>
      </c>
      <c r="C238">
        <v>9</v>
      </c>
      <c r="D238">
        <v>238</v>
      </c>
      <c r="E238">
        <f>IF(ISBLANK(HLOOKUP(E$1, m_preprocess!$1:$1048576, monthly!$D238, FALSE)), "", HLOOKUP(E$1, m_preprocess!$1:$1048576, monthly!$D238, FALSE))</f>
        <v>102.28152002837498</v>
      </c>
      <c r="F238">
        <f>IF(ISBLANK(HLOOKUP(F$1, m_preprocess!$1:$1048576, monthly!$D238, FALSE)), "", HLOOKUP(F$1, m_preprocess!$1:$1048576, monthly!$D238, FALSE))</f>
        <v>100.34263894075231</v>
      </c>
      <c r="G238">
        <f>IF(ISBLANK(HLOOKUP(G$1, m_preprocess!$1:$1048576, monthly!$D238, FALSE)), "", HLOOKUP(G$1, m_preprocess!$1:$1048576, monthly!$D238, FALSE))</f>
        <v>103.47845640367554</v>
      </c>
      <c r="H238">
        <f>IF(ISBLANK(HLOOKUP(H$1, m_preprocess!$1:$1048576, monthly!$D238, FALSE)), "", HLOOKUP(H$1, m_preprocess!$1:$1048576, monthly!$D238, FALSE))</f>
        <v>93.305517711025132</v>
      </c>
      <c r="I238">
        <f>IF(ISBLANK(HLOOKUP(I$1, m_preprocess!$1:$1048576, monthly!$D238, FALSE)), "", HLOOKUP(I$1, m_preprocess!$1:$1048576, monthly!$D238, FALSE))</f>
        <v>81.099999999999994</v>
      </c>
      <c r="J238">
        <f>IF(ISBLANK(HLOOKUP(J$1, m_preprocess!$1:$1048576, monthly!$D238, FALSE)), "", HLOOKUP(J$1, m_preprocess!$1:$1048576, monthly!$D238, FALSE))</f>
        <v>139.16999999999999</v>
      </c>
      <c r="K238">
        <f>IF(ISBLANK(HLOOKUP(K$1, m_preprocess!$1:$1048576, monthly!$D238, FALSE)), "", HLOOKUP(K$1, m_preprocess!$1:$1048576, monthly!$D238, FALSE))</f>
        <v>158.52032368529177</v>
      </c>
      <c r="L238">
        <f>IF(ISBLANK(HLOOKUP(L$1, m_preprocess!$1:$1048576, monthly!$D238, FALSE)), "", HLOOKUP(L$1, m_preprocess!$1:$1048576, monthly!$D238, FALSE))</f>
        <v>277.81991770539861</v>
      </c>
      <c r="M238">
        <f>IF(ISBLANK(HLOOKUP(M$1, m_preprocess!$1:$1048576, monthly!$D238, FALSE)), "", HLOOKUP(M$1, m_preprocess!$1:$1048576, monthly!$D238, FALSE))</f>
        <v>191.84471798055426</v>
      </c>
      <c r="N238">
        <f>IF(ISBLANK(HLOOKUP(N$1, m_preprocess!$1:$1048576, monthly!$D238, FALSE)), "", HLOOKUP(N$1, m_preprocess!$1:$1048576, monthly!$D238, FALSE))</f>
        <v>85.97519972484433</v>
      </c>
      <c r="O238">
        <f>IF(ISBLANK(HLOOKUP(O$1, m_preprocess!$1:$1048576, monthly!$D238, FALSE)), "", HLOOKUP(O$1, m_preprocess!$1:$1048576, monthly!$D238, FALSE))</f>
        <v>41.965888692491667</v>
      </c>
      <c r="P238">
        <f>IF(ISBLANK(HLOOKUP(P$1, m_preprocess!$1:$1048576, monthly!$D238, FALSE)), "", HLOOKUP(P$1, m_preprocess!$1:$1048576, monthly!$D238, FALSE))</f>
        <v>10.216113964661503</v>
      </c>
      <c r="Q238">
        <f>IF(ISBLANK(HLOOKUP(Q$1, m_preprocess!$1:$1048576, monthly!$D238, FALSE)), "", HLOOKUP(Q$1, m_preprocess!$1:$1048576, monthly!$D238, FALSE))</f>
        <v>5.0111855400990812</v>
      </c>
      <c r="R238">
        <f>IF(ISBLANK(HLOOKUP(R$1, m_preprocess!$1:$1048576, monthly!$D238, FALSE)), "", HLOOKUP(R$1, m_preprocess!$1:$1048576, monthly!$D238, FALSE))</f>
        <v>5.2049284245624223</v>
      </c>
      <c r="S238">
        <f>IF(ISBLANK(HLOOKUP(S$1, m_preprocess!$1:$1048576, monthly!$D238, FALSE)), "", HLOOKUP(S$1, m_preprocess!$1:$1048576, monthly!$D238, FALSE))</f>
        <v>19.057403172707094</v>
      </c>
      <c r="T238">
        <f>IF(ISBLANK(HLOOKUP(T$1, m_preprocess!$1:$1048576, monthly!$D238, FALSE)), "", HLOOKUP(T$1, m_preprocess!$1:$1048576, monthly!$D238, FALSE))</f>
        <v>12.692371555123072</v>
      </c>
      <c r="U238">
        <f>IF(ISBLANK(HLOOKUP(U$1, m_preprocess!$1:$1048576, monthly!$D238, FALSE)), "", HLOOKUP(U$1, m_preprocess!$1:$1048576, monthly!$D238, FALSE))</f>
        <v>548217.86700853298</v>
      </c>
      <c r="V238">
        <f>IF(ISBLANK(HLOOKUP(V$1, m_preprocess!$1:$1048576, monthly!$D238, FALSE)), "", HLOOKUP(V$1, m_preprocess!$1:$1048576, monthly!$D238, FALSE))</f>
        <v>2212654.4542279514</v>
      </c>
      <c r="W238">
        <f>IF(ISBLANK(HLOOKUP(W$1, m_preprocess!$1:$1048576, monthly!$D238, FALSE)), "", HLOOKUP(W$1, m_preprocess!$1:$1048576, monthly!$D238, FALSE))</f>
        <v>73.156509365868686</v>
      </c>
      <c r="X238">
        <f>IF(ISBLANK(HLOOKUP(X$1, m_preprocess!$1:$1048576, monthly!$D238, FALSE)), "", HLOOKUP(X$1, m_preprocess!$1:$1048576, monthly!$D238, FALSE))</f>
        <v>23436.566915850006</v>
      </c>
      <c r="Y238">
        <f>IF(ISBLANK(HLOOKUP(Y$1, m_preprocess!$1:$1048576, monthly!$D238, FALSE)), "", HLOOKUP(Y$1, m_preprocess!$1:$1048576, monthly!$D238, FALSE))</f>
        <v>15.1000645196296</v>
      </c>
      <c r="Z238">
        <f>IF(ISBLANK(HLOOKUP(Z$1, m_preprocess!$1:$1048576, monthly!$D238, FALSE)), "", HLOOKUP(Z$1, m_preprocess!$1:$1048576, monthly!$D238, FALSE))</f>
        <v>81.527239459994234</v>
      </c>
    </row>
    <row r="239" spans="1:26">
      <c r="A239" s="31">
        <v>41183</v>
      </c>
      <c r="B239">
        <v>2012</v>
      </c>
      <c r="C239">
        <v>10</v>
      </c>
      <c r="D239">
        <v>239</v>
      </c>
      <c r="E239">
        <f>IF(ISBLANK(HLOOKUP(E$1, m_preprocess!$1:$1048576, monthly!$D239, FALSE)), "", HLOOKUP(E$1, m_preprocess!$1:$1048576, monthly!$D239, FALSE))</f>
        <v>105.7419728608874</v>
      </c>
      <c r="F239">
        <f>IF(ISBLANK(HLOOKUP(F$1, m_preprocess!$1:$1048576, monthly!$D239, FALSE)), "", HLOOKUP(F$1, m_preprocess!$1:$1048576, monthly!$D239, FALSE))</f>
        <v>103.40461295475055</v>
      </c>
      <c r="G239">
        <f>IF(ISBLANK(HLOOKUP(G$1, m_preprocess!$1:$1048576, monthly!$D239, FALSE)), "", HLOOKUP(G$1, m_preprocess!$1:$1048576, monthly!$D239, FALSE))</f>
        <v>104.27256890302</v>
      </c>
      <c r="H239">
        <f>IF(ISBLANK(HLOOKUP(H$1, m_preprocess!$1:$1048576, monthly!$D239, FALSE)), "", HLOOKUP(H$1, m_preprocess!$1:$1048576, monthly!$D239, FALSE))</f>
        <v>91.623862328230359</v>
      </c>
      <c r="I239">
        <f>IF(ISBLANK(HLOOKUP(I$1, m_preprocess!$1:$1048576, monthly!$D239, FALSE)), "", HLOOKUP(I$1, m_preprocess!$1:$1048576, monthly!$D239, FALSE))</f>
        <v>66.2</v>
      </c>
      <c r="J239">
        <f>IF(ISBLANK(HLOOKUP(J$1, m_preprocess!$1:$1048576, monthly!$D239, FALSE)), "", HLOOKUP(J$1, m_preprocess!$1:$1048576, monthly!$D239, FALSE))</f>
        <v>148.33000000000001</v>
      </c>
      <c r="K239">
        <f>IF(ISBLANK(HLOOKUP(K$1, m_preprocess!$1:$1048576, monthly!$D239, FALSE)), "", HLOOKUP(K$1, m_preprocess!$1:$1048576, monthly!$D239, FALSE))</f>
        <v>158.58173314835207</v>
      </c>
      <c r="L239">
        <f>IF(ISBLANK(HLOOKUP(L$1, m_preprocess!$1:$1048576, monthly!$D239, FALSE)), "", HLOOKUP(L$1, m_preprocess!$1:$1048576, monthly!$D239, FALSE))</f>
        <v>307.01097014067807</v>
      </c>
      <c r="M239">
        <f>IF(ISBLANK(HLOOKUP(M$1, m_preprocess!$1:$1048576, monthly!$D239, FALSE)), "", HLOOKUP(M$1, m_preprocess!$1:$1048576, monthly!$D239, FALSE))</f>
        <v>213.29652860753683</v>
      </c>
      <c r="N239">
        <f>IF(ISBLANK(HLOOKUP(N$1, m_preprocess!$1:$1048576, monthly!$D239, FALSE)), "", HLOOKUP(N$1, m_preprocess!$1:$1048576, monthly!$D239, FALSE))</f>
        <v>93.714441533141255</v>
      </c>
      <c r="O239">
        <f>IF(ISBLANK(HLOOKUP(O$1, m_preprocess!$1:$1048576, monthly!$D239, FALSE)), "", HLOOKUP(O$1, m_preprocess!$1:$1048576, monthly!$D239, FALSE))</f>
        <v>46.651050715814421</v>
      </c>
      <c r="P239">
        <f>IF(ISBLANK(HLOOKUP(P$1, m_preprocess!$1:$1048576, monthly!$D239, FALSE)), "", HLOOKUP(P$1, m_preprocess!$1:$1048576, monthly!$D239, FALSE))</f>
        <v>11.395027662840018</v>
      </c>
      <c r="Q239">
        <f>IF(ISBLANK(HLOOKUP(Q$1, m_preprocess!$1:$1048576, monthly!$D239, FALSE)), "", HLOOKUP(Q$1, m_preprocess!$1:$1048576, monthly!$D239, FALSE))</f>
        <v>5.7259049844464167</v>
      </c>
      <c r="R239">
        <f>IF(ISBLANK(HLOOKUP(R$1, m_preprocess!$1:$1048576, monthly!$D239, FALSE)), "", HLOOKUP(R$1, m_preprocess!$1:$1048576, monthly!$D239, FALSE))</f>
        <v>5.6691226783936024</v>
      </c>
      <c r="S239">
        <f>IF(ISBLANK(HLOOKUP(S$1, m_preprocess!$1:$1048576, monthly!$D239, FALSE)), "", HLOOKUP(S$1, m_preprocess!$1:$1048576, monthly!$D239, FALSE))</f>
        <v>19.703496706848924</v>
      </c>
      <c r="T239">
        <f>IF(ISBLANK(HLOOKUP(T$1, m_preprocess!$1:$1048576, monthly!$D239, FALSE)), "", HLOOKUP(T$1, m_preprocess!$1:$1048576, monthly!$D239, FALSE))</f>
        <v>15.552526346125477</v>
      </c>
      <c r="U239">
        <f>IF(ISBLANK(HLOOKUP(U$1, m_preprocess!$1:$1048576, monthly!$D239, FALSE)), "", HLOOKUP(U$1, m_preprocess!$1:$1048576, monthly!$D239, FALSE))</f>
        <v>561683.47091859416</v>
      </c>
      <c r="V239">
        <f>IF(ISBLANK(HLOOKUP(V$1, m_preprocess!$1:$1048576, monthly!$D239, FALSE)), "", HLOOKUP(V$1, m_preprocess!$1:$1048576, monthly!$D239, FALSE))</f>
        <v>2272248.0288130571</v>
      </c>
      <c r="W239">
        <f>IF(ISBLANK(HLOOKUP(W$1, m_preprocess!$1:$1048576, monthly!$D239, FALSE)), "", HLOOKUP(W$1, m_preprocess!$1:$1048576, monthly!$D239, FALSE))</f>
        <v>73.71105532424113</v>
      </c>
      <c r="X239">
        <f>IF(ISBLANK(HLOOKUP(X$1, m_preprocess!$1:$1048576, monthly!$D239, FALSE)), "", HLOOKUP(X$1, m_preprocess!$1:$1048576, monthly!$D239, FALSE))</f>
        <v>23580.116024940995</v>
      </c>
      <c r="Y239">
        <f>IF(ISBLANK(HLOOKUP(Y$1, m_preprocess!$1:$1048576, monthly!$D239, FALSE)), "", HLOOKUP(Y$1, m_preprocess!$1:$1048576, monthly!$D239, FALSE))</f>
        <v>15.650031974779166</v>
      </c>
      <c r="Z239">
        <f>IF(ISBLANK(HLOOKUP(Z$1, m_preprocess!$1:$1048576, monthly!$D239, FALSE)), "", HLOOKUP(Z$1, m_preprocess!$1:$1048576, monthly!$D239, FALSE))</f>
        <v>79.565011930008041</v>
      </c>
    </row>
    <row r="240" spans="1:26">
      <c r="A240" s="31">
        <v>41214</v>
      </c>
      <c r="B240">
        <v>2012</v>
      </c>
      <c r="C240">
        <v>11</v>
      </c>
      <c r="D240">
        <v>240</v>
      </c>
      <c r="E240">
        <f>IF(ISBLANK(HLOOKUP(E$1, m_preprocess!$1:$1048576, monthly!$D240, FALSE)), "", HLOOKUP(E$1, m_preprocess!$1:$1048576, monthly!$D240, FALSE))</f>
        <v>102.49086915489211</v>
      </c>
      <c r="F240">
        <f>IF(ISBLANK(HLOOKUP(F$1, m_preprocess!$1:$1048576, monthly!$D240, FALSE)), "", HLOOKUP(F$1, m_preprocess!$1:$1048576, monthly!$D240, FALSE))</f>
        <v>106.45158543856053</v>
      </c>
      <c r="G240">
        <f>IF(ISBLANK(HLOOKUP(G$1, m_preprocess!$1:$1048576, monthly!$D240, FALSE)), "", HLOOKUP(G$1, m_preprocess!$1:$1048576, monthly!$D240, FALSE))</f>
        <v>104.07947217130258</v>
      </c>
      <c r="H240">
        <f>IF(ISBLANK(HLOOKUP(H$1, m_preprocess!$1:$1048576, monthly!$D240, FALSE)), "", HLOOKUP(H$1, m_preprocess!$1:$1048576, monthly!$D240, FALSE))</f>
        <v>101.13861426534959</v>
      </c>
      <c r="I240">
        <f>IF(ISBLANK(HLOOKUP(I$1, m_preprocess!$1:$1048576, monthly!$D240, FALSE)), "", HLOOKUP(I$1, m_preprocess!$1:$1048576, monthly!$D240, FALSE))</f>
        <v>69.8</v>
      </c>
      <c r="J240">
        <f>IF(ISBLANK(HLOOKUP(J$1, m_preprocess!$1:$1048576, monthly!$D240, FALSE)), "", HLOOKUP(J$1, m_preprocess!$1:$1048576, monthly!$D240, FALSE))</f>
        <v>151.43</v>
      </c>
      <c r="K240">
        <f>IF(ISBLANK(HLOOKUP(K$1, m_preprocess!$1:$1048576, monthly!$D240, FALSE)), "", HLOOKUP(K$1, m_preprocess!$1:$1048576, monthly!$D240, FALSE))</f>
        <v>157.97440764045086</v>
      </c>
      <c r="L240">
        <f>IF(ISBLANK(HLOOKUP(L$1, m_preprocess!$1:$1048576, monthly!$D240, FALSE)), "", HLOOKUP(L$1, m_preprocess!$1:$1048576, monthly!$D240, FALSE))</f>
        <v>272.05235506243139</v>
      </c>
      <c r="M240">
        <f>IF(ISBLANK(HLOOKUP(M$1, m_preprocess!$1:$1048576, monthly!$D240, FALSE)), "", HLOOKUP(M$1, m_preprocess!$1:$1048576, monthly!$D240, FALSE))</f>
        <v>182.05922467429636</v>
      </c>
      <c r="N240">
        <f>IF(ISBLANK(HLOOKUP(N$1, m_preprocess!$1:$1048576, monthly!$D240, FALSE)), "", HLOOKUP(N$1, m_preprocess!$1:$1048576, monthly!$D240, FALSE))</f>
        <v>89.993130388135071</v>
      </c>
      <c r="O240">
        <f>IF(ISBLANK(HLOOKUP(O$1, m_preprocess!$1:$1048576, monthly!$D240, FALSE)), "", HLOOKUP(O$1, m_preprocess!$1:$1048576, monthly!$D240, FALSE))</f>
        <v>45.822101943263576</v>
      </c>
      <c r="P240">
        <f>IF(ISBLANK(HLOOKUP(P$1, m_preprocess!$1:$1048576, monthly!$D240, FALSE)), "", HLOOKUP(P$1, m_preprocess!$1:$1048576, monthly!$D240, FALSE))</f>
        <v>10.961500962206607</v>
      </c>
      <c r="Q240">
        <f>IF(ISBLANK(HLOOKUP(Q$1, m_preprocess!$1:$1048576, monthly!$D240, FALSE)), "", HLOOKUP(Q$1, m_preprocess!$1:$1048576, monthly!$D240, FALSE))</f>
        <v>5.2778031333694155</v>
      </c>
      <c r="R240">
        <f>IF(ISBLANK(HLOOKUP(R$1, m_preprocess!$1:$1048576, monthly!$D240, FALSE)), "", HLOOKUP(R$1, m_preprocess!$1:$1048576, monthly!$D240, FALSE))</f>
        <v>5.6836978288371913</v>
      </c>
      <c r="S240">
        <f>IF(ISBLANK(HLOOKUP(S$1, m_preprocess!$1:$1048576, monthly!$D240, FALSE)), "", HLOOKUP(S$1, m_preprocess!$1:$1048576, monthly!$D240, FALSE))</f>
        <v>18.600863125771159</v>
      </c>
      <c r="T240">
        <f>IF(ISBLANK(HLOOKUP(T$1, m_preprocess!$1:$1048576, monthly!$D240, FALSE)), "", HLOOKUP(T$1, m_preprocess!$1:$1048576, monthly!$D240, FALSE))</f>
        <v>16.259737855285813</v>
      </c>
      <c r="U240">
        <f>IF(ISBLANK(HLOOKUP(U$1, m_preprocess!$1:$1048576, monthly!$D240, FALSE)), "", HLOOKUP(U$1, m_preprocess!$1:$1048576, monthly!$D240, FALSE))</f>
        <v>585930.10698609555</v>
      </c>
      <c r="V240">
        <f>IF(ISBLANK(HLOOKUP(V$1, m_preprocess!$1:$1048576, monthly!$D240, FALSE)), "", HLOOKUP(V$1, m_preprocess!$1:$1048576, monthly!$D240, FALSE))</f>
        <v>2320425.991025317</v>
      </c>
      <c r="W240">
        <f>IF(ISBLANK(HLOOKUP(W$1, m_preprocess!$1:$1048576, monthly!$D240, FALSE)), "", HLOOKUP(W$1, m_preprocess!$1:$1048576, monthly!$D240, FALSE))</f>
        <v>73.90756503881542</v>
      </c>
      <c r="X240">
        <f>IF(ISBLANK(HLOOKUP(X$1, m_preprocess!$1:$1048576, monthly!$D240, FALSE)), "", HLOOKUP(X$1, m_preprocess!$1:$1048576, monthly!$D240, FALSE))</f>
        <v>24108.903136048793</v>
      </c>
      <c r="Y240">
        <f>IF(ISBLANK(HLOOKUP(Y$1, m_preprocess!$1:$1048576, monthly!$D240, FALSE)), "", HLOOKUP(Y$1, m_preprocess!$1:$1048576, monthly!$D240, FALSE))</f>
        <v>15.60074216445058</v>
      </c>
      <c r="Z240">
        <f>IF(ISBLANK(HLOOKUP(Z$1, m_preprocess!$1:$1048576, monthly!$D240, FALSE)), "", HLOOKUP(Z$1, m_preprocess!$1:$1048576, monthly!$D240, FALSE))</f>
        <v>558.4906587699943</v>
      </c>
    </row>
    <row r="241" spans="1:26">
      <c r="A241" s="31">
        <v>41244</v>
      </c>
      <c r="B241">
        <v>2012</v>
      </c>
      <c r="C241">
        <v>12</v>
      </c>
      <c r="D241">
        <v>241</v>
      </c>
      <c r="E241">
        <f>IF(ISBLANK(HLOOKUP(E$1, m_preprocess!$1:$1048576, monthly!$D241, FALSE)), "", HLOOKUP(E$1, m_preprocess!$1:$1048576, monthly!$D241, FALSE))</f>
        <v>99.596492701434414</v>
      </c>
      <c r="F241">
        <f>IF(ISBLANK(HLOOKUP(F$1, m_preprocess!$1:$1048576, monthly!$D241, FALSE)), "", HLOOKUP(F$1, m_preprocess!$1:$1048576, monthly!$D241, FALSE))</f>
        <v>107.61303801082938</v>
      </c>
      <c r="G241">
        <f>IF(ISBLANK(HLOOKUP(G$1, m_preprocess!$1:$1048576, monthly!$D241, FALSE)), "", HLOOKUP(G$1, m_preprocess!$1:$1048576, monthly!$D241, FALSE))</f>
        <v>101.02428066574612</v>
      </c>
      <c r="H241">
        <f>IF(ISBLANK(HLOOKUP(H$1, m_preprocess!$1:$1048576, monthly!$D241, FALSE)), "", HLOOKUP(H$1, m_preprocess!$1:$1048576, monthly!$D241, FALSE))</f>
        <v>134.41256626733502</v>
      </c>
      <c r="I241">
        <f>IF(ISBLANK(HLOOKUP(I$1, m_preprocess!$1:$1048576, monthly!$D241, FALSE)), "", HLOOKUP(I$1, m_preprocess!$1:$1048576, monthly!$D241, FALSE))</f>
        <v>104.2</v>
      </c>
      <c r="J241">
        <f>IF(ISBLANK(HLOOKUP(J$1, m_preprocess!$1:$1048576, monthly!$D241, FALSE)), "", HLOOKUP(J$1, m_preprocess!$1:$1048576, monthly!$D241, FALSE))</f>
        <v>153.08000000000001</v>
      </c>
      <c r="K241">
        <f>IF(ISBLANK(HLOOKUP(K$1, m_preprocess!$1:$1048576, monthly!$D241, FALSE)), "", HLOOKUP(K$1, m_preprocess!$1:$1048576, monthly!$D241, FALSE))</f>
        <v>155.62862556109764</v>
      </c>
      <c r="L241">
        <f>IF(ISBLANK(HLOOKUP(L$1, m_preprocess!$1:$1048576, monthly!$D241, FALSE)), "", HLOOKUP(L$1, m_preprocess!$1:$1048576, monthly!$D241, FALSE))</f>
        <v>286.1332662855321</v>
      </c>
      <c r="M241">
        <f>IF(ISBLANK(HLOOKUP(M$1, m_preprocess!$1:$1048576, monthly!$D241, FALSE)), "", HLOOKUP(M$1, m_preprocess!$1:$1048576, monthly!$D241, FALSE))</f>
        <v>203.54480055771771</v>
      </c>
      <c r="N241">
        <f>IF(ISBLANK(HLOOKUP(N$1, m_preprocess!$1:$1048576, monthly!$D241, FALSE)), "", HLOOKUP(N$1, m_preprocess!$1:$1048576, monthly!$D241, FALSE))</f>
        <v>82.588465727814381</v>
      </c>
      <c r="O241">
        <f>IF(ISBLANK(HLOOKUP(O$1, m_preprocess!$1:$1048576, monthly!$D241, FALSE)), "", HLOOKUP(O$1, m_preprocess!$1:$1048576, monthly!$D241, FALSE))</f>
        <v>40.849448709440232</v>
      </c>
      <c r="P241">
        <f>IF(ISBLANK(HLOOKUP(P$1, m_preprocess!$1:$1048576, monthly!$D241, FALSE)), "", HLOOKUP(P$1, m_preprocess!$1:$1048576, monthly!$D241, FALSE))</f>
        <v>10.148174969659845</v>
      </c>
      <c r="Q241">
        <f>IF(ISBLANK(HLOOKUP(Q$1, m_preprocess!$1:$1048576, monthly!$D241, FALSE)), "", HLOOKUP(Q$1, m_preprocess!$1:$1048576, monthly!$D241, FALSE))</f>
        <v>5.0760603609992554</v>
      </c>
      <c r="R241">
        <f>IF(ISBLANK(HLOOKUP(R$1, m_preprocess!$1:$1048576, monthly!$D241, FALSE)), "", HLOOKUP(R$1, m_preprocess!$1:$1048576, monthly!$D241, FALSE))</f>
        <v>5.0721146086605913</v>
      </c>
      <c r="S241">
        <f>IF(ISBLANK(HLOOKUP(S$1, m_preprocess!$1:$1048576, monthly!$D241, FALSE)), "", HLOOKUP(S$1, m_preprocess!$1:$1048576, monthly!$D241, FALSE))</f>
        <v>15.763166916178998</v>
      </c>
      <c r="T241">
        <f>IF(ISBLANK(HLOOKUP(T$1, m_preprocess!$1:$1048576, monthly!$D241, FALSE)), "", HLOOKUP(T$1, m_preprocess!$1:$1048576, monthly!$D241, FALSE))</f>
        <v>14.938106823601386</v>
      </c>
      <c r="U241">
        <f>IF(ISBLANK(HLOOKUP(U$1, m_preprocess!$1:$1048576, monthly!$D241, FALSE)), "", HLOOKUP(U$1, m_preprocess!$1:$1048576, monthly!$D241, FALSE))</f>
        <v>654952.20225798222</v>
      </c>
      <c r="V241">
        <f>IF(ISBLANK(HLOOKUP(V$1, m_preprocess!$1:$1048576, monthly!$D241, FALSE)), "", HLOOKUP(V$1, m_preprocess!$1:$1048576, monthly!$D241, FALSE))</f>
        <v>2426797.5174562153</v>
      </c>
      <c r="W241">
        <f>IF(ISBLANK(HLOOKUP(W$1, m_preprocess!$1:$1048576, monthly!$D241, FALSE)), "", HLOOKUP(W$1, m_preprocess!$1:$1048576, monthly!$D241, FALSE))</f>
        <v>72.740323743172908</v>
      </c>
      <c r="X241">
        <f>IF(ISBLANK(HLOOKUP(X$1, m_preprocess!$1:$1048576, monthly!$D241, FALSE)), "", HLOOKUP(X$1, m_preprocess!$1:$1048576, monthly!$D241, FALSE))</f>
        <v>24584.073515160329</v>
      </c>
      <c r="Y241">
        <f>IF(ISBLANK(HLOOKUP(Y$1, m_preprocess!$1:$1048576, monthly!$D241, FALSE)), "", HLOOKUP(Y$1, m_preprocess!$1:$1048576, monthly!$D241, FALSE))</f>
        <v>16.179204076419996</v>
      </c>
      <c r="Z241">
        <f>IF(ISBLANK(HLOOKUP(Z$1, m_preprocess!$1:$1048576, monthly!$D241, FALSE)), "", HLOOKUP(Z$1, m_preprocess!$1:$1048576, monthly!$D241, FALSE))</f>
        <v>-61.865171579987873</v>
      </c>
    </row>
    <row r="242" spans="1:26">
      <c r="A242" s="31">
        <v>41275</v>
      </c>
      <c r="B242">
        <v>2013</v>
      </c>
      <c r="C242">
        <v>1</v>
      </c>
      <c r="D242">
        <v>242</v>
      </c>
      <c r="E242">
        <f>IF(ISBLANK(HLOOKUP(E$1, m_preprocess!$1:$1048576, monthly!$D242, FALSE)), "", HLOOKUP(E$1, m_preprocess!$1:$1048576, monthly!$D242, FALSE))</f>
        <v>91.781660727154446</v>
      </c>
      <c r="F242">
        <f>IF(ISBLANK(HLOOKUP(F$1, m_preprocess!$1:$1048576, monthly!$D242, FALSE)), "", HLOOKUP(F$1, m_preprocess!$1:$1048576, monthly!$D242, FALSE))</f>
        <v>89.443862730326387</v>
      </c>
      <c r="G242">
        <f>IF(ISBLANK(HLOOKUP(G$1, m_preprocess!$1:$1048576, monthly!$D242, FALSE)), "", HLOOKUP(G$1, m_preprocess!$1:$1048576, monthly!$D242, FALSE))</f>
        <v>97.002107717465208</v>
      </c>
      <c r="H242">
        <f>IF(ISBLANK(HLOOKUP(H$1, m_preprocess!$1:$1048576, monthly!$D242, FALSE)), "", HLOOKUP(H$1, m_preprocess!$1:$1048576, monthly!$D242, FALSE))</f>
        <v>90.358982562368396</v>
      </c>
      <c r="I242">
        <f>IF(ISBLANK(HLOOKUP(I$1, m_preprocess!$1:$1048576, monthly!$D242, FALSE)), "", HLOOKUP(I$1, m_preprocess!$1:$1048576, monthly!$D242, FALSE))</f>
        <v>88.9</v>
      </c>
      <c r="J242">
        <f>IF(ISBLANK(HLOOKUP(J$1, m_preprocess!$1:$1048576, monthly!$D242, FALSE)), "", HLOOKUP(J$1, m_preprocess!$1:$1048576, monthly!$D242, FALSE))</f>
        <v>134.82</v>
      </c>
      <c r="K242">
        <f>IF(ISBLANK(HLOOKUP(K$1, m_preprocess!$1:$1048576, monthly!$D242, FALSE)), "", HLOOKUP(K$1, m_preprocess!$1:$1048576, monthly!$D242, FALSE))</f>
        <v>155.15891346619901</v>
      </c>
      <c r="L242">
        <f>IF(ISBLANK(HLOOKUP(L$1, m_preprocess!$1:$1048576, monthly!$D242, FALSE)), "", HLOOKUP(L$1, m_preprocess!$1:$1048576, monthly!$D242, FALSE))</f>
        <v>282.71299767599152</v>
      </c>
      <c r="M242">
        <f>IF(ISBLANK(HLOOKUP(M$1, m_preprocess!$1:$1048576, monthly!$D242, FALSE)), "", HLOOKUP(M$1, m_preprocess!$1:$1048576, monthly!$D242, FALSE))</f>
        <v>202.66307817876012</v>
      </c>
      <c r="N242">
        <f>IF(ISBLANK(HLOOKUP(N$1, m_preprocess!$1:$1048576, monthly!$D242, FALSE)), "", HLOOKUP(N$1, m_preprocess!$1:$1048576, monthly!$D242, FALSE))</f>
        <v>80.049919497231414</v>
      </c>
      <c r="O242">
        <f>IF(ISBLANK(HLOOKUP(O$1, m_preprocess!$1:$1048576, monthly!$D242, FALSE)), "", HLOOKUP(O$1, m_preprocess!$1:$1048576, monthly!$D242, FALSE))</f>
        <v>46.903758258682515</v>
      </c>
      <c r="P242">
        <f>IF(ISBLANK(HLOOKUP(P$1, m_preprocess!$1:$1048576, monthly!$D242, FALSE)), "", HLOOKUP(P$1, m_preprocess!$1:$1048576, monthly!$D242, FALSE))</f>
        <v>9.0416549257545764</v>
      </c>
      <c r="Q242">
        <f>IF(ISBLANK(HLOOKUP(Q$1, m_preprocess!$1:$1048576, monthly!$D242, FALSE)), "", HLOOKUP(Q$1, m_preprocess!$1:$1048576, monthly!$D242, FALSE))</f>
        <v>4.4167064062420422</v>
      </c>
      <c r="R242">
        <f>IF(ISBLANK(HLOOKUP(R$1, m_preprocess!$1:$1048576, monthly!$D242, FALSE)), "", HLOOKUP(R$1, m_preprocess!$1:$1048576, monthly!$D242, FALSE))</f>
        <v>4.6249485195125351</v>
      </c>
      <c r="S242">
        <f>IF(ISBLANK(HLOOKUP(S$1, m_preprocess!$1:$1048576, monthly!$D242, FALSE)), "", HLOOKUP(S$1, m_preprocess!$1:$1048576, monthly!$D242, FALSE))</f>
        <v>21.096937733674736</v>
      </c>
      <c r="T242">
        <f>IF(ISBLANK(HLOOKUP(T$1, m_preprocess!$1:$1048576, monthly!$D242, FALSE)), "", HLOOKUP(T$1, m_preprocess!$1:$1048576, monthly!$D242, FALSE))</f>
        <v>16.765165599253177</v>
      </c>
      <c r="U242">
        <f>IF(ISBLANK(HLOOKUP(U$1, m_preprocess!$1:$1048576, monthly!$D242, FALSE)), "", HLOOKUP(U$1, m_preprocess!$1:$1048576, monthly!$D242, FALSE))</f>
        <v>596887.19393750967</v>
      </c>
      <c r="V242">
        <f>IF(ISBLANK(HLOOKUP(V$1, m_preprocess!$1:$1048576, monthly!$D242, FALSE)), "", HLOOKUP(V$1, m_preprocess!$1:$1048576, monthly!$D242, FALSE))</f>
        <v>2378427.0965193077</v>
      </c>
      <c r="W242">
        <f>IF(ISBLANK(HLOOKUP(W$1, m_preprocess!$1:$1048576, monthly!$D242, FALSE)), "", HLOOKUP(W$1, m_preprocess!$1:$1048576, monthly!$D242, FALSE))</f>
        <v>72.907362999613184</v>
      </c>
      <c r="X242">
        <f>IF(ISBLANK(HLOOKUP(X$1, m_preprocess!$1:$1048576, monthly!$D242, FALSE)), "", HLOOKUP(X$1, m_preprocess!$1:$1048576, monthly!$D242, FALSE))</f>
        <v>24512.857977869637</v>
      </c>
      <c r="Y242">
        <f>IF(ISBLANK(HLOOKUP(Y$1, m_preprocess!$1:$1048576, monthly!$D242, FALSE)), "", HLOOKUP(Y$1, m_preprocess!$1:$1048576, monthly!$D242, FALSE))</f>
        <v>16.480313326133384</v>
      </c>
      <c r="Z242">
        <f>IF(ISBLANK(HLOOKUP(Z$1, m_preprocess!$1:$1048576, monthly!$D242, FALSE)), "", HLOOKUP(Z$1, m_preprocess!$1:$1048576, monthly!$D242, FALSE))</f>
        <v>493.6706362799905</v>
      </c>
    </row>
    <row r="243" spans="1:26">
      <c r="A243" s="31">
        <v>41306</v>
      </c>
      <c r="B243">
        <v>2013</v>
      </c>
      <c r="C243">
        <v>2</v>
      </c>
      <c r="D243">
        <v>243</v>
      </c>
      <c r="E243">
        <f>IF(ISBLANK(HLOOKUP(E$1, m_preprocess!$1:$1048576, monthly!$D243, FALSE)), "", HLOOKUP(E$1, m_preprocess!$1:$1048576, monthly!$D243, FALSE))</f>
        <v>91.11354125824279</v>
      </c>
      <c r="F243">
        <f>IF(ISBLANK(HLOOKUP(F$1, m_preprocess!$1:$1048576, monthly!$D243, FALSE)), "", HLOOKUP(F$1, m_preprocess!$1:$1048576, monthly!$D243, FALSE))</f>
        <v>91.749276759504539</v>
      </c>
      <c r="G243">
        <f>IF(ISBLANK(HLOOKUP(G$1, m_preprocess!$1:$1048576, monthly!$D243, FALSE)), "", HLOOKUP(G$1, m_preprocess!$1:$1048576, monthly!$D243, FALSE))</f>
        <v>99.973645427503286</v>
      </c>
      <c r="H243">
        <f>IF(ISBLANK(HLOOKUP(H$1, m_preprocess!$1:$1048576, monthly!$D243, FALSE)), "", HLOOKUP(H$1, m_preprocess!$1:$1048576, monthly!$D243, FALSE))</f>
        <v>87.8053745880935</v>
      </c>
      <c r="I243">
        <f>IF(ISBLANK(HLOOKUP(I$1, m_preprocess!$1:$1048576, monthly!$D243, FALSE)), "", HLOOKUP(I$1, m_preprocess!$1:$1048576, monthly!$D243, FALSE))</f>
        <v>93.6</v>
      </c>
      <c r="J243">
        <f>IF(ISBLANK(HLOOKUP(J$1, m_preprocess!$1:$1048576, monthly!$D243, FALSE)), "", HLOOKUP(J$1, m_preprocess!$1:$1048576, monthly!$D243, FALSE))</f>
        <v>125.81</v>
      </c>
      <c r="K243">
        <f>IF(ISBLANK(HLOOKUP(K$1, m_preprocess!$1:$1048576, monthly!$D243, FALSE)), "", HLOOKUP(K$1, m_preprocess!$1:$1048576, monthly!$D243, FALSE))</f>
        <v>157.44186616422243</v>
      </c>
      <c r="L243">
        <f>IF(ISBLANK(HLOOKUP(L$1, m_preprocess!$1:$1048576, monthly!$D243, FALSE)), "", HLOOKUP(L$1, m_preprocess!$1:$1048576, monthly!$D243, FALSE))</f>
        <v>267.47095063626227</v>
      </c>
      <c r="M243">
        <f>IF(ISBLANK(HLOOKUP(M$1, m_preprocess!$1:$1048576, monthly!$D243, FALSE)), "", HLOOKUP(M$1, m_preprocess!$1:$1048576, monthly!$D243, FALSE))</f>
        <v>183.03440756064782</v>
      </c>
      <c r="N243">
        <f>IF(ISBLANK(HLOOKUP(N$1, m_preprocess!$1:$1048576, monthly!$D243, FALSE)), "", HLOOKUP(N$1, m_preprocess!$1:$1048576, monthly!$D243, FALSE))</f>
        <v>84.43654307561448</v>
      </c>
      <c r="O243">
        <f>IF(ISBLANK(HLOOKUP(O$1, m_preprocess!$1:$1048576, monthly!$D243, FALSE)), "", HLOOKUP(O$1, m_preprocess!$1:$1048576, monthly!$D243, FALSE))</f>
        <v>40.574946985119333</v>
      </c>
      <c r="P243">
        <f>IF(ISBLANK(HLOOKUP(P$1, m_preprocess!$1:$1048576, monthly!$D243, FALSE)), "", HLOOKUP(P$1, m_preprocess!$1:$1048576, monthly!$D243, FALSE))</f>
        <v>8.8640713948921324</v>
      </c>
      <c r="Q243">
        <f>IF(ISBLANK(HLOOKUP(Q$1, m_preprocess!$1:$1048576, monthly!$D243, FALSE)), "", HLOOKUP(Q$1, m_preprocess!$1:$1048576, monthly!$D243, FALSE))</f>
        <v>4.4736263606731095</v>
      </c>
      <c r="R243">
        <f>IF(ISBLANK(HLOOKUP(R$1, m_preprocess!$1:$1048576, monthly!$D243, FALSE)), "", HLOOKUP(R$1, m_preprocess!$1:$1048576, monthly!$D243, FALSE))</f>
        <v>4.390445034219022</v>
      </c>
      <c r="S243">
        <f>IF(ISBLANK(HLOOKUP(S$1, m_preprocess!$1:$1048576, monthly!$D243, FALSE)), "", HLOOKUP(S$1, m_preprocess!$1:$1048576, monthly!$D243, FALSE))</f>
        <v>17.204339620274666</v>
      </c>
      <c r="T243">
        <f>IF(ISBLANK(HLOOKUP(T$1, m_preprocess!$1:$1048576, monthly!$D243, FALSE)), "", HLOOKUP(T$1, m_preprocess!$1:$1048576, monthly!$D243, FALSE))</f>
        <v>14.506535969952544</v>
      </c>
      <c r="U243">
        <f>IF(ISBLANK(HLOOKUP(U$1, m_preprocess!$1:$1048576, monthly!$D243, FALSE)), "", HLOOKUP(U$1, m_preprocess!$1:$1048576, monthly!$D243, FALSE))</f>
        <v>590319.83011867595</v>
      </c>
      <c r="V243">
        <f>IF(ISBLANK(HLOOKUP(V$1, m_preprocess!$1:$1048576, monthly!$D243, FALSE)), "", HLOOKUP(V$1, m_preprocess!$1:$1048576, monthly!$D243, FALSE))</f>
        <v>2411422.6042136038</v>
      </c>
      <c r="W243">
        <f>IF(ISBLANK(HLOOKUP(W$1, m_preprocess!$1:$1048576, monthly!$D243, FALSE)), "", HLOOKUP(W$1, m_preprocess!$1:$1048576, monthly!$D243, FALSE))</f>
        <v>73.879254826596224</v>
      </c>
      <c r="X243">
        <f>IF(ISBLANK(HLOOKUP(X$1, m_preprocess!$1:$1048576, monthly!$D243, FALSE)), "", HLOOKUP(X$1, m_preprocess!$1:$1048576, monthly!$D243, FALSE))</f>
        <v>24603.607719945801</v>
      </c>
      <c r="Y243">
        <f>IF(ISBLANK(HLOOKUP(Y$1, m_preprocess!$1:$1048576, monthly!$D243, FALSE)), "", HLOOKUP(Y$1, m_preprocess!$1:$1048576, monthly!$D243, FALSE))</f>
        <v>16.527374662718643</v>
      </c>
      <c r="Z243">
        <f>IF(ISBLANK(HLOOKUP(Z$1, m_preprocess!$1:$1048576, monthly!$D243, FALSE)), "", HLOOKUP(Z$1, m_preprocess!$1:$1048576, monthly!$D243, FALSE))</f>
        <v>284.29360960000213</v>
      </c>
    </row>
    <row r="244" spans="1:26">
      <c r="A244" s="31">
        <v>41334</v>
      </c>
      <c r="B244">
        <v>2013</v>
      </c>
      <c r="C244">
        <v>3</v>
      </c>
      <c r="D244">
        <v>244</v>
      </c>
      <c r="E244">
        <f>IF(ISBLANK(HLOOKUP(E$1, m_preprocess!$1:$1048576, monthly!$D244, FALSE)), "", HLOOKUP(E$1, m_preprocess!$1:$1048576, monthly!$D244, FALSE))</f>
        <v>91.673254269536656</v>
      </c>
      <c r="F244">
        <f>IF(ISBLANK(HLOOKUP(F$1, m_preprocess!$1:$1048576, monthly!$D244, FALSE)), "", HLOOKUP(F$1, m_preprocess!$1:$1048576, monthly!$D244, FALSE))</f>
        <v>89.995508741401181</v>
      </c>
      <c r="G244">
        <f>IF(ISBLANK(HLOOKUP(G$1, m_preprocess!$1:$1048576, monthly!$D244, FALSE)), "", HLOOKUP(G$1, m_preprocess!$1:$1048576, monthly!$D244, FALSE))</f>
        <v>99.802568083227783</v>
      </c>
      <c r="H244">
        <f>IF(ISBLANK(HLOOKUP(H$1, m_preprocess!$1:$1048576, monthly!$D244, FALSE)), "", HLOOKUP(H$1, m_preprocess!$1:$1048576, monthly!$D244, FALSE))</f>
        <v>95.240413052264401</v>
      </c>
      <c r="I244">
        <f>IF(ISBLANK(HLOOKUP(I$1, m_preprocess!$1:$1048576, monthly!$D244, FALSE)), "", HLOOKUP(I$1, m_preprocess!$1:$1048576, monthly!$D244, FALSE))</f>
        <v>78.2</v>
      </c>
      <c r="J244">
        <f>IF(ISBLANK(HLOOKUP(J$1, m_preprocess!$1:$1048576, monthly!$D244, FALSE)), "", HLOOKUP(J$1, m_preprocess!$1:$1048576, monthly!$D244, FALSE))</f>
        <v>129.16999999999999</v>
      </c>
      <c r="K244">
        <f>IF(ISBLANK(HLOOKUP(K$1, m_preprocess!$1:$1048576, monthly!$D244, FALSE)), "", HLOOKUP(K$1, m_preprocess!$1:$1048576, monthly!$D244, FALSE))</f>
        <v>160.91878858707332</v>
      </c>
      <c r="L244">
        <f>IF(ISBLANK(HLOOKUP(L$1, m_preprocess!$1:$1048576, monthly!$D244, FALSE)), "", HLOOKUP(L$1, m_preprocess!$1:$1048576, monthly!$D244, FALSE))</f>
        <v>257.85438832566899</v>
      </c>
      <c r="M244">
        <f>IF(ISBLANK(HLOOKUP(M$1, m_preprocess!$1:$1048576, monthly!$D244, FALSE)), "", HLOOKUP(M$1, m_preprocess!$1:$1048576, monthly!$D244, FALSE))</f>
        <v>179.57879044403433</v>
      </c>
      <c r="N244">
        <f>IF(ISBLANK(HLOOKUP(N$1, m_preprocess!$1:$1048576, monthly!$D244, FALSE)), "", HLOOKUP(N$1, m_preprocess!$1:$1048576, monthly!$D244, FALSE))</f>
        <v>78.275597881634681</v>
      </c>
      <c r="O244">
        <f>IF(ISBLANK(HLOOKUP(O$1, m_preprocess!$1:$1048576, monthly!$D244, FALSE)), "", HLOOKUP(O$1, m_preprocess!$1:$1048576, monthly!$D244, FALSE))</f>
        <v>40.328141702691823</v>
      </c>
      <c r="P244">
        <f>IF(ISBLANK(HLOOKUP(P$1, m_preprocess!$1:$1048576, monthly!$D244, FALSE)), "", HLOOKUP(P$1, m_preprocess!$1:$1048576, monthly!$D244, FALSE))</f>
        <v>8.9885921754197096</v>
      </c>
      <c r="Q244">
        <f>IF(ISBLANK(HLOOKUP(Q$1, m_preprocess!$1:$1048576, monthly!$D244, FALSE)), "", HLOOKUP(Q$1, m_preprocess!$1:$1048576, monthly!$D244, FALSE))</f>
        <v>4.3979069924224703</v>
      </c>
      <c r="R244">
        <f>IF(ISBLANK(HLOOKUP(R$1, m_preprocess!$1:$1048576, monthly!$D244, FALSE)), "", HLOOKUP(R$1, m_preprocess!$1:$1048576, monthly!$D244, FALSE))</f>
        <v>4.5906851829972402</v>
      </c>
      <c r="S244">
        <f>IF(ISBLANK(HLOOKUP(S$1, m_preprocess!$1:$1048576, monthly!$D244, FALSE)), "", HLOOKUP(S$1, m_preprocess!$1:$1048576, monthly!$D244, FALSE))</f>
        <v>16.46735588653922</v>
      </c>
      <c r="T244">
        <f>IF(ISBLANK(HLOOKUP(T$1, m_preprocess!$1:$1048576, monthly!$D244, FALSE)), "", HLOOKUP(T$1, m_preprocess!$1:$1048576, monthly!$D244, FALSE))</f>
        <v>14.872193640732892</v>
      </c>
      <c r="U244">
        <f>IF(ISBLANK(HLOOKUP(U$1, m_preprocess!$1:$1048576, monthly!$D244, FALSE)), "", HLOOKUP(U$1, m_preprocess!$1:$1048576, monthly!$D244, FALSE))</f>
        <v>601443.04192274879</v>
      </c>
      <c r="V244">
        <f>IF(ISBLANK(HLOOKUP(V$1, m_preprocess!$1:$1048576, monthly!$D244, FALSE)), "", HLOOKUP(V$1, m_preprocess!$1:$1048576, monthly!$D244, FALSE))</f>
        <v>2435589.5006980491</v>
      </c>
      <c r="W244">
        <f>IF(ISBLANK(HLOOKUP(W$1, m_preprocess!$1:$1048576, monthly!$D244, FALSE)), "", HLOOKUP(W$1, m_preprocess!$1:$1048576, monthly!$D244, FALSE))</f>
        <v>74.017356043621234</v>
      </c>
      <c r="X244">
        <f>IF(ISBLANK(HLOOKUP(X$1, m_preprocess!$1:$1048576, monthly!$D244, FALSE)), "", HLOOKUP(X$1, m_preprocess!$1:$1048576, monthly!$D244, FALSE))</f>
        <v>24008.350084893329</v>
      </c>
      <c r="Y244">
        <f>IF(ISBLANK(HLOOKUP(Y$1, m_preprocess!$1:$1048576, monthly!$D244, FALSE)), "", HLOOKUP(Y$1, m_preprocess!$1:$1048576, monthly!$D244, FALSE))</f>
        <v>15.855677429625631</v>
      </c>
      <c r="Z244">
        <f>IF(ISBLANK(HLOOKUP(Z$1, m_preprocess!$1:$1048576, monthly!$D244, FALSE)), "", HLOOKUP(Z$1, m_preprocess!$1:$1048576, monthly!$D244, FALSE))</f>
        <v>461.70547592999628</v>
      </c>
    </row>
    <row r="245" spans="1:26">
      <c r="A245" s="31">
        <v>41365</v>
      </c>
      <c r="B245">
        <v>2013</v>
      </c>
      <c r="C245">
        <v>4</v>
      </c>
      <c r="D245">
        <v>245</v>
      </c>
      <c r="E245">
        <f>IF(ISBLANK(HLOOKUP(E$1, m_preprocess!$1:$1048576, monthly!$D245, FALSE)), "", HLOOKUP(E$1, m_preprocess!$1:$1048576, monthly!$D245, FALSE))</f>
        <v>99.29658194433398</v>
      </c>
      <c r="F245">
        <f>IF(ISBLANK(HLOOKUP(F$1, m_preprocess!$1:$1048576, monthly!$D245, FALSE)), "", HLOOKUP(F$1, m_preprocess!$1:$1048576, monthly!$D245, FALSE))</f>
        <v>99.193576692952661</v>
      </c>
      <c r="G245">
        <f>IF(ISBLANK(HLOOKUP(G$1, m_preprocess!$1:$1048576, monthly!$D245, FALSE)), "", HLOOKUP(G$1, m_preprocess!$1:$1048576, monthly!$D245, FALSE))</f>
        <v>100.13932214104621</v>
      </c>
      <c r="H245">
        <f>IF(ISBLANK(HLOOKUP(H$1, m_preprocess!$1:$1048576, monthly!$D245, FALSE)), "", HLOOKUP(H$1, m_preprocess!$1:$1048576, monthly!$D245, FALSE))</f>
        <v>91.706438928315507</v>
      </c>
      <c r="I245">
        <f>IF(ISBLANK(HLOOKUP(I$1, m_preprocess!$1:$1048576, monthly!$D245, FALSE)), "", HLOOKUP(I$1, m_preprocess!$1:$1048576, monthly!$D245, FALSE))</f>
        <v>80.8</v>
      </c>
      <c r="J245">
        <f>IF(ISBLANK(HLOOKUP(J$1, m_preprocess!$1:$1048576, monthly!$D245, FALSE)), "", HLOOKUP(J$1, m_preprocess!$1:$1048576, monthly!$D245, FALSE))</f>
        <v>136.91</v>
      </c>
      <c r="K245">
        <f>IF(ISBLANK(HLOOKUP(K$1, m_preprocess!$1:$1048576, monthly!$D245, FALSE)), "", HLOOKUP(K$1, m_preprocess!$1:$1048576, monthly!$D245, FALSE))</f>
        <v>157.3135236234408</v>
      </c>
      <c r="L245">
        <f>IF(ISBLANK(HLOOKUP(L$1, m_preprocess!$1:$1048576, monthly!$D245, FALSE)), "", HLOOKUP(L$1, m_preprocess!$1:$1048576, monthly!$D245, FALSE))</f>
        <v>281.41030568634181</v>
      </c>
      <c r="M245">
        <f>IF(ISBLANK(HLOOKUP(M$1, m_preprocess!$1:$1048576, monthly!$D245, FALSE)), "", HLOOKUP(M$1, m_preprocess!$1:$1048576, monthly!$D245, FALSE))</f>
        <v>186.80908526823674</v>
      </c>
      <c r="N245">
        <f>IF(ISBLANK(HLOOKUP(N$1, m_preprocess!$1:$1048576, monthly!$D245, FALSE)), "", HLOOKUP(N$1, m_preprocess!$1:$1048576, monthly!$D245, FALSE))</f>
        <v>94.601220418105115</v>
      </c>
      <c r="O245">
        <f>IF(ISBLANK(HLOOKUP(O$1, m_preprocess!$1:$1048576, monthly!$D245, FALSE)), "", HLOOKUP(O$1, m_preprocess!$1:$1048576, monthly!$D245, FALSE))</f>
        <v>46.216377571870368</v>
      </c>
      <c r="P245">
        <f>IF(ISBLANK(HLOOKUP(P$1, m_preprocess!$1:$1048576, monthly!$D245, FALSE)), "", HLOOKUP(P$1, m_preprocess!$1:$1048576, monthly!$D245, FALSE))</f>
        <v>9.7443724000808398</v>
      </c>
      <c r="Q245">
        <f>IF(ISBLANK(HLOOKUP(Q$1, m_preprocess!$1:$1048576, monthly!$D245, FALSE)), "", HLOOKUP(Q$1, m_preprocess!$1:$1048576, monthly!$D245, FALSE))</f>
        <v>4.65955114379428</v>
      </c>
      <c r="R245">
        <f>IF(ISBLANK(HLOOKUP(R$1, m_preprocess!$1:$1048576, monthly!$D245, FALSE)), "", HLOOKUP(R$1, m_preprocess!$1:$1048576, monthly!$D245, FALSE))</f>
        <v>5.0848212562865589</v>
      </c>
      <c r="S245">
        <f>IF(ISBLANK(HLOOKUP(S$1, m_preprocess!$1:$1048576, monthly!$D245, FALSE)), "", HLOOKUP(S$1, m_preprocess!$1:$1048576, monthly!$D245, FALSE))</f>
        <v>20.576652426448486</v>
      </c>
      <c r="T245">
        <f>IF(ISBLANK(HLOOKUP(T$1, m_preprocess!$1:$1048576, monthly!$D245, FALSE)), "", HLOOKUP(T$1, m_preprocess!$1:$1048576, monthly!$D245, FALSE))</f>
        <v>15.895352745341055</v>
      </c>
      <c r="U245">
        <f>IF(ISBLANK(HLOOKUP(U$1, m_preprocess!$1:$1048576, monthly!$D245, FALSE)), "", HLOOKUP(U$1, m_preprocess!$1:$1048576, monthly!$D245, FALSE))</f>
        <v>601798.64695692074</v>
      </c>
      <c r="V245">
        <f>IF(ISBLANK(HLOOKUP(V$1, m_preprocess!$1:$1048576, monthly!$D245, FALSE)), "", HLOOKUP(V$1, m_preprocess!$1:$1048576, monthly!$D245, FALSE))</f>
        <v>2420034.0322031714</v>
      </c>
      <c r="W245">
        <f>IF(ISBLANK(HLOOKUP(W$1, m_preprocess!$1:$1048576, monthly!$D245, FALSE)), "", HLOOKUP(W$1, m_preprocess!$1:$1048576, monthly!$D245, FALSE))</f>
        <v>74.903164646414467</v>
      </c>
      <c r="X245">
        <f>IF(ISBLANK(HLOOKUP(X$1, m_preprocess!$1:$1048576, monthly!$D245, FALSE)), "", HLOOKUP(X$1, m_preprocess!$1:$1048576, monthly!$D245, FALSE))</f>
        <v>24944.633994870001</v>
      </c>
      <c r="Y245">
        <f>IF(ISBLANK(HLOOKUP(Y$1, m_preprocess!$1:$1048576, monthly!$D245, FALSE)), "", HLOOKUP(Y$1, m_preprocess!$1:$1048576, monthly!$D245, FALSE))</f>
        <v>15.247650496198801</v>
      </c>
      <c r="Z245">
        <f>IF(ISBLANK(HLOOKUP(Z$1, m_preprocess!$1:$1048576, monthly!$D245, FALSE)), "", HLOOKUP(Z$1, m_preprocess!$1:$1048576, monthly!$D245, FALSE))</f>
        <v>716.88976298999842</v>
      </c>
    </row>
    <row r="246" spans="1:26">
      <c r="A246" s="31">
        <v>41395</v>
      </c>
      <c r="B246">
        <v>2013</v>
      </c>
      <c r="C246">
        <v>5</v>
      </c>
      <c r="D246">
        <v>246</v>
      </c>
      <c r="E246">
        <f>IF(ISBLANK(HLOOKUP(E$1, m_preprocess!$1:$1048576, monthly!$D246, FALSE)), "", HLOOKUP(E$1, m_preprocess!$1:$1048576, monthly!$D246, FALSE))</f>
        <v>100.45914529276122</v>
      </c>
      <c r="F246">
        <f>IF(ISBLANK(HLOOKUP(F$1, m_preprocess!$1:$1048576, monthly!$D246, FALSE)), "", HLOOKUP(F$1, m_preprocess!$1:$1048576, monthly!$D246, FALSE))</f>
        <v>99.234141517614603</v>
      </c>
      <c r="G246">
        <f>IF(ISBLANK(HLOOKUP(G$1, m_preprocess!$1:$1048576, monthly!$D246, FALSE)), "", HLOOKUP(G$1, m_preprocess!$1:$1048576, monthly!$D246, FALSE))</f>
        <v>100.61478130528053</v>
      </c>
      <c r="H246">
        <f>IF(ISBLANK(HLOOKUP(H$1, m_preprocess!$1:$1048576, monthly!$D246, FALSE)), "", HLOOKUP(H$1, m_preprocess!$1:$1048576, monthly!$D246, FALSE))</f>
        <v>96.608305046874804</v>
      </c>
      <c r="I246">
        <f>IF(ISBLANK(HLOOKUP(I$1, m_preprocess!$1:$1048576, monthly!$D246, FALSE)), "", HLOOKUP(I$1, m_preprocess!$1:$1048576, monthly!$D246, FALSE))</f>
        <v>101.7</v>
      </c>
      <c r="J246">
        <f>IF(ISBLANK(HLOOKUP(J$1, m_preprocess!$1:$1048576, monthly!$D246, FALSE)), "", HLOOKUP(J$1, m_preprocess!$1:$1048576, monthly!$D246, FALSE))</f>
        <v>141.16</v>
      </c>
      <c r="K246">
        <f>IF(ISBLANK(HLOOKUP(K$1, m_preprocess!$1:$1048576, monthly!$D246, FALSE)), "", HLOOKUP(K$1, m_preprocess!$1:$1048576, monthly!$D246, FALSE))</f>
        <v>154.31311061502052</v>
      </c>
      <c r="L246">
        <f>IF(ISBLANK(HLOOKUP(L$1, m_preprocess!$1:$1048576, monthly!$D246, FALSE)), "", HLOOKUP(L$1, m_preprocess!$1:$1048576, monthly!$D246, FALSE))</f>
        <v>309.04581188493501</v>
      </c>
      <c r="M246">
        <f>IF(ISBLANK(HLOOKUP(M$1, m_preprocess!$1:$1048576, monthly!$D246, FALSE)), "", HLOOKUP(M$1, m_preprocess!$1:$1048576, monthly!$D246, FALSE))</f>
        <v>215.20988074525326</v>
      </c>
      <c r="N246">
        <f>IF(ISBLANK(HLOOKUP(N$1, m_preprocess!$1:$1048576, monthly!$D246, FALSE)), "", HLOOKUP(N$1, m_preprocess!$1:$1048576, monthly!$D246, FALSE))</f>
        <v>93.835931139681819</v>
      </c>
      <c r="O246">
        <f>IF(ISBLANK(HLOOKUP(O$1, m_preprocess!$1:$1048576, monthly!$D246, FALSE)), "", HLOOKUP(O$1, m_preprocess!$1:$1048576, monthly!$D246, FALSE))</f>
        <v>46.338258529721301</v>
      </c>
      <c r="P246">
        <f>IF(ISBLANK(HLOOKUP(P$1, m_preprocess!$1:$1048576, monthly!$D246, FALSE)), "", HLOOKUP(P$1, m_preprocess!$1:$1048576, monthly!$D246, FALSE))</f>
        <v>9.9379249933657938</v>
      </c>
      <c r="Q246">
        <f>IF(ISBLANK(HLOOKUP(Q$1, m_preprocess!$1:$1048576, monthly!$D246, FALSE)), "", HLOOKUP(Q$1, m_preprocess!$1:$1048576, monthly!$D246, FALSE))</f>
        <v>4.7005831482462632</v>
      </c>
      <c r="R246">
        <f>IF(ISBLANK(HLOOKUP(R$1, m_preprocess!$1:$1048576, monthly!$D246, FALSE)), "", HLOOKUP(R$1, m_preprocess!$1:$1048576, monthly!$D246, FALSE))</f>
        <v>5.2373418451195297</v>
      </c>
      <c r="S246">
        <f>IF(ISBLANK(HLOOKUP(S$1, m_preprocess!$1:$1048576, monthly!$D246, FALSE)), "", HLOOKUP(S$1, m_preprocess!$1:$1048576, monthly!$D246, FALSE))</f>
        <v>20.909121321363223</v>
      </c>
      <c r="T246">
        <f>IF(ISBLANK(HLOOKUP(T$1, m_preprocess!$1:$1048576, monthly!$D246, FALSE)), "", HLOOKUP(T$1, m_preprocess!$1:$1048576, monthly!$D246, FALSE))</f>
        <v>15.491212214992279</v>
      </c>
      <c r="U246">
        <f>IF(ISBLANK(HLOOKUP(U$1, m_preprocess!$1:$1048576, monthly!$D246, FALSE)), "", HLOOKUP(U$1, m_preprocess!$1:$1048576, monthly!$D246, FALSE))</f>
        <v>592630.15874165366</v>
      </c>
      <c r="V246">
        <f>IF(ISBLANK(HLOOKUP(V$1, m_preprocess!$1:$1048576, monthly!$D246, FALSE)), "", HLOOKUP(V$1, m_preprocess!$1:$1048576, monthly!$D246, FALSE))</f>
        <v>2450713.1155405459</v>
      </c>
      <c r="W246">
        <f>IF(ISBLANK(HLOOKUP(W$1, m_preprocess!$1:$1048576, monthly!$D246, FALSE)), "", HLOOKUP(W$1, m_preprocess!$1:$1048576, monthly!$D246, FALSE))</f>
        <v>75.470560645572533</v>
      </c>
      <c r="X246">
        <f>IF(ISBLANK(HLOOKUP(X$1, m_preprocess!$1:$1048576, monthly!$D246, FALSE)), "", HLOOKUP(X$1, m_preprocess!$1:$1048576, monthly!$D246, FALSE))</f>
        <v>24895.824658093527</v>
      </c>
      <c r="Y246">
        <f>IF(ISBLANK(HLOOKUP(Y$1, m_preprocess!$1:$1048576, monthly!$D246, FALSE)), "", HLOOKUP(Y$1, m_preprocess!$1:$1048576, monthly!$D246, FALSE))</f>
        <v>14.879661768670051</v>
      </c>
      <c r="Z246">
        <f>IF(ISBLANK(HLOOKUP(Z$1, m_preprocess!$1:$1048576, monthly!$D246, FALSE)), "", HLOOKUP(Z$1, m_preprocess!$1:$1048576, monthly!$D246, FALSE))</f>
        <v>39.041610950002905</v>
      </c>
    </row>
    <row r="247" spans="1:26">
      <c r="A247" s="31">
        <v>41426</v>
      </c>
      <c r="B247">
        <v>2013</v>
      </c>
      <c r="C247">
        <v>6</v>
      </c>
      <c r="D247">
        <v>247</v>
      </c>
      <c r="E247">
        <f>IF(ISBLANK(HLOOKUP(E$1, m_preprocess!$1:$1048576, monthly!$D247, FALSE)), "", HLOOKUP(E$1, m_preprocess!$1:$1048576, monthly!$D247, FALSE))</f>
        <v>94.901397313380158</v>
      </c>
      <c r="F247">
        <f>IF(ISBLANK(HLOOKUP(F$1, m_preprocess!$1:$1048576, monthly!$D247, FALSE)), "", HLOOKUP(F$1, m_preprocess!$1:$1048576, monthly!$D247, FALSE))</f>
        <v>97.149295959938669</v>
      </c>
      <c r="G247">
        <f>IF(ISBLANK(HLOOKUP(G$1, m_preprocess!$1:$1048576, monthly!$D247, FALSE)), "", HLOOKUP(G$1, m_preprocess!$1:$1048576, monthly!$D247, FALSE))</f>
        <v>100.16192924893828</v>
      </c>
      <c r="H247">
        <f>IF(ISBLANK(HLOOKUP(H$1, m_preprocess!$1:$1048576, monthly!$D247, FALSE)), "", HLOOKUP(H$1, m_preprocess!$1:$1048576, monthly!$D247, FALSE))</f>
        <v>97.999970495430006</v>
      </c>
      <c r="I247">
        <f>IF(ISBLANK(HLOOKUP(I$1, m_preprocess!$1:$1048576, monthly!$D247, FALSE)), "", HLOOKUP(I$1, m_preprocess!$1:$1048576, monthly!$D247, FALSE))</f>
        <v>74.599999999999994</v>
      </c>
      <c r="J247">
        <f>IF(ISBLANK(HLOOKUP(J$1, m_preprocess!$1:$1048576, monthly!$D247, FALSE)), "", HLOOKUP(J$1, m_preprocess!$1:$1048576, monthly!$D247, FALSE))</f>
        <v>140.62</v>
      </c>
      <c r="K247">
        <f>IF(ISBLANK(HLOOKUP(K$1, m_preprocess!$1:$1048576, monthly!$D247, FALSE)), "", HLOOKUP(K$1, m_preprocess!$1:$1048576, monthly!$D247, FALSE))</f>
        <v>157.15316428360808</v>
      </c>
      <c r="L247">
        <f>IF(ISBLANK(HLOOKUP(L$1, m_preprocess!$1:$1048576, monthly!$D247, FALSE)), "", HLOOKUP(L$1, m_preprocess!$1:$1048576, monthly!$D247, FALSE))</f>
        <v>274.18219531598226</v>
      </c>
      <c r="M247">
        <f>IF(ISBLANK(HLOOKUP(M$1, m_preprocess!$1:$1048576, monthly!$D247, FALSE)), "", HLOOKUP(M$1, m_preprocess!$1:$1048576, monthly!$D247, FALSE))</f>
        <v>193.62099603185044</v>
      </c>
      <c r="N247">
        <f>IF(ISBLANK(HLOOKUP(N$1, m_preprocess!$1:$1048576, monthly!$D247, FALSE)), "", HLOOKUP(N$1, m_preprocess!$1:$1048576, monthly!$D247, FALSE))</f>
        <v>80.56119928413186</v>
      </c>
      <c r="O247">
        <f>IF(ISBLANK(HLOOKUP(O$1, m_preprocess!$1:$1048576, monthly!$D247, FALSE)), "", HLOOKUP(O$1, m_preprocess!$1:$1048576, monthly!$D247, FALSE))</f>
        <v>38.137059308176461</v>
      </c>
      <c r="P247">
        <f>IF(ISBLANK(HLOOKUP(P$1, m_preprocess!$1:$1048576, monthly!$D247, FALSE)), "", HLOOKUP(P$1, m_preprocess!$1:$1048576, monthly!$D247, FALSE))</f>
        <v>8.8150703836075301</v>
      </c>
      <c r="Q247">
        <f>IF(ISBLANK(HLOOKUP(Q$1, m_preprocess!$1:$1048576, monthly!$D247, FALSE)), "", HLOOKUP(Q$1, m_preprocess!$1:$1048576, monthly!$D247, FALSE))</f>
        <v>4.3363176027510963</v>
      </c>
      <c r="R247">
        <f>IF(ISBLANK(HLOOKUP(R$1, m_preprocess!$1:$1048576, monthly!$D247, FALSE)), "", HLOOKUP(R$1, m_preprocess!$1:$1048576, monthly!$D247, FALSE))</f>
        <v>4.4787527808564347</v>
      </c>
      <c r="S247">
        <f>IF(ISBLANK(HLOOKUP(S$1, m_preprocess!$1:$1048576, monthly!$D247, FALSE)), "", HLOOKUP(S$1, m_preprocess!$1:$1048576, monthly!$D247, FALSE))</f>
        <v>16.492649556298993</v>
      </c>
      <c r="T247">
        <f>IF(ISBLANK(HLOOKUP(T$1, m_preprocess!$1:$1048576, monthly!$D247, FALSE)), "", HLOOKUP(T$1, m_preprocess!$1:$1048576, monthly!$D247, FALSE))</f>
        <v>12.829339368269933</v>
      </c>
      <c r="U247">
        <f>IF(ISBLANK(HLOOKUP(U$1, m_preprocess!$1:$1048576, monthly!$D247, FALSE)), "", HLOOKUP(U$1, m_preprocess!$1:$1048576, monthly!$D247, FALSE))</f>
        <v>633858.94985635567</v>
      </c>
      <c r="V247">
        <f>IF(ISBLANK(HLOOKUP(V$1, m_preprocess!$1:$1048576, monthly!$D247, FALSE)), "", HLOOKUP(V$1, m_preprocess!$1:$1048576, monthly!$D247, FALSE))</f>
        <v>2500691.9515353567</v>
      </c>
      <c r="W247">
        <f>IF(ISBLANK(HLOOKUP(W$1, m_preprocess!$1:$1048576, monthly!$D247, FALSE)), "", HLOOKUP(W$1, m_preprocess!$1:$1048576, monthly!$D247, FALSE))</f>
        <v>77.83947064592482</v>
      </c>
      <c r="X247">
        <f>IF(ISBLANK(HLOOKUP(X$1, m_preprocess!$1:$1048576, monthly!$D247, FALSE)), "", HLOOKUP(X$1, m_preprocess!$1:$1048576, monthly!$D247, FALSE))</f>
        <v>24870.436132470575</v>
      </c>
      <c r="Y247">
        <f>IF(ISBLANK(HLOOKUP(Y$1, m_preprocess!$1:$1048576, monthly!$D247, FALSE)), "", HLOOKUP(Y$1, m_preprocess!$1:$1048576, monthly!$D247, FALSE))</f>
        <v>14.317574685119206</v>
      </c>
      <c r="Z247">
        <f>IF(ISBLANK(HLOOKUP(Z$1, m_preprocess!$1:$1048576, monthly!$D247, FALSE)), "", HLOOKUP(Z$1, m_preprocess!$1:$1048576, monthly!$D247, FALSE))</f>
        <v>-460.50294504000885</v>
      </c>
    </row>
    <row r="248" spans="1:26">
      <c r="A248" s="31">
        <v>41456</v>
      </c>
      <c r="B248">
        <v>2013</v>
      </c>
      <c r="C248">
        <v>7</v>
      </c>
      <c r="D248">
        <v>248</v>
      </c>
      <c r="E248">
        <f>IF(ISBLANK(HLOOKUP(E$1, m_preprocess!$1:$1048576, monthly!$D248, FALSE)), "", HLOOKUP(E$1, m_preprocess!$1:$1048576, monthly!$D248, FALSE))</f>
        <v>102.13588924871429</v>
      </c>
      <c r="F248">
        <f>IF(ISBLANK(HLOOKUP(F$1, m_preprocess!$1:$1048576, monthly!$D248, FALSE)), "", HLOOKUP(F$1, m_preprocess!$1:$1048576, monthly!$D248, FALSE))</f>
        <v>100.58386063801082</v>
      </c>
      <c r="G248">
        <f>IF(ISBLANK(HLOOKUP(G$1, m_preprocess!$1:$1048576, monthly!$D248, FALSE)), "", HLOOKUP(G$1, m_preprocess!$1:$1048576, monthly!$D248, FALSE))</f>
        <v>100.02815666496082</v>
      </c>
      <c r="H248">
        <f>IF(ISBLANK(HLOOKUP(H$1, m_preprocess!$1:$1048576, monthly!$D248, FALSE)), "", HLOOKUP(H$1, m_preprocess!$1:$1048576, monthly!$D248, FALSE))</f>
        <v>101.500264248191</v>
      </c>
      <c r="I248">
        <f>IF(ISBLANK(HLOOKUP(I$1, m_preprocess!$1:$1048576, monthly!$D248, FALSE)), "", HLOOKUP(I$1, m_preprocess!$1:$1048576, monthly!$D248, FALSE))</f>
        <v>76.099999999999994</v>
      </c>
      <c r="J248">
        <f>IF(ISBLANK(HLOOKUP(J$1, m_preprocess!$1:$1048576, monthly!$D248, FALSE)), "", HLOOKUP(J$1, m_preprocess!$1:$1048576, monthly!$D248, FALSE))</f>
        <v>142.58000000000001</v>
      </c>
      <c r="K248">
        <f>IF(ISBLANK(HLOOKUP(K$1, m_preprocess!$1:$1048576, monthly!$D248, FALSE)), "", HLOOKUP(K$1, m_preprocess!$1:$1048576, monthly!$D248, FALSE))</f>
        <v>155.37787465645869</v>
      </c>
      <c r="L248">
        <f>IF(ISBLANK(HLOOKUP(L$1, m_preprocess!$1:$1048576, monthly!$D248, FALSE)), "", HLOOKUP(L$1, m_preprocess!$1:$1048576, monthly!$D248, FALSE))</f>
        <v>265.63219416348829</v>
      </c>
      <c r="M248">
        <f>IF(ISBLANK(HLOOKUP(M$1, m_preprocess!$1:$1048576, monthly!$D248, FALSE)), "", HLOOKUP(M$1, m_preprocess!$1:$1048576, monthly!$D248, FALSE))</f>
        <v>187.42695608231392</v>
      </c>
      <c r="N248">
        <f>IF(ISBLANK(HLOOKUP(N$1, m_preprocess!$1:$1048576, monthly!$D248, FALSE)), "", HLOOKUP(N$1, m_preprocess!$1:$1048576, monthly!$D248, FALSE))</f>
        <v>78.205238081174343</v>
      </c>
      <c r="O248">
        <f>IF(ISBLANK(HLOOKUP(O$1, m_preprocess!$1:$1048576, monthly!$D248, FALSE)), "", HLOOKUP(O$1, m_preprocess!$1:$1048576, monthly!$D248, FALSE))</f>
        <v>45.350327282691843</v>
      </c>
      <c r="P248">
        <f>IF(ISBLANK(HLOOKUP(P$1, m_preprocess!$1:$1048576, monthly!$D248, FALSE)), "", HLOOKUP(P$1, m_preprocess!$1:$1048576, monthly!$D248, FALSE))</f>
        <v>9.6776816148308598</v>
      </c>
      <c r="Q248">
        <f>IF(ISBLANK(HLOOKUP(Q$1, m_preprocess!$1:$1048576, monthly!$D248, FALSE)), "", HLOOKUP(Q$1, m_preprocess!$1:$1048576, monthly!$D248, FALSE))</f>
        <v>4.7533508525032309</v>
      </c>
      <c r="R248">
        <f>IF(ISBLANK(HLOOKUP(R$1, m_preprocess!$1:$1048576, monthly!$D248, FALSE)), "", HLOOKUP(R$1, m_preprocess!$1:$1048576, monthly!$D248, FALSE))</f>
        <v>4.9243307623276289</v>
      </c>
      <c r="S248">
        <f>IF(ISBLANK(HLOOKUP(S$1, m_preprocess!$1:$1048576, monthly!$D248, FALSE)), "", HLOOKUP(S$1, m_preprocess!$1:$1048576, monthly!$D248, FALSE))</f>
        <v>21.075080250425618</v>
      </c>
      <c r="T248">
        <f>IF(ISBLANK(HLOOKUP(T$1, m_preprocess!$1:$1048576, monthly!$D248, FALSE)), "", HLOOKUP(T$1, m_preprocess!$1:$1048576, monthly!$D248, FALSE))</f>
        <v>14.597565417435369</v>
      </c>
      <c r="U248">
        <f>IF(ISBLANK(HLOOKUP(U$1, m_preprocess!$1:$1048576, monthly!$D248, FALSE)), "", HLOOKUP(U$1, m_preprocess!$1:$1048576, monthly!$D248, FALSE))</f>
        <v>631933.0754932873</v>
      </c>
      <c r="V248">
        <f>IF(ISBLANK(HLOOKUP(V$1, m_preprocess!$1:$1048576, monthly!$D248, FALSE)), "", HLOOKUP(V$1, m_preprocess!$1:$1048576, monthly!$D248, FALSE))</f>
        <v>2534581.7379445923</v>
      </c>
      <c r="W248">
        <f>IF(ISBLANK(HLOOKUP(W$1, m_preprocess!$1:$1048576, monthly!$D248, FALSE)), "", HLOOKUP(W$1, m_preprocess!$1:$1048576, monthly!$D248, FALSE))</f>
        <v>77.238072853519185</v>
      </c>
      <c r="X248">
        <f>IF(ISBLANK(HLOOKUP(X$1, m_preprocess!$1:$1048576, monthly!$D248, FALSE)), "", HLOOKUP(X$1, m_preprocess!$1:$1048576, monthly!$D248, FALSE))</f>
        <v>25095.303929824255</v>
      </c>
      <c r="Y248">
        <f>IF(ISBLANK(HLOOKUP(Y$1, m_preprocess!$1:$1048576, monthly!$D248, FALSE)), "", HLOOKUP(Y$1, m_preprocess!$1:$1048576, monthly!$D248, FALSE))</f>
        <v>14.446655881990843</v>
      </c>
      <c r="Z248">
        <f>IF(ISBLANK(HLOOKUP(Z$1, m_preprocess!$1:$1048576, monthly!$D248, FALSE)), "", HLOOKUP(Z$1, m_preprocess!$1:$1048576, monthly!$D248, FALSE))</f>
        <v>926.74600062000081</v>
      </c>
    </row>
    <row r="249" spans="1:26">
      <c r="A249" s="31">
        <v>41487</v>
      </c>
      <c r="B249">
        <v>2013</v>
      </c>
      <c r="C249">
        <v>8</v>
      </c>
      <c r="D249">
        <v>249</v>
      </c>
      <c r="E249">
        <f>IF(ISBLANK(HLOOKUP(E$1, m_preprocess!$1:$1048576, monthly!$D249, FALSE)), "", HLOOKUP(E$1, m_preprocess!$1:$1048576, monthly!$D249, FALSE))</f>
        <v>98.521203340171255</v>
      </c>
      <c r="F249">
        <f>IF(ISBLANK(HLOOKUP(F$1, m_preprocess!$1:$1048576, monthly!$D249, FALSE)), "", HLOOKUP(F$1, m_preprocess!$1:$1048576, monthly!$D249, FALSE))</f>
        <v>95.741804013018651</v>
      </c>
      <c r="G249">
        <f>IF(ISBLANK(HLOOKUP(G$1, m_preprocess!$1:$1048576, monthly!$D249, FALSE)), "", HLOOKUP(G$1, m_preprocess!$1:$1048576, monthly!$D249, FALSE))</f>
        <v>100.90338735717397</v>
      </c>
      <c r="H249">
        <f>IF(ISBLANK(HLOOKUP(H$1, m_preprocess!$1:$1048576, monthly!$D249, FALSE)), "", HLOOKUP(H$1, m_preprocess!$1:$1048576, monthly!$D249, FALSE))</f>
        <v>99.051075660562006</v>
      </c>
      <c r="I249">
        <f>IF(ISBLANK(HLOOKUP(I$1, m_preprocess!$1:$1048576, monthly!$D249, FALSE)), "", HLOOKUP(I$1, m_preprocess!$1:$1048576, monthly!$D249, FALSE))</f>
        <v>90.9</v>
      </c>
      <c r="J249">
        <f>IF(ISBLANK(HLOOKUP(J$1, m_preprocess!$1:$1048576, monthly!$D249, FALSE)), "", HLOOKUP(J$1, m_preprocess!$1:$1048576, monthly!$D249, FALSE))</f>
        <v>142.54</v>
      </c>
      <c r="K249">
        <f>IF(ISBLANK(HLOOKUP(K$1, m_preprocess!$1:$1048576, monthly!$D249, FALSE)), "", HLOOKUP(K$1, m_preprocess!$1:$1048576, monthly!$D249, FALSE))</f>
        <v>157.10665731651616</v>
      </c>
      <c r="L249">
        <f>IF(ISBLANK(HLOOKUP(L$1, m_preprocess!$1:$1048576, monthly!$D249, FALSE)), "", HLOOKUP(L$1, m_preprocess!$1:$1048576, monthly!$D249, FALSE))</f>
        <v>280.84420777484354</v>
      </c>
      <c r="M249">
        <f>IF(ISBLANK(HLOOKUP(M$1, m_preprocess!$1:$1048576, monthly!$D249, FALSE)), "", HLOOKUP(M$1, m_preprocess!$1:$1048576, monthly!$D249, FALSE))</f>
        <v>211.34855974656793</v>
      </c>
      <c r="N249">
        <f>IF(ISBLANK(HLOOKUP(N$1, m_preprocess!$1:$1048576, monthly!$D249, FALSE)), "", HLOOKUP(N$1, m_preprocess!$1:$1048576, monthly!$D249, FALSE))</f>
        <v>69.495648028275625</v>
      </c>
      <c r="O249">
        <f>IF(ISBLANK(HLOOKUP(O$1, m_preprocess!$1:$1048576, monthly!$D249, FALSE)), "", HLOOKUP(O$1, m_preprocess!$1:$1048576, monthly!$D249, FALSE))</f>
        <v>44.097258618342337</v>
      </c>
      <c r="P249">
        <f>IF(ISBLANK(HLOOKUP(P$1, m_preprocess!$1:$1048576, monthly!$D249, FALSE)), "", HLOOKUP(P$1, m_preprocess!$1:$1048576, monthly!$D249, FALSE))</f>
        <v>9.8916288592820596</v>
      </c>
      <c r="Q249">
        <f>IF(ISBLANK(HLOOKUP(Q$1, m_preprocess!$1:$1048576, monthly!$D249, FALSE)), "", HLOOKUP(Q$1, m_preprocess!$1:$1048576, monthly!$D249, FALSE))</f>
        <v>4.9578017340498919</v>
      </c>
      <c r="R249">
        <f>IF(ISBLANK(HLOOKUP(R$1, m_preprocess!$1:$1048576, monthly!$D249, FALSE)), "", HLOOKUP(R$1, m_preprocess!$1:$1048576, monthly!$D249, FALSE))</f>
        <v>4.9338271252321677</v>
      </c>
      <c r="S249">
        <f>IF(ISBLANK(HLOOKUP(S$1, m_preprocess!$1:$1048576, monthly!$D249, FALSE)), "", HLOOKUP(S$1, m_preprocess!$1:$1048576, monthly!$D249, FALSE))</f>
        <v>18.815911158571069</v>
      </c>
      <c r="T249">
        <f>IF(ISBLANK(HLOOKUP(T$1, m_preprocess!$1:$1048576, monthly!$D249, FALSE)), "", HLOOKUP(T$1, m_preprocess!$1:$1048576, monthly!$D249, FALSE))</f>
        <v>15.389718600489223</v>
      </c>
      <c r="U249">
        <f>IF(ISBLANK(HLOOKUP(U$1, m_preprocess!$1:$1048576, monthly!$D249, FALSE)), "", HLOOKUP(U$1, m_preprocess!$1:$1048576, monthly!$D249, FALSE))</f>
        <v>635917.13102348207</v>
      </c>
      <c r="V249">
        <f>IF(ISBLANK(HLOOKUP(V$1, m_preprocess!$1:$1048576, monthly!$D249, FALSE)), "", HLOOKUP(V$1, m_preprocess!$1:$1048576, monthly!$D249, FALSE))</f>
        <v>2561535.1625415371</v>
      </c>
      <c r="W249">
        <f>IF(ISBLANK(HLOOKUP(W$1, m_preprocess!$1:$1048576, monthly!$D249, FALSE)), "", HLOOKUP(W$1, m_preprocess!$1:$1048576, monthly!$D249, FALSE))</f>
        <v>77.722297703527673</v>
      </c>
      <c r="X249">
        <f>IF(ISBLANK(HLOOKUP(X$1, m_preprocess!$1:$1048576, monthly!$D249, FALSE)), "", HLOOKUP(X$1, m_preprocess!$1:$1048576, monthly!$D249, FALSE))</f>
        <v>25583.783059321337</v>
      </c>
      <c r="Y249">
        <f>IF(ISBLANK(HLOOKUP(Y$1, m_preprocess!$1:$1048576, monthly!$D249, FALSE)), "", HLOOKUP(Y$1, m_preprocess!$1:$1048576, monthly!$D249, FALSE))</f>
        <v>15.134401677094951</v>
      </c>
      <c r="Z249">
        <f>IF(ISBLANK(HLOOKUP(Z$1, m_preprocess!$1:$1048576, monthly!$D249, FALSE)), "", HLOOKUP(Z$1, m_preprocess!$1:$1048576, monthly!$D249, FALSE))</f>
        <v>328.05004959000144</v>
      </c>
    </row>
    <row r="250" spans="1:26">
      <c r="A250" s="31">
        <v>41518</v>
      </c>
      <c r="B250">
        <v>2013</v>
      </c>
      <c r="C250">
        <v>9</v>
      </c>
      <c r="D250">
        <v>250</v>
      </c>
      <c r="E250">
        <f>IF(ISBLANK(HLOOKUP(E$1, m_preprocess!$1:$1048576, monthly!$D250, FALSE)), "", HLOOKUP(E$1, m_preprocess!$1:$1048576, monthly!$D250, FALSE))</f>
        <v>101.19223142060601</v>
      </c>
      <c r="F250">
        <f>IF(ISBLANK(HLOOKUP(F$1, m_preprocess!$1:$1048576, monthly!$D250, FALSE)), "", HLOOKUP(F$1, m_preprocess!$1:$1048576, monthly!$D250, FALSE))</f>
        <v>102.03170732565911</v>
      </c>
      <c r="G250">
        <f>IF(ISBLANK(HLOOKUP(G$1, m_preprocess!$1:$1048576, monthly!$D250, FALSE)), "", HLOOKUP(G$1, m_preprocess!$1:$1048576, monthly!$D250, FALSE))</f>
        <v>101.51410992526746</v>
      </c>
      <c r="H250">
        <f>IF(ISBLANK(HLOOKUP(H$1, m_preprocess!$1:$1048576, monthly!$D250, FALSE)), "", HLOOKUP(H$1, m_preprocess!$1:$1048576, monthly!$D250, FALSE))</f>
        <v>95.4968767916925</v>
      </c>
      <c r="I250">
        <f>IF(ISBLANK(HLOOKUP(I$1, m_preprocess!$1:$1048576, monthly!$D250, FALSE)), "", HLOOKUP(I$1, m_preprocess!$1:$1048576, monthly!$D250, FALSE))</f>
        <v>100.4</v>
      </c>
      <c r="J250">
        <f>IF(ISBLANK(HLOOKUP(J$1, m_preprocess!$1:$1048576, monthly!$D250, FALSE)), "", HLOOKUP(J$1, m_preprocess!$1:$1048576, monthly!$D250, FALSE))</f>
        <v>147.27000000000001</v>
      </c>
      <c r="K250">
        <f>IF(ISBLANK(HLOOKUP(K$1, m_preprocess!$1:$1048576, monthly!$D250, FALSE)), "", HLOOKUP(K$1, m_preprocess!$1:$1048576, monthly!$D250, FALSE))</f>
        <v>160.79304802145705</v>
      </c>
      <c r="L250">
        <f>IF(ISBLANK(HLOOKUP(L$1, m_preprocess!$1:$1048576, monthly!$D250, FALSE)), "", HLOOKUP(L$1, m_preprocess!$1:$1048576, monthly!$D250, FALSE))</f>
        <v>265.98677925971418</v>
      </c>
      <c r="M250">
        <f>IF(ISBLANK(HLOOKUP(M$1, m_preprocess!$1:$1048576, monthly!$D250, FALSE)), "", HLOOKUP(M$1, m_preprocess!$1:$1048576, monthly!$D250, FALSE))</f>
        <v>191.80757063301834</v>
      </c>
      <c r="N250">
        <f>IF(ISBLANK(HLOOKUP(N$1, m_preprocess!$1:$1048576, monthly!$D250, FALSE)), "", HLOOKUP(N$1, m_preprocess!$1:$1048576, monthly!$D250, FALSE))</f>
        <v>74.179208626695896</v>
      </c>
      <c r="O250">
        <f>IF(ISBLANK(HLOOKUP(O$1, m_preprocess!$1:$1048576, monthly!$D250, FALSE)), "", HLOOKUP(O$1, m_preprocess!$1:$1048576, monthly!$D250, FALSE))</f>
        <v>45.39394129487156</v>
      </c>
      <c r="P250">
        <f>IF(ISBLANK(HLOOKUP(P$1, m_preprocess!$1:$1048576, monthly!$D250, FALSE)), "", HLOOKUP(P$1, m_preprocess!$1:$1048576, monthly!$D250, FALSE))</f>
        <v>9.9342215871964168</v>
      </c>
      <c r="Q250">
        <f>IF(ISBLANK(HLOOKUP(Q$1, m_preprocess!$1:$1048576, monthly!$D250, FALSE)), "", HLOOKUP(Q$1, m_preprocess!$1:$1048576, monthly!$D250, FALSE))</f>
        <v>4.950711231815724</v>
      </c>
      <c r="R250">
        <f>IF(ISBLANK(HLOOKUP(R$1, m_preprocess!$1:$1048576, monthly!$D250, FALSE)), "", HLOOKUP(R$1, m_preprocess!$1:$1048576, monthly!$D250, FALSE))</f>
        <v>4.9835103553806936</v>
      </c>
      <c r="S250">
        <f>IF(ISBLANK(HLOOKUP(S$1, m_preprocess!$1:$1048576, monthly!$D250, FALSE)), "", HLOOKUP(S$1, m_preprocess!$1:$1048576, monthly!$D250, FALSE))</f>
        <v>21.149626967133496</v>
      </c>
      <c r="T250">
        <f>IF(ISBLANK(HLOOKUP(T$1, m_preprocess!$1:$1048576, monthly!$D250, FALSE)), "", HLOOKUP(T$1, m_preprocess!$1:$1048576, monthly!$D250, FALSE))</f>
        <v>14.31009274054165</v>
      </c>
      <c r="U250">
        <f>IF(ISBLANK(HLOOKUP(U$1, m_preprocess!$1:$1048576, monthly!$D250, FALSE)), "", HLOOKUP(U$1, m_preprocess!$1:$1048576, monthly!$D250, FALSE))</f>
        <v>631798.49494785722</v>
      </c>
      <c r="V250">
        <f>IF(ISBLANK(HLOOKUP(V$1, m_preprocess!$1:$1048576, monthly!$D250, FALSE)), "", HLOOKUP(V$1, m_preprocess!$1:$1048576, monthly!$D250, FALSE))</f>
        <v>2545910.5127214268</v>
      </c>
      <c r="W250">
        <f>IF(ISBLANK(HLOOKUP(W$1, m_preprocess!$1:$1048576, monthly!$D250, FALSE)), "", HLOOKUP(W$1, m_preprocess!$1:$1048576, monthly!$D250, FALSE))</f>
        <v>78.477279111855594</v>
      </c>
      <c r="X250">
        <f>IF(ISBLANK(HLOOKUP(X$1, m_preprocess!$1:$1048576, monthly!$D250, FALSE)), "", HLOOKUP(X$1, m_preprocess!$1:$1048576, monthly!$D250, FALSE))</f>
        <v>25698.611575457038</v>
      </c>
      <c r="Y250">
        <f>IF(ISBLANK(HLOOKUP(Y$1, m_preprocess!$1:$1048576, monthly!$D250, FALSE)), "", HLOOKUP(Y$1, m_preprocess!$1:$1048576, monthly!$D250, FALSE))</f>
        <v>15.406328115568297</v>
      </c>
      <c r="Z250">
        <f>IF(ISBLANK(HLOOKUP(Z$1, m_preprocess!$1:$1048576, monthly!$D250, FALSE)), "", HLOOKUP(Z$1, m_preprocess!$1:$1048576, monthly!$D250, FALSE))</f>
        <v>1038.0969500300052</v>
      </c>
    </row>
    <row r="251" spans="1:26">
      <c r="A251" s="31">
        <v>41548</v>
      </c>
      <c r="B251">
        <v>2013</v>
      </c>
      <c r="C251">
        <v>10</v>
      </c>
      <c r="D251">
        <v>251</v>
      </c>
      <c r="E251">
        <f>IF(ISBLANK(HLOOKUP(E$1, m_preprocess!$1:$1048576, monthly!$D251, FALSE)), "", HLOOKUP(E$1, m_preprocess!$1:$1048576, monthly!$D251, FALSE))</f>
        <v>106.60581960559753</v>
      </c>
      <c r="F251">
        <f>IF(ISBLANK(HLOOKUP(F$1, m_preprocess!$1:$1048576, monthly!$D251, FALSE)), "", HLOOKUP(F$1, m_preprocess!$1:$1048576, monthly!$D251, FALSE))</f>
        <v>104.84497530051486</v>
      </c>
      <c r="G251">
        <f>IF(ISBLANK(HLOOKUP(G$1, m_preprocess!$1:$1048576, monthly!$D251, FALSE)), "", HLOOKUP(G$1, m_preprocess!$1:$1048576, monthly!$D251, FALSE))</f>
        <v>101.88804258880364</v>
      </c>
      <c r="H251">
        <f>IF(ISBLANK(HLOOKUP(H$1, m_preprocess!$1:$1048576, monthly!$D251, FALSE)), "", HLOOKUP(H$1, m_preprocess!$1:$1048576, monthly!$D251, FALSE))</f>
        <v>97.640649332744104</v>
      </c>
      <c r="I251">
        <f>IF(ISBLANK(HLOOKUP(I$1, m_preprocess!$1:$1048576, monthly!$D251, FALSE)), "", HLOOKUP(I$1, m_preprocess!$1:$1048576, monthly!$D251, FALSE))</f>
        <v>82.8</v>
      </c>
      <c r="J251">
        <f>IF(ISBLANK(HLOOKUP(J$1, m_preprocess!$1:$1048576, monthly!$D251, FALSE)), "", HLOOKUP(J$1, m_preprocess!$1:$1048576, monthly!$D251, FALSE))</f>
        <v>157.26</v>
      </c>
      <c r="K251">
        <f>IF(ISBLANK(HLOOKUP(K$1, m_preprocess!$1:$1048576, monthly!$D251, FALSE)), "", HLOOKUP(K$1, m_preprocess!$1:$1048576, monthly!$D251, FALSE))</f>
        <v>157.07734229763744</v>
      </c>
      <c r="L251">
        <f>IF(ISBLANK(HLOOKUP(L$1, m_preprocess!$1:$1048576, monthly!$D251, FALSE)), "", HLOOKUP(L$1, m_preprocess!$1:$1048576, monthly!$D251, FALSE))</f>
        <v>272.83605391334004</v>
      </c>
      <c r="M251">
        <f>IF(ISBLANK(HLOOKUP(M$1, m_preprocess!$1:$1048576, monthly!$D251, FALSE)), "", HLOOKUP(M$1, m_preprocess!$1:$1048576, monthly!$D251, FALSE))</f>
        <v>191.87511799613657</v>
      </c>
      <c r="N251">
        <f>IF(ISBLANK(HLOOKUP(N$1, m_preprocess!$1:$1048576, monthly!$D251, FALSE)), "", HLOOKUP(N$1, m_preprocess!$1:$1048576, monthly!$D251, FALSE))</f>
        <v>80.960935917203457</v>
      </c>
      <c r="O251">
        <f>IF(ISBLANK(HLOOKUP(O$1, m_preprocess!$1:$1048576, monthly!$D251, FALSE)), "", HLOOKUP(O$1, m_preprocess!$1:$1048576, monthly!$D251, FALSE))</f>
        <v>47.376222180327439</v>
      </c>
      <c r="P251">
        <f>IF(ISBLANK(HLOOKUP(P$1, m_preprocess!$1:$1048576, monthly!$D251, FALSE)), "", HLOOKUP(P$1, m_preprocess!$1:$1048576, monthly!$D251, FALSE))</f>
        <v>11.543839754989913</v>
      </c>
      <c r="Q251">
        <f>IF(ISBLANK(HLOOKUP(Q$1, m_preprocess!$1:$1048576, monthly!$D251, FALSE)), "", HLOOKUP(Q$1, m_preprocess!$1:$1048576, monthly!$D251, FALSE))</f>
        <v>5.4964488354673371</v>
      </c>
      <c r="R251">
        <f>IF(ISBLANK(HLOOKUP(R$1, m_preprocess!$1:$1048576, monthly!$D251, FALSE)), "", HLOOKUP(R$1, m_preprocess!$1:$1048576, monthly!$D251, FALSE))</f>
        <v>6.0473909195225763</v>
      </c>
      <c r="S251">
        <f>IF(ISBLANK(HLOOKUP(S$1, m_preprocess!$1:$1048576, monthly!$D251, FALSE)), "", HLOOKUP(S$1, m_preprocess!$1:$1048576, monthly!$D251, FALSE))</f>
        <v>20.340643629284589</v>
      </c>
      <c r="T251">
        <f>IF(ISBLANK(HLOOKUP(T$1, m_preprocess!$1:$1048576, monthly!$D251, FALSE)), "", HLOOKUP(T$1, m_preprocess!$1:$1048576, monthly!$D251, FALSE))</f>
        <v>15.491738796052939</v>
      </c>
      <c r="U251">
        <f>IF(ISBLANK(HLOOKUP(U$1, m_preprocess!$1:$1048576, monthly!$D251, FALSE)), "", HLOOKUP(U$1, m_preprocess!$1:$1048576, monthly!$D251, FALSE))</f>
        <v>644150.22770107922</v>
      </c>
      <c r="V251">
        <f>IF(ISBLANK(HLOOKUP(V$1, m_preprocess!$1:$1048576, monthly!$D251, FALSE)), "", HLOOKUP(V$1, m_preprocess!$1:$1048576, monthly!$D251, FALSE))</f>
        <v>2632011.7588469791</v>
      </c>
      <c r="W251">
        <f>IF(ISBLANK(HLOOKUP(W$1, m_preprocess!$1:$1048576, monthly!$D251, FALSE)), "", HLOOKUP(W$1, m_preprocess!$1:$1048576, monthly!$D251, FALSE))</f>
        <v>77.95795737446133</v>
      </c>
      <c r="X251">
        <f>IF(ISBLANK(HLOOKUP(X$1, m_preprocess!$1:$1048576, monthly!$D251, FALSE)), "", HLOOKUP(X$1, m_preprocess!$1:$1048576, monthly!$D251, FALSE))</f>
        <v>26165.321483718002</v>
      </c>
      <c r="Y251">
        <f>IF(ISBLANK(HLOOKUP(Y$1, m_preprocess!$1:$1048576, monthly!$D251, FALSE)), "", HLOOKUP(Y$1, m_preprocess!$1:$1048576, monthly!$D251, FALSE))</f>
        <v>15.477583988944719</v>
      </c>
      <c r="Z251">
        <f>IF(ISBLANK(HLOOKUP(Z$1, m_preprocess!$1:$1048576, monthly!$D251, FALSE)), "", HLOOKUP(Z$1, m_preprocess!$1:$1048576, monthly!$D251, FALSE))</f>
        <v>489.43693533000442</v>
      </c>
    </row>
    <row r="252" spans="1:26">
      <c r="A252" s="31">
        <v>41579</v>
      </c>
      <c r="B252">
        <v>2013</v>
      </c>
      <c r="C252">
        <v>11</v>
      </c>
      <c r="D252">
        <v>252</v>
      </c>
      <c r="E252">
        <f>IF(ISBLANK(HLOOKUP(E$1, m_preprocess!$1:$1048576, monthly!$D252, FALSE)), "", HLOOKUP(E$1, m_preprocess!$1:$1048576, monthly!$D252, FALSE))</f>
        <v>102.60242782618883</v>
      </c>
      <c r="F252">
        <f>IF(ISBLANK(HLOOKUP(F$1, m_preprocess!$1:$1048576, monthly!$D252, FALSE)), "", HLOOKUP(F$1, m_preprocess!$1:$1048576, monthly!$D252, FALSE))</f>
        <v>105.67487518498797</v>
      </c>
      <c r="G252">
        <f>IF(ISBLANK(HLOOKUP(G$1, m_preprocess!$1:$1048576, monthly!$D252, FALSE)), "", HLOOKUP(G$1, m_preprocess!$1:$1048576, monthly!$D252, FALSE))</f>
        <v>101.98837012022538</v>
      </c>
      <c r="H252">
        <f>IF(ISBLANK(HLOOKUP(H$1, m_preprocess!$1:$1048576, monthly!$D252, FALSE)), "", HLOOKUP(H$1, m_preprocess!$1:$1048576, monthly!$D252, FALSE))</f>
        <v>106.149455597111</v>
      </c>
      <c r="I252">
        <f>IF(ISBLANK(HLOOKUP(I$1, m_preprocess!$1:$1048576, monthly!$D252, FALSE)), "", HLOOKUP(I$1, m_preprocess!$1:$1048576, monthly!$D252, FALSE))</f>
        <v>87</v>
      </c>
      <c r="J252">
        <f>IF(ISBLANK(HLOOKUP(J$1, m_preprocess!$1:$1048576, monthly!$D252, FALSE)), "", HLOOKUP(J$1, m_preprocess!$1:$1048576, monthly!$D252, FALSE))</f>
        <v>160.26</v>
      </c>
      <c r="K252">
        <f>IF(ISBLANK(HLOOKUP(K$1, m_preprocess!$1:$1048576, monthly!$D252, FALSE)), "", HLOOKUP(K$1, m_preprocess!$1:$1048576, monthly!$D252, FALSE))</f>
        <v>156.88394825287693</v>
      </c>
      <c r="L252">
        <f>IF(ISBLANK(HLOOKUP(L$1, m_preprocess!$1:$1048576, monthly!$D252, FALSE)), "", HLOOKUP(L$1, m_preprocess!$1:$1048576, monthly!$D252, FALSE))</f>
        <v>278.13991726859479</v>
      </c>
      <c r="M252">
        <f>IF(ISBLANK(HLOOKUP(M$1, m_preprocess!$1:$1048576, monthly!$D252, FALSE)), "", HLOOKUP(M$1, m_preprocess!$1:$1048576, monthly!$D252, FALSE))</f>
        <v>202.07605629557037</v>
      </c>
      <c r="N252">
        <f>IF(ISBLANK(HLOOKUP(N$1, m_preprocess!$1:$1048576, monthly!$D252, FALSE)), "", HLOOKUP(N$1, m_preprocess!$1:$1048576, monthly!$D252, FALSE))</f>
        <v>76.06386097302439</v>
      </c>
      <c r="O252">
        <f>IF(ISBLANK(HLOOKUP(O$1, m_preprocess!$1:$1048576, monthly!$D252, FALSE)), "", HLOOKUP(O$1, m_preprocess!$1:$1048576, monthly!$D252, FALSE))</f>
        <v>44.380444394107563</v>
      </c>
      <c r="P252">
        <f>IF(ISBLANK(HLOOKUP(P$1, m_preprocess!$1:$1048576, monthly!$D252, FALSE)), "", HLOOKUP(P$1, m_preprocess!$1:$1048576, monthly!$D252, FALSE))</f>
        <v>10.48283601587325</v>
      </c>
      <c r="Q252">
        <f>IF(ISBLANK(HLOOKUP(Q$1, m_preprocess!$1:$1048576, monthly!$D252, FALSE)), "", HLOOKUP(Q$1, m_preprocess!$1:$1048576, monthly!$D252, FALSE))</f>
        <v>5.2513553289445527</v>
      </c>
      <c r="R252">
        <f>IF(ISBLANK(HLOOKUP(R$1, m_preprocess!$1:$1048576, monthly!$D252, FALSE)), "", HLOOKUP(R$1, m_preprocess!$1:$1048576, monthly!$D252, FALSE))</f>
        <v>5.2314806869286974</v>
      </c>
      <c r="S252">
        <f>IF(ISBLANK(HLOOKUP(S$1, m_preprocess!$1:$1048576, monthly!$D252, FALSE)), "", HLOOKUP(S$1, m_preprocess!$1:$1048576, monthly!$D252, FALSE))</f>
        <v>18.958627951957464</v>
      </c>
      <c r="T252">
        <f>IF(ISBLANK(HLOOKUP(T$1, m_preprocess!$1:$1048576, monthly!$D252, FALSE)), "", HLOOKUP(T$1, m_preprocess!$1:$1048576, monthly!$D252, FALSE))</f>
        <v>14.938980426276842</v>
      </c>
      <c r="U252">
        <f>IF(ISBLANK(HLOOKUP(U$1, m_preprocess!$1:$1048576, monthly!$D252, FALSE)), "", HLOOKUP(U$1, m_preprocess!$1:$1048576, monthly!$D252, FALSE))</f>
        <v>675434.78564334905</v>
      </c>
      <c r="V252">
        <f>IF(ISBLANK(HLOOKUP(V$1, m_preprocess!$1:$1048576, monthly!$D252, FALSE)), "", HLOOKUP(V$1, m_preprocess!$1:$1048576, monthly!$D252, FALSE))</f>
        <v>2695158.8095324258</v>
      </c>
      <c r="W252">
        <f>IF(ISBLANK(HLOOKUP(W$1, m_preprocess!$1:$1048576, monthly!$D252, FALSE)), "", HLOOKUP(W$1, m_preprocess!$1:$1048576, monthly!$D252, FALSE))</f>
        <v>79.378489921685301</v>
      </c>
      <c r="X252">
        <f>IF(ISBLANK(HLOOKUP(X$1, m_preprocess!$1:$1048576, monthly!$D252, FALSE)), "", HLOOKUP(X$1, m_preprocess!$1:$1048576, monthly!$D252, FALSE))</f>
        <v>26032.683610831911</v>
      </c>
      <c r="Y252">
        <f>IF(ISBLANK(HLOOKUP(Y$1, m_preprocess!$1:$1048576, monthly!$D252, FALSE)), "", HLOOKUP(Y$1, m_preprocess!$1:$1048576, monthly!$D252, FALSE))</f>
        <v>14.678634222273672</v>
      </c>
      <c r="Z252">
        <f>IF(ISBLANK(HLOOKUP(Z$1, m_preprocess!$1:$1048576, monthly!$D252, FALSE)), "", HLOOKUP(Z$1, m_preprocess!$1:$1048576, monthly!$D252, FALSE))</f>
        <v>-15.132100540005013</v>
      </c>
    </row>
    <row r="253" spans="1:26">
      <c r="A253" s="31">
        <v>41609</v>
      </c>
      <c r="B253">
        <v>2013</v>
      </c>
      <c r="C253">
        <v>12</v>
      </c>
      <c r="D253">
        <v>253</v>
      </c>
      <c r="E253">
        <f>IF(ISBLANK(HLOOKUP(E$1, m_preprocess!$1:$1048576, monthly!$D253, FALSE)), "", HLOOKUP(E$1, m_preprocess!$1:$1048576, monthly!$D253, FALSE))</f>
        <v>101.61535186872125</v>
      </c>
      <c r="F253">
        <f>IF(ISBLANK(HLOOKUP(F$1, m_preprocess!$1:$1048576, monthly!$D253, FALSE)), "", HLOOKUP(F$1, m_preprocess!$1:$1048576, monthly!$D253, FALSE))</f>
        <v>110.9641363227816</v>
      </c>
      <c r="G253">
        <f>IF(ISBLANK(HLOOKUP(G$1, m_preprocess!$1:$1048576, monthly!$D253, FALSE)), "", HLOOKUP(G$1, m_preprocess!$1:$1048576, monthly!$D253, FALSE))</f>
        <v>99.103067150204382</v>
      </c>
      <c r="H253">
        <f>IF(ISBLANK(HLOOKUP(H$1, m_preprocess!$1:$1048576, monthly!$D253, FALSE)), "", HLOOKUP(H$1, m_preprocess!$1:$1048576, monthly!$D253, FALSE))</f>
        <v>140.442193696353</v>
      </c>
      <c r="I253">
        <f>IF(ISBLANK(HLOOKUP(I$1, m_preprocess!$1:$1048576, monthly!$D253, FALSE)), "", HLOOKUP(I$1, m_preprocess!$1:$1048576, monthly!$D253, FALSE))</f>
        <v>88.7</v>
      </c>
      <c r="J253">
        <f>IF(ISBLANK(HLOOKUP(J$1, m_preprocess!$1:$1048576, monthly!$D253, FALSE)), "", HLOOKUP(J$1, m_preprocess!$1:$1048576, monthly!$D253, FALSE))</f>
        <v>162.47999999999999</v>
      </c>
      <c r="K253">
        <f>IF(ISBLANK(HLOOKUP(K$1, m_preprocess!$1:$1048576, monthly!$D253, FALSE)), "", HLOOKUP(K$1, m_preprocess!$1:$1048576, monthly!$D253, FALSE))</f>
        <v>154.28076097697115</v>
      </c>
      <c r="L253">
        <f>IF(ISBLANK(HLOOKUP(L$1, m_preprocess!$1:$1048576, monthly!$D253, FALSE)), "", HLOOKUP(L$1, m_preprocess!$1:$1048576, monthly!$D253, FALSE))</f>
        <v>301.06139329847827</v>
      </c>
      <c r="M253">
        <f>IF(ISBLANK(HLOOKUP(M$1, m_preprocess!$1:$1048576, monthly!$D253, FALSE)), "", HLOOKUP(M$1, m_preprocess!$1:$1048576, monthly!$D253, FALSE))</f>
        <v>222.08087935117027</v>
      </c>
      <c r="N253">
        <f>IF(ISBLANK(HLOOKUP(N$1, m_preprocess!$1:$1048576, monthly!$D253, FALSE)), "", HLOOKUP(N$1, m_preprocess!$1:$1048576, monthly!$D253, FALSE))</f>
        <v>78.980513947307998</v>
      </c>
      <c r="O253">
        <f>IF(ISBLANK(HLOOKUP(O$1, m_preprocess!$1:$1048576, monthly!$D253, FALSE)), "", HLOOKUP(O$1, m_preprocess!$1:$1048576, monthly!$D253, FALSE))</f>
        <v>43.479502632719139</v>
      </c>
      <c r="P253">
        <f>IF(ISBLANK(HLOOKUP(P$1, m_preprocess!$1:$1048576, monthly!$D253, FALSE)), "", HLOOKUP(P$1, m_preprocess!$1:$1048576, monthly!$D253, FALSE))</f>
        <v>9.8453562748648356</v>
      </c>
      <c r="Q253">
        <f>IF(ISBLANK(HLOOKUP(Q$1, m_preprocess!$1:$1048576, monthly!$D253, FALSE)), "", HLOOKUP(Q$1, m_preprocess!$1:$1048576, monthly!$D253, FALSE))</f>
        <v>4.7461104464301496</v>
      </c>
      <c r="R253">
        <f>IF(ISBLANK(HLOOKUP(R$1, m_preprocess!$1:$1048576, monthly!$D253, FALSE)), "", HLOOKUP(R$1, m_preprocess!$1:$1048576, monthly!$D253, FALSE))</f>
        <v>5.099245828434686</v>
      </c>
      <c r="S253">
        <f>IF(ISBLANK(HLOOKUP(S$1, m_preprocess!$1:$1048576, monthly!$D253, FALSE)), "", HLOOKUP(S$1, m_preprocess!$1:$1048576, monthly!$D253, FALSE))</f>
        <v>15.626959419467932</v>
      </c>
      <c r="T253">
        <f>IF(ISBLANK(HLOOKUP(T$1, m_preprocess!$1:$1048576, monthly!$D253, FALSE)), "", HLOOKUP(T$1, m_preprocess!$1:$1048576, monthly!$D253, FALSE))</f>
        <v>18.007186938386369</v>
      </c>
      <c r="U253">
        <f>IF(ISBLANK(HLOOKUP(U$1, m_preprocess!$1:$1048576, monthly!$D253, FALSE)), "", HLOOKUP(U$1, m_preprocess!$1:$1048576, monthly!$D253, FALSE))</f>
        <v>735099.78470623656</v>
      </c>
      <c r="V253">
        <f>IF(ISBLANK(HLOOKUP(V$1, m_preprocess!$1:$1048576, monthly!$D253, FALSE)), "", HLOOKUP(V$1, m_preprocess!$1:$1048576, monthly!$D253, FALSE))</f>
        <v>2730054.4186689467</v>
      </c>
      <c r="W253">
        <f>IF(ISBLANK(HLOOKUP(W$1, m_preprocess!$1:$1048576, monthly!$D253, FALSE)), "", HLOOKUP(W$1, m_preprocess!$1:$1048576, monthly!$D253, FALSE))</f>
        <v>79.575593285097483</v>
      </c>
      <c r="X253">
        <f>IF(ISBLANK(HLOOKUP(X$1, m_preprocess!$1:$1048576, monthly!$D253, FALSE)), "", HLOOKUP(X$1, m_preprocess!$1:$1048576, monthly!$D253, FALSE))</f>
        <v>26394.416532002968</v>
      </c>
      <c r="Y253">
        <f>IF(ISBLANK(HLOOKUP(Y$1, m_preprocess!$1:$1048576, monthly!$D253, FALSE)), "", HLOOKUP(Y$1, m_preprocess!$1:$1048576, monthly!$D253, FALSE))</f>
        <v>14.165678357404564</v>
      </c>
      <c r="Z253">
        <f>IF(ISBLANK(HLOOKUP(Z$1, m_preprocess!$1:$1048576, monthly!$D253, FALSE)), "", HLOOKUP(Z$1, m_preprocess!$1:$1048576, monthly!$D253, FALSE))</f>
        <v>-340.41892855999686</v>
      </c>
    </row>
    <row r="254" spans="1:26">
      <c r="A254" s="31">
        <v>41640</v>
      </c>
      <c r="B254">
        <v>2014</v>
      </c>
      <c r="C254">
        <v>1</v>
      </c>
      <c r="D254">
        <v>254</v>
      </c>
      <c r="E254">
        <f>IF(ISBLANK(HLOOKUP(E$1, m_preprocess!$1:$1048576, monthly!$D254, FALSE)), "", HLOOKUP(E$1, m_preprocess!$1:$1048576, monthly!$D254, FALSE))</f>
        <v>92.67055835688717</v>
      </c>
      <c r="F254">
        <f>IF(ISBLANK(HLOOKUP(F$1, m_preprocess!$1:$1048576, monthly!$D254, FALSE)), "", HLOOKUP(F$1, m_preprocess!$1:$1048576, monthly!$D254, FALSE))</f>
        <v>90.554799156292944</v>
      </c>
      <c r="G254">
        <f>IF(ISBLANK(HLOOKUP(G$1, m_preprocess!$1:$1048576, monthly!$D254, FALSE)), "", HLOOKUP(G$1, m_preprocess!$1:$1048576, monthly!$D254, FALSE))</f>
        <v>95.47621624829145</v>
      </c>
      <c r="H254">
        <f>IF(ISBLANK(HLOOKUP(H$1, m_preprocess!$1:$1048576, monthly!$D254, FALSE)), "", HLOOKUP(H$1, m_preprocess!$1:$1048576, monthly!$D254, FALSE))</f>
        <v>97.503389109327699</v>
      </c>
      <c r="I254">
        <f>IF(ISBLANK(HLOOKUP(I$1, m_preprocess!$1:$1048576, monthly!$D254, FALSE)), "", HLOOKUP(I$1, m_preprocess!$1:$1048576, monthly!$D254, FALSE))</f>
        <v>78.599999999999994</v>
      </c>
      <c r="J254">
        <f>IF(ISBLANK(HLOOKUP(J$1, m_preprocess!$1:$1048576, monthly!$D254, FALSE)), "", HLOOKUP(J$1, m_preprocess!$1:$1048576, monthly!$D254, FALSE))</f>
        <v>141.79</v>
      </c>
      <c r="K254">
        <f>IF(ISBLANK(HLOOKUP(K$1, m_preprocess!$1:$1048576, monthly!$D254, FALSE)), "", HLOOKUP(K$1, m_preprocess!$1:$1048576, monthly!$D254, FALSE))</f>
        <v>156.04704224566285</v>
      </c>
      <c r="L254">
        <f>IF(ISBLANK(HLOOKUP(L$1, m_preprocess!$1:$1048576, monthly!$D254, FALSE)), "", HLOOKUP(L$1, m_preprocess!$1:$1048576, monthly!$D254, FALSE))</f>
        <v>269.17337257577259</v>
      </c>
      <c r="M254">
        <f>IF(ISBLANK(HLOOKUP(M$1, m_preprocess!$1:$1048576, monthly!$D254, FALSE)), "", HLOOKUP(M$1, m_preprocess!$1:$1048576, monthly!$D254, FALSE))</f>
        <v>201.17586321303042</v>
      </c>
      <c r="N254">
        <f>IF(ISBLANK(HLOOKUP(N$1, m_preprocess!$1:$1048576, monthly!$D254, FALSE)), "", HLOOKUP(N$1, m_preprocess!$1:$1048576, monthly!$D254, FALSE))</f>
        <v>67.997509362742164</v>
      </c>
      <c r="O254">
        <f>IF(ISBLANK(HLOOKUP(O$1, m_preprocess!$1:$1048576, monthly!$D254, FALSE)), "", HLOOKUP(O$1, m_preprocess!$1:$1048576, monthly!$D254, FALSE))</f>
        <v>42.312021139490703</v>
      </c>
      <c r="P254">
        <f>IF(ISBLANK(HLOOKUP(P$1, m_preprocess!$1:$1048576, monthly!$D254, FALSE)), "", HLOOKUP(P$1, m_preprocess!$1:$1048576, monthly!$D254, FALSE))</f>
        <v>8.1828241285729426</v>
      </c>
      <c r="Q254">
        <f>IF(ISBLANK(HLOOKUP(Q$1, m_preprocess!$1:$1048576, monthly!$D254, FALSE)), "", HLOOKUP(Q$1, m_preprocess!$1:$1048576, monthly!$D254, FALSE))</f>
        <v>3.9559198752826337</v>
      </c>
      <c r="R254">
        <f>IF(ISBLANK(HLOOKUP(R$1, m_preprocess!$1:$1048576, monthly!$D254, FALSE)), "", HLOOKUP(R$1, m_preprocess!$1:$1048576, monthly!$D254, FALSE))</f>
        <v>4.2269042532903081</v>
      </c>
      <c r="S254">
        <f>IF(ISBLANK(HLOOKUP(S$1, m_preprocess!$1:$1048576, monthly!$D254, FALSE)), "", HLOOKUP(S$1, m_preprocess!$1:$1048576, monthly!$D254, FALSE))</f>
        <v>19.975562060282513</v>
      </c>
      <c r="T254">
        <f>IF(ISBLANK(HLOOKUP(T$1, m_preprocess!$1:$1048576, monthly!$D254, FALSE)), "", HLOOKUP(T$1, m_preprocess!$1:$1048576, monthly!$D254, FALSE))</f>
        <v>14.153634950635249</v>
      </c>
      <c r="U254">
        <f>IF(ISBLANK(HLOOKUP(U$1, m_preprocess!$1:$1048576, monthly!$D254, FALSE)), "", HLOOKUP(U$1, m_preprocess!$1:$1048576, monthly!$D254, FALSE))</f>
        <v>689584.90044534649</v>
      </c>
      <c r="V254">
        <f>IF(ISBLANK(HLOOKUP(V$1, m_preprocess!$1:$1048576, monthly!$D254, FALSE)), "", HLOOKUP(V$1, m_preprocess!$1:$1048576, monthly!$D254, FALSE))</f>
        <v>2707018.9131193468</v>
      </c>
      <c r="W254">
        <f>IF(ISBLANK(HLOOKUP(W$1, m_preprocess!$1:$1048576, monthly!$D254, FALSE)), "", HLOOKUP(W$1, m_preprocess!$1:$1048576, monthly!$D254, FALSE))</f>
        <v>81.158953845085506</v>
      </c>
      <c r="X254">
        <f>IF(ISBLANK(HLOOKUP(X$1, m_preprocess!$1:$1048576, monthly!$D254, FALSE)), "", HLOOKUP(X$1, m_preprocess!$1:$1048576, monthly!$D254, FALSE))</f>
        <v>26414.446105188559</v>
      </c>
      <c r="Y254">
        <f>IF(ISBLANK(HLOOKUP(Y$1, m_preprocess!$1:$1048576, monthly!$D254, FALSE)), "", HLOOKUP(Y$1, m_preprocess!$1:$1048576, monthly!$D254, FALSE))</f>
        <v>13.339793958442465</v>
      </c>
      <c r="Z254">
        <f>IF(ISBLANK(HLOOKUP(Z$1, m_preprocess!$1:$1048576, monthly!$D254, FALSE)), "", HLOOKUP(Z$1, m_preprocess!$1:$1048576, monthly!$D254, FALSE))</f>
        <v>-116.15068415995665</v>
      </c>
    </row>
    <row r="255" spans="1:26">
      <c r="A255" s="31">
        <v>41671</v>
      </c>
      <c r="B255">
        <v>2014</v>
      </c>
      <c r="C255">
        <v>2</v>
      </c>
      <c r="D255">
        <v>255</v>
      </c>
      <c r="E255">
        <f>IF(ISBLANK(HLOOKUP(E$1, m_preprocess!$1:$1048576, monthly!$D255, FALSE)), "", HLOOKUP(E$1, m_preprocess!$1:$1048576, monthly!$D255, FALSE))</f>
        <v>94.983280610369022</v>
      </c>
      <c r="F255">
        <f>IF(ISBLANK(HLOOKUP(F$1, m_preprocess!$1:$1048576, monthly!$D255, FALSE)), "", HLOOKUP(F$1, m_preprocess!$1:$1048576, monthly!$D255, FALSE))</f>
        <v>94.237970843995825</v>
      </c>
      <c r="G255">
        <f>IF(ISBLANK(HLOOKUP(G$1, m_preprocess!$1:$1048576, monthly!$D255, FALSE)), "", HLOOKUP(G$1, m_preprocess!$1:$1048576, monthly!$D255, FALSE))</f>
        <v>98.700402005538606</v>
      </c>
      <c r="H255">
        <f>IF(ISBLANK(HLOOKUP(H$1, m_preprocess!$1:$1048576, monthly!$D255, FALSE)), "", HLOOKUP(H$1, m_preprocess!$1:$1048576, monthly!$D255, FALSE))</f>
        <v>94.711789250055006</v>
      </c>
      <c r="I255">
        <f>IF(ISBLANK(HLOOKUP(I$1, m_preprocess!$1:$1048576, monthly!$D255, FALSE)), "", HLOOKUP(I$1, m_preprocess!$1:$1048576, monthly!$D255, FALSE))</f>
        <v>95.3</v>
      </c>
      <c r="J255">
        <f>IF(ISBLANK(HLOOKUP(J$1, m_preprocess!$1:$1048576, monthly!$D255, FALSE)), "", HLOOKUP(J$1, m_preprocess!$1:$1048576, monthly!$D255, FALSE))</f>
        <v>134.52000000000001</v>
      </c>
      <c r="K255">
        <f>IF(ISBLANK(HLOOKUP(K$1, m_preprocess!$1:$1048576, monthly!$D255, FALSE)), "", HLOOKUP(K$1, m_preprocess!$1:$1048576, monthly!$D255, FALSE))</f>
        <v>156.81938183427155</v>
      </c>
      <c r="L255">
        <f>IF(ISBLANK(HLOOKUP(L$1, m_preprocess!$1:$1048576, monthly!$D255, FALSE)), "", HLOOKUP(L$1, m_preprocess!$1:$1048576, monthly!$D255, FALSE))</f>
        <v>234.00706131361815</v>
      </c>
      <c r="M255">
        <f>IF(ISBLANK(HLOOKUP(M$1, m_preprocess!$1:$1048576, monthly!$D255, FALSE)), "", HLOOKUP(M$1, m_preprocess!$1:$1048576, monthly!$D255, FALSE))</f>
        <v>164.62519863663434</v>
      </c>
      <c r="N255">
        <f>IF(ISBLANK(HLOOKUP(N$1, m_preprocess!$1:$1048576, monthly!$D255, FALSE)), "", HLOOKUP(N$1, m_preprocess!$1:$1048576, monthly!$D255, FALSE))</f>
        <v>69.381862676983786</v>
      </c>
      <c r="O255">
        <f>IF(ISBLANK(HLOOKUP(O$1, m_preprocess!$1:$1048576, monthly!$D255, FALSE)), "", HLOOKUP(O$1, m_preprocess!$1:$1048576, monthly!$D255, FALSE))</f>
        <v>42.986055445307933</v>
      </c>
      <c r="P255">
        <f>IF(ISBLANK(HLOOKUP(P$1, m_preprocess!$1:$1048576, monthly!$D255, FALSE)), "", HLOOKUP(P$1, m_preprocess!$1:$1048576, monthly!$D255, FALSE))</f>
        <v>8.4923612186838344</v>
      </c>
      <c r="Q255">
        <f>IF(ISBLANK(HLOOKUP(Q$1, m_preprocess!$1:$1048576, monthly!$D255, FALSE)), "", HLOOKUP(Q$1, m_preprocess!$1:$1048576, monthly!$D255, FALSE))</f>
        <v>4.0967832711838863</v>
      </c>
      <c r="R255">
        <f>IF(ISBLANK(HLOOKUP(R$1, m_preprocess!$1:$1048576, monthly!$D255, FALSE)), "", HLOOKUP(R$1, m_preprocess!$1:$1048576, monthly!$D255, FALSE))</f>
        <v>4.3955779474999481</v>
      </c>
      <c r="S255">
        <f>IF(ISBLANK(HLOOKUP(S$1, m_preprocess!$1:$1048576, monthly!$D255, FALSE)), "", HLOOKUP(S$1, m_preprocess!$1:$1048576, monthly!$D255, FALSE))</f>
        <v>20.336700425160632</v>
      </c>
      <c r="T255">
        <f>IF(ISBLANK(HLOOKUP(T$1, m_preprocess!$1:$1048576, monthly!$D255, FALSE)), "", HLOOKUP(T$1, m_preprocess!$1:$1048576, monthly!$D255, FALSE))</f>
        <v>14.156993801463454</v>
      </c>
      <c r="U255">
        <f>IF(ISBLANK(HLOOKUP(U$1, m_preprocess!$1:$1048576, monthly!$D255, FALSE)), "", HLOOKUP(U$1, m_preprocess!$1:$1048576, monthly!$D255, FALSE))</f>
        <v>693604.80489042168</v>
      </c>
      <c r="V255">
        <f>IF(ISBLANK(HLOOKUP(V$1, m_preprocess!$1:$1048576, monthly!$D255, FALSE)), "", HLOOKUP(V$1, m_preprocess!$1:$1048576, monthly!$D255, FALSE))</f>
        <v>2763483.0267404132</v>
      </c>
      <c r="W255">
        <f>IF(ISBLANK(HLOOKUP(W$1, m_preprocess!$1:$1048576, monthly!$D255, FALSE)), "", HLOOKUP(W$1, m_preprocess!$1:$1048576, monthly!$D255, FALSE))</f>
        <v>84.01250203342498</v>
      </c>
      <c r="X255">
        <f>IF(ISBLANK(HLOOKUP(X$1, m_preprocess!$1:$1048576, monthly!$D255, FALSE)), "", HLOOKUP(X$1, m_preprocess!$1:$1048576, monthly!$D255, FALSE))</f>
        <v>26488.462079033823</v>
      </c>
      <c r="Y255">
        <f>IF(ISBLANK(HLOOKUP(Y$1, m_preprocess!$1:$1048576, monthly!$D255, FALSE)), "", HLOOKUP(Y$1, m_preprocess!$1:$1048576, monthly!$D255, FALSE))</f>
        <v>13.053531146972063</v>
      </c>
      <c r="Z255">
        <f>IF(ISBLANK(HLOOKUP(Z$1, m_preprocess!$1:$1048576, monthly!$D255, FALSE)), "", HLOOKUP(Z$1, m_preprocess!$1:$1048576, monthly!$D255, FALSE))</f>
        <v>821.74050882998381</v>
      </c>
    </row>
    <row r="256" spans="1:26">
      <c r="A256" s="31">
        <v>41699</v>
      </c>
      <c r="B256">
        <v>2014</v>
      </c>
      <c r="C256">
        <v>3</v>
      </c>
      <c r="D256">
        <v>256</v>
      </c>
      <c r="E256">
        <f>IF(ISBLANK(HLOOKUP(E$1, m_preprocess!$1:$1048576, monthly!$D256, FALSE)), "", HLOOKUP(E$1, m_preprocess!$1:$1048576, monthly!$D256, FALSE))</f>
        <v>100.45291504631213</v>
      </c>
      <c r="F256">
        <f>IF(ISBLANK(HLOOKUP(F$1, m_preprocess!$1:$1048576, monthly!$D256, FALSE)), "", HLOOKUP(F$1, m_preprocess!$1:$1048576, monthly!$D256, FALSE))</f>
        <v>98.446116116037444</v>
      </c>
      <c r="G256">
        <f>IF(ISBLANK(HLOOKUP(G$1, m_preprocess!$1:$1048576, monthly!$D256, FALSE)), "", HLOOKUP(G$1, m_preprocess!$1:$1048576, monthly!$D256, FALSE))</f>
        <v>99.169932723455318</v>
      </c>
      <c r="H256">
        <f>IF(ISBLANK(HLOOKUP(H$1, m_preprocess!$1:$1048576, monthly!$D256, FALSE)), "", HLOOKUP(H$1, m_preprocess!$1:$1048576, monthly!$D256, FALSE))</f>
        <v>104.751489483087</v>
      </c>
      <c r="I256">
        <f>IF(ISBLANK(HLOOKUP(I$1, m_preprocess!$1:$1048576, monthly!$D256, FALSE)), "", HLOOKUP(I$1, m_preprocess!$1:$1048576, monthly!$D256, FALSE))</f>
        <v>98.6</v>
      </c>
      <c r="J256">
        <f>IF(ISBLANK(HLOOKUP(J$1, m_preprocess!$1:$1048576, monthly!$D256, FALSE)), "", HLOOKUP(J$1, m_preprocess!$1:$1048576, monthly!$D256, FALSE))</f>
        <v>138.97</v>
      </c>
      <c r="K256">
        <f>IF(ISBLANK(HLOOKUP(K$1, m_preprocess!$1:$1048576, monthly!$D256, FALSE)), "", HLOOKUP(K$1, m_preprocess!$1:$1048576, monthly!$D256, FALSE))</f>
        <v>157.55272863581541</v>
      </c>
      <c r="L256">
        <f>IF(ISBLANK(HLOOKUP(L$1, m_preprocess!$1:$1048576, monthly!$D256, FALSE)), "", HLOOKUP(L$1, m_preprocess!$1:$1048576, monthly!$D256, FALSE))</f>
        <v>239.89521601154098</v>
      </c>
      <c r="M256">
        <f>IF(ISBLANK(HLOOKUP(M$1, m_preprocess!$1:$1048576, monthly!$D256, FALSE)), "", HLOOKUP(M$1, m_preprocess!$1:$1048576, monthly!$D256, FALSE))</f>
        <v>167.14443376720629</v>
      </c>
      <c r="N256">
        <f>IF(ISBLANK(HLOOKUP(N$1, m_preprocess!$1:$1048576, monthly!$D256, FALSE)), "", HLOOKUP(N$1, m_preprocess!$1:$1048576, monthly!$D256, FALSE))</f>
        <v>72.750782244334687</v>
      </c>
      <c r="O256">
        <f>IF(ISBLANK(HLOOKUP(O$1, m_preprocess!$1:$1048576, monthly!$D256, FALSE)), "", HLOOKUP(O$1, m_preprocess!$1:$1048576, monthly!$D256, FALSE))</f>
        <v>42.115015413352793</v>
      </c>
      <c r="P256">
        <f>IF(ISBLANK(HLOOKUP(P$1, m_preprocess!$1:$1048576, monthly!$D256, FALSE)), "", HLOOKUP(P$1, m_preprocess!$1:$1048576, monthly!$D256, FALSE))</f>
        <v>9.0212142794460473</v>
      </c>
      <c r="Q256">
        <f>IF(ISBLANK(HLOOKUP(Q$1, m_preprocess!$1:$1048576, monthly!$D256, FALSE)), "", HLOOKUP(Q$1, m_preprocess!$1:$1048576, monthly!$D256, FALSE))</f>
        <v>4.2758032445411702</v>
      </c>
      <c r="R256">
        <f>IF(ISBLANK(HLOOKUP(R$1, m_preprocess!$1:$1048576, monthly!$D256, FALSE)), "", HLOOKUP(R$1, m_preprocess!$1:$1048576, monthly!$D256, FALSE))</f>
        <v>4.7454110349048753</v>
      </c>
      <c r="S256">
        <f>IF(ISBLANK(HLOOKUP(S$1, m_preprocess!$1:$1048576, monthly!$D256, FALSE)), "", HLOOKUP(S$1, m_preprocess!$1:$1048576, monthly!$D256, FALSE))</f>
        <v>19.621108896059926</v>
      </c>
      <c r="T256">
        <f>IF(ISBLANK(HLOOKUP(T$1, m_preprocess!$1:$1048576, monthly!$D256, FALSE)), "", HLOOKUP(T$1, m_preprocess!$1:$1048576, monthly!$D256, FALSE))</f>
        <v>13.472692237846832</v>
      </c>
      <c r="U256">
        <f>IF(ISBLANK(HLOOKUP(U$1, m_preprocess!$1:$1048576, monthly!$D256, FALSE)), "", HLOOKUP(U$1, m_preprocess!$1:$1048576, monthly!$D256, FALSE))</f>
        <v>696856.04770659411</v>
      </c>
      <c r="V256">
        <f>IF(ISBLANK(HLOOKUP(V$1, m_preprocess!$1:$1048576, monthly!$D256, FALSE)), "", HLOOKUP(V$1, m_preprocess!$1:$1048576, monthly!$D256, FALSE))</f>
        <v>2748183.8746929397</v>
      </c>
      <c r="W256">
        <f>IF(ISBLANK(HLOOKUP(W$1, m_preprocess!$1:$1048576, monthly!$D256, FALSE)), "", HLOOKUP(W$1, m_preprocess!$1:$1048576, monthly!$D256, FALSE))</f>
        <v>82.840686687315781</v>
      </c>
      <c r="X256">
        <f>IF(ISBLANK(HLOOKUP(X$1, m_preprocess!$1:$1048576, monthly!$D256, FALSE)), "", HLOOKUP(X$1, m_preprocess!$1:$1048576, monthly!$D256, FALSE))</f>
        <v>26740.235643384032</v>
      </c>
      <c r="Y256">
        <f>IF(ISBLANK(HLOOKUP(Y$1, m_preprocess!$1:$1048576, monthly!$D256, FALSE)), "", HLOOKUP(Y$1, m_preprocess!$1:$1048576, monthly!$D256, FALSE))</f>
        <v>13.831993777547318</v>
      </c>
      <c r="Z256">
        <f>IF(ISBLANK(HLOOKUP(Z$1, m_preprocess!$1:$1048576, monthly!$D256, FALSE)), "", HLOOKUP(Z$1, m_preprocess!$1:$1048576, monthly!$D256, FALSE))</f>
        <v>547.87126285003342</v>
      </c>
    </row>
    <row r="257" spans="1:26">
      <c r="A257" s="31">
        <v>41730</v>
      </c>
      <c r="B257">
        <v>2014</v>
      </c>
      <c r="C257">
        <v>4</v>
      </c>
      <c r="D257">
        <v>257</v>
      </c>
      <c r="E257">
        <f>IF(ISBLANK(HLOOKUP(E$1, m_preprocess!$1:$1048576, monthly!$D257, FALSE)), "", HLOOKUP(E$1, m_preprocess!$1:$1048576, monthly!$D257, FALSE))</f>
        <v>97.10215115178967</v>
      </c>
      <c r="F257">
        <f>IF(ISBLANK(HLOOKUP(F$1, m_preprocess!$1:$1048576, monthly!$D257, FALSE)), "", HLOOKUP(F$1, m_preprocess!$1:$1048576, monthly!$D257, FALSE))</f>
        <v>96.758606417572949</v>
      </c>
      <c r="G257">
        <f>IF(ISBLANK(HLOOKUP(G$1, m_preprocess!$1:$1048576, monthly!$D257, FALSE)), "", HLOOKUP(G$1, m_preprocess!$1:$1048576, monthly!$D257, FALSE))</f>
        <v>99.639664134119315</v>
      </c>
      <c r="H257">
        <f>IF(ISBLANK(HLOOKUP(H$1, m_preprocess!$1:$1048576, monthly!$D257, FALSE)), "", HLOOKUP(H$1, m_preprocess!$1:$1048576, monthly!$D257, FALSE))</f>
        <v>99.527555017999902</v>
      </c>
      <c r="I257">
        <f>IF(ISBLANK(HLOOKUP(I$1, m_preprocess!$1:$1048576, monthly!$D257, FALSE)), "", HLOOKUP(I$1, m_preprocess!$1:$1048576, monthly!$D257, FALSE))</f>
        <v>100.4</v>
      </c>
      <c r="J257">
        <f>IF(ISBLANK(HLOOKUP(J$1, m_preprocess!$1:$1048576, monthly!$D257, FALSE)), "", HLOOKUP(J$1, m_preprocess!$1:$1048576, monthly!$D257, FALSE))</f>
        <v>141.38</v>
      </c>
      <c r="K257">
        <f>IF(ISBLANK(HLOOKUP(K$1, m_preprocess!$1:$1048576, monthly!$D257, FALSE)), "", HLOOKUP(K$1, m_preprocess!$1:$1048576, monthly!$D257, FALSE))</f>
        <v>155.23977483089334</v>
      </c>
      <c r="L257">
        <f>IF(ISBLANK(HLOOKUP(L$1, m_preprocess!$1:$1048576, monthly!$D257, FALSE)), "", HLOOKUP(L$1, m_preprocess!$1:$1048576, monthly!$D257, FALSE))</f>
        <v>242.21815537510571</v>
      </c>
      <c r="M257">
        <f>IF(ISBLANK(HLOOKUP(M$1, m_preprocess!$1:$1048576, monthly!$D257, FALSE)), "", HLOOKUP(M$1, m_preprocess!$1:$1048576, monthly!$D257, FALSE))</f>
        <v>170.67239111517603</v>
      </c>
      <c r="N257">
        <f>IF(ISBLANK(HLOOKUP(N$1, m_preprocess!$1:$1048576, monthly!$D257, FALSE)), "", HLOOKUP(N$1, m_preprocess!$1:$1048576, monthly!$D257, FALSE))</f>
        <v>71.545764259929669</v>
      </c>
      <c r="O257">
        <f>IF(ISBLANK(HLOOKUP(O$1, m_preprocess!$1:$1048576, monthly!$D257, FALSE)), "", HLOOKUP(O$1, m_preprocess!$1:$1048576, monthly!$D257, FALSE))</f>
        <v>47.515959032683796</v>
      </c>
      <c r="P257">
        <f>IF(ISBLANK(HLOOKUP(P$1, m_preprocess!$1:$1048576, monthly!$D257, FALSE)), "", HLOOKUP(P$1, m_preprocess!$1:$1048576, monthly!$D257, FALSE))</f>
        <v>10.740504020483277</v>
      </c>
      <c r="Q257">
        <f>IF(ISBLANK(HLOOKUP(Q$1, m_preprocess!$1:$1048576, monthly!$D257, FALSE)), "", HLOOKUP(Q$1, m_preprocess!$1:$1048576, monthly!$D257, FALSE))</f>
        <v>5.1509789734643103</v>
      </c>
      <c r="R257">
        <f>IF(ISBLANK(HLOOKUP(R$1, m_preprocess!$1:$1048576, monthly!$D257, FALSE)), "", HLOOKUP(R$1, m_preprocess!$1:$1048576, monthly!$D257, FALSE))</f>
        <v>5.5895250470189657</v>
      </c>
      <c r="S257">
        <f>IF(ISBLANK(HLOOKUP(S$1, m_preprocess!$1:$1048576, monthly!$D257, FALSE)), "", HLOOKUP(S$1, m_preprocess!$1:$1048576, monthly!$D257, FALSE))</f>
        <v>20.91235732000353</v>
      </c>
      <c r="T257">
        <f>IF(ISBLANK(HLOOKUP(T$1, m_preprocess!$1:$1048576, monthly!$D257, FALSE)), "", HLOOKUP(T$1, m_preprocess!$1:$1048576, monthly!$D257, FALSE))</f>
        <v>15.863097692196989</v>
      </c>
      <c r="U257">
        <f>IF(ISBLANK(HLOOKUP(U$1, m_preprocess!$1:$1048576, monthly!$D257, FALSE)), "", HLOOKUP(U$1, m_preprocess!$1:$1048576, monthly!$D257, FALSE))</f>
        <v>688921.07661777362</v>
      </c>
      <c r="V257">
        <f>IF(ISBLANK(HLOOKUP(V$1, m_preprocess!$1:$1048576, monthly!$D257, FALSE)), "", HLOOKUP(V$1, m_preprocess!$1:$1048576, monthly!$D257, FALSE))</f>
        <v>2737026.5574602545</v>
      </c>
      <c r="W257">
        <f>IF(ISBLANK(HLOOKUP(W$1, m_preprocess!$1:$1048576, monthly!$D257, FALSE)), "", HLOOKUP(W$1, m_preprocess!$1:$1048576, monthly!$D257, FALSE))</f>
        <v>79.733486297245435</v>
      </c>
      <c r="X257">
        <f>IF(ISBLANK(HLOOKUP(X$1, m_preprocess!$1:$1048576, monthly!$D257, FALSE)), "", HLOOKUP(X$1, m_preprocess!$1:$1048576, monthly!$D257, FALSE))</f>
        <v>26699.197712891491</v>
      </c>
      <c r="Y257">
        <f>IF(ISBLANK(HLOOKUP(Y$1, m_preprocess!$1:$1048576, monthly!$D257, FALSE)), "", HLOOKUP(Y$1, m_preprocess!$1:$1048576, monthly!$D257, FALSE))</f>
        <v>14.388850653819684</v>
      </c>
      <c r="Z257">
        <f>IF(ISBLANK(HLOOKUP(Z$1, m_preprocess!$1:$1048576, monthly!$D257, FALSE)), "", HLOOKUP(Z$1, m_preprocess!$1:$1048576, monthly!$D257, FALSE))</f>
        <v>1236.6752687999624</v>
      </c>
    </row>
    <row r="258" spans="1:26">
      <c r="A258" s="31">
        <v>41760</v>
      </c>
      <c r="B258">
        <v>2014</v>
      </c>
      <c r="C258">
        <v>5</v>
      </c>
      <c r="D258">
        <v>258</v>
      </c>
      <c r="E258">
        <f>IF(ISBLANK(HLOOKUP(E$1, m_preprocess!$1:$1048576, monthly!$D258, FALSE)), "", HLOOKUP(E$1, m_preprocess!$1:$1048576, monthly!$D258, FALSE))</f>
        <v>102.22187194837896</v>
      </c>
      <c r="F258">
        <f>IF(ISBLANK(HLOOKUP(F$1, m_preprocess!$1:$1048576, monthly!$D258, FALSE)), "", HLOOKUP(F$1, m_preprocess!$1:$1048576, monthly!$D258, FALSE))</f>
        <v>99.701788218859733</v>
      </c>
      <c r="G258">
        <f>IF(ISBLANK(HLOOKUP(G$1, m_preprocess!$1:$1048576, monthly!$D258, FALSE)), "", HLOOKUP(G$1, m_preprocess!$1:$1048576, monthly!$D258, FALSE))</f>
        <v>100.07428952988215</v>
      </c>
      <c r="H258">
        <f>IF(ISBLANK(HLOOKUP(H$1, m_preprocess!$1:$1048576, monthly!$D258, FALSE)), "", HLOOKUP(H$1, m_preprocess!$1:$1048576, monthly!$D258, FALSE))</f>
        <v>105.38833347258399</v>
      </c>
      <c r="I258">
        <f>IF(ISBLANK(HLOOKUP(I$1, m_preprocess!$1:$1048576, monthly!$D258, FALSE)), "", HLOOKUP(I$1, m_preprocess!$1:$1048576, monthly!$D258, FALSE))</f>
        <v>97.2</v>
      </c>
      <c r="J258">
        <f>IF(ISBLANK(HLOOKUP(J$1, m_preprocess!$1:$1048576, monthly!$D258, FALSE)), "", HLOOKUP(J$1, m_preprocess!$1:$1048576, monthly!$D258, FALSE))</f>
        <v>146.97999999999999</v>
      </c>
      <c r="K258">
        <f>IF(ISBLANK(HLOOKUP(K$1, m_preprocess!$1:$1048576, monthly!$D258, FALSE)), "", HLOOKUP(K$1, m_preprocess!$1:$1048576, monthly!$D258, FALSE))</f>
        <v>155.09382367235028</v>
      </c>
      <c r="L258">
        <f>IF(ISBLANK(HLOOKUP(L$1, m_preprocess!$1:$1048576, monthly!$D258, FALSE)), "", HLOOKUP(L$1, m_preprocess!$1:$1048576, monthly!$D258, FALSE))</f>
        <v>310.37570977981738</v>
      </c>
      <c r="M258">
        <f>IF(ISBLANK(HLOOKUP(M$1, m_preprocess!$1:$1048576, monthly!$D258, FALSE)), "", HLOOKUP(M$1, m_preprocess!$1:$1048576, monthly!$D258, FALSE))</f>
        <v>228.22216048655497</v>
      </c>
      <c r="N258">
        <f>IF(ISBLANK(HLOOKUP(N$1, m_preprocess!$1:$1048576, monthly!$D258, FALSE)), "", HLOOKUP(N$1, m_preprocess!$1:$1048576, monthly!$D258, FALSE))</f>
        <v>82.153549293262415</v>
      </c>
      <c r="O258">
        <f>IF(ISBLANK(HLOOKUP(O$1, m_preprocess!$1:$1048576, monthly!$D258, FALSE)), "", HLOOKUP(O$1, m_preprocess!$1:$1048576, monthly!$D258, FALSE))</f>
        <v>47.502556472922954</v>
      </c>
      <c r="P258">
        <f>IF(ISBLANK(HLOOKUP(P$1, m_preprocess!$1:$1048576, monthly!$D258, FALSE)), "", HLOOKUP(P$1, m_preprocess!$1:$1048576, monthly!$D258, FALSE))</f>
        <v>10.35743107026126</v>
      </c>
      <c r="Q258">
        <f>IF(ISBLANK(HLOOKUP(Q$1, m_preprocess!$1:$1048576, monthly!$D258, FALSE)), "", HLOOKUP(Q$1, m_preprocess!$1:$1048576, monthly!$D258, FALSE))</f>
        <v>4.7689654432757065</v>
      </c>
      <c r="R258">
        <f>IF(ISBLANK(HLOOKUP(R$1, m_preprocess!$1:$1048576, monthly!$D258, FALSE)), "", HLOOKUP(R$1, m_preprocess!$1:$1048576, monthly!$D258, FALSE))</f>
        <v>5.5884656269855535</v>
      </c>
      <c r="S258">
        <f>IF(ISBLANK(HLOOKUP(S$1, m_preprocess!$1:$1048576, monthly!$D258, FALSE)), "", HLOOKUP(S$1, m_preprocess!$1:$1048576, monthly!$D258, FALSE))</f>
        <v>22.429546007772142</v>
      </c>
      <c r="T258">
        <f>IF(ISBLANK(HLOOKUP(T$1, m_preprocess!$1:$1048576, monthly!$D258, FALSE)), "", HLOOKUP(T$1, m_preprocess!$1:$1048576, monthly!$D258, FALSE))</f>
        <v>14.715579394889543</v>
      </c>
      <c r="U258">
        <f>IF(ISBLANK(HLOOKUP(U$1, m_preprocess!$1:$1048576, monthly!$D258, FALSE)), "", HLOOKUP(U$1, m_preprocess!$1:$1048576, monthly!$D258, FALSE))</f>
        <v>673478.54495770903</v>
      </c>
      <c r="V258">
        <f>IF(ISBLANK(HLOOKUP(V$1, m_preprocess!$1:$1048576, monthly!$D258, FALSE)), "", HLOOKUP(V$1, m_preprocess!$1:$1048576, monthly!$D258, FALSE))</f>
        <v>2712363.87346383</v>
      </c>
      <c r="W258">
        <f>IF(ISBLANK(HLOOKUP(W$1, m_preprocess!$1:$1048576, monthly!$D258, FALSE)), "", HLOOKUP(W$1, m_preprocess!$1:$1048576, monthly!$D258, FALSE))</f>
        <v>78.45900849608195</v>
      </c>
      <c r="X258">
        <f>IF(ISBLANK(HLOOKUP(X$1, m_preprocess!$1:$1048576, monthly!$D258, FALSE)), "", HLOOKUP(X$1, m_preprocess!$1:$1048576, monthly!$D258, FALSE))</f>
        <v>26196.31740702067</v>
      </c>
      <c r="Y258">
        <f>IF(ISBLANK(HLOOKUP(Y$1, m_preprocess!$1:$1048576, monthly!$D258, FALSE)), "", HLOOKUP(Y$1, m_preprocess!$1:$1048576, monthly!$D258, FALSE))</f>
        <v>14.29355363410667</v>
      </c>
      <c r="Z258">
        <f>IF(ISBLANK(HLOOKUP(Z$1, m_preprocess!$1:$1048576, monthly!$D258, FALSE)), "", HLOOKUP(Z$1, m_preprocess!$1:$1048576, monthly!$D258, FALSE))</f>
        <v>36.624080960013089</v>
      </c>
    </row>
    <row r="259" spans="1:26">
      <c r="A259" s="31">
        <v>41791</v>
      </c>
      <c r="B259">
        <v>2014</v>
      </c>
      <c r="C259">
        <v>6</v>
      </c>
      <c r="D259">
        <v>259</v>
      </c>
      <c r="E259">
        <f>IF(ISBLANK(HLOOKUP(E$1, m_preprocess!$1:$1048576, monthly!$D259, FALSE)), "", HLOOKUP(E$1, m_preprocess!$1:$1048576, monthly!$D259, FALSE))</f>
        <v>94.650968314612541</v>
      </c>
      <c r="F259">
        <f>IF(ISBLANK(HLOOKUP(F$1, m_preprocess!$1:$1048576, monthly!$D259, FALSE)), "", HLOOKUP(F$1, m_preprocess!$1:$1048576, monthly!$D259, FALSE))</f>
        <v>95.030436313308499</v>
      </c>
      <c r="G259">
        <f>IF(ISBLANK(HLOOKUP(G$1, m_preprocess!$1:$1048576, monthly!$D259, FALSE)), "", HLOOKUP(G$1, m_preprocess!$1:$1048576, monthly!$D259, FALSE))</f>
        <v>99.979846152465541</v>
      </c>
      <c r="H259">
        <f>IF(ISBLANK(HLOOKUP(H$1, m_preprocess!$1:$1048576, monthly!$D259, FALSE)), "", HLOOKUP(H$1, m_preprocess!$1:$1048576, monthly!$D259, FALSE))</f>
        <v>102.377132499393</v>
      </c>
      <c r="I259">
        <f>IF(ISBLANK(HLOOKUP(I$1, m_preprocess!$1:$1048576, monthly!$D259, FALSE)), "", HLOOKUP(I$1, m_preprocess!$1:$1048576, monthly!$D259, FALSE))</f>
        <v>79.2</v>
      </c>
      <c r="J259">
        <f>IF(ISBLANK(HLOOKUP(J$1, m_preprocess!$1:$1048576, monthly!$D259, FALSE)), "", HLOOKUP(J$1, m_preprocess!$1:$1048576, monthly!$D259, FALSE))</f>
        <v>146.07</v>
      </c>
      <c r="K259">
        <f>IF(ISBLANK(HLOOKUP(K$1, m_preprocess!$1:$1048576, monthly!$D259, FALSE)), "", HLOOKUP(K$1, m_preprocess!$1:$1048576, monthly!$D259, FALSE))</f>
        <v>154.74336618053925</v>
      </c>
      <c r="L259">
        <f>IF(ISBLANK(HLOOKUP(L$1, m_preprocess!$1:$1048576, monthly!$D259, FALSE)), "", HLOOKUP(L$1, m_preprocess!$1:$1048576, monthly!$D259, FALSE))</f>
        <v>267.98980125463697</v>
      </c>
      <c r="M259">
        <f>IF(ISBLANK(HLOOKUP(M$1, m_preprocess!$1:$1048576, monthly!$D259, FALSE)), "", HLOOKUP(M$1, m_preprocess!$1:$1048576, monthly!$D259, FALSE))</f>
        <v>195.15234833532952</v>
      </c>
      <c r="N259">
        <f>IF(ISBLANK(HLOOKUP(N$1, m_preprocess!$1:$1048576, monthly!$D259, FALSE)), "", HLOOKUP(N$1, m_preprocess!$1:$1048576, monthly!$D259, FALSE))</f>
        <v>72.837452919307438</v>
      </c>
      <c r="O259">
        <f>IF(ISBLANK(HLOOKUP(O$1, m_preprocess!$1:$1048576, monthly!$D259, FALSE)), "", HLOOKUP(O$1, m_preprocess!$1:$1048576, monthly!$D259, FALSE))</f>
        <v>43.396902876476574</v>
      </c>
      <c r="P259">
        <f>IF(ISBLANK(HLOOKUP(P$1, m_preprocess!$1:$1048576, monthly!$D259, FALSE)), "", HLOOKUP(P$1, m_preprocess!$1:$1048576, monthly!$D259, FALSE))</f>
        <v>9.503228573219646</v>
      </c>
      <c r="Q259">
        <f>IF(ISBLANK(HLOOKUP(Q$1, m_preprocess!$1:$1048576, monthly!$D259, FALSE)), "", HLOOKUP(Q$1, m_preprocess!$1:$1048576, monthly!$D259, FALSE))</f>
        <v>4.4255738033228758</v>
      </c>
      <c r="R259">
        <f>IF(ISBLANK(HLOOKUP(R$1, m_preprocess!$1:$1048576, monthly!$D259, FALSE)), "", HLOOKUP(R$1, m_preprocess!$1:$1048576, monthly!$D259, FALSE))</f>
        <v>5.0776547698967711</v>
      </c>
      <c r="S259">
        <f>IF(ISBLANK(HLOOKUP(S$1, m_preprocess!$1:$1048576, monthly!$D259, FALSE)), "", HLOOKUP(S$1, m_preprocess!$1:$1048576, monthly!$D259, FALSE))</f>
        <v>20.457422469298386</v>
      </c>
      <c r="T259">
        <f>IF(ISBLANK(HLOOKUP(T$1, m_preprocess!$1:$1048576, monthly!$D259, FALSE)), "", HLOOKUP(T$1, m_preprocess!$1:$1048576, monthly!$D259, FALSE))</f>
        <v>13.43625183395854</v>
      </c>
      <c r="U259">
        <f>IF(ISBLANK(HLOOKUP(U$1, m_preprocess!$1:$1048576, monthly!$D259, FALSE)), "", HLOOKUP(U$1, m_preprocess!$1:$1048576, monthly!$D259, FALSE))</f>
        <v>700389.62173543742</v>
      </c>
      <c r="V259">
        <f>IF(ISBLANK(HLOOKUP(V$1, m_preprocess!$1:$1048576, monthly!$D259, FALSE)), "", HLOOKUP(V$1, m_preprocess!$1:$1048576, monthly!$D259, FALSE))</f>
        <v>2750253.9915155247</v>
      </c>
      <c r="W259">
        <f>IF(ISBLANK(HLOOKUP(W$1, m_preprocess!$1:$1048576, monthly!$D259, FALSE)), "", HLOOKUP(W$1, m_preprocess!$1:$1048576, monthly!$D259, FALSE))</f>
        <v>77.218783868290132</v>
      </c>
      <c r="X259">
        <f>IF(ISBLANK(HLOOKUP(X$1, m_preprocess!$1:$1048576, monthly!$D259, FALSE)), "", HLOOKUP(X$1, m_preprocess!$1:$1048576, monthly!$D259, FALSE))</f>
        <v>26385.838086222218</v>
      </c>
      <c r="Y259">
        <f>IF(ISBLANK(HLOOKUP(Y$1, m_preprocess!$1:$1048576, monthly!$D259, FALSE)), "", HLOOKUP(Y$1, m_preprocess!$1:$1048576, monthly!$D259, FALSE))</f>
        <v>14.606192797878709</v>
      </c>
      <c r="Z259">
        <f>IF(ISBLANK(HLOOKUP(Z$1, m_preprocess!$1:$1048576, monthly!$D259, FALSE)), "", HLOOKUP(Z$1, m_preprocess!$1:$1048576, monthly!$D259, FALSE))</f>
        <v>475.25792124999589</v>
      </c>
    </row>
    <row r="260" spans="1:26">
      <c r="A260" s="31">
        <v>41821</v>
      </c>
      <c r="B260">
        <v>2014</v>
      </c>
      <c r="C260">
        <v>7</v>
      </c>
      <c r="D260">
        <v>260</v>
      </c>
      <c r="E260">
        <f>IF(ISBLANK(HLOOKUP(E$1, m_preprocess!$1:$1048576, monthly!$D260, FALSE)), "", HLOOKUP(E$1, m_preprocess!$1:$1048576, monthly!$D260, FALSE))</f>
        <v>104.02192503683474</v>
      </c>
      <c r="F260">
        <f>IF(ISBLANK(HLOOKUP(F$1, m_preprocess!$1:$1048576, monthly!$D260, FALSE)), "", HLOOKUP(F$1, m_preprocess!$1:$1048576, monthly!$D260, FALSE))</f>
        <v>101.93167411044968</v>
      </c>
      <c r="G260">
        <f>IF(ISBLANK(HLOOKUP(G$1, m_preprocess!$1:$1048576, monthly!$D260, FALSE)), "", HLOOKUP(G$1, m_preprocess!$1:$1048576, monthly!$D260, FALSE))</f>
        <v>100.44238217161279</v>
      </c>
      <c r="H260">
        <f>IF(ISBLANK(HLOOKUP(H$1, m_preprocess!$1:$1048576, monthly!$D260, FALSE)), "", HLOOKUP(H$1, m_preprocess!$1:$1048576, monthly!$D260, FALSE))</f>
        <v>107.671889937839</v>
      </c>
      <c r="I260">
        <f>IF(ISBLANK(HLOOKUP(I$1, m_preprocess!$1:$1048576, monthly!$D260, FALSE)), "", HLOOKUP(I$1, m_preprocess!$1:$1048576, monthly!$D260, FALSE))</f>
        <v>113.6</v>
      </c>
      <c r="J260">
        <f>IF(ISBLANK(HLOOKUP(J$1, m_preprocess!$1:$1048576, monthly!$D260, FALSE)), "", HLOOKUP(J$1, m_preprocess!$1:$1048576, monthly!$D260, FALSE))</f>
        <v>147.72</v>
      </c>
      <c r="K260">
        <f>IF(ISBLANK(HLOOKUP(K$1, m_preprocess!$1:$1048576, monthly!$D260, FALSE)), "", HLOOKUP(K$1, m_preprocess!$1:$1048576, monthly!$D260, FALSE))</f>
        <v>154.4790441888897</v>
      </c>
      <c r="L260">
        <f>IF(ISBLANK(HLOOKUP(L$1, m_preprocess!$1:$1048576, monthly!$D260, FALSE)), "", HLOOKUP(L$1, m_preprocess!$1:$1048576, monthly!$D260, FALSE))</f>
        <v>290.69765824763903</v>
      </c>
      <c r="M260">
        <f>IF(ISBLANK(HLOOKUP(M$1, m_preprocess!$1:$1048576, monthly!$D260, FALSE)), "", HLOOKUP(M$1, m_preprocess!$1:$1048576, monthly!$D260, FALSE))</f>
        <v>206.31212181915814</v>
      </c>
      <c r="N260">
        <f>IF(ISBLANK(HLOOKUP(N$1, m_preprocess!$1:$1048576, monthly!$D260, FALSE)), "", HLOOKUP(N$1, m_preprocess!$1:$1048576, monthly!$D260, FALSE))</f>
        <v>84.385536428480876</v>
      </c>
      <c r="O260">
        <f>IF(ISBLANK(HLOOKUP(O$1, m_preprocess!$1:$1048576, monthly!$D260, FALSE)), "", HLOOKUP(O$1, m_preprocess!$1:$1048576, monthly!$D260, FALSE))</f>
        <v>54.114535662747116</v>
      </c>
      <c r="P260">
        <f>IF(ISBLANK(HLOOKUP(P$1, m_preprocess!$1:$1048576, monthly!$D260, FALSE)), "", HLOOKUP(P$1, m_preprocess!$1:$1048576, monthly!$D260, FALSE))</f>
        <v>11.742052283998266</v>
      </c>
      <c r="Q260">
        <f>IF(ISBLANK(HLOOKUP(Q$1, m_preprocess!$1:$1048576, monthly!$D260, FALSE)), "", HLOOKUP(Q$1, m_preprocess!$1:$1048576, monthly!$D260, FALSE))</f>
        <v>5.323145843977545</v>
      </c>
      <c r="R260">
        <f>IF(ISBLANK(HLOOKUP(R$1, m_preprocess!$1:$1048576, monthly!$D260, FALSE)), "", HLOOKUP(R$1, m_preprocess!$1:$1048576, monthly!$D260, FALSE))</f>
        <v>6.4189064400207201</v>
      </c>
      <c r="S260">
        <f>IF(ISBLANK(HLOOKUP(S$1, m_preprocess!$1:$1048576, monthly!$D260, FALSE)), "", HLOOKUP(S$1, m_preprocess!$1:$1048576, monthly!$D260, FALSE))</f>
        <v>23.393505212246833</v>
      </c>
      <c r="T260">
        <f>IF(ISBLANK(HLOOKUP(T$1, m_preprocess!$1:$1048576, monthly!$D260, FALSE)), "", HLOOKUP(T$1, m_preprocess!$1:$1048576, monthly!$D260, FALSE))</f>
        <v>18.978978166502028</v>
      </c>
      <c r="U260">
        <f>IF(ISBLANK(HLOOKUP(U$1, m_preprocess!$1:$1048576, monthly!$D260, FALSE)), "", HLOOKUP(U$1, m_preprocess!$1:$1048576, monthly!$D260, FALSE))</f>
        <v>695506.85004005465</v>
      </c>
      <c r="V260">
        <f>IF(ISBLANK(HLOOKUP(V$1, m_preprocess!$1:$1048576, monthly!$D260, FALSE)), "", HLOOKUP(V$1, m_preprocess!$1:$1048576, monthly!$D260, FALSE))</f>
        <v>2780372.2537934915</v>
      </c>
      <c r="W260">
        <f>IF(ISBLANK(HLOOKUP(W$1, m_preprocess!$1:$1048576, monthly!$D260, FALSE)), "", HLOOKUP(W$1, m_preprocess!$1:$1048576, monthly!$D260, FALSE))</f>
        <v>75.989174120633379</v>
      </c>
      <c r="X260">
        <f>IF(ISBLANK(HLOOKUP(X$1, m_preprocess!$1:$1048576, monthly!$D260, FALSE)), "", HLOOKUP(X$1, m_preprocess!$1:$1048576, monthly!$D260, FALSE))</f>
        <v>26285.093911786415</v>
      </c>
      <c r="Y260">
        <f>IF(ISBLANK(HLOOKUP(Y$1, m_preprocess!$1:$1048576, monthly!$D260, FALSE)), "", HLOOKUP(Y$1, m_preprocess!$1:$1048576, monthly!$D260, FALSE))</f>
        <v>14.474592194038772</v>
      </c>
      <c r="Z260">
        <f>IF(ISBLANK(HLOOKUP(Z$1, m_preprocess!$1:$1048576, monthly!$D260, FALSE)), "", HLOOKUP(Z$1, m_preprocess!$1:$1048576, monthly!$D260, FALSE))</f>
        <v>1370.8660778900348</v>
      </c>
    </row>
    <row r="261" spans="1:26">
      <c r="A261" s="31">
        <v>41852</v>
      </c>
      <c r="B261">
        <v>2014</v>
      </c>
      <c r="C261">
        <v>8</v>
      </c>
      <c r="D261">
        <v>261</v>
      </c>
      <c r="E261">
        <f>IF(ISBLANK(HLOOKUP(E$1, m_preprocess!$1:$1048576, monthly!$D261, FALSE)), "", HLOOKUP(E$1, m_preprocess!$1:$1048576, monthly!$D261, FALSE))</f>
        <v>98.791283810213272</v>
      </c>
      <c r="F261">
        <f>IF(ISBLANK(HLOOKUP(F$1, m_preprocess!$1:$1048576, monthly!$D261, FALSE)), "", HLOOKUP(F$1, m_preprocess!$1:$1048576, monthly!$D261, FALSE))</f>
        <v>97.862078617204858</v>
      </c>
      <c r="G261">
        <f>IF(ISBLANK(HLOOKUP(G$1, m_preprocess!$1:$1048576, monthly!$D261, FALSE)), "", HLOOKUP(G$1, m_preprocess!$1:$1048576, monthly!$D261, FALSE))</f>
        <v>100.96728232634058</v>
      </c>
      <c r="H261">
        <f>IF(ISBLANK(HLOOKUP(H$1, m_preprocess!$1:$1048576, monthly!$D261, FALSE)), "", HLOOKUP(H$1, m_preprocess!$1:$1048576, monthly!$D261, FALSE))</f>
        <v>108.210659767556</v>
      </c>
      <c r="I261">
        <f>IF(ISBLANK(HLOOKUP(I$1, m_preprocess!$1:$1048576, monthly!$D261, FALSE)), "", HLOOKUP(I$1, m_preprocess!$1:$1048576, monthly!$D261, FALSE))</f>
        <v>68.5</v>
      </c>
      <c r="J261">
        <f>IF(ISBLANK(HLOOKUP(J$1, m_preprocess!$1:$1048576, monthly!$D261, FALSE)), "", HLOOKUP(J$1, m_preprocess!$1:$1048576, monthly!$D261, FALSE))</f>
        <v>148.41</v>
      </c>
      <c r="K261">
        <f>IF(ISBLANK(HLOOKUP(K$1, m_preprocess!$1:$1048576, monthly!$D261, FALSE)), "", HLOOKUP(K$1, m_preprocess!$1:$1048576, monthly!$D261, FALSE))</f>
        <v>154.94912120073221</v>
      </c>
      <c r="L261">
        <f>IF(ISBLANK(HLOOKUP(L$1, m_preprocess!$1:$1048576, monthly!$D261, FALSE)), "", HLOOKUP(L$1, m_preprocess!$1:$1048576, monthly!$D261, FALSE))</f>
        <v>274.41615281821987</v>
      </c>
      <c r="M261">
        <f>IF(ISBLANK(HLOOKUP(M$1, m_preprocess!$1:$1048576, monthly!$D261, FALSE)), "", HLOOKUP(M$1, m_preprocess!$1:$1048576, monthly!$D261, FALSE))</f>
        <v>199.13036537798945</v>
      </c>
      <c r="N261">
        <f>IF(ISBLANK(HLOOKUP(N$1, m_preprocess!$1:$1048576, monthly!$D261, FALSE)), "", HLOOKUP(N$1, m_preprocess!$1:$1048576, monthly!$D261, FALSE))</f>
        <v>75.285787440230479</v>
      </c>
      <c r="O261">
        <f>IF(ISBLANK(HLOOKUP(O$1, m_preprocess!$1:$1048576, monthly!$D261, FALSE)), "", HLOOKUP(O$1, m_preprocess!$1:$1048576, monthly!$D261, FALSE))</f>
        <v>43.305411670138476</v>
      </c>
      <c r="P261">
        <f>IF(ISBLANK(HLOOKUP(P$1, m_preprocess!$1:$1048576, monthly!$D261, FALSE)), "", HLOOKUP(P$1, m_preprocess!$1:$1048576, monthly!$D261, FALSE))</f>
        <v>11.013364868358124</v>
      </c>
      <c r="Q261">
        <f>IF(ISBLANK(HLOOKUP(Q$1, m_preprocess!$1:$1048576, monthly!$D261, FALSE)), "", HLOOKUP(Q$1, m_preprocess!$1:$1048576, monthly!$D261, FALSE))</f>
        <v>5.3655026982849963</v>
      </c>
      <c r="R261">
        <f>IF(ISBLANK(HLOOKUP(R$1, m_preprocess!$1:$1048576, monthly!$D261, FALSE)), "", HLOOKUP(R$1, m_preprocess!$1:$1048576, monthly!$D261, FALSE))</f>
        <v>5.647862170073128</v>
      </c>
      <c r="S261">
        <f>IF(ISBLANK(HLOOKUP(S$1, m_preprocess!$1:$1048576, monthly!$D261, FALSE)), "", HLOOKUP(S$1, m_preprocess!$1:$1048576, monthly!$D261, FALSE))</f>
        <v>18.040281140348423</v>
      </c>
      <c r="T261">
        <f>IF(ISBLANK(HLOOKUP(T$1, m_preprocess!$1:$1048576, monthly!$D261, FALSE)), "", HLOOKUP(T$1, m_preprocess!$1:$1048576, monthly!$D261, FALSE))</f>
        <v>14.251765661431934</v>
      </c>
      <c r="U261">
        <f>IF(ISBLANK(HLOOKUP(U$1, m_preprocess!$1:$1048576, monthly!$D261, FALSE)), "", HLOOKUP(U$1, m_preprocess!$1:$1048576, monthly!$D261, FALSE))</f>
        <v>693844.27932821948</v>
      </c>
      <c r="V261">
        <f>IF(ISBLANK(HLOOKUP(V$1, m_preprocess!$1:$1048576, monthly!$D261, FALSE)), "", HLOOKUP(V$1, m_preprocess!$1:$1048576, monthly!$D261, FALSE))</f>
        <v>2781667.9570958833</v>
      </c>
      <c r="W261">
        <f>IF(ISBLANK(HLOOKUP(W$1, m_preprocess!$1:$1048576, monthly!$D261, FALSE)), "", HLOOKUP(W$1, m_preprocess!$1:$1048576, monthly!$D261, FALSE))</f>
        <v>77.267957673423766</v>
      </c>
      <c r="X261">
        <f>IF(ISBLANK(HLOOKUP(X$1, m_preprocess!$1:$1048576, monthly!$D261, FALSE)), "", HLOOKUP(X$1, m_preprocess!$1:$1048576, monthly!$D261, FALSE))</f>
        <v>26609.940669494579</v>
      </c>
      <c r="Y261">
        <f>IF(ISBLANK(HLOOKUP(Y$1, m_preprocess!$1:$1048576, monthly!$D261, FALSE)), "", HLOOKUP(Y$1, m_preprocess!$1:$1048576, monthly!$D261, FALSE))</f>
        <v>14.799198840876162</v>
      </c>
      <c r="Z261">
        <f>IF(ISBLANK(HLOOKUP(Z$1, m_preprocess!$1:$1048576, monthly!$D261, FALSE)), "", HLOOKUP(Z$1, m_preprocess!$1:$1048576, monthly!$D261, FALSE))</f>
        <v>470.27475119000974</v>
      </c>
    </row>
    <row r="262" spans="1:26">
      <c r="A262" s="31">
        <v>41883</v>
      </c>
      <c r="B262">
        <v>2014</v>
      </c>
      <c r="C262">
        <v>9</v>
      </c>
      <c r="D262">
        <v>262</v>
      </c>
      <c r="E262">
        <f>IF(ISBLANK(HLOOKUP(E$1, m_preprocess!$1:$1048576, monthly!$D262, FALSE)), "", HLOOKUP(E$1, m_preprocess!$1:$1048576, monthly!$D262, FALSE))</f>
        <v>103.07042592105192</v>
      </c>
      <c r="F262">
        <f>IF(ISBLANK(HLOOKUP(F$1, m_preprocess!$1:$1048576, monthly!$D262, FALSE)), "", HLOOKUP(F$1, m_preprocess!$1:$1048576, monthly!$D262, FALSE))</f>
        <v>103.92051334856082</v>
      </c>
      <c r="G262">
        <f>IF(ISBLANK(HLOOKUP(G$1, m_preprocess!$1:$1048576, monthly!$D262, FALSE)), "", HLOOKUP(G$1, m_preprocess!$1:$1048576, monthly!$D262, FALSE))</f>
        <v>101.65822037786378</v>
      </c>
      <c r="H262">
        <f>IF(ISBLANK(HLOOKUP(H$1, m_preprocess!$1:$1048576, monthly!$D262, FALSE)), "", HLOOKUP(H$1, m_preprocess!$1:$1048576, monthly!$D262, FALSE))</f>
        <v>104.801799366102</v>
      </c>
      <c r="I262">
        <f>IF(ISBLANK(HLOOKUP(I$1, m_preprocess!$1:$1048576, monthly!$D262, FALSE)), "", HLOOKUP(I$1, m_preprocess!$1:$1048576, monthly!$D262, FALSE))</f>
        <v>69</v>
      </c>
      <c r="J262">
        <f>IF(ISBLANK(HLOOKUP(J$1, m_preprocess!$1:$1048576, monthly!$D262, FALSE)), "", HLOOKUP(J$1, m_preprocess!$1:$1048576, monthly!$D262, FALSE))</f>
        <v>153.38</v>
      </c>
      <c r="K262">
        <f>IF(ISBLANK(HLOOKUP(K$1, m_preprocess!$1:$1048576, monthly!$D262, FALSE)), "", HLOOKUP(K$1, m_preprocess!$1:$1048576, monthly!$D262, FALSE))</f>
        <v>154.58361736886178</v>
      </c>
      <c r="L262">
        <f>IF(ISBLANK(HLOOKUP(L$1, m_preprocess!$1:$1048576, monthly!$D262, FALSE)), "", HLOOKUP(L$1, m_preprocess!$1:$1048576, monthly!$D262, FALSE))</f>
        <v>286.96140683221904</v>
      </c>
      <c r="M262">
        <f>IF(ISBLANK(HLOOKUP(M$1, m_preprocess!$1:$1048576, monthly!$D262, FALSE)), "", HLOOKUP(M$1, m_preprocess!$1:$1048576, monthly!$D262, FALSE))</f>
        <v>208.18024993179239</v>
      </c>
      <c r="N262">
        <f>IF(ISBLANK(HLOOKUP(N$1, m_preprocess!$1:$1048576, monthly!$D262, FALSE)), "", HLOOKUP(N$1, m_preprocess!$1:$1048576, monthly!$D262, FALSE))</f>
        <v>78.781156900426623</v>
      </c>
      <c r="O262">
        <f>IF(ISBLANK(HLOOKUP(O$1, m_preprocess!$1:$1048576, monthly!$D262, FALSE)), "", HLOOKUP(O$1, m_preprocess!$1:$1048576, monthly!$D262, FALSE))</f>
        <v>50.598473243762363</v>
      </c>
      <c r="P262">
        <f>IF(ISBLANK(HLOOKUP(P$1, m_preprocess!$1:$1048576, monthly!$D262, FALSE)), "", HLOOKUP(P$1, m_preprocess!$1:$1048576, monthly!$D262, FALSE))</f>
        <v>11.648100458845633</v>
      </c>
      <c r="Q262">
        <f>IF(ISBLANK(HLOOKUP(Q$1, m_preprocess!$1:$1048576, monthly!$D262, FALSE)), "", HLOOKUP(Q$1, m_preprocess!$1:$1048576, monthly!$D262, FALSE))</f>
        <v>5.7001178145571005</v>
      </c>
      <c r="R262">
        <f>IF(ISBLANK(HLOOKUP(R$1, m_preprocess!$1:$1048576, monthly!$D262, FALSE)), "", HLOOKUP(R$1, m_preprocess!$1:$1048576, monthly!$D262, FALSE))</f>
        <v>5.9479826442885333</v>
      </c>
      <c r="S262">
        <f>IF(ISBLANK(HLOOKUP(S$1, m_preprocess!$1:$1048576, monthly!$D262, FALSE)), "", HLOOKUP(S$1, m_preprocess!$1:$1048576, monthly!$D262, FALSE))</f>
        <v>21.735873174887089</v>
      </c>
      <c r="T262">
        <f>IF(ISBLANK(HLOOKUP(T$1, m_preprocess!$1:$1048576, monthly!$D262, FALSE)), "", HLOOKUP(T$1, m_preprocess!$1:$1048576, monthly!$D262, FALSE))</f>
        <v>17.21449961002963</v>
      </c>
      <c r="U262">
        <f>IF(ISBLANK(HLOOKUP(U$1, m_preprocess!$1:$1048576, monthly!$D262, FALSE)), "", HLOOKUP(U$1, m_preprocess!$1:$1048576, monthly!$D262, FALSE))</f>
        <v>695310.42789241637</v>
      </c>
      <c r="V262">
        <f>IF(ISBLANK(HLOOKUP(V$1, m_preprocess!$1:$1048576, monthly!$D262, FALSE)), "", HLOOKUP(V$1, m_preprocess!$1:$1048576, monthly!$D262, FALSE))</f>
        <v>2745830.8709486765</v>
      </c>
      <c r="W262">
        <f>IF(ISBLANK(HLOOKUP(W$1, m_preprocess!$1:$1048576, monthly!$D262, FALSE)), "", HLOOKUP(W$1, m_preprocess!$1:$1048576, monthly!$D262, FALSE))</f>
        <v>79.854841638548962</v>
      </c>
      <c r="X262">
        <f>IF(ISBLANK(HLOOKUP(X$1, m_preprocess!$1:$1048576, monthly!$D262, FALSE)), "", HLOOKUP(X$1, m_preprocess!$1:$1048576, monthly!$D262, FALSE))</f>
        <v>26656.288444382135</v>
      </c>
      <c r="Y262">
        <f>IF(ISBLANK(HLOOKUP(Y$1, m_preprocess!$1:$1048576, monthly!$D262, FALSE)), "", HLOOKUP(Y$1, m_preprocess!$1:$1048576, monthly!$D262, FALSE))</f>
        <v>14.724572304025875</v>
      </c>
      <c r="Z262">
        <f>IF(ISBLANK(HLOOKUP(Z$1, m_preprocess!$1:$1048576, monthly!$D262, FALSE)), "", HLOOKUP(Z$1, m_preprocess!$1:$1048576, monthly!$D262, FALSE))</f>
        <v>871.88380555002277</v>
      </c>
    </row>
    <row r="263" spans="1:26">
      <c r="A263" s="31">
        <v>41913</v>
      </c>
      <c r="B263">
        <v>2014</v>
      </c>
      <c r="C263">
        <v>10</v>
      </c>
      <c r="D263">
        <v>263</v>
      </c>
      <c r="E263">
        <f>IF(ISBLANK(HLOOKUP(E$1, m_preprocess!$1:$1048576, monthly!$D263, FALSE)), "", HLOOKUP(E$1, m_preprocess!$1:$1048576, monthly!$D263, FALSE))</f>
        <v>106.78449895727111</v>
      </c>
      <c r="F263">
        <f>IF(ISBLANK(HLOOKUP(F$1, m_preprocess!$1:$1048576, monthly!$D263, FALSE)), "", HLOOKUP(F$1, m_preprocess!$1:$1048576, monthly!$D263, FALSE))</f>
        <v>106.07888836454903</v>
      </c>
      <c r="G263">
        <f>IF(ISBLANK(HLOOKUP(G$1, m_preprocess!$1:$1048576, monthly!$D263, FALSE)), "", HLOOKUP(G$1, m_preprocess!$1:$1048576, monthly!$D263, FALSE))</f>
        <v>102.0609025587294</v>
      </c>
      <c r="H263">
        <f>IF(ISBLANK(HLOOKUP(H$1, m_preprocess!$1:$1048576, monthly!$D263, FALSE)), "", HLOOKUP(H$1, m_preprocess!$1:$1048576, monthly!$D263, FALSE))</f>
        <v>111.33201736165201</v>
      </c>
      <c r="I263">
        <f>IF(ISBLANK(HLOOKUP(I$1, m_preprocess!$1:$1048576, monthly!$D263, FALSE)), "", HLOOKUP(I$1, m_preprocess!$1:$1048576, monthly!$D263, FALSE))</f>
        <v>97.8</v>
      </c>
      <c r="J263">
        <f>IF(ISBLANK(HLOOKUP(J$1, m_preprocess!$1:$1048576, monthly!$D263, FALSE)), "", HLOOKUP(J$1, m_preprocess!$1:$1048576, monthly!$D263, FALSE))</f>
        <v>162.83000000000001</v>
      </c>
      <c r="K263">
        <f>IF(ISBLANK(HLOOKUP(K$1, m_preprocess!$1:$1048576, monthly!$D263, FALSE)), "", HLOOKUP(K$1, m_preprocess!$1:$1048576, monthly!$D263, FALSE))</f>
        <v>152.06508353897971</v>
      </c>
      <c r="L263">
        <f>IF(ISBLANK(HLOOKUP(L$1, m_preprocess!$1:$1048576, monthly!$D263, FALSE)), "", HLOOKUP(L$1, m_preprocess!$1:$1048576, monthly!$D263, FALSE))</f>
        <v>245.37005130362223</v>
      </c>
      <c r="M263">
        <f>IF(ISBLANK(HLOOKUP(M$1, m_preprocess!$1:$1048576, monthly!$D263, FALSE)), "", HLOOKUP(M$1, m_preprocess!$1:$1048576, monthly!$D263, FALSE))</f>
        <v>169.904576166493</v>
      </c>
      <c r="N263">
        <f>IF(ISBLANK(HLOOKUP(N$1, m_preprocess!$1:$1048576, monthly!$D263, FALSE)), "", HLOOKUP(N$1, m_preprocess!$1:$1048576, monthly!$D263, FALSE))</f>
        <v>75.46547513712926</v>
      </c>
      <c r="O263">
        <f>IF(ISBLANK(HLOOKUP(O$1, m_preprocess!$1:$1048576, monthly!$D263, FALSE)), "", HLOOKUP(O$1, m_preprocess!$1:$1048576, monthly!$D263, FALSE))</f>
        <v>50.475584690799494</v>
      </c>
      <c r="P263">
        <f>IF(ISBLANK(HLOOKUP(P$1, m_preprocess!$1:$1048576, monthly!$D263, FALSE)), "", HLOOKUP(P$1, m_preprocess!$1:$1048576, monthly!$D263, FALSE))</f>
        <v>11.661160332175511</v>
      </c>
      <c r="Q263">
        <f>IF(ISBLANK(HLOOKUP(Q$1, m_preprocess!$1:$1048576, monthly!$D263, FALSE)), "", HLOOKUP(Q$1, m_preprocess!$1:$1048576, monthly!$D263, FALSE))</f>
        <v>5.6647506145988018</v>
      </c>
      <c r="R263">
        <f>IF(ISBLANK(HLOOKUP(R$1, m_preprocess!$1:$1048576, monthly!$D263, FALSE)), "", HLOOKUP(R$1, m_preprocess!$1:$1048576, monthly!$D263, FALSE))</f>
        <v>5.996409717576709</v>
      </c>
      <c r="S263">
        <f>IF(ISBLANK(HLOOKUP(S$1, m_preprocess!$1:$1048576, monthly!$D263, FALSE)), "", HLOOKUP(S$1, m_preprocess!$1:$1048576, monthly!$D263, FALSE))</f>
        <v>20.983192739624513</v>
      </c>
      <c r="T263">
        <f>IF(ISBLANK(HLOOKUP(T$1, m_preprocess!$1:$1048576, monthly!$D263, FALSE)), "", HLOOKUP(T$1, m_preprocess!$1:$1048576, monthly!$D263, FALSE))</f>
        <v>17.831231618999475</v>
      </c>
      <c r="U263">
        <f>IF(ISBLANK(HLOOKUP(U$1, m_preprocess!$1:$1048576, monthly!$D263, FALSE)), "", HLOOKUP(U$1, m_preprocess!$1:$1048576, monthly!$D263, FALSE))</f>
        <v>698634.98711012909</v>
      </c>
      <c r="V263">
        <f>IF(ISBLANK(HLOOKUP(V$1, m_preprocess!$1:$1048576, monthly!$D263, FALSE)), "", HLOOKUP(V$1, m_preprocess!$1:$1048576, monthly!$D263, FALSE))</f>
        <v>2801619.5001418251</v>
      </c>
      <c r="W263">
        <f>IF(ISBLANK(HLOOKUP(W$1, m_preprocess!$1:$1048576, monthly!$D263, FALSE)), "", HLOOKUP(W$1, m_preprocess!$1:$1048576, monthly!$D263, FALSE))</f>
        <v>82.353406734908987</v>
      </c>
      <c r="X263">
        <f>IF(ISBLANK(HLOOKUP(X$1, m_preprocess!$1:$1048576, monthly!$D263, FALSE)), "", HLOOKUP(X$1, m_preprocess!$1:$1048576, monthly!$D263, FALSE))</f>
        <v>26990.462253285423</v>
      </c>
      <c r="Y263">
        <f>IF(ISBLANK(HLOOKUP(Y$1, m_preprocess!$1:$1048576, monthly!$D263, FALSE)), "", HLOOKUP(Y$1, m_preprocess!$1:$1048576, monthly!$D263, FALSE))</f>
        <v>13.797331747110809</v>
      </c>
      <c r="Z263">
        <f>IF(ISBLANK(HLOOKUP(Z$1, m_preprocess!$1:$1048576, monthly!$D263, FALSE)), "", HLOOKUP(Z$1, m_preprocess!$1:$1048576, monthly!$D263, FALSE))</f>
        <v>1540.428097589961</v>
      </c>
    </row>
    <row r="264" spans="1:26">
      <c r="A264" s="31">
        <v>41944</v>
      </c>
      <c r="B264">
        <v>2014</v>
      </c>
      <c r="C264">
        <v>11</v>
      </c>
      <c r="D264">
        <v>264</v>
      </c>
      <c r="E264">
        <f>IF(ISBLANK(HLOOKUP(E$1, m_preprocess!$1:$1048576, monthly!$D264, FALSE)), "", HLOOKUP(E$1, m_preprocess!$1:$1048576, monthly!$D264, FALSE))</f>
        <v>101.43213304916075</v>
      </c>
      <c r="F264">
        <f>IF(ISBLANK(HLOOKUP(F$1, m_preprocess!$1:$1048576, monthly!$D264, FALSE)), "", HLOOKUP(F$1, m_preprocess!$1:$1048576, monthly!$D264, FALSE))</f>
        <v>103.60956123754906</v>
      </c>
      <c r="G264">
        <f>IF(ISBLANK(HLOOKUP(G$1, m_preprocess!$1:$1048576, monthly!$D264, FALSE)), "", HLOOKUP(G$1, m_preprocess!$1:$1048576, monthly!$D264, FALSE))</f>
        <v>102.03880098682012</v>
      </c>
      <c r="H264">
        <f>IF(ISBLANK(HLOOKUP(H$1, m_preprocess!$1:$1048576, monthly!$D264, FALSE)), "", HLOOKUP(H$1, m_preprocess!$1:$1048576, monthly!$D264, FALSE))</f>
        <v>116.465142159411</v>
      </c>
      <c r="I264">
        <f>IF(ISBLANK(HLOOKUP(I$1, m_preprocess!$1:$1048576, monthly!$D264, FALSE)), "", HLOOKUP(I$1, m_preprocess!$1:$1048576, monthly!$D264, FALSE))</f>
        <v>63.8</v>
      </c>
      <c r="J264">
        <f>IF(ISBLANK(HLOOKUP(J$1, m_preprocess!$1:$1048576, monthly!$D264, FALSE)), "", HLOOKUP(J$1, m_preprocess!$1:$1048576, monthly!$D264, FALSE))</f>
        <v>164.2</v>
      </c>
      <c r="K264">
        <f>IF(ISBLANK(HLOOKUP(K$1, m_preprocess!$1:$1048576, monthly!$D264, FALSE)), "", HLOOKUP(K$1, m_preprocess!$1:$1048576, monthly!$D264, FALSE))</f>
        <v>147.14050104852615</v>
      </c>
      <c r="L264">
        <f>IF(ISBLANK(HLOOKUP(L$1, m_preprocess!$1:$1048576, monthly!$D264, FALSE)), "", HLOOKUP(L$1, m_preprocess!$1:$1048576, monthly!$D264, FALSE))</f>
        <v>219.80415865119386</v>
      </c>
      <c r="M264">
        <f>IF(ISBLANK(HLOOKUP(M$1, m_preprocess!$1:$1048576, monthly!$D264, FALSE)), "", HLOOKUP(M$1, m_preprocess!$1:$1048576, monthly!$D264, FALSE))</f>
        <v>146.94923204962851</v>
      </c>
      <c r="N264">
        <f>IF(ISBLANK(HLOOKUP(N$1, m_preprocess!$1:$1048576, monthly!$D264, FALSE)), "", HLOOKUP(N$1, m_preprocess!$1:$1048576, monthly!$D264, FALSE))</f>
        <v>72.854926601565353</v>
      </c>
      <c r="O264">
        <f>IF(ISBLANK(HLOOKUP(O$1, m_preprocess!$1:$1048576, monthly!$D264, FALSE)), "", HLOOKUP(O$1, m_preprocess!$1:$1048576, monthly!$D264, FALSE))</f>
        <v>45.634491347860624</v>
      </c>
      <c r="P264">
        <f>IF(ISBLANK(HLOOKUP(P$1, m_preprocess!$1:$1048576, monthly!$D264, FALSE)), "", HLOOKUP(P$1, m_preprocess!$1:$1048576, monthly!$D264, FALSE))</f>
        <v>11.127463622402798</v>
      </c>
      <c r="Q264">
        <f>IF(ISBLANK(HLOOKUP(Q$1, m_preprocess!$1:$1048576, monthly!$D264, FALSE)), "", HLOOKUP(Q$1, m_preprocess!$1:$1048576, monthly!$D264, FALSE))</f>
        <v>5.2303826842586538</v>
      </c>
      <c r="R264">
        <f>IF(ISBLANK(HLOOKUP(R$1, m_preprocess!$1:$1048576, monthly!$D264, FALSE)), "", HLOOKUP(R$1, m_preprocess!$1:$1048576, monthly!$D264, FALSE))</f>
        <v>5.8970809381441436</v>
      </c>
      <c r="S264">
        <f>IF(ISBLANK(HLOOKUP(S$1, m_preprocess!$1:$1048576, monthly!$D264, FALSE)), "", HLOOKUP(S$1, m_preprocess!$1:$1048576, monthly!$D264, FALSE))</f>
        <v>17.599391189675586</v>
      </c>
      <c r="T264">
        <f>IF(ISBLANK(HLOOKUP(T$1, m_preprocess!$1:$1048576, monthly!$D264, FALSE)), "", HLOOKUP(T$1, m_preprocess!$1:$1048576, monthly!$D264, FALSE))</f>
        <v>16.907636535782217</v>
      </c>
      <c r="U264">
        <f>IF(ISBLANK(HLOOKUP(U$1, m_preprocess!$1:$1048576, monthly!$D264, FALSE)), "", HLOOKUP(U$1, m_preprocess!$1:$1048576, monthly!$D264, FALSE))</f>
        <v>727798.29337576369</v>
      </c>
      <c r="V264">
        <f>IF(ISBLANK(HLOOKUP(V$1, m_preprocess!$1:$1048576, monthly!$D264, FALSE)), "", HLOOKUP(V$1, m_preprocess!$1:$1048576, monthly!$D264, FALSE))</f>
        <v>2833374.2387001021</v>
      </c>
      <c r="W264">
        <f>IF(ISBLANK(HLOOKUP(W$1, m_preprocess!$1:$1048576, monthly!$D264, FALSE)), "", HLOOKUP(W$1, m_preprocess!$1:$1048576, monthly!$D264, FALSE))</f>
        <v>84.738035122453454</v>
      </c>
      <c r="X264">
        <f>IF(ISBLANK(HLOOKUP(X$1, m_preprocess!$1:$1048576, monthly!$D264, FALSE)), "", HLOOKUP(X$1, m_preprocess!$1:$1048576, monthly!$D264, FALSE))</f>
        <v>27572.143108148019</v>
      </c>
      <c r="Y264">
        <f>IF(ISBLANK(HLOOKUP(Y$1, m_preprocess!$1:$1048576, monthly!$D264, FALSE)), "", HLOOKUP(Y$1, m_preprocess!$1:$1048576, monthly!$D264, FALSE))</f>
        <v>13.563900203665986</v>
      </c>
      <c r="Z264">
        <f>IF(ISBLANK(HLOOKUP(Z$1, m_preprocess!$1:$1048576, monthly!$D264, FALSE)), "", HLOOKUP(Z$1, m_preprocess!$1:$1048576, monthly!$D264, FALSE))</f>
        <v>1334.1845195900114</v>
      </c>
    </row>
    <row r="265" spans="1:26">
      <c r="A265" s="31">
        <v>41974</v>
      </c>
      <c r="B265">
        <v>2014</v>
      </c>
      <c r="C265">
        <v>12</v>
      </c>
      <c r="D265">
        <v>265</v>
      </c>
      <c r="E265">
        <f>IF(ISBLANK(HLOOKUP(E$1, m_preprocess!$1:$1048576, monthly!$D265, FALSE)), "", HLOOKUP(E$1, m_preprocess!$1:$1048576, monthly!$D265, FALSE))</f>
        <v>103.81798779711865</v>
      </c>
      <c r="F265">
        <f>IF(ISBLANK(HLOOKUP(F$1, m_preprocess!$1:$1048576, monthly!$D265, FALSE)), "", HLOOKUP(F$1, m_preprocess!$1:$1048576, monthly!$D265, FALSE))</f>
        <v>111.86756725561901</v>
      </c>
      <c r="G265">
        <f>IF(ISBLANK(HLOOKUP(G$1, m_preprocess!$1:$1048576, monthly!$D265, FALSE)), "", HLOOKUP(G$1, m_preprocess!$1:$1048576, monthly!$D265, FALSE))</f>
        <v>99.792060784880945</v>
      </c>
      <c r="H265">
        <f>IF(ISBLANK(HLOOKUP(H$1, m_preprocess!$1:$1048576, monthly!$D265, FALSE)), "", HLOOKUP(H$1, m_preprocess!$1:$1048576, monthly!$D265, FALSE))</f>
        <v>155.95478122196599</v>
      </c>
      <c r="I265">
        <f>IF(ISBLANK(HLOOKUP(I$1, m_preprocess!$1:$1048576, monthly!$D265, FALSE)), "", HLOOKUP(I$1, m_preprocess!$1:$1048576, monthly!$D265, FALSE))</f>
        <v>107.1</v>
      </c>
      <c r="J265">
        <f>IF(ISBLANK(HLOOKUP(J$1, m_preprocess!$1:$1048576, monthly!$D265, FALSE)), "", HLOOKUP(J$1, m_preprocess!$1:$1048576, monthly!$D265, FALSE))</f>
        <v>168.26</v>
      </c>
      <c r="K265">
        <f>IF(ISBLANK(HLOOKUP(K$1, m_preprocess!$1:$1048576, monthly!$D265, FALSE)), "", HLOOKUP(K$1, m_preprocess!$1:$1048576, monthly!$D265, FALSE))</f>
        <v>149.62176364053033</v>
      </c>
      <c r="L265">
        <f>IF(ISBLANK(HLOOKUP(L$1, m_preprocess!$1:$1048576, monthly!$D265, FALSE)), "", HLOOKUP(L$1, m_preprocess!$1:$1048576, monthly!$D265, FALSE))</f>
        <v>208.09447420864905</v>
      </c>
      <c r="M265">
        <f>IF(ISBLANK(HLOOKUP(M$1, m_preprocess!$1:$1048576, monthly!$D265, FALSE)), "", HLOOKUP(M$1, m_preprocess!$1:$1048576, monthly!$D265, FALSE))</f>
        <v>134.00754173461905</v>
      </c>
      <c r="N265">
        <f>IF(ISBLANK(HLOOKUP(N$1, m_preprocess!$1:$1048576, monthly!$D265, FALSE)), "", HLOOKUP(N$1, m_preprocess!$1:$1048576, monthly!$D265, FALSE))</f>
        <v>74.086932474029993</v>
      </c>
      <c r="O265">
        <f>IF(ISBLANK(HLOOKUP(O$1, m_preprocess!$1:$1048576, monthly!$D265, FALSE)), "", HLOOKUP(O$1, m_preprocess!$1:$1048576, monthly!$D265, FALSE))</f>
        <v>45.035749838235532</v>
      </c>
      <c r="P265">
        <f>IF(ISBLANK(HLOOKUP(P$1, m_preprocess!$1:$1048576, monthly!$D265, FALSE)), "", HLOOKUP(P$1, m_preprocess!$1:$1048576, monthly!$D265, FALSE))</f>
        <v>10.038180793359043</v>
      </c>
      <c r="Q265">
        <f>IF(ISBLANK(HLOOKUP(Q$1, m_preprocess!$1:$1048576, monthly!$D265, FALSE)), "", HLOOKUP(Q$1, m_preprocess!$1:$1048576, monthly!$D265, FALSE))</f>
        <v>4.9144045065671733</v>
      </c>
      <c r="R265">
        <f>IF(ISBLANK(HLOOKUP(R$1, m_preprocess!$1:$1048576, monthly!$D265, FALSE)), "", HLOOKUP(R$1, m_preprocess!$1:$1048576, monthly!$D265, FALSE))</f>
        <v>5.1237762867918697</v>
      </c>
      <c r="S265">
        <f>IF(ISBLANK(HLOOKUP(S$1, m_preprocess!$1:$1048576, monthly!$D265, FALSE)), "", HLOOKUP(S$1, m_preprocess!$1:$1048576, monthly!$D265, FALSE))</f>
        <v>17.204321495434396</v>
      </c>
      <c r="T265">
        <f>IF(ISBLANK(HLOOKUP(T$1, m_preprocess!$1:$1048576, monthly!$D265, FALSE)), "", HLOOKUP(T$1, m_preprocess!$1:$1048576, monthly!$D265, FALSE))</f>
        <v>17.793247549442089</v>
      </c>
      <c r="U265">
        <f>IF(ISBLANK(HLOOKUP(U$1, m_preprocess!$1:$1048576, monthly!$D265, FALSE)), "", HLOOKUP(U$1, m_preprocess!$1:$1048576, monthly!$D265, FALSE))</f>
        <v>792264.18122818437</v>
      </c>
      <c r="V265">
        <f>IF(ISBLANK(HLOOKUP(V$1, m_preprocess!$1:$1048576, monthly!$D265, FALSE)), "", HLOOKUP(V$1, m_preprocess!$1:$1048576, monthly!$D265, FALSE))</f>
        <v>2873166.7516443501</v>
      </c>
      <c r="W265">
        <f>IF(ISBLANK(HLOOKUP(W$1, m_preprocess!$1:$1048576, monthly!$D265, FALSE)), "", HLOOKUP(W$1, m_preprocess!$1:$1048576, monthly!$D265, FALSE))</f>
        <v>91.742548100338638</v>
      </c>
      <c r="X265">
        <f>IF(ISBLANK(HLOOKUP(X$1, m_preprocess!$1:$1048576, monthly!$D265, FALSE)), "", HLOOKUP(X$1, m_preprocess!$1:$1048576, monthly!$D265, FALSE))</f>
        <v>27845.697597989991</v>
      </c>
      <c r="Y265">
        <f>IF(ISBLANK(HLOOKUP(Y$1, m_preprocess!$1:$1048576, monthly!$D265, FALSE)), "", HLOOKUP(Y$1, m_preprocess!$1:$1048576, monthly!$D265, FALSE))</f>
        <v>12.454676258992805</v>
      </c>
      <c r="Z265">
        <f>IF(ISBLANK(HLOOKUP(Z$1, m_preprocess!$1:$1048576, monthly!$D265, FALSE)), "", HLOOKUP(Z$1, m_preprocess!$1:$1048576, monthly!$D265, FALSE))</f>
        <v>1391.5984005900004</v>
      </c>
    </row>
    <row r="266" spans="1:26">
      <c r="A266" s="31">
        <v>42005</v>
      </c>
      <c r="B266">
        <v>2015</v>
      </c>
      <c r="C266">
        <v>1</v>
      </c>
      <c r="D266">
        <v>266</v>
      </c>
      <c r="E266">
        <f>IF(ISBLANK(HLOOKUP(E$1, m_preprocess!$1:$1048576, monthly!$D266, FALSE)), "", HLOOKUP(E$1, m_preprocess!$1:$1048576, monthly!$D266, FALSE))</f>
        <v>90.720140348939466</v>
      </c>
      <c r="F266">
        <f>IF(ISBLANK(HLOOKUP(F$1, m_preprocess!$1:$1048576, monthly!$D266, FALSE)), "", HLOOKUP(F$1, m_preprocess!$1:$1048576, monthly!$D266, FALSE))</f>
        <v>89.4917388016041</v>
      </c>
      <c r="G266">
        <f>IF(ISBLANK(HLOOKUP(G$1, m_preprocess!$1:$1048576, monthly!$D266, FALSE)), "", HLOOKUP(G$1, m_preprocess!$1:$1048576, monthly!$D266, FALSE))</f>
        <v>96.857198677208899</v>
      </c>
      <c r="H266">
        <f>IF(ISBLANK(HLOOKUP(H$1, m_preprocess!$1:$1048576, monthly!$D266, FALSE)), "", HLOOKUP(H$1, m_preprocess!$1:$1048576, monthly!$D266, FALSE))</f>
        <v>104.73335059451399</v>
      </c>
      <c r="I266">
        <f>IF(ISBLANK(HLOOKUP(I$1, m_preprocess!$1:$1048576, monthly!$D266, FALSE)), "", HLOOKUP(I$1, m_preprocess!$1:$1048576, monthly!$D266, FALSE))</f>
        <v>86.9</v>
      </c>
      <c r="J266">
        <f>IF(ISBLANK(HLOOKUP(J$1, m_preprocess!$1:$1048576, monthly!$D266, FALSE)), "", HLOOKUP(J$1, m_preprocess!$1:$1048576, monthly!$D266, FALSE))</f>
        <v>145.57</v>
      </c>
      <c r="K266">
        <f>IF(ISBLANK(HLOOKUP(K$1, m_preprocess!$1:$1048576, monthly!$D266, FALSE)), "", HLOOKUP(K$1, m_preprocess!$1:$1048576, monthly!$D266, FALSE))</f>
        <v>136.85482946440953</v>
      </c>
      <c r="L266">
        <f>IF(ISBLANK(HLOOKUP(L$1, m_preprocess!$1:$1048576, monthly!$D266, FALSE)), "", HLOOKUP(L$1, m_preprocess!$1:$1048576, monthly!$D266, FALSE))</f>
        <v>173.66920008996539</v>
      </c>
      <c r="M266">
        <f>IF(ISBLANK(HLOOKUP(M$1, m_preprocess!$1:$1048576, monthly!$D266, FALSE)), "", HLOOKUP(M$1, m_preprocess!$1:$1048576, monthly!$D266, FALSE))</f>
        <v>112.47141263477434</v>
      </c>
      <c r="N266">
        <f>IF(ISBLANK(HLOOKUP(N$1, m_preprocess!$1:$1048576, monthly!$D266, FALSE)), "", HLOOKUP(N$1, m_preprocess!$1:$1048576, monthly!$D266, FALSE))</f>
        <v>61.197787455191076</v>
      </c>
      <c r="O266">
        <f>IF(ISBLANK(HLOOKUP(O$1, m_preprocess!$1:$1048576, monthly!$D266, FALSE)), "", HLOOKUP(O$1, m_preprocess!$1:$1048576, monthly!$D266, FALSE))</f>
        <v>39.8032508369567</v>
      </c>
      <c r="P266">
        <f>IF(ISBLANK(HLOOKUP(P$1, m_preprocess!$1:$1048576, monthly!$D266, FALSE)), "", HLOOKUP(P$1, m_preprocess!$1:$1048576, monthly!$D266, FALSE))</f>
        <v>7.1312283789388804</v>
      </c>
      <c r="Q266">
        <f>IF(ISBLANK(HLOOKUP(Q$1, m_preprocess!$1:$1048576, monthly!$D266, FALSE)), "", HLOOKUP(Q$1, m_preprocess!$1:$1048576, monthly!$D266, FALSE))</f>
        <v>3.7315894473991986</v>
      </c>
      <c r="R266">
        <f>IF(ISBLANK(HLOOKUP(R$1, m_preprocess!$1:$1048576, monthly!$D266, FALSE)), "", HLOOKUP(R$1, m_preprocess!$1:$1048576, monthly!$D266, FALSE))</f>
        <v>3.3996389315396818</v>
      </c>
      <c r="S266">
        <f>IF(ISBLANK(HLOOKUP(S$1, m_preprocess!$1:$1048576, monthly!$D266, FALSE)), "", HLOOKUP(S$1, m_preprocess!$1:$1048576, monthly!$D266, FALSE))</f>
        <v>16.653493423377853</v>
      </c>
      <c r="T266">
        <f>IF(ISBLANK(HLOOKUP(T$1, m_preprocess!$1:$1048576, monthly!$D266, FALSE)), "", HLOOKUP(T$1, m_preprocess!$1:$1048576, monthly!$D266, FALSE))</f>
        <v>16.018529034639972</v>
      </c>
      <c r="U266">
        <f>IF(ISBLANK(HLOOKUP(U$1, m_preprocess!$1:$1048576, monthly!$D266, FALSE)), "", HLOOKUP(U$1, m_preprocess!$1:$1048576, monthly!$D266, FALSE))</f>
        <v>742966.47724060214</v>
      </c>
      <c r="V266">
        <f>IF(ISBLANK(HLOOKUP(V$1, m_preprocess!$1:$1048576, monthly!$D266, FALSE)), "", HLOOKUP(V$1, m_preprocess!$1:$1048576, monthly!$D266, FALSE))</f>
        <v>2812986.5433376501</v>
      </c>
      <c r="W266">
        <f>IF(ISBLANK(HLOOKUP(W$1, m_preprocess!$1:$1048576, monthly!$D266, FALSE)), "", HLOOKUP(W$1, m_preprocess!$1:$1048576, monthly!$D266, FALSE))</f>
        <v>90.418701630876257</v>
      </c>
      <c r="X266">
        <f>IF(ISBLANK(HLOOKUP(X$1, m_preprocess!$1:$1048576, monthly!$D266, FALSE)), "", HLOOKUP(X$1, m_preprocess!$1:$1048576, monthly!$D266, FALSE))</f>
        <v>28598.622045855991</v>
      </c>
      <c r="Y266">
        <f>IF(ISBLANK(HLOOKUP(Y$1, m_preprocess!$1:$1048576, monthly!$D266, FALSE)), "", HLOOKUP(Y$1, m_preprocess!$1:$1048576, monthly!$D266, FALSE))</f>
        <v>11.854932301740813</v>
      </c>
      <c r="Z266">
        <f>IF(ISBLANK(HLOOKUP(Z$1, m_preprocess!$1:$1048576, monthly!$D266, FALSE)), "", HLOOKUP(Z$1, m_preprocess!$1:$1048576, monthly!$D266, FALSE))</f>
        <v>1514.3678413599555</v>
      </c>
    </row>
    <row r="267" spans="1:26">
      <c r="A267" s="31">
        <v>42036</v>
      </c>
      <c r="B267">
        <v>2015</v>
      </c>
      <c r="C267">
        <v>2</v>
      </c>
      <c r="D267">
        <v>267</v>
      </c>
      <c r="E267">
        <f>IF(ISBLANK(HLOOKUP(E$1, m_preprocess!$1:$1048576, monthly!$D267, FALSE)), "", HLOOKUP(E$1, m_preprocess!$1:$1048576, monthly!$D267, FALSE))</f>
        <v>95.383770447018051</v>
      </c>
      <c r="F267">
        <f>IF(ISBLANK(HLOOKUP(F$1, m_preprocess!$1:$1048576, monthly!$D267, FALSE)), "", HLOOKUP(F$1, m_preprocess!$1:$1048576, monthly!$D267, FALSE))</f>
        <v>93.514659166559412</v>
      </c>
      <c r="G267">
        <f>IF(ISBLANK(HLOOKUP(G$1, m_preprocess!$1:$1048576, monthly!$D267, FALSE)), "", HLOOKUP(G$1, m_preprocess!$1:$1048576, monthly!$D267, FALSE))</f>
        <v>100.03375899779512</v>
      </c>
      <c r="H267">
        <f>IF(ISBLANK(HLOOKUP(H$1, m_preprocess!$1:$1048576, monthly!$D267, FALSE)), "", HLOOKUP(H$1, m_preprocess!$1:$1048576, monthly!$D267, FALSE))</f>
        <v>99.108912877345304</v>
      </c>
      <c r="I267">
        <f>IF(ISBLANK(HLOOKUP(I$1, m_preprocess!$1:$1048576, monthly!$D267, FALSE)), "", HLOOKUP(I$1, m_preprocess!$1:$1048576, monthly!$D267, FALSE))</f>
        <v>95.5</v>
      </c>
      <c r="J267">
        <f>IF(ISBLANK(HLOOKUP(J$1, m_preprocess!$1:$1048576, monthly!$D267, FALSE)), "", HLOOKUP(J$1, m_preprocess!$1:$1048576, monthly!$D267, FALSE))</f>
        <v>137.38</v>
      </c>
      <c r="K267">
        <f>IF(ISBLANK(HLOOKUP(K$1, m_preprocess!$1:$1048576, monthly!$D267, FALSE)), "", HLOOKUP(K$1, m_preprocess!$1:$1048576, monthly!$D267, FALSE))</f>
        <v>123.70674135572304</v>
      </c>
      <c r="L267">
        <f>IF(ISBLANK(HLOOKUP(L$1, m_preprocess!$1:$1048576, monthly!$D267, FALSE)), "", HLOOKUP(L$1, m_preprocess!$1:$1048576, monthly!$D267, FALSE))</f>
        <v>209.96578672774723</v>
      </c>
      <c r="M267">
        <f>IF(ISBLANK(HLOOKUP(M$1, m_preprocess!$1:$1048576, monthly!$D267, FALSE)), "", HLOOKUP(M$1, m_preprocess!$1:$1048576, monthly!$D267, FALSE))</f>
        <v>135.57211799460833</v>
      </c>
      <c r="N267">
        <f>IF(ISBLANK(HLOOKUP(N$1, m_preprocess!$1:$1048576, monthly!$D267, FALSE)), "", HLOOKUP(N$1, m_preprocess!$1:$1048576, monthly!$D267, FALSE))</f>
        <v>74.393668733138881</v>
      </c>
      <c r="O267">
        <f>IF(ISBLANK(HLOOKUP(O$1, m_preprocess!$1:$1048576, monthly!$D267, FALSE)), "", HLOOKUP(O$1, m_preprocess!$1:$1048576, monthly!$D267, FALSE))</f>
        <v>37.692904562428247</v>
      </c>
      <c r="P267">
        <f>IF(ISBLANK(HLOOKUP(P$1, m_preprocess!$1:$1048576, monthly!$D267, FALSE)), "", HLOOKUP(P$1, m_preprocess!$1:$1048576, monthly!$D267, FALSE))</f>
        <v>8.8339682403952278</v>
      </c>
      <c r="Q267">
        <f>IF(ISBLANK(HLOOKUP(Q$1, m_preprocess!$1:$1048576, monthly!$D267, FALSE)), "", HLOOKUP(Q$1, m_preprocess!$1:$1048576, monthly!$D267, FALSE))</f>
        <v>4.3473344735976065</v>
      </c>
      <c r="R267">
        <f>IF(ISBLANK(HLOOKUP(R$1, m_preprocess!$1:$1048576, monthly!$D267, FALSE)), "", HLOOKUP(R$1, m_preprocess!$1:$1048576, monthly!$D267, FALSE))</f>
        <v>4.4866337667976204</v>
      </c>
      <c r="S267">
        <f>IF(ISBLANK(HLOOKUP(S$1, m_preprocess!$1:$1048576, monthly!$D267, FALSE)), "", HLOOKUP(S$1, m_preprocess!$1:$1048576, monthly!$D267, FALSE))</f>
        <v>14.426398690255393</v>
      </c>
      <c r="T267">
        <f>IF(ISBLANK(HLOOKUP(T$1, m_preprocess!$1:$1048576, monthly!$D267, FALSE)), "", HLOOKUP(T$1, m_preprocess!$1:$1048576, monthly!$D267, FALSE))</f>
        <v>14.432537631777627</v>
      </c>
      <c r="U267">
        <f>IF(ISBLANK(HLOOKUP(U$1, m_preprocess!$1:$1048576, monthly!$D267, FALSE)), "", HLOOKUP(U$1, m_preprocess!$1:$1048576, monthly!$D267, FALSE))</f>
        <v>721298.3287586465</v>
      </c>
      <c r="V267">
        <f>IF(ISBLANK(HLOOKUP(V$1, m_preprocess!$1:$1048576, monthly!$D267, FALSE)), "", HLOOKUP(V$1, m_preprocess!$1:$1048576, monthly!$D267, FALSE))</f>
        <v>2860009.1691792482</v>
      </c>
      <c r="W267">
        <f>IF(ISBLANK(HLOOKUP(W$1, m_preprocess!$1:$1048576, monthly!$D267, FALSE)), "", HLOOKUP(W$1, m_preprocess!$1:$1048576, monthly!$D267, FALSE))</f>
        <v>90.172968794813229</v>
      </c>
      <c r="X267">
        <f>IF(ISBLANK(HLOOKUP(X$1, m_preprocess!$1:$1048576, monthly!$D267, FALSE)), "", HLOOKUP(X$1, m_preprocess!$1:$1048576, monthly!$D267, FALSE))</f>
        <v>28249.790081686318</v>
      </c>
      <c r="Y267">
        <f>IF(ISBLANK(HLOOKUP(Y$1, m_preprocess!$1:$1048576, monthly!$D267, FALSE)), "", HLOOKUP(Y$1, m_preprocess!$1:$1048576, monthly!$D267, FALSE))</f>
        <v>11.604921849018956</v>
      </c>
      <c r="Z267">
        <f>IF(ISBLANK(HLOOKUP(Z$1, m_preprocess!$1:$1048576, monthly!$D267, FALSE)), "", HLOOKUP(Z$1, m_preprocess!$1:$1048576, monthly!$D267, FALSE))</f>
        <v>1228.2901481900253</v>
      </c>
    </row>
    <row r="268" spans="1:26">
      <c r="A268" s="31">
        <v>42064</v>
      </c>
      <c r="B268">
        <v>2015</v>
      </c>
      <c r="C268">
        <v>3</v>
      </c>
      <c r="D268">
        <v>268</v>
      </c>
      <c r="E268">
        <f>IF(ISBLANK(HLOOKUP(E$1, m_preprocess!$1:$1048576, monthly!$D268, FALSE)), "", HLOOKUP(E$1, m_preprocess!$1:$1048576, monthly!$D268, FALSE))</f>
        <v>101.76594799225639</v>
      </c>
      <c r="F268">
        <f>IF(ISBLANK(HLOOKUP(F$1, m_preprocess!$1:$1048576, monthly!$D268, FALSE)), "", HLOOKUP(F$1, m_preprocess!$1:$1048576, monthly!$D268, FALSE))</f>
        <v>99.039743403335081</v>
      </c>
      <c r="G268">
        <f>IF(ISBLANK(HLOOKUP(G$1, m_preprocess!$1:$1048576, monthly!$D268, FALSE)), "", HLOOKUP(G$1, m_preprocess!$1:$1048576, monthly!$D268, FALSE))</f>
        <v>100.71012152044258</v>
      </c>
      <c r="H268">
        <f>IF(ISBLANK(HLOOKUP(H$1, m_preprocess!$1:$1048576, monthly!$D268, FALSE)), "", HLOOKUP(H$1, m_preprocess!$1:$1048576, monthly!$D268, FALSE))</f>
        <v>109.364140841205</v>
      </c>
      <c r="I268">
        <f>IF(ISBLANK(HLOOKUP(I$1, m_preprocess!$1:$1048576, monthly!$D268, FALSE)), "", HLOOKUP(I$1, m_preprocess!$1:$1048576, monthly!$D268, FALSE))</f>
        <v>92.5</v>
      </c>
      <c r="J268">
        <f>IF(ISBLANK(HLOOKUP(J$1, m_preprocess!$1:$1048576, monthly!$D268, FALSE)), "", HLOOKUP(J$1, m_preprocess!$1:$1048576, monthly!$D268, FALSE))</f>
        <v>143.49</v>
      </c>
      <c r="K268">
        <f>IF(ISBLANK(HLOOKUP(K$1, m_preprocess!$1:$1048576, monthly!$D268, FALSE)), "", HLOOKUP(K$1, m_preprocess!$1:$1048576, monthly!$D268, FALSE))</f>
        <v>136.81626875477343</v>
      </c>
      <c r="L268">
        <f>IF(ISBLANK(HLOOKUP(L$1, m_preprocess!$1:$1048576, monthly!$D268, FALSE)), "", HLOOKUP(L$1, m_preprocess!$1:$1048576, monthly!$D268, FALSE))</f>
        <v>199.24608901113007</v>
      </c>
      <c r="M268">
        <f>IF(ISBLANK(HLOOKUP(M$1, m_preprocess!$1:$1048576, monthly!$D268, FALSE)), "", HLOOKUP(M$1, m_preprocess!$1:$1048576, monthly!$D268, FALSE))</f>
        <v>131.89496629803907</v>
      </c>
      <c r="N268">
        <f>IF(ISBLANK(HLOOKUP(N$1, m_preprocess!$1:$1048576, monthly!$D268, FALSE)), "", HLOOKUP(N$1, m_preprocess!$1:$1048576, monthly!$D268, FALSE))</f>
        <v>67.351122713091016</v>
      </c>
      <c r="O268">
        <f>IF(ISBLANK(HLOOKUP(O$1, m_preprocess!$1:$1048576, monthly!$D268, FALSE)), "", HLOOKUP(O$1, m_preprocess!$1:$1048576, monthly!$D268, FALSE))</f>
        <v>36.545950477531981</v>
      </c>
      <c r="P268">
        <f>IF(ISBLANK(HLOOKUP(P$1, m_preprocess!$1:$1048576, monthly!$D268, FALSE)), "", HLOOKUP(P$1, m_preprocess!$1:$1048576, monthly!$D268, FALSE))</f>
        <v>8.6231320605065083</v>
      </c>
      <c r="Q268">
        <f>IF(ISBLANK(HLOOKUP(Q$1, m_preprocess!$1:$1048576, monthly!$D268, FALSE)), "", HLOOKUP(Q$1, m_preprocess!$1:$1048576, monthly!$D268, FALSE))</f>
        <v>4.3352644441205825</v>
      </c>
      <c r="R268">
        <f>IF(ISBLANK(HLOOKUP(R$1, m_preprocess!$1:$1048576, monthly!$D268, FALSE)), "", HLOOKUP(R$1, m_preprocess!$1:$1048576, monthly!$D268, FALSE))</f>
        <v>4.2878676163859248</v>
      </c>
      <c r="S268">
        <f>IF(ISBLANK(HLOOKUP(S$1, m_preprocess!$1:$1048576, monthly!$D268, FALSE)), "", HLOOKUP(S$1, m_preprocess!$1:$1048576, monthly!$D268, FALSE))</f>
        <v>16.303018045192275</v>
      </c>
      <c r="T268">
        <f>IF(ISBLANK(HLOOKUP(T$1, m_preprocess!$1:$1048576, monthly!$D268, FALSE)), "", HLOOKUP(T$1, m_preprocess!$1:$1048576, monthly!$D268, FALSE))</f>
        <v>11.619800371833207</v>
      </c>
      <c r="U268">
        <f>IF(ISBLANK(HLOOKUP(U$1, m_preprocess!$1:$1048576, monthly!$D268, FALSE)), "", HLOOKUP(U$1, m_preprocess!$1:$1048576, monthly!$D268, FALSE))</f>
        <v>727993.899641759</v>
      </c>
      <c r="V268">
        <f>IF(ISBLANK(HLOOKUP(V$1, m_preprocess!$1:$1048576, monthly!$D268, FALSE)), "", HLOOKUP(V$1, m_preprocess!$1:$1048576, monthly!$D268, FALSE))</f>
        <v>2847620.0163544384</v>
      </c>
      <c r="W268">
        <f>IF(ISBLANK(HLOOKUP(W$1, m_preprocess!$1:$1048576, monthly!$D268, FALSE)), "", HLOOKUP(W$1, m_preprocess!$1:$1048576, monthly!$D268, FALSE))</f>
        <v>95.144305221467704</v>
      </c>
      <c r="X268">
        <f>IF(ISBLANK(HLOOKUP(X$1, m_preprocess!$1:$1048576, monthly!$D268, FALSE)), "", HLOOKUP(X$1, m_preprocess!$1:$1048576, monthly!$D268, FALSE))</f>
        <v>28247.537125273921</v>
      </c>
      <c r="Y268">
        <f>IF(ISBLANK(HLOOKUP(Y$1, m_preprocess!$1:$1048576, monthly!$D268, FALSE)), "", HLOOKUP(Y$1, m_preprocess!$1:$1048576, monthly!$D268, FALSE))</f>
        <v>10.680195073565878</v>
      </c>
      <c r="Z268">
        <f>IF(ISBLANK(HLOOKUP(Z$1, m_preprocess!$1:$1048576, monthly!$D268, FALSE)), "", HLOOKUP(Z$1, m_preprocess!$1:$1048576, monthly!$D268, FALSE))</f>
        <v>819.05513002998123</v>
      </c>
    </row>
    <row r="269" spans="1:26">
      <c r="A269" s="31">
        <v>42095</v>
      </c>
      <c r="B269">
        <v>2015</v>
      </c>
      <c r="C269">
        <v>4</v>
      </c>
      <c r="D269">
        <v>269</v>
      </c>
      <c r="E269">
        <f>IF(ISBLANK(HLOOKUP(E$1, m_preprocess!$1:$1048576, monthly!$D269, FALSE)), "", HLOOKUP(E$1, m_preprocess!$1:$1048576, monthly!$D269, FALSE))</f>
        <v>95.924056581617336</v>
      </c>
      <c r="F269">
        <f>IF(ISBLANK(HLOOKUP(F$1, m_preprocess!$1:$1048576, monthly!$D269, FALSE)), "", HLOOKUP(F$1, m_preprocess!$1:$1048576, monthly!$D269, FALSE))</f>
        <v>94.916843611726662</v>
      </c>
      <c r="G269">
        <f>IF(ISBLANK(HLOOKUP(G$1, m_preprocess!$1:$1048576, monthly!$D269, FALSE)), "", HLOOKUP(G$1, m_preprocess!$1:$1048576, monthly!$D269, FALSE))</f>
        <v>101.27384116530453</v>
      </c>
      <c r="H269">
        <f>IF(ISBLANK(HLOOKUP(H$1, m_preprocess!$1:$1048576, monthly!$D269, FALSE)), "", HLOOKUP(H$1, m_preprocess!$1:$1048576, monthly!$D269, FALSE))</f>
        <v>99.268903352883996</v>
      </c>
      <c r="I269">
        <f>IF(ISBLANK(HLOOKUP(I$1, m_preprocess!$1:$1048576, monthly!$D269, FALSE)), "", HLOOKUP(I$1, m_preprocess!$1:$1048576, monthly!$D269, FALSE))</f>
        <v>105.4</v>
      </c>
      <c r="J269">
        <f>IF(ISBLANK(HLOOKUP(J$1, m_preprocess!$1:$1048576, monthly!$D269, FALSE)), "", HLOOKUP(J$1, m_preprocess!$1:$1048576, monthly!$D269, FALSE))</f>
        <v>145.76</v>
      </c>
      <c r="K269">
        <f>IF(ISBLANK(HLOOKUP(K$1, m_preprocess!$1:$1048576, monthly!$D269, FALSE)), "", HLOOKUP(K$1, m_preprocess!$1:$1048576, monthly!$D269, FALSE))</f>
        <v>131.27016928430137</v>
      </c>
      <c r="L269">
        <f>IF(ISBLANK(HLOOKUP(L$1, m_preprocess!$1:$1048576, monthly!$D269, FALSE)), "", HLOOKUP(L$1, m_preprocess!$1:$1048576, monthly!$D269, FALSE))</f>
        <v>195.65520892203193</v>
      </c>
      <c r="M269">
        <f>IF(ISBLANK(HLOOKUP(M$1, m_preprocess!$1:$1048576, monthly!$D269, FALSE)), "", HLOOKUP(M$1, m_preprocess!$1:$1048576, monthly!$D269, FALSE))</f>
        <v>119.1275358704319</v>
      </c>
      <c r="N269">
        <f>IF(ISBLANK(HLOOKUP(N$1, m_preprocess!$1:$1048576, monthly!$D269, FALSE)), "", HLOOKUP(N$1, m_preprocess!$1:$1048576, monthly!$D269, FALSE))</f>
        <v>76.527673051600019</v>
      </c>
      <c r="O269">
        <f>IF(ISBLANK(HLOOKUP(O$1, m_preprocess!$1:$1048576, monthly!$D269, FALSE)), "", HLOOKUP(O$1, m_preprocess!$1:$1048576, monthly!$D269, FALSE))</f>
        <v>35.586756917829476</v>
      </c>
      <c r="P269">
        <f>IF(ISBLANK(HLOOKUP(P$1, m_preprocess!$1:$1048576, monthly!$D269, FALSE)), "", HLOOKUP(P$1, m_preprocess!$1:$1048576, monthly!$D269, FALSE))</f>
        <v>8.6251530401977146</v>
      </c>
      <c r="Q269">
        <f>IF(ISBLANK(HLOOKUP(Q$1, m_preprocess!$1:$1048576, monthly!$D269, FALSE)), "", HLOOKUP(Q$1, m_preprocess!$1:$1048576, monthly!$D269, FALSE))</f>
        <v>4.3494797582083065</v>
      </c>
      <c r="R269">
        <f>IF(ISBLANK(HLOOKUP(R$1, m_preprocess!$1:$1048576, monthly!$D269, FALSE)), "", HLOOKUP(R$1, m_preprocess!$1:$1048576, monthly!$D269, FALSE))</f>
        <v>4.275673281989409</v>
      </c>
      <c r="S269">
        <f>IF(ISBLANK(HLOOKUP(S$1, m_preprocess!$1:$1048576, monthly!$D269, FALSE)), "", HLOOKUP(S$1, m_preprocess!$1:$1048576, monthly!$D269, FALSE))</f>
        <v>15.807489126727864</v>
      </c>
      <c r="T269">
        <f>IF(ISBLANK(HLOOKUP(T$1, m_preprocess!$1:$1048576, monthly!$D269, FALSE)), "", HLOOKUP(T$1, m_preprocess!$1:$1048576, monthly!$D269, FALSE))</f>
        <v>11.154114750903901</v>
      </c>
      <c r="U269">
        <f>IF(ISBLANK(HLOOKUP(U$1, m_preprocess!$1:$1048576, monthly!$D269, FALSE)), "", HLOOKUP(U$1, m_preprocess!$1:$1048576, monthly!$D269, FALSE))</f>
        <v>706264.13018597395</v>
      </c>
      <c r="V269">
        <f>IF(ISBLANK(HLOOKUP(V$1, m_preprocess!$1:$1048576, monthly!$D269, FALSE)), "", HLOOKUP(V$1, m_preprocess!$1:$1048576, monthly!$D269, FALSE))</f>
        <v>2815431.1836767243</v>
      </c>
      <c r="W269">
        <f>IF(ISBLANK(HLOOKUP(W$1, m_preprocess!$1:$1048576, monthly!$D269, FALSE)), "", HLOOKUP(W$1, m_preprocess!$1:$1048576, monthly!$D269, FALSE))</f>
        <v>91.777671372873058</v>
      </c>
      <c r="X269">
        <f>IF(ISBLANK(HLOOKUP(X$1, m_preprocess!$1:$1048576, monthly!$D269, FALSE)), "", HLOOKUP(X$1, m_preprocess!$1:$1048576, monthly!$D269, FALSE))</f>
        <v>28024.290977508492</v>
      </c>
      <c r="Y269">
        <f>IF(ISBLANK(HLOOKUP(Y$1, m_preprocess!$1:$1048576, monthly!$D269, FALSE)), "", HLOOKUP(Y$1, m_preprocess!$1:$1048576, monthly!$D269, FALSE))</f>
        <v>11.202910466167886</v>
      </c>
      <c r="Z269">
        <f>IF(ISBLANK(HLOOKUP(Z$1, m_preprocess!$1:$1048576, monthly!$D269, FALSE)), "", HLOOKUP(Z$1, m_preprocess!$1:$1048576, monthly!$D269, FALSE))</f>
        <v>1296.8191806500154</v>
      </c>
    </row>
    <row r="270" spans="1:26">
      <c r="A270" s="31">
        <v>42125</v>
      </c>
      <c r="B270">
        <v>2015</v>
      </c>
      <c r="C270">
        <v>5</v>
      </c>
      <c r="D270">
        <v>270</v>
      </c>
      <c r="E270">
        <f>IF(ISBLANK(HLOOKUP(E$1, m_preprocess!$1:$1048576, monthly!$D270, FALSE)), "", HLOOKUP(E$1, m_preprocess!$1:$1048576, monthly!$D270, FALSE))</f>
        <v>100.58189002448222</v>
      </c>
      <c r="F270">
        <f>IF(ISBLANK(HLOOKUP(F$1, m_preprocess!$1:$1048576, monthly!$D270, FALSE)), "", HLOOKUP(F$1, m_preprocess!$1:$1048576, monthly!$D270, FALSE))</f>
        <v>98.357899744369476</v>
      </c>
      <c r="G270">
        <f>IF(ISBLANK(HLOOKUP(G$1, m_preprocess!$1:$1048576, monthly!$D270, FALSE)), "", HLOOKUP(G$1, m_preprocess!$1:$1048576, monthly!$D270, FALSE))</f>
        <v>101.39913443299142</v>
      </c>
      <c r="H270">
        <f>IF(ISBLANK(HLOOKUP(H$1, m_preprocess!$1:$1048576, monthly!$D270, FALSE)), "", HLOOKUP(H$1, m_preprocess!$1:$1048576, monthly!$D270, FALSE))</f>
        <v>108.42899240230599</v>
      </c>
      <c r="I270">
        <f>IF(ISBLANK(HLOOKUP(I$1, m_preprocess!$1:$1048576, monthly!$D270, FALSE)), "", HLOOKUP(I$1, m_preprocess!$1:$1048576, monthly!$D270, FALSE))</f>
        <v>75.2</v>
      </c>
      <c r="J270">
        <f>IF(ISBLANK(HLOOKUP(J$1, m_preprocess!$1:$1048576, monthly!$D270, FALSE)), "", HLOOKUP(J$1, m_preprocess!$1:$1048576, monthly!$D270, FALSE))</f>
        <v>150.94</v>
      </c>
      <c r="K270">
        <f>IF(ISBLANK(HLOOKUP(K$1, m_preprocess!$1:$1048576, monthly!$D270, FALSE)), "", HLOOKUP(K$1, m_preprocess!$1:$1048576, monthly!$D270, FALSE))</f>
        <v>135.36367754736119</v>
      </c>
      <c r="L270">
        <f>IF(ISBLANK(HLOOKUP(L$1, m_preprocess!$1:$1048576, monthly!$D270, FALSE)), "", HLOOKUP(L$1, m_preprocess!$1:$1048576, monthly!$D270, FALSE))</f>
        <v>202.52751672043993</v>
      </c>
      <c r="M270">
        <f>IF(ISBLANK(HLOOKUP(M$1, m_preprocess!$1:$1048576, monthly!$D270, FALSE)), "", HLOOKUP(M$1, m_preprocess!$1:$1048576, monthly!$D270, FALSE))</f>
        <v>129.60239215784608</v>
      </c>
      <c r="N270">
        <f>IF(ISBLANK(HLOOKUP(N$1, m_preprocess!$1:$1048576, monthly!$D270, FALSE)), "", HLOOKUP(N$1, m_preprocess!$1:$1048576, monthly!$D270, FALSE))</f>
        <v>72.925124562593851</v>
      </c>
      <c r="O270">
        <f>IF(ISBLANK(HLOOKUP(O$1, m_preprocess!$1:$1048576, monthly!$D270, FALSE)), "", HLOOKUP(O$1, m_preprocess!$1:$1048576, monthly!$D270, FALSE))</f>
        <v>35.997679892205284</v>
      </c>
      <c r="P270">
        <f>IF(ISBLANK(HLOOKUP(P$1, m_preprocess!$1:$1048576, monthly!$D270, FALSE)), "", HLOOKUP(P$1, m_preprocess!$1:$1048576, monthly!$D270, FALSE))</f>
        <v>8.5473337994480794</v>
      </c>
      <c r="Q270">
        <f>IF(ISBLANK(HLOOKUP(Q$1, m_preprocess!$1:$1048576, monthly!$D270, FALSE)), "", HLOOKUP(Q$1, m_preprocess!$1:$1048576, monthly!$D270, FALSE))</f>
        <v>4.0048017443586694</v>
      </c>
      <c r="R270">
        <f>IF(ISBLANK(HLOOKUP(R$1, m_preprocess!$1:$1048576, monthly!$D270, FALSE)), "", HLOOKUP(R$1, m_preprocess!$1:$1048576, monthly!$D270, FALSE))</f>
        <v>4.5425320550894108</v>
      </c>
      <c r="S270">
        <f>IF(ISBLANK(HLOOKUP(S$1, m_preprocess!$1:$1048576, monthly!$D270, FALSE)), "", HLOOKUP(S$1, m_preprocess!$1:$1048576, monthly!$D270, FALSE))</f>
        <v>16.57666228161721</v>
      </c>
      <c r="T270">
        <f>IF(ISBLANK(HLOOKUP(T$1, m_preprocess!$1:$1048576, monthly!$D270, FALSE)), "", HLOOKUP(T$1, m_preprocess!$1:$1048576, monthly!$D270, FALSE))</f>
        <v>10.873683811139992</v>
      </c>
      <c r="U270">
        <f>IF(ISBLANK(HLOOKUP(U$1, m_preprocess!$1:$1048576, monthly!$D270, FALSE)), "", HLOOKUP(U$1, m_preprocess!$1:$1048576, monthly!$D270, FALSE))</f>
        <v>701371.198205658</v>
      </c>
      <c r="V270">
        <f>IF(ISBLANK(HLOOKUP(V$1, m_preprocess!$1:$1048576, monthly!$D270, FALSE)), "", HLOOKUP(V$1, m_preprocess!$1:$1048576, monthly!$D270, FALSE))</f>
        <v>2842932.5585225909</v>
      </c>
      <c r="W270">
        <f>IF(ISBLANK(HLOOKUP(W$1, m_preprocess!$1:$1048576, monthly!$D270, FALSE)), "", HLOOKUP(W$1, m_preprocess!$1:$1048576, monthly!$D270, FALSE))</f>
        <v>90.372623315116229</v>
      </c>
      <c r="X270">
        <f>IF(ISBLANK(HLOOKUP(X$1, m_preprocess!$1:$1048576, monthly!$D270, FALSE)), "", HLOOKUP(X$1, m_preprocess!$1:$1048576, monthly!$D270, FALSE))</f>
        <v>28149.684715150423</v>
      </c>
      <c r="Y270">
        <f>IF(ISBLANK(HLOOKUP(Y$1, m_preprocess!$1:$1048576, monthly!$D270, FALSE)), "", HLOOKUP(Y$1, m_preprocess!$1:$1048576, monthly!$D270, FALSE))</f>
        <v>11.148339483394833</v>
      </c>
      <c r="Z270">
        <f>IF(ISBLANK(HLOOKUP(Z$1, m_preprocess!$1:$1048576, monthly!$D270, FALSE)), "", HLOOKUP(Z$1, m_preprocess!$1:$1048576, monthly!$D270, FALSE))</f>
        <v>707.18204871997432</v>
      </c>
    </row>
    <row r="271" spans="1:26">
      <c r="A271" s="31">
        <v>42156</v>
      </c>
      <c r="B271">
        <v>2015</v>
      </c>
      <c r="C271">
        <v>6</v>
      </c>
      <c r="D271">
        <v>271</v>
      </c>
      <c r="E271">
        <f>IF(ISBLANK(HLOOKUP(E$1, m_preprocess!$1:$1048576, monthly!$D271, FALSE)), "", HLOOKUP(E$1, m_preprocess!$1:$1048576, monthly!$D271, FALSE))</f>
        <v>99.291145574462774</v>
      </c>
      <c r="F271">
        <f>IF(ISBLANK(HLOOKUP(F$1, m_preprocess!$1:$1048576, monthly!$D271, FALSE)), "", HLOOKUP(F$1, m_preprocess!$1:$1048576, monthly!$D271, FALSE))</f>
        <v>99.162618097109245</v>
      </c>
      <c r="G271">
        <f>IF(ISBLANK(HLOOKUP(G$1, m_preprocess!$1:$1048576, monthly!$D271, FALSE)), "", HLOOKUP(G$1, m_preprocess!$1:$1048576, monthly!$D271, FALSE))</f>
        <v>101.23285514709168</v>
      </c>
      <c r="H271">
        <f>IF(ISBLANK(HLOOKUP(H$1, m_preprocess!$1:$1048576, monthly!$D271, FALSE)), "", HLOOKUP(H$1, m_preprocess!$1:$1048576, monthly!$D271, FALSE))</f>
        <v>108.30520798501</v>
      </c>
      <c r="I271">
        <f>IF(ISBLANK(HLOOKUP(I$1, m_preprocess!$1:$1048576, monthly!$D271, FALSE)), "", HLOOKUP(I$1, m_preprocess!$1:$1048576, monthly!$D271, FALSE))</f>
        <v>103.3</v>
      </c>
      <c r="J271">
        <f>IF(ISBLANK(HLOOKUP(J$1, m_preprocess!$1:$1048576, monthly!$D271, FALSE)), "", HLOOKUP(J$1, m_preprocess!$1:$1048576, monthly!$D271, FALSE))</f>
        <v>151.33000000000001</v>
      </c>
      <c r="K271">
        <f>IF(ISBLANK(HLOOKUP(K$1, m_preprocess!$1:$1048576, monthly!$D271, FALSE)), "", HLOOKUP(K$1, m_preprocess!$1:$1048576, monthly!$D271, FALSE))</f>
        <v>142.28800670427125</v>
      </c>
      <c r="L271">
        <f>IF(ISBLANK(HLOOKUP(L$1, m_preprocess!$1:$1048576, monthly!$D271, FALSE)), "", HLOOKUP(L$1, m_preprocess!$1:$1048576, monthly!$D271, FALSE))</f>
        <v>179.8947988525108</v>
      </c>
      <c r="M271">
        <f>IF(ISBLANK(HLOOKUP(M$1, m_preprocess!$1:$1048576, monthly!$D271, FALSE)), "", HLOOKUP(M$1, m_preprocess!$1:$1048576, monthly!$D271, FALSE))</f>
        <v>110.05291496333948</v>
      </c>
      <c r="N271">
        <f>IF(ISBLANK(HLOOKUP(N$1, m_preprocess!$1:$1048576, monthly!$D271, FALSE)), "", HLOOKUP(N$1, m_preprocess!$1:$1048576, monthly!$D271, FALSE))</f>
        <v>69.841883889171299</v>
      </c>
      <c r="O271">
        <f>IF(ISBLANK(HLOOKUP(O$1, m_preprocess!$1:$1048576, monthly!$D271, FALSE)), "", HLOOKUP(O$1, m_preprocess!$1:$1048576, monthly!$D271, FALSE))</f>
        <v>33.58239637539949</v>
      </c>
      <c r="P271">
        <f>IF(ISBLANK(HLOOKUP(P$1, m_preprocess!$1:$1048576, monthly!$D271, FALSE)), "", HLOOKUP(P$1, m_preprocess!$1:$1048576, monthly!$D271, FALSE))</f>
        <v>7.2397539541320866</v>
      </c>
      <c r="Q271">
        <f>IF(ISBLANK(HLOOKUP(Q$1, m_preprocess!$1:$1048576, monthly!$D271, FALSE)), "", HLOOKUP(Q$1, m_preprocess!$1:$1048576, monthly!$D271, FALSE))</f>
        <v>3.6511235769632662</v>
      </c>
      <c r="R271">
        <f>IF(ISBLANK(HLOOKUP(R$1, m_preprocess!$1:$1048576, monthly!$D271, FALSE)), "", HLOOKUP(R$1, m_preprocess!$1:$1048576, monthly!$D271, FALSE))</f>
        <v>3.5886303771688199</v>
      </c>
      <c r="S271">
        <f>IF(ISBLANK(HLOOKUP(S$1, m_preprocess!$1:$1048576, monthly!$D271, FALSE)), "", HLOOKUP(S$1, m_preprocess!$1:$1048576, monthly!$D271, FALSE))</f>
        <v>14.891138015628782</v>
      </c>
      <c r="T271">
        <f>IF(ISBLANK(HLOOKUP(T$1, m_preprocess!$1:$1048576, monthly!$D271, FALSE)), "", HLOOKUP(T$1, m_preprocess!$1:$1048576, monthly!$D271, FALSE))</f>
        <v>11.451504405638621</v>
      </c>
      <c r="U271">
        <f>IF(ISBLANK(HLOOKUP(U$1, m_preprocess!$1:$1048576, monthly!$D271, FALSE)), "", HLOOKUP(U$1, m_preprocess!$1:$1048576, monthly!$D271, FALSE))</f>
        <v>740734.2090896134</v>
      </c>
      <c r="V271">
        <f>IF(ISBLANK(HLOOKUP(V$1, m_preprocess!$1:$1048576, monthly!$D271, FALSE)), "", HLOOKUP(V$1, m_preprocess!$1:$1048576, monthly!$D271, FALSE))</f>
        <v>2884211.0197097803</v>
      </c>
      <c r="W271">
        <f>IF(ISBLANK(HLOOKUP(W$1, m_preprocess!$1:$1048576, monthly!$D271, FALSE)), "", HLOOKUP(W$1, m_preprocess!$1:$1048576, monthly!$D271, FALSE))</f>
        <v>94.951303987710816</v>
      </c>
      <c r="X271">
        <f>IF(ISBLANK(HLOOKUP(X$1, m_preprocess!$1:$1048576, monthly!$D271, FALSE)), "", HLOOKUP(X$1, m_preprocess!$1:$1048576, monthly!$D271, FALSE))</f>
        <v>28521.57728111052</v>
      </c>
      <c r="Y271">
        <f>IF(ISBLANK(HLOOKUP(Y$1, m_preprocess!$1:$1048576, monthly!$D271, FALSE)), "", HLOOKUP(Y$1, m_preprocess!$1:$1048576, monthly!$D271, FALSE))</f>
        <v>10.810534076015728</v>
      </c>
      <c r="Z271">
        <f>IF(ISBLANK(HLOOKUP(Z$1, m_preprocess!$1:$1048576, monthly!$D271, FALSE)), "", HLOOKUP(Z$1, m_preprocess!$1:$1048576, monthly!$D271, FALSE))</f>
        <v>790.22473627001409</v>
      </c>
    </row>
    <row r="272" spans="1:26">
      <c r="A272" s="31">
        <v>42186</v>
      </c>
      <c r="B272">
        <v>2015</v>
      </c>
      <c r="C272">
        <v>7</v>
      </c>
      <c r="D272">
        <v>272</v>
      </c>
      <c r="E272">
        <f>IF(ISBLANK(HLOOKUP(E$1, m_preprocess!$1:$1048576, monthly!$D272, FALSE)), "", HLOOKUP(E$1, m_preprocess!$1:$1048576, monthly!$D272, FALSE))</f>
        <v>105.72606831978203</v>
      </c>
      <c r="F272">
        <f>IF(ISBLANK(HLOOKUP(F$1, m_preprocess!$1:$1048576, monthly!$D272, FALSE)), "", HLOOKUP(F$1, m_preprocess!$1:$1048576, monthly!$D272, FALSE))</f>
        <v>105.09163884287169</v>
      </c>
      <c r="G272">
        <f>IF(ISBLANK(HLOOKUP(G$1, m_preprocess!$1:$1048576, monthly!$D272, FALSE)), "", HLOOKUP(G$1, m_preprocess!$1:$1048576, monthly!$D272, FALSE))</f>
        <v>101.5880850759942</v>
      </c>
      <c r="H272">
        <f>IF(ISBLANK(HLOOKUP(H$1, m_preprocess!$1:$1048576, monthly!$D272, FALSE)), "", HLOOKUP(H$1, m_preprocess!$1:$1048576, monthly!$D272, FALSE))</f>
        <v>112.61403790928701</v>
      </c>
      <c r="I272">
        <f>IF(ISBLANK(HLOOKUP(I$1, m_preprocess!$1:$1048576, monthly!$D272, FALSE)), "", HLOOKUP(I$1, m_preprocess!$1:$1048576, monthly!$D272, FALSE))</f>
        <v>97.8</v>
      </c>
      <c r="J272">
        <f>IF(ISBLANK(HLOOKUP(J$1, m_preprocess!$1:$1048576, monthly!$D272, FALSE)), "", HLOOKUP(J$1, m_preprocess!$1:$1048576, monthly!$D272, FALSE))</f>
        <v>152.84</v>
      </c>
      <c r="K272">
        <f>IF(ISBLANK(HLOOKUP(K$1, m_preprocess!$1:$1048576, monthly!$D272, FALSE)), "", HLOOKUP(K$1, m_preprocess!$1:$1048576, monthly!$D272, FALSE))</f>
        <v>143.20101905746009</v>
      </c>
      <c r="L272">
        <f>IF(ISBLANK(HLOOKUP(L$1, m_preprocess!$1:$1048576, monthly!$D272, FALSE)), "", HLOOKUP(L$1, m_preprocess!$1:$1048576, monthly!$D272, FALSE))</f>
        <v>163.71354750240886</v>
      </c>
      <c r="M272">
        <f>IF(ISBLANK(HLOOKUP(M$1, m_preprocess!$1:$1048576, monthly!$D272, FALSE)), "", HLOOKUP(M$1, m_preprocess!$1:$1048576, monthly!$D272, FALSE))</f>
        <v>97.825349921780074</v>
      </c>
      <c r="N272">
        <f>IF(ISBLANK(HLOOKUP(N$1, m_preprocess!$1:$1048576, monthly!$D272, FALSE)), "", HLOOKUP(N$1, m_preprocess!$1:$1048576, monthly!$D272, FALSE))</f>
        <v>65.88819758062877</v>
      </c>
      <c r="O272">
        <f>IF(ISBLANK(HLOOKUP(O$1, m_preprocess!$1:$1048576, monthly!$D272, FALSE)), "", HLOOKUP(O$1, m_preprocess!$1:$1048576, monthly!$D272, FALSE))</f>
        <v>38.263393117303295</v>
      </c>
      <c r="P272">
        <f>IF(ISBLANK(HLOOKUP(P$1, m_preprocess!$1:$1048576, monthly!$D272, FALSE)), "", HLOOKUP(P$1, m_preprocess!$1:$1048576, monthly!$D272, FALSE))</f>
        <v>8.35904476834774</v>
      </c>
      <c r="Q272">
        <f>IF(ISBLANK(HLOOKUP(Q$1, m_preprocess!$1:$1048576, monthly!$D272, FALSE)), "", HLOOKUP(Q$1, m_preprocess!$1:$1048576, monthly!$D272, FALSE))</f>
        <v>4.400642386605667</v>
      </c>
      <c r="R272">
        <f>IF(ISBLANK(HLOOKUP(R$1, m_preprocess!$1:$1048576, monthly!$D272, FALSE)), "", HLOOKUP(R$1, m_preprocess!$1:$1048576, monthly!$D272, FALSE))</f>
        <v>3.9584023817420735</v>
      </c>
      <c r="S272">
        <f>IF(ISBLANK(HLOOKUP(S$1, m_preprocess!$1:$1048576, monthly!$D272, FALSE)), "", HLOOKUP(S$1, m_preprocess!$1:$1048576, monthly!$D272, FALSE))</f>
        <v>16.893156266414973</v>
      </c>
      <c r="T272">
        <f>IF(ISBLANK(HLOOKUP(T$1, m_preprocess!$1:$1048576, monthly!$D272, FALSE)), "", HLOOKUP(T$1, m_preprocess!$1:$1048576, monthly!$D272, FALSE))</f>
        <v>13.011192082540578</v>
      </c>
      <c r="U272">
        <f>IF(ISBLANK(HLOOKUP(U$1, m_preprocess!$1:$1048576, monthly!$D272, FALSE)), "", HLOOKUP(U$1, m_preprocess!$1:$1048576, monthly!$D272, FALSE))</f>
        <v>730965.13159112097</v>
      </c>
      <c r="V272">
        <f>IF(ISBLANK(HLOOKUP(V$1, m_preprocess!$1:$1048576, monthly!$D272, FALSE)), "", HLOOKUP(V$1, m_preprocess!$1:$1048576, monthly!$D272, FALSE))</f>
        <v>2921142.7202825607</v>
      </c>
      <c r="W272">
        <f>IF(ISBLANK(HLOOKUP(W$1, m_preprocess!$1:$1048576, monthly!$D272, FALSE)), "", HLOOKUP(W$1, m_preprocess!$1:$1048576, monthly!$D272, FALSE))</f>
        <v>101.06863106730459</v>
      </c>
      <c r="X272">
        <f>IF(ISBLANK(HLOOKUP(X$1, m_preprocess!$1:$1048576, monthly!$D272, FALSE)), "", HLOOKUP(X$1, m_preprocess!$1:$1048576, monthly!$D272, FALSE))</f>
        <v>28346.275187632764</v>
      </c>
      <c r="Y272">
        <f>IF(ISBLANK(HLOOKUP(Y$1, m_preprocess!$1:$1048576, monthly!$D272, FALSE)), "", HLOOKUP(Y$1, m_preprocess!$1:$1048576, monthly!$D272, FALSE))</f>
        <v>10.718256888234814</v>
      </c>
      <c r="Z272">
        <f>IF(ISBLANK(HLOOKUP(Z$1, m_preprocess!$1:$1048576, monthly!$D272, FALSE)), "", HLOOKUP(Z$1, m_preprocess!$1:$1048576, monthly!$D272, FALSE))</f>
        <v>1618.2661000900134</v>
      </c>
    </row>
    <row r="273" spans="1:26">
      <c r="A273" s="31">
        <v>42217</v>
      </c>
      <c r="B273">
        <v>2015</v>
      </c>
      <c r="C273">
        <v>8</v>
      </c>
      <c r="D273">
        <v>273</v>
      </c>
      <c r="E273">
        <f>IF(ISBLANK(HLOOKUP(E$1, m_preprocess!$1:$1048576, monthly!$D273, FALSE)), "", HLOOKUP(E$1, m_preprocess!$1:$1048576, monthly!$D273, FALSE))</f>
        <v>102.34887256705044</v>
      </c>
      <c r="F273">
        <f>IF(ISBLANK(HLOOKUP(F$1, m_preprocess!$1:$1048576, monthly!$D273, FALSE)), "", HLOOKUP(F$1, m_preprocess!$1:$1048576, monthly!$D273, FALSE))</f>
        <v>102.82725758030676</v>
      </c>
      <c r="G273">
        <f>IF(ISBLANK(HLOOKUP(G$1, m_preprocess!$1:$1048576, monthly!$D273, FALSE)), "", HLOOKUP(G$1, m_preprocess!$1:$1048576, monthly!$D273, FALSE))</f>
        <v>101.69591496109844</v>
      </c>
      <c r="H273">
        <f>IF(ISBLANK(HLOOKUP(H$1, m_preprocess!$1:$1048576, monthly!$D273, FALSE)), "", HLOOKUP(H$1, m_preprocess!$1:$1048576, monthly!$D273, FALSE))</f>
        <v>114.909689011838</v>
      </c>
      <c r="I273">
        <f>IF(ISBLANK(HLOOKUP(I$1, m_preprocess!$1:$1048576, monthly!$D273, FALSE)), "", HLOOKUP(I$1, m_preprocess!$1:$1048576, monthly!$D273, FALSE))</f>
        <v>81.8</v>
      </c>
      <c r="J273">
        <f>IF(ISBLANK(HLOOKUP(J$1, m_preprocess!$1:$1048576, monthly!$D273, FALSE)), "", HLOOKUP(J$1, m_preprocess!$1:$1048576, monthly!$D273, FALSE))</f>
        <v>153.63</v>
      </c>
      <c r="K273">
        <f>IF(ISBLANK(HLOOKUP(K$1, m_preprocess!$1:$1048576, monthly!$D273, FALSE)), "", HLOOKUP(K$1, m_preprocess!$1:$1048576, monthly!$D273, FALSE))</f>
        <v>141.95646723976566</v>
      </c>
      <c r="L273">
        <f>IF(ISBLANK(HLOOKUP(L$1, m_preprocess!$1:$1048576, monthly!$D273, FALSE)), "", HLOOKUP(L$1, m_preprocess!$1:$1048576, monthly!$D273, FALSE))</f>
        <v>147.06805829057564</v>
      </c>
      <c r="M273">
        <f>IF(ISBLANK(HLOOKUP(M$1, m_preprocess!$1:$1048576, monthly!$D273, FALSE)), "", HLOOKUP(M$1, m_preprocess!$1:$1048576, monthly!$D273, FALSE))</f>
        <v>90.065015339330387</v>
      </c>
      <c r="N273">
        <f>IF(ISBLANK(HLOOKUP(N$1, m_preprocess!$1:$1048576, monthly!$D273, FALSE)), "", HLOOKUP(N$1, m_preprocess!$1:$1048576, monthly!$D273, FALSE))</f>
        <v>57.00304295124527</v>
      </c>
      <c r="O273">
        <f>IF(ISBLANK(HLOOKUP(O$1, m_preprocess!$1:$1048576, monthly!$D273, FALSE)), "", HLOOKUP(O$1, m_preprocess!$1:$1048576, monthly!$D273, FALSE))</f>
        <v>32.393544678334756</v>
      </c>
      <c r="P273">
        <f>IF(ISBLANK(HLOOKUP(P$1, m_preprocess!$1:$1048576, monthly!$D273, FALSE)), "", HLOOKUP(P$1, m_preprocess!$1:$1048576, monthly!$D273, FALSE))</f>
        <v>7.4445888045543605</v>
      </c>
      <c r="Q273">
        <f>IF(ISBLANK(HLOOKUP(Q$1, m_preprocess!$1:$1048576, monthly!$D273, FALSE)), "", HLOOKUP(Q$1, m_preprocess!$1:$1048576, monthly!$D273, FALSE))</f>
        <v>3.9521192261400135</v>
      </c>
      <c r="R273">
        <f>IF(ISBLANK(HLOOKUP(R$1, m_preprocess!$1:$1048576, monthly!$D273, FALSE)), "", HLOOKUP(R$1, m_preprocess!$1:$1048576, monthly!$D273, FALSE))</f>
        <v>3.4924695784143478</v>
      </c>
      <c r="S273">
        <f>IF(ISBLANK(HLOOKUP(S$1, m_preprocess!$1:$1048576, monthly!$D273, FALSE)), "", HLOOKUP(S$1, m_preprocess!$1:$1048576, monthly!$D273, FALSE))</f>
        <v>14.536078462105944</v>
      </c>
      <c r="T273">
        <f>IF(ISBLANK(HLOOKUP(T$1, m_preprocess!$1:$1048576, monthly!$D273, FALSE)), "", HLOOKUP(T$1, m_preprocess!$1:$1048576, monthly!$D273, FALSE))</f>
        <v>10.412877411674453</v>
      </c>
      <c r="U273">
        <f>IF(ISBLANK(HLOOKUP(U$1, m_preprocess!$1:$1048576, monthly!$D273, FALSE)), "", HLOOKUP(U$1, m_preprocess!$1:$1048576, monthly!$D273, FALSE))</f>
        <v>744493.67242644413</v>
      </c>
      <c r="V273">
        <f>IF(ISBLANK(HLOOKUP(V$1, m_preprocess!$1:$1048576, monthly!$D273, FALSE)), "", HLOOKUP(V$1, m_preprocess!$1:$1048576, monthly!$D273, FALSE))</f>
        <v>2952229.4845767287</v>
      </c>
      <c r="W273">
        <f>IF(ISBLANK(HLOOKUP(W$1, m_preprocess!$1:$1048576, monthly!$D273, FALSE)), "", HLOOKUP(W$1, m_preprocess!$1:$1048576, monthly!$D273, FALSE))</f>
        <v>110.46341962496938</v>
      </c>
      <c r="X273">
        <f>IF(ISBLANK(HLOOKUP(X$1, m_preprocess!$1:$1048576, monthly!$D273, FALSE)), "", HLOOKUP(X$1, m_preprocess!$1:$1048576, monthly!$D273, FALSE))</f>
        <v>28585.362998886107</v>
      </c>
      <c r="Y273">
        <f>IF(ISBLANK(HLOOKUP(Y$1, m_preprocess!$1:$1048576, monthly!$D273, FALSE)), "", HLOOKUP(Y$1, m_preprocess!$1:$1048576, monthly!$D273, FALSE))</f>
        <v>10.104475183075671</v>
      </c>
      <c r="Z273">
        <f>IF(ISBLANK(HLOOKUP(Z$1, m_preprocess!$1:$1048576, monthly!$D273, FALSE)), "", HLOOKUP(Z$1, m_preprocess!$1:$1048576, monthly!$D273, FALSE))</f>
        <v>1291.5301950600247</v>
      </c>
    </row>
    <row r="274" spans="1:26">
      <c r="A274" s="31">
        <v>42248</v>
      </c>
      <c r="B274">
        <v>2015</v>
      </c>
      <c r="C274">
        <v>9</v>
      </c>
      <c r="D274">
        <v>274</v>
      </c>
      <c r="E274">
        <f>IF(ISBLANK(HLOOKUP(E$1, m_preprocess!$1:$1048576, monthly!$D274, FALSE)), "", HLOOKUP(E$1, m_preprocess!$1:$1048576, monthly!$D274, FALSE))</f>
        <v>106.33092369619683</v>
      </c>
      <c r="F274">
        <f>IF(ISBLANK(HLOOKUP(F$1, m_preprocess!$1:$1048576, monthly!$D274, FALSE)), "", HLOOKUP(F$1, m_preprocess!$1:$1048576, monthly!$D274, FALSE))</f>
        <v>105.87279842282355</v>
      </c>
      <c r="G274">
        <f>IF(ISBLANK(HLOOKUP(G$1, m_preprocess!$1:$1048576, monthly!$D274, FALSE)), "", HLOOKUP(G$1, m_preprocess!$1:$1048576, monthly!$D274, FALSE))</f>
        <v>101.9680257296492</v>
      </c>
      <c r="H274">
        <f>IF(ISBLANK(HLOOKUP(H$1, m_preprocess!$1:$1048576, monthly!$D274, FALSE)), "", HLOOKUP(H$1, m_preprocess!$1:$1048576, monthly!$D274, FALSE))</f>
        <v>107.892336354788</v>
      </c>
      <c r="I274">
        <f>IF(ISBLANK(HLOOKUP(I$1, m_preprocess!$1:$1048576, monthly!$D274, FALSE)), "", HLOOKUP(I$1, m_preprocess!$1:$1048576, monthly!$D274, FALSE))</f>
        <v>102.2</v>
      </c>
      <c r="J274">
        <f>IF(ISBLANK(HLOOKUP(J$1, m_preprocess!$1:$1048576, monthly!$D274, FALSE)), "", HLOOKUP(J$1, m_preprocess!$1:$1048576, monthly!$D274, FALSE))</f>
        <v>158.44999999999999</v>
      </c>
      <c r="K274">
        <f>IF(ISBLANK(HLOOKUP(K$1, m_preprocess!$1:$1048576, monthly!$D274, FALSE)), "", HLOOKUP(K$1, m_preprocess!$1:$1048576, monthly!$D274, FALSE))</f>
        <v>136.51112971060471</v>
      </c>
      <c r="L274">
        <f>IF(ISBLANK(HLOOKUP(L$1, m_preprocess!$1:$1048576, monthly!$D274, FALSE)), "", HLOOKUP(L$1, m_preprocess!$1:$1048576, monthly!$D274, FALSE))</f>
        <v>153.46224565538654</v>
      </c>
      <c r="M274">
        <f>IF(ISBLANK(HLOOKUP(M$1, m_preprocess!$1:$1048576, monthly!$D274, FALSE)), "", HLOOKUP(M$1, m_preprocess!$1:$1048576, monthly!$D274, FALSE))</f>
        <v>89.747650456352901</v>
      </c>
      <c r="N274">
        <f>IF(ISBLANK(HLOOKUP(N$1, m_preprocess!$1:$1048576, monthly!$D274, FALSE)), "", HLOOKUP(N$1, m_preprocess!$1:$1048576, monthly!$D274, FALSE))</f>
        <v>63.714595199033646</v>
      </c>
      <c r="O274">
        <f>IF(ISBLANK(HLOOKUP(O$1, m_preprocess!$1:$1048576, monthly!$D274, FALSE)), "", HLOOKUP(O$1, m_preprocess!$1:$1048576, monthly!$D274, FALSE))</f>
        <v>32.516772461273284</v>
      </c>
      <c r="P274">
        <f>IF(ISBLANK(HLOOKUP(P$1, m_preprocess!$1:$1048576, monthly!$D274, FALSE)), "", HLOOKUP(P$1, m_preprocess!$1:$1048576, monthly!$D274, FALSE))</f>
        <v>7.4305977658873914</v>
      </c>
      <c r="Q274">
        <f>IF(ISBLANK(HLOOKUP(Q$1, m_preprocess!$1:$1048576, monthly!$D274, FALSE)), "", HLOOKUP(Q$1, m_preprocess!$1:$1048576, monthly!$D274, FALSE))</f>
        <v>3.8900296481594507</v>
      </c>
      <c r="R274">
        <f>IF(ISBLANK(HLOOKUP(R$1, m_preprocess!$1:$1048576, monthly!$D274, FALSE)), "", HLOOKUP(R$1, m_preprocess!$1:$1048576, monthly!$D274, FALSE))</f>
        <v>3.5405681177279407</v>
      </c>
      <c r="S274">
        <f>IF(ISBLANK(HLOOKUP(S$1, m_preprocess!$1:$1048576, monthly!$D274, FALSE)), "", HLOOKUP(S$1, m_preprocess!$1:$1048576, monthly!$D274, FALSE))</f>
        <v>14.327423384510029</v>
      </c>
      <c r="T274">
        <f>IF(ISBLANK(HLOOKUP(T$1, m_preprocess!$1:$1048576, monthly!$D274, FALSE)), "", HLOOKUP(T$1, m_preprocess!$1:$1048576, monthly!$D274, FALSE))</f>
        <v>10.758751310875873</v>
      </c>
      <c r="U274">
        <f>IF(ISBLANK(HLOOKUP(U$1, m_preprocess!$1:$1048576, monthly!$D274, FALSE)), "", HLOOKUP(U$1, m_preprocess!$1:$1048576, monthly!$D274, FALSE))</f>
        <v>734044.51731232833</v>
      </c>
      <c r="V274">
        <f>IF(ISBLANK(HLOOKUP(V$1, m_preprocess!$1:$1048576, monthly!$D274, FALSE)), "", HLOOKUP(V$1, m_preprocess!$1:$1048576, monthly!$D274, FALSE))</f>
        <v>2929304.1325595411</v>
      </c>
      <c r="W274">
        <f>IF(ISBLANK(HLOOKUP(W$1, m_preprocess!$1:$1048576, monthly!$D274, FALSE)), "", HLOOKUP(W$1, m_preprocess!$1:$1048576, monthly!$D274, FALSE))</f>
        <v>111.506401579398</v>
      </c>
      <c r="X274">
        <f>IF(ISBLANK(HLOOKUP(X$1, m_preprocess!$1:$1048576, monthly!$D274, FALSE)), "", HLOOKUP(X$1, m_preprocess!$1:$1048576, monthly!$D274, FALSE))</f>
        <v>28499.292068808292</v>
      </c>
      <c r="Y274">
        <f>IF(ISBLANK(HLOOKUP(Y$1, m_preprocess!$1:$1048576, monthly!$D274, FALSE)), "", HLOOKUP(Y$1, m_preprocess!$1:$1048576, monthly!$D274, FALSE))</f>
        <v>9.9621909840038771</v>
      </c>
      <c r="Z274">
        <f>IF(ISBLANK(HLOOKUP(Z$1, m_preprocess!$1:$1048576, monthly!$D274, FALSE)), "", HLOOKUP(Z$1, m_preprocess!$1:$1048576, monthly!$D274, FALSE))</f>
        <v>1438.5308260900269</v>
      </c>
    </row>
    <row r="275" spans="1:26">
      <c r="A275" s="31">
        <v>42278</v>
      </c>
      <c r="B275">
        <v>2015</v>
      </c>
      <c r="C275">
        <v>10</v>
      </c>
      <c r="D275">
        <v>275</v>
      </c>
      <c r="E275">
        <f>IF(ISBLANK(HLOOKUP(E$1, m_preprocess!$1:$1048576, monthly!$D275, FALSE)), "", HLOOKUP(E$1, m_preprocess!$1:$1048576, monthly!$D275, FALSE))</f>
        <v>109.30451186242652</v>
      </c>
      <c r="F275">
        <f>IF(ISBLANK(HLOOKUP(F$1, m_preprocess!$1:$1048576, monthly!$D275, FALSE)), "", HLOOKUP(F$1, m_preprocess!$1:$1048576, monthly!$D275, FALSE))</f>
        <v>107.87874401010676</v>
      </c>
      <c r="G275">
        <f>IF(ISBLANK(HLOOKUP(G$1, m_preprocess!$1:$1048576, monthly!$D275, FALSE)), "", HLOOKUP(G$1, m_preprocess!$1:$1048576, monthly!$D275, FALSE))</f>
        <v>102.48995720541537</v>
      </c>
      <c r="H275">
        <f>IF(ISBLANK(HLOOKUP(H$1, m_preprocess!$1:$1048576, monthly!$D275, FALSE)), "", HLOOKUP(H$1, m_preprocess!$1:$1048576, monthly!$D275, FALSE))</f>
        <v>110.14800723366901</v>
      </c>
      <c r="I275">
        <f>IF(ISBLANK(HLOOKUP(I$1, m_preprocess!$1:$1048576, monthly!$D275, FALSE)), "", HLOOKUP(I$1, m_preprocess!$1:$1048576, monthly!$D275, FALSE))</f>
        <v>91</v>
      </c>
      <c r="J275">
        <f>IF(ISBLANK(HLOOKUP(J$1, m_preprocess!$1:$1048576, monthly!$D275, FALSE)), "", HLOOKUP(J$1, m_preprocess!$1:$1048576, monthly!$D275, FALSE))</f>
        <v>168.4</v>
      </c>
      <c r="K275">
        <f>IF(ISBLANK(HLOOKUP(K$1, m_preprocess!$1:$1048576, monthly!$D275, FALSE)), "", HLOOKUP(K$1, m_preprocess!$1:$1048576, monthly!$D275, FALSE))</f>
        <v>131.94817173729973</v>
      </c>
      <c r="L275">
        <f>IF(ISBLANK(HLOOKUP(L$1, m_preprocess!$1:$1048576, monthly!$D275, FALSE)), "", HLOOKUP(L$1, m_preprocess!$1:$1048576, monthly!$D275, FALSE))</f>
        <v>157.47871951741158</v>
      </c>
      <c r="M275">
        <f>IF(ISBLANK(HLOOKUP(M$1, m_preprocess!$1:$1048576, monthly!$D275, FALSE)), "", HLOOKUP(M$1, m_preprocess!$1:$1048576, monthly!$D275, FALSE))</f>
        <v>93.110849933907332</v>
      </c>
      <c r="N275">
        <f>IF(ISBLANK(HLOOKUP(N$1, m_preprocess!$1:$1048576, monthly!$D275, FALSE)), "", HLOOKUP(N$1, m_preprocess!$1:$1048576, monthly!$D275, FALSE))</f>
        <v>64.36786958350423</v>
      </c>
      <c r="O275">
        <f>IF(ISBLANK(HLOOKUP(O$1, m_preprocess!$1:$1048576, monthly!$D275, FALSE)), "", HLOOKUP(O$1, m_preprocess!$1:$1048576, monthly!$D275, FALSE))</f>
        <v>33.332075159180334</v>
      </c>
      <c r="P275">
        <f>IF(ISBLANK(HLOOKUP(P$1, m_preprocess!$1:$1048576, monthly!$D275, FALSE)), "", HLOOKUP(P$1, m_preprocess!$1:$1048576, monthly!$D275, FALSE))</f>
        <v>7.5617415229797613</v>
      </c>
      <c r="Q275">
        <f>IF(ISBLANK(HLOOKUP(Q$1, m_preprocess!$1:$1048576, monthly!$D275, FALSE)), "", HLOOKUP(Q$1, m_preprocess!$1:$1048576, monthly!$D275, FALSE))</f>
        <v>4.0443425373719846</v>
      </c>
      <c r="R275">
        <f>IF(ISBLANK(HLOOKUP(R$1, m_preprocess!$1:$1048576, monthly!$D275, FALSE)), "", HLOOKUP(R$1, m_preprocess!$1:$1048576, monthly!$D275, FALSE))</f>
        <v>3.5173989856077772</v>
      </c>
      <c r="S275">
        <f>IF(ISBLANK(HLOOKUP(S$1, m_preprocess!$1:$1048576, monthly!$D275, FALSE)), "", HLOOKUP(S$1, m_preprocess!$1:$1048576, monthly!$D275, FALSE))</f>
        <v>13.23837091852184</v>
      </c>
      <c r="T275">
        <f>IF(ISBLANK(HLOOKUP(T$1, m_preprocess!$1:$1048576, monthly!$D275, FALSE)), "", HLOOKUP(T$1, m_preprocess!$1:$1048576, monthly!$D275, FALSE))</f>
        <v>12.531962717678731</v>
      </c>
      <c r="U275">
        <f>IF(ISBLANK(HLOOKUP(U$1, m_preprocess!$1:$1048576, monthly!$D275, FALSE)), "", HLOOKUP(U$1, m_preprocess!$1:$1048576, monthly!$D275, FALSE))</f>
        <v>735807.93754477601</v>
      </c>
      <c r="V275">
        <f>IF(ISBLANK(HLOOKUP(V$1, m_preprocess!$1:$1048576, monthly!$D275, FALSE)), "", HLOOKUP(V$1, m_preprocess!$1:$1048576, monthly!$D275, FALSE))</f>
        <v>2974527.3769184719</v>
      </c>
      <c r="W275">
        <f>IF(ISBLANK(HLOOKUP(W$1, m_preprocess!$1:$1048576, monthly!$D275, FALSE)), "", HLOOKUP(W$1, m_preprocess!$1:$1048576, monthly!$D275, FALSE))</f>
        <v>105.71926539785692</v>
      </c>
      <c r="X275">
        <f>IF(ISBLANK(HLOOKUP(X$1, m_preprocess!$1:$1048576, monthly!$D275, FALSE)), "", HLOOKUP(X$1, m_preprocess!$1:$1048576, monthly!$D275, FALSE))</f>
        <v>28902.898567776305</v>
      </c>
      <c r="Y275">
        <f>IF(ISBLANK(HLOOKUP(Y$1, m_preprocess!$1:$1048576, monthly!$D275, FALSE)), "", HLOOKUP(Y$1, m_preprocess!$1:$1048576, monthly!$D275, FALSE))</f>
        <v>10.003931953137538</v>
      </c>
      <c r="Z275">
        <f>IF(ISBLANK(HLOOKUP(Z$1, m_preprocess!$1:$1048576, monthly!$D275, FALSE)), "", HLOOKUP(Z$1, m_preprocess!$1:$1048576, monthly!$D275, FALSE))</f>
        <v>1623.6252311099743</v>
      </c>
    </row>
    <row r="276" spans="1:26">
      <c r="A276" s="31">
        <v>42309</v>
      </c>
      <c r="B276">
        <v>2015</v>
      </c>
      <c r="C276">
        <v>11</v>
      </c>
      <c r="D276">
        <v>276</v>
      </c>
      <c r="E276">
        <f>IF(ISBLANK(HLOOKUP(E$1, m_preprocess!$1:$1048576, monthly!$D276, FALSE)), "", HLOOKUP(E$1, m_preprocess!$1:$1048576, monthly!$D276, FALSE))</f>
        <v>108.4393670809266</v>
      </c>
      <c r="F276">
        <f>IF(ISBLANK(HLOOKUP(F$1, m_preprocess!$1:$1048576, monthly!$D276, FALSE)), "", HLOOKUP(F$1, m_preprocess!$1:$1048576, monthly!$D276, FALSE))</f>
        <v>107.98574977392173</v>
      </c>
      <c r="G276">
        <f>IF(ISBLANK(HLOOKUP(G$1, m_preprocess!$1:$1048576, monthly!$D276, FALSE)), "", HLOOKUP(G$1, m_preprocess!$1:$1048576, monthly!$D276, FALSE))</f>
        <v>102.88647030651281</v>
      </c>
      <c r="H276">
        <f>IF(ISBLANK(HLOOKUP(H$1, m_preprocess!$1:$1048576, monthly!$D276, FALSE)), "", HLOOKUP(H$1, m_preprocess!$1:$1048576, monthly!$D276, FALSE))</f>
        <v>114.917229157639</v>
      </c>
      <c r="I276">
        <f>IF(ISBLANK(HLOOKUP(I$1, m_preprocess!$1:$1048576, monthly!$D276, FALSE)), "", HLOOKUP(I$1, m_preprocess!$1:$1048576, monthly!$D276, FALSE))</f>
        <v>81.5</v>
      </c>
      <c r="J276">
        <f>IF(ISBLANK(HLOOKUP(J$1, m_preprocess!$1:$1048576, monthly!$D276, FALSE)), "", HLOOKUP(J$1, m_preprocess!$1:$1048576, monthly!$D276, FALSE))</f>
        <v>170.57</v>
      </c>
      <c r="K276">
        <f>IF(ISBLANK(HLOOKUP(K$1, m_preprocess!$1:$1048576, monthly!$D276, FALSE)), "", HLOOKUP(K$1, m_preprocess!$1:$1048576, monthly!$D276, FALSE))</f>
        <v>131.22087234966463</v>
      </c>
      <c r="L276">
        <f>IF(ISBLANK(HLOOKUP(L$1, m_preprocess!$1:$1048576, monthly!$D276, FALSE)), "", HLOOKUP(L$1, m_preprocess!$1:$1048576, monthly!$D276, FALSE))</f>
        <v>136.1094481170465</v>
      </c>
      <c r="M276">
        <f>IF(ISBLANK(HLOOKUP(M$1, m_preprocess!$1:$1048576, monthly!$D276, FALSE)), "", HLOOKUP(M$1, m_preprocess!$1:$1048576, monthly!$D276, FALSE))</f>
        <v>78.72452058700955</v>
      </c>
      <c r="N276">
        <f>IF(ISBLANK(HLOOKUP(N$1, m_preprocess!$1:$1048576, monthly!$D276, FALSE)), "", HLOOKUP(N$1, m_preprocess!$1:$1048576, monthly!$D276, FALSE))</f>
        <v>57.384927530036947</v>
      </c>
      <c r="O276">
        <f>IF(ISBLANK(HLOOKUP(O$1, m_preprocess!$1:$1048576, monthly!$D276, FALSE)), "", HLOOKUP(O$1, m_preprocess!$1:$1048576, monthly!$D276, FALSE))</f>
        <v>31.000620926600874</v>
      </c>
      <c r="P276">
        <f>IF(ISBLANK(HLOOKUP(P$1, m_preprocess!$1:$1048576, monthly!$D276, FALSE)), "", HLOOKUP(P$1, m_preprocess!$1:$1048576, monthly!$D276, FALSE))</f>
        <v>7.3131059733093968</v>
      </c>
      <c r="Q276">
        <f>IF(ISBLANK(HLOOKUP(Q$1, m_preprocess!$1:$1048576, monthly!$D276, FALSE)), "", HLOOKUP(Q$1, m_preprocess!$1:$1048576, monthly!$D276, FALSE))</f>
        <v>3.7443828382148583</v>
      </c>
      <c r="R276">
        <f>IF(ISBLANK(HLOOKUP(R$1, m_preprocess!$1:$1048576, monthly!$D276, FALSE)), "", HLOOKUP(R$1, m_preprocess!$1:$1048576, monthly!$D276, FALSE))</f>
        <v>3.5687231350945381</v>
      </c>
      <c r="S276">
        <f>IF(ISBLANK(HLOOKUP(S$1, m_preprocess!$1:$1048576, monthly!$D276, FALSE)), "", HLOOKUP(S$1, m_preprocess!$1:$1048576, monthly!$D276, FALSE))</f>
        <v>13.010576268035818</v>
      </c>
      <c r="T276">
        <f>IF(ISBLANK(HLOOKUP(T$1, m_preprocess!$1:$1048576, monthly!$D276, FALSE)), "", HLOOKUP(T$1, m_preprocess!$1:$1048576, monthly!$D276, FALSE))</f>
        <v>10.676938685255658</v>
      </c>
      <c r="U276">
        <f>IF(ISBLANK(HLOOKUP(U$1, m_preprocess!$1:$1048576, monthly!$D276, FALSE)), "", HLOOKUP(U$1, m_preprocess!$1:$1048576, monthly!$D276, FALSE))</f>
        <v>771025.71978280286</v>
      </c>
      <c r="V276">
        <f>IF(ISBLANK(HLOOKUP(V$1, m_preprocess!$1:$1048576, monthly!$D276, FALSE)), "", HLOOKUP(V$1, m_preprocess!$1:$1048576, monthly!$D276, FALSE))</f>
        <v>2990065.5643532742</v>
      </c>
      <c r="W276">
        <f>IF(ISBLANK(HLOOKUP(W$1, m_preprocess!$1:$1048576, monthly!$D276, FALSE)), "", HLOOKUP(W$1, m_preprocess!$1:$1048576, monthly!$D276, FALSE))</f>
        <v>106.7275497482014</v>
      </c>
      <c r="X276">
        <f>IF(ISBLANK(HLOOKUP(X$1, m_preprocess!$1:$1048576, monthly!$D276, FALSE)), "", HLOOKUP(X$1, m_preprocess!$1:$1048576, monthly!$D276, FALSE))</f>
        <v>27972.441987192611</v>
      </c>
      <c r="Y276">
        <f>IF(ISBLANK(HLOOKUP(Y$1, m_preprocess!$1:$1048576, monthly!$D276, FALSE)), "", HLOOKUP(Y$1, m_preprocess!$1:$1048576, monthly!$D276, FALSE))</f>
        <v>9.2513360453058944</v>
      </c>
      <c r="Z276">
        <f>IF(ISBLANK(HLOOKUP(Z$1, m_preprocess!$1:$1048576, monthly!$D276, FALSE)), "", HLOOKUP(Z$1, m_preprocess!$1:$1048576, monthly!$D276, FALSE))</f>
        <v>1587.8587943600028</v>
      </c>
    </row>
    <row r="277" spans="1:26">
      <c r="A277" s="31">
        <v>42339</v>
      </c>
      <c r="B277">
        <v>2015</v>
      </c>
      <c r="C277">
        <v>12</v>
      </c>
      <c r="D277">
        <v>277</v>
      </c>
      <c r="E277">
        <f>IF(ISBLANK(HLOOKUP(E$1, m_preprocess!$1:$1048576, monthly!$D277, FALSE)), "", HLOOKUP(E$1, m_preprocess!$1:$1048576, monthly!$D277, FALSE))</f>
        <v>108.57298847060953</v>
      </c>
      <c r="F277">
        <f>IF(ISBLANK(HLOOKUP(F$1, m_preprocess!$1:$1048576, monthly!$D277, FALSE)), "", HLOOKUP(F$1, m_preprocess!$1:$1048576, monthly!$D277, FALSE))</f>
        <v>117.05316744667739</v>
      </c>
      <c r="G277">
        <f>IF(ISBLANK(HLOOKUP(G$1, m_preprocess!$1:$1048576, monthly!$D277, FALSE)), "", HLOOKUP(G$1, m_preprocess!$1:$1048576, monthly!$D277, FALSE))</f>
        <v>101.12374255074326</v>
      </c>
      <c r="H277">
        <f>IF(ISBLANK(HLOOKUP(H$1, m_preprocess!$1:$1048576, monthly!$D277, FALSE)), "", HLOOKUP(H$1, m_preprocess!$1:$1048576, monthly!$D277, FALSE))</f>
        <v>155.349875773039</v>
      </c>
      <c r="I277">
        <f>IF(ISBLANK(HLOOKUP(I$1, m_preprocess!$1:$1048576, monthly!$D277, FALSE)), "", HLOOKUP(I$1, m_preprocess!$1:$1048576, monthly!$D277, FALSE))</f>
        <v>187</v>
      </c>
      <c r="J277">
        <f>IF(ISBLANK(HLOOKUP(J$1, m_preprocess!$1:$1048576, monthly!$D277, FALSE)), "", HLOOKUP(J$1, m_preprocess!$1:$1048576, monthly!$D277, FALSE))</f>
        <v>174.71</v>
      </c>
      <c r="K277">
        <f>IF(ISBLANK(HLOOKUP(K$1, m_preprocess!$1:$1048576, monthly!$D277, FALSE)), "", HLOOKUP(K$1, m_preprocess!$1:$1048576, monthly!$D277, FALSE))</f>
        <v>129.25643610223398</v>
      </c>
      <c r="L277">
        <f>IF(ISBLANK(HLOOKUP(L$1, m_preprocess!$1:$1048576, monthly!$D277, FALSE)), "", HLOOKUP(L$1, m_preprocess!$1:$1048576, monthly!$D277, FALSE))</f>
        <v>139.48279624483223</v>
      </c>
      <c r="M277">
        <f>IF(ISBLANK(HLOOKUP(M$1, m_preprocess!$1:$1048576, monthly!$D277, FALSE)), "", HLOOKUP(M$1, m_preprocess!$1:$1048576, monthly!$D277, FALSE))</f>
        <v>75.6088580133584</v>
      </c>
      <c r="N277">
        <f>IF(ISBLANK(HLOOKUP(N$1, m_preprocess!$1:$1048576, monthly!$D277, FALSE)), "", HLOOKUP(N$1, m_preprocess!$1:$1048576, monthly!$D277, FALSE))</f>
        <v>63.873938231473858</v>
      </c>
      <c r="O277">
        <f>IF(ISBLANK(HLOOKUP(O$1, m_preprocess!$1:$1048576, monthly!$D277, FALSE)), "", HLOOKUP(O$1, m_preprocess!$1:$1048576, monthly!$D277, FALSE))</f>
        <v>29.277243014295376</v>
      </c>
      <c r="P277">
        <f>IF(ISBLANK(HLOOKUP(P$1, m_preprocess!$1:$1048576, monthly!$D277, FALSE)), "", HLOOKUP(P$1, m_preprocess!$1:$1048576, monthly!$D277, FALSE))</f>
        <v>6.1608475744938076</v>
      </c>
      <c r="Q277">
        <f>IF(ISBLANK(HLOOKUP(Q$1, m_preprocess!$1:$1048576, monthly!$D277, FALSE)), "", HLOOKUP(Q$1, m_preprocess!$1:$1048576, monthly!$D277, FALSE))</f>
        <v>3.2768138677811658</v>
      </c>
      <c r="R277">
        <f>IF(ISBLANK(HLOOKUP(R$1, m_preprocess!$1:$1048576, monthly!$D277, FALSE)), "", HLOOKUP(R$1, m_preprocess!$1:$1048576, monthly!$D277, FALSE))</f>
        <v>2.8840337067126414</v>
      </c>
      <c r="S277">
        <f>IF(ISBLANK(HLOOKUP(S$1, m_preprocess!$1:$1048576, monthly!$D277, FALSE)), "", HLOOKUP(S$1, m_preprocess!$1:$1048576, monthly!$D277, FALSE))</f>
        <v>12.83602269620885</v>
      </c>
      <c r="T277">
        <f>IF(ISBLANK(HLOOKUP(T$1, m_preprocess!$1:$1048576, monthly!$D277, FALSE)), "", HLOOKUP(T$1, m_preprocess!$1:$1048576, monthly!$D277, FALSE))</f>
        <v>10.280372743592721</v>
      </c>
      <c r="U277">
        <f>IF(ISBLANK(HLOOKUP(U$1, m_preprocess!$1:$1048576, monthly!$D277, FALSE)), "", HLOOKUP(U$1, m_preprocess!$1:$1048576, monthly!$D277, FALSE))</f>
        <v>819415.92743004358</v>
      </c>
      <c r="V277">
        <f>IF(ISBLANK(HLOOKUP(V$1, m_preprocess!$1:$1048576, monthly!$D277, FALSE)), "", HLOOKUP(V$1, m_preprocess!$1:$1048576, monthly!$D277, FALSE))</f>
        <v>3026958.505313674</v>
      </c>
      <c r="W277">
        <f>IF(ISBLANK(HLOOKUP(W$1, m_preprocess!$1:$1048576, monthly!$D277, FALSE)), "", HLOOKUP(W$1, m_preprocess!$1:$1048576, monthly!$D277, FALSE))</f>
        <v>113.81594117510761</v>
      </c>
      <c r="X277">
        <f>IF(ISBLANK(HLOOKUP(X$1, m_preprocess!$1:$1048576, monthly!$D277, FALSE)), "", HLOOKUP(X$1, m_preprocess!$1:$1048576, monthly!$D277, FALSE))</f>
        <v>27497.124009651176</v>
      </c>
      <c r="Y277">
        <f>IF(ISBLANK(HLOOKUP(Y$1, m_preprocess!$1:$1048576, monthly!$D277, FALSE)), "", HLOOKUP(Y$1, m_preprocess!$1:$1048576, monthly!$D277, FALSE))</f>
        <v>8.8138723741577483</v>
      </c>
      <c r="Z277">
        <f>IF(ISBLANK(HLOOKUP(Z$1, m_preprocess!$1:$1048576, monthly!$D277, FALSE)), "", HLOOKUP(Z$1, m_preprocess!$1:$1048576, monthly!$D277, FALSE))</f>
        <v>1403.8160983700081</v>
      </c>
    </row>
    <row r="278" spans="1:26">
      <c r="A278" s="31">
        <v>42370</v>
      </c>
      <c r="B278">
        <f>B266+1</f>
        <v>2016</v>
      </c>
      <c r="C278">
        <f>C266</f>
        <v>1</v>
      </c>
      <c r="D278">
        <v>278</v>
      </c>
      <c r="E278">
        <f>IF(ISBLANK(HLOOKUP(E$1, m_preprocess!$1:$1048576, monthly!$D278, FALSE)), "", HLOOKUP(E$1, m_preprocess!$1:$1048576, monthly!$D278, FALSE))</f>
        <v>97.846276485556942</v>
      </c>
      <c r="F278">
        <f>IF(ISBLANK(HLOOKUP(F$1, m_preprocess!$1:$1048576, monthly!$D278, FALSE)), "", HLOOKUP(F$1, m_preprocess!$1:$1048576, monthly!$D278, FALSE))</f>
        <v>94.405279893297006</v>
      </c>
      <c r="G278">
        <f>IF(ISBLANK(HLOOKUP(G$1, m_preprocess!$1:$1048576, monthly!$D278, FALSE)), "", HLOOKUP(G$1, m_preprocess!$1:$1048576, monthly!$D278, FALSE))</f>
        <v>98.509232004062568</v>
      </c>
      <c r="H278">
        <f>IF(ISBLANK(HLOOKUP(H$1, m_preprocess!$1:$1048576, monthly!$D278, FALSE)), "", HLOOKUP(H$1, m_preprocess!$1:$1048576, monthly!$D278, FALSE))</f>
        <v>108.25597220061999</v>
      </c>
      <c r="I278">
        <f>IF(ISBLANK(HLOOKUP(I$1, m_preprocess!$1:$1048576, monthly!$D278, FALSE)), "", HLOOKUP(I$1, m_preprocess!$1:$1048576, monthly!$D278, FALSE))</f>
        <v>63.3</v>
      </c>
      <c r="J278">
        <f>IF(ISBLANK(HLOOKUP(J$1, m_preprocess!$1:$1048576, monthly!$D278, FALSE)), "", HLOOKUP(J$1, m_preprocess!$1:$1048576, monthly!$D278, FALSE))</f>
        <v>149.52000000000001</v>
      </c>
      <c r="K278">
        <f>IF(ISBLANK(HLOOKUP(K$1, m_preprocess!$1:$1048576, monthly!$D278, FALSE)), "", HLOOKUP(K$1, m_preprocess!$1:$1048576, monthly!$D278, FALSE))</f>
        <v>120.85283453217073</v>
      </c>
      <c r="L278">
        <f>IF(ISBLANK(HLOOKUP(L$1, m_preprocess!$1:$1048576, monthly!$D278, FALSE)), "", HLOOKUP(L$1, m_preprocess!$1:$1048576, monthly!$D278, FALSE))</f>
        <v>110.82465190340022</v>
      </c>
      <c r="M278">
        <f>IF(ISBLANK(HLOOKUP(M$1, m_preprocess!$1:$1048576, monthly!$D278, FALSE)), "", HLOOKUP(M$1, m_preprocess!$1:$1048576, monthly!$D278, FALSE))</f>
        <v>61.473857262813105</v>
      </c>
      <c r="N278">
        <f>IF(ISBLANK(HLOOKUP(N$1, m_preprocess!$1:$1048576, monthly!$D278, FALSE)), "", HLOOKUP(N$1, m_preprocess!$1:$1048576, monthly!$D278, FALSE))</f>
        <v>49.350794640587118</v>
      </c>
      <c r="O278">
        <f>IF(ISBLANK(HLOOKUP(O$1, m_preprocess!$1:$1048576, monthly!$D278, FALSE)), "", HLOOKUP(O$1, m_preprocess!$1:$1048576, monthly!$D278, FALSE))</f>
        <v>24.713275167088106</v>
      </c>
      <c r="P278">
        <f>IF(ISBLANK(HLOOKUP(P$1, m_preprocess!$1:$1048576, monthly!$D278, FALSE)), "", HLOOKUP(P$1, m_preprocess!$1:$1048576, monthly!$D278, FALSE))</f>
        <v>5.3788828522278429</v>
      </c>
      <c r="Q278">
        <f>IF(ISBLANK(HLOOKUP(Q$1, m_preprocess!$1:$1048576, monthly!$D278, FALSE)), "", HLOOKUP(Q$1, m_preprocess!$1:$1048576, monthly!$D278, FALSE))</f>
        <v>2.9291558092487904</v>
      </c>
      <c r="R278">
        <f>IF(ISBLANK(HLOOKUP(R$1, m_preprocess!$1:$1048576, monthly!$D278, FALSE)), "", HLOOKUP(R$1, m_preprocess!$1:$1048576, monthly!$D278, FALSE))</f>
        <v>2.449727042979053</v>
      </c>
      <c r="S278">
        <f>IF(ISBLANK(HLOOKUP(S$1, m_preprocess!$1:$1048576, monthly!$D278, FALSE)), "", HLOOKUP(S$1, m_preprocess!$1:$1048576, monthly!$D278, FALSE))</f>
        <v>11.034997308704426</v>
      </c>
      <c r="T278">
        <f>IF(ISBLANK(HLOOKUP(T$1, m_preprocess!$1:$1048576, monthly!$D278, FALSE)), "", HLOOKUP(T$1, m_preprocess!$1:$1048576, monthly!$D278, FALSE))</f>
        <v>8.2993950061558408</v>
      </c>
      <c r="U278">
        <f>IF(ISBLANK(HLOOKUP(U$1, m_preprocess!$1:$1048576, monthly!$D278, FALSE)), "", HLOOKUP(U$1, m_preprocess!$1:$1048576, monthly!$D278, FALSE))</f>
        <v>749357.82715049305</v>
      </c>
      <c r="V278">
        <f>IF(ISBLANK(HLOOKUP(V$1, m_preprocess!$1:$1048576, monthly!$D278, FALSE)), "", HLOOKUP(V$1, m_preprocess!$1:$1048576, monthly!$D278, FALSE))</f>
        <v>2944152.4754901393</v>
      </c>
      <c r="W278">
        <f>IF(ISBLANK(HLOOKUP(W$1, m_preprocess!$1:$1048576, monthly!$D278, FALSE)), "", HLOOKUP(W$1, m_preprocess!$1:$1048576, monthly!$D278, FALSE))</f>
        <v>113.03751753527224</v>
      </c>
      <c r="X278">
        <f>IF(ISBLANK(HLOOKUP(X$1, m_preprocess!$1:$1048576, monthly!$D278, FALSE)), "", HLOOKUP(X$1, m_preprocess!$1:$1048576, monthly!$D278, FALSE))</f>
        <v>26640.78126697542</v>
      </c>
      <c r="Y278">
        <f>IF(ISBLANK(HLOOKUP(Y$1, m_preprocess!$1:$1048576, monthly!$D278, FALSE)), "", HLOOKUP(Y$1, m_preprocess!$1:$1048576, monthly!$D278, FALSE))</f>
        <v>8.7970730943809663</v>
      </c>
      <c r="Z278">
        <f>IF(ISBLANK(HLOOKUP(Z$1, m_preprocess!$1:$1048576, monthly!$D278, FALSE)), "", HLOOKUP(Z$1, m_preprocess!$1:$1048576, monthly!$D278, FALSE))</f>
        <v>1492.7367978699722</v>
      </c>
    </row>
    <row r="279" spans="1:26">
      <c r="A279" s="31">
        <v>42401</v>
      </c>
      <c r="B279">
        <f t="shared" ref="B279:B301" si="0">B267+1</f>
        <v>2016</v>
      </c>
      <c r="C279">
        <f t="shared" ref="C279:C313" si="1">C267</f>
        <v>2</v>
      </c>
      <c r="D279">
        <v>279</v>
      </c>
      <c r="E279">
        <f>IF(ISBLANK(HLOOKUP(E$1, m_preprocess!$1:$1048576, monthly!$D279, FALSE)), "", HLOOKUP(E$1, m_preprocess!$1:$1048576, monthly!$D279, FALSE))</f>
        <v>101.48902568869595</v>
      </c>
      <c r="F279">
        <f>IF(ISBLANK(HLOOKUP(F$1, m_preprocess!$1:$1048576, monthly!$D279, FALSE)), "", HLOOKUP(F$1, m_preprocess!$1:$1048576, monthly!$D279, FALSE))</f>
        <v>101.4484163667905</v>
      </c>
      <c r="G279">
        <f>IF(ISBLANK(HLOOKUP(G$1, m_preprocess!$1:$1048576, monthly!$D279, FALSE)), "", HLOOKUP(G$1, m_preprocess!$1:$1048576, monthly!$D279, FALSE))</f>
        <v>101.69342484600206</v>
      </c>
      <c r="H279">
        <f>IF(ISBLANK(HLOOKUP(H$1, m_preprocess!$1:$1048576, monthly!$D279, FALSE)), "", HLOOKUP(H$1, m_preprocess!$1:$1048576, monthly!$D279, FALSE))</f>
        <v>105.16541003745</v>
      </c>
      <c r="I279">
        <f>IF(ISBLANK(HLOOKUP(I$1, m_preprocess!$1:$1048576, monthly!$D279, FALSE)), "", HLOOKUP(I$1, m_preprocess!$1:$1048576, monthly!$D279, FALSE))</f>
        <v>69.7</v>
      </c>
      <c r="J279">
        <f>IF(ISBLANK(HLOOKUP(J$1, m_preprocess!$1:$1048576, monthly!$D279, FALSE)), "", HLOOKUP(J$1, m_preprocess!$1:$1048576, monthly!$D279, FALSE))</f>
        <v>142.43</v>
      </c>
      <c r="K279">
        <f>IF(ISBLANK(HLOOKUP(K$1, m_preprocess!$1:$1048576, monthly!$D279, FALSE)), "", HLOOKUP(K$1, m_preprocess!$1:$1048576, monthly!$D279, FALSE))</f>
        <v>117.4161332309658</v>
      </c>
      <c r="L279">
        <f>IF(ISBLANK(HLOOKUP(L$1, m_preprocess!$1:$1048576, monthly!$D279, FALSE)), "", HLOOKUP(L$1, m_preprocess!$1:$1048576, monthly!$D279, FALSE))</f>
        <v>137.07135926767808</v>
      </c>
      <c r="M279">
        <f>IF(ISBLANK(HLOOKUP(M$1, m_preprocess!$1:$1048576, monthly!$D279, FALSE)), "", HLOOKUP(M$1, m_preprocess!$1:$1048576, monthly!$D279, FALSE))</f>
        <v>70.020856233292392</v>
      </c>
      <c r="N279">
        <f>IF(ISBLANK(HLOOKUP(N$1, m_preprocess!$1:$1048576, monthly!$D279, FALSE)), "", HLOOKUP(N$1, m_preprocess!$1:$1048576, monthly!$D279, FALSE))</f>
        <v>67.05050303438567</v>
      </c>
      <c r="O279">
        <f>IF(ISBLANK(HLOOKUP(O$1, m_preprocess!$1:$1048576, monthly!$D279, FALSE)), "", HLOOKUP(O$1, m_preprocess!$1:$1048576, monthly!$D279, FALSE))</f>
        <v>24.031806294752524</v>
      </c>
      <c r="P279">
        <f>IF(ISBLANK(HLOOKUP(P$1, m_preprocess!$1:$1048576, monthly!$D279, FALSE)), "", HLOOKUP(P$1, m_preprocess!$1:$1048576, monthly!$D279, FALSE))</f>
        <v>5.6655650335120091</v>
      </c>
      <c r="Q279">
        <f>IF(ISBLANK(HLOOKUP(Q$1, m_preprocess!$1:$1048576, monthly!$D279, FALSE)), "", HLOOKUP(Q$1, m_preprocess!$1:$1048576, monthly!$D279, FALSE))</f>
        <v>3.1541231005481496</v>
      </c>
      <c r="R279">
        <f>IF(ISBLANK(HLOOKUP(R$1, m_preprocess!$1:$1048576, monthly!$D279, FALSE)), "", HLOOKUP(R$1, m_preprocess!$1:$1048576, monthly!$D279, FALSE))</f>
        <v>2.51144193296386</v>
      </c>
      <c r="S279">
        <f>IF(ISBLANK(HLOOKUP(S$1, m_preprocess!$1:$1048576, monthly!$D279, FALSE)), "", HLOOKUP(S$1, m_preprocess!$1:$1048576, monthly!$D279, FALSE))</f>
        <v>11.521266232072589</v>
      </c>
      <c r="T279">
        <f>IF(ISBLANK(HLOOKUP(T$1, m_preprocess!$1:$1048576, monthly!$D279, FALSE)), "", HLOOKUP(T$1, m_preprocess!$1:$1048576, monthly!$D279, FALSE))</f>
        <v>6.8449750291679177</v>
      </c>
      <c r="U279">
        <f>IF(ISBLANK(HLOOKUP(U$1, m_preprocess!$1:$1048576, monthly!$D279, FALSE)), "", HLOOKUP(U$1, m_preprocess!$1:$1048576, monthly!$D279, FALSE))</f>
        <v>748302.47734641843</v>
      </c>
      <c r="V279">
        <f>IF(ISBLANK(HLOOKUP(V$1, m_preprocess!$1:$1048576, monthly!$D279, FALSE)), "", HLOOKUP(V$1, m_preprocess!$1:$1048576, monthly!$D279, FALSE))</f>
        <v>2987666.944857121</v>
      </c>
      <c r="W279">
        <f>IF(ISBLANK(HLOOKUP(W$1, m_preprocess!$1:$1048576, monthly!$D279, FALSE)), "", HLOOKUP(W$1, m_preprocess!$1:$1048576, monthly!$D279, FALSE))</f>
        <v>114.97233968321572</v>
      </c>
      <c r="X279">
        <f>IF(ISBLANK(HLOOKUP(X$1, m_preprocess!$1:$1048576, monthly!$D279, FALSE)), "", HLOOKUP(X$1, m_preprocess!$1:$1048576, monthly!$D279, FALSE))</f>
        <v>26849.134745136576</v>
      </c>
      <c r="Y279">
        <f>IF(ISBLANK(HLOOKUP(Y$1, m_preprocess!$1:$1048576, monthly!$D279, FALSE)), "", HLOOKUP(Y$1, m_preprocess!$1:$1048576, monthly!$D279, FALSE))</f>
        <v>9.3641140561007656</v>
      </c>
      <c r="Z279">
        <f>IF(ISBLANK(HLOOKUP(Z$1, m_preprocess!$1:$1048576, monthly!$D279, FALSE)), "", HLOOKUP(Z$1, m_preprocess!$1:$1048576, monthly!$D279, FALSE))</f>
        <v>1113.9660647400165</v>
      </c>
    </row>
    <row r="280" spans="1:26">
      <c r="A280" s="31">
        <v>42430</v>
      </c>
      <c r="B280">
        <f t="shared" si="0"/>
        <v>2016</v>
      </c>
      <c r="C280">
        <f t="shared" si="1"/>
        <v>3</v>
      </c>
      <c r="D280">
        <v>280</v>
      </c>
      <c r="E280">
        <f>IF(ISBLANK(HLOOKUP(E$1, m_preprocess!$1:$1048576, monthly!$D280, FALSE)), "", HLOOKUP(E$1, m_preprocess!$1:$1048576, monthly!$D280, FALSE))</f>
        <v>102.5652300322473</v>
      </c>
      <c r="F280">
        <f>IF(ISBLANK(HLOOKUP(F$1, m_preprocess!$1:$1048576, monthly!$D280, FALSE)), "", HLOOKUP(F$1, m_preprocess!$1:$1048576, monthly!$D280, FALSE))</f>
        <v>101.75834384009113</v>
      </c>
      <c r="G280">
        <f>IF(ISBLANK(HLOOKUP(G$1, m_preprocess!$1:$1048576, monthly!$D280, FALSE)), "", HLOOKUP(G$1, m_preprocess!$1:$1048576, monthly!$D280, FALSE))</f>
        <v>101.79138823601095</v>
      </c>
      <c r="H280">
        <f>IF(ISBLANK(HLOOKUP(H$1, m_preprocess!$1:$1048576, monthly!$D280, FALSE)), "", HLOOKUP(H$1, m_preprocess!$1:$1048576, monthly!$D280, FALSE))</f>
        <v>105.456475524117</v>
      </c>
      <c r="I280">
        <f>IF(ISBLANK(HLOOKUP(I$1, m_preprocess!$1:$1048576, monthly!$D280, FALSE)), "", HLOOKUP(I$1, m_preprocess!$1:$1048576, monthly!$D280, FALSE))</f>
        <v>70.900000000000006</v>
      </c>
      <c r="J280">
        <f>IF(ISBLANK(HLOOKUP(J$1, m_preprocess!$1:$1048576, monthly!$D280, FALSE)), "", HLOOKUP(J$1, m_preprocess!$1:$1048576, monthly!$D280, FALSE))</f>
        <v>145.68</v>
      </c>
      <c r="K280">
        <f>IF(ISBLANK(HLOOKUP(K$1, m_preprocess!$1:$1048576, monthly!$D280, FALSE)), "", HLOOKUP(K$1, m_preprocess!$1:$1048576, monthly!$D280, FALSE))</f>
        <v>121.69264729738936</v>
      </c>
      <c r="L280">
        <f>IF(ISBLANK(HLOOKUP(L$1, m_preprocess!$1:$1048576, monthly!$D280, FALSE)), "", HLOOKUP(L$1, m_preprocess!$1:$1048576, monthly!$D280, FALSE))</f>
        <v>136.56877197279746</v>
      </c>
      <c r="M280">
        <f>IF(ISBLANK(HLOOKUP(M$1, m_preprocess!$1:$1048576, monthly!$D280, FALSE)), "", HLOOKUP(M$1, m_preprocess!$1:$1048576, monthly!$D280, FALSE))</f>
        <v>70.427378045736305</v>
      </c>
      <c r="N280">
        <f>IF(ISBLANK(HLOOKUP(N$1, m_preprocess!$1:$1048576, monthly!$D280, FALSE)), "", HLOOKUP(N$1, m_preprocess!$1:$1048576, monthly!$D280, FALSE))</f>
        <v>66.141393927061159</v>
      </c>
      <c r="O280">
        <f>IF(ISBLANK(HLOOKUP(O$1, m_preprocess!$1:$1048576, monthly!$D280, FALSE)), "", HLOOKUP(O$1, m_preprocess!$1:$1048576, monthly!$D280, FALSE))</f>
        <v>25.649016791056301</v>
      </c>
      <c r="P280">
        <f>IF(ISBLANK(HLOOKUP(P$1, m_preprocess!$1:$1048576, monthly!$D280, FALSE)), "", HLOOKUP(P$1, m_preprocess!$1:$1048576, monthly!$D280, FALSE))</f>
        <v>6.2824372141757543</v>
      </c>
      <c r="Q280">
        <f>IF(ISBLANK(HLOOKUP(Q$1, m_preprocess!$1:$1048576, monthly!$D280, FALSE)), "", HLOOKUP(Q$1, m_preprocess!$1:$1048576, monthly!$D280, FALSE))</f>
        <v>3.6126907343876304</v>
      </c>
      <c r="R280">
        <f>IF(ISBLANK(HLOOKUP(R$1, m_preprocess!$1:$1048576, monthly!$D280, FALSE)), "", HLOOKUP(R$1, m_preprocess!$1:$1048576, monthly!$D280, FALSE))</f>
        <v>2.6697464797881243</v>
      </c>
      <c r="S280">
        <f>IF(ISBLANK(HLOOKUP(S$1, m_preprocess!$1:$1048576, monthly!$D280, FALSE)), "", HLOOKUP(S$1, m_preprocess!$1:$1048576, monthly!$D280, FALSE))</f>
        <v>12.36327999376639</v>
      </c>
      <c r="T280">
        <f>IF(ISBLANK(HLOOKUP(T$1, m_preprocess!$1:$1048576, monthly!$D280, FALSE)), "", HLOOKUP(T$1, m_preprocess!$1:$1048576, monthly!$D280, FALSE))</f>
        <v>7.0032995831141553</v>
      </c>
      <c r="U280">
        <f>IF(ISBLANK(HLOOKUP(U$1, m_preprocess!$1:$1048576, monthly!$D280, FALSE)), "", HLOOKUP(U$1, m_preprocess!$1:$1048576, monthly!$D280, FALSE))</f>
        <v>736093.39478205622</v>
      </c>
      <c r="V280">
        <f>IF(ISBLANK(HLOOKUP(V$1, m_preprocess!$1:$1048576, monthly!$D280, FALSE)), "", HLOOKUP(V$1, m_preprocess!$1:$1048576, monthly!$D280, FALSE))</f>
        <v>2981836.9836685294</v>
      </c>
      <c r="W280">
        <f>IF(ISBLANK(HLOOKUP(W$1, m_preprocess!$1:$1048576, monthly!$D280, FALSE)), "", HLOOKUP(W$1, m_preprocess!$1:$1048576, monthly!$D280, FALSE))</f>
        <v>106.4533914578484</v>
      </c>
      <c r="X280">
        <f>IF(ISBLANK(HLOOKUP(X$1, m_preprocess!$1:$1048576, monthly!$D280, FALSE)), "", HLOOKUP(X$1, m_preprocess!$1:$1048576, monthly!$D280, FALSE))</f>
        <v>26607.484283749902</v>
      </c>
      <c r="Y280">
        <f>IF(ISBLANK(HLOOKUP(Y$1, m_preprocess!$1:$1048576, monthly!$D280, FALSE)), "", HLOOKUP(Y$1, m_preprocess!$1:$1048576, monthly!$D280, FALSE))</f>
        <v>9.9500880349077541</v>
      </c>
      <c r="Z280">
        <f>IF(ISBLANK(HLOOKUP(Z$1, m_preprocess!$1:$1048576, monthly!$D280, FALSE)), "", HLOOKUP(Z$1, m_preprocess!$1:$1048576, monthly!$D280, FALSE))</f>
        <v>1482.9312316100077</v>
      </c>
    </row>
    <row r="281" spans="1:26">
      <c r="A281" s="31">
        <v>42461</v>
      </c>
      <c r="B281">
        <f t="shared" si="0"/>
        <v>2016</v>
      </c>
      <c r="C281">
        <f t="shared" si="1"/>
        <v>4</v>
      </c>
      <c r="D281">
        <v>281</v>
      </c>
      <c r="E281">
        <f>IF(ISBLANK(HLOOKUP(E$1, m_preprocess!$1:$1048576, monthly!$D281, FALSE)), "", HLOOKUP(E$1, m_preprocess!$1:$1048576, monthly!$D281, FALSE))</f>
        <v>104.62342547827322</v>
      </c>
      <c r="F281">
        <f>IF(ISBLANK(HLOOKUP(F$1, m_preprocess!$1:$1048576, monthly!$D281, FALSE)), "", HLOOKUP(F$1, m_preprocess!$1:$1048576, monthly!$D281, FALSE))</f>
        <v>103.91254081161431</v>
      </c>
      <c r="G281">
        <f>IF(ISBLANK(HLOOKUP(G$1, m_preprocess!$1:$1048576, monthly!$D281, FALSE)), "", HLOOKUP(G$1, m_preprocess!$1:$1048576, monthly!$D281, FALSE))</f>
        <v>102.26411936277577</v>
      </c>
      <c r="H281">
        <f>IF(ISBLANK(HLOOKUP(H$1, m_preprocess!$1:$1048576, monthly!$D281, FALSE)), "", HLOOKUP(H$1, m_preprocess!$1:$1048576, monthly!$D281, FALSE))</f>
        <v>105.09844166750101</v>
      </c>
      <c r="I281">
        <f>IF(ISBLANK(HLOOKUP(I$1, m_preprocess!$1:$1048576, monthly!$D281, FALSE)), "", HLOOKUP(I$1, m_preprocess!$1:$1048576, monthly!$D281, FALSE))</f>
        <v>74.900000000000006</v>
      </c>
      <c r="J281">
        <f>IF(ISBLANK(HLOOKUP(J$1, m_preprocess!$1:$1048576, monthly!$D281, FALSE)), "", HLOOKUP(J$1, m_preprocess!$1:$1048576, monthly!$D281, FALSE))</f>
        <v>149.77000000000001</v>
      </c>
      <c r="K281">
        <f>IF(ISBLANK(HLOOKUP(K$1, m_preprocess!$1:$1048576, monthly!$D281, FALSE)), "", HLOOKUP(K$1, m_preprocess!$1:$1048576, monthly!$D281, FALSE))</f>
        <v>122.26204747513782</v>
      </c>
      <c r="L281">
        <f>IF(ISBLANK(HLOOKUP(L$1, m_preprocess!$1:$1048576, monthly!$D281, FALSE)), "", HLOOKUP(L$1, m_preprocess!$1:$1048576, monthly!$D281, FALSE))</f>
        <v>146.34684377392855</v>
      </c>
      <c r="M281">
        <f>IF(ISBLANK(HLOOKUP(M$1, m_preprocess!$1:$1048576, monthly!$D281, FALSE)), "", HLOOKUP(M$1, m_preprocess!$1:$1048576, monthly!$D281, FALSE))</f>
        <v>79.838164946739226</v>
      </c>
      <c r="N281">
        <f>IF(ISBLANK(HLOOKUP(N$1, m_preprocess!$1:$1048576, monthly!$D281, FALSE)), "", HLOOKUP(N$1, m_preprocess!$1:$1048576, monthly!$D281, FALSE))</f>
        <v>66.508678827189343</v>
      </c>
      <c r="O281">
        <f>IF(ISBLANK(HLOOKUP(O$1, m_preprocess!$1:$1048576, monthly!$D281, FALSE)), "", HLOOKUP(O$1, m_preprocess!$1:$1048576, monthly!$D281, FALSE))</f>
        <v>27.066601135223941</v>
      </c>
      <c r="P281">
        <f>IF(ISBLANK(HLOOKUP(P$1, m_preprocess!$1:$1048576, monthly!$D281, FALSE)), "", HLOOKUP(P$1, m_preprocess!$1:$1048576, monthly!$D281, FALSE))</f>
        <v>6.5704814651400589</v>
      </c>
      <c r="Q281">
        <f>IF(ISBLANK(HLOOKUP(Q$1, m_preprocess!$1:$1048576, monthly!$D281, FALSE)), "", HLOOKUP(Q$1, m_preprocess!$1:$1048576, monthly!$D281, FALSE))</f>
        <v>3.5419758394398229</v>
      </c>
      <c r="R281">
        <f>IF(ISBLANK(HLOOKUP(R$1, m_preprocess!$1:$1048576, monthly!$D281, FALSE)), "", HLOOKUP(R$1, m_preprocess!$1:$1048576, monthly!$D281, FALSE))</f>
        <v>3.0285056257002356</v>
      </c>
      <c r="S281">
        <f>IF(ISBLANK(HLOOKUP(S$1, m_preprocess!$1:$1048576, monthly!$D281, FALSE)), "", HLOOKUP(S$1, m_preprocess!$1:$1048576, monthly!$D281, FALSE))</f>
        <v>12.654203919464846</v>
      </c>
      <c r="T281">
        <f>IF(ISBLANK(HLOOKUP(T$1, m_preprocess!$1:$1048576, monthly!$D281, FALSE)), "", HLOOKUP(T$1, m_preprocess!$1:$1048576, monthly!$D281, FALSE))</f>
        <v>7.8419157506190311</v>
      </c>
      <c r="U281">
        <f>IF(ISBLANK(HLOOKUP(U$1, m_preprocess!$1:$1048576, monthly!$D281, FALSE)), "", HLOOKUP(U$1, m_preprocess!$1:$1048576, monthly!$D281, FALSE))</f>
        <v>712888.95251797687</v>
      </c>
      <c r="V281">
        <f>IF(ISBLANK(HLOOKUP(V$1, m_preprocess!$1:$1048576, monthly!$D281, FALSE)), "", HLOOKUP(V$1, m_preprocess!$1:$1048576, monthly!$D281, FALSE))</f>
        <v>2964598.2519625989</v>
      </c>
      <c r="W281">
        <f>IF(ISBLANK(HLOOKUP(W$1, m_preprocess!$1:$1048576, monthly!$D281, FALSE)), "", HLOOKUP(W$1, m_preprocess!$1:$1048576, monthly!$D281, FALSE))</f>
        <v>103.00728360743857</v>
      </c>
      <c r="X281">
        <f>IF(ISBLANK(HLOOKUP(X$1, m_preprocess!$1:$1048576, monthly!$D281, FALSE)), "", HLOOKUP(X$1, m_preprocess!$1:$1048576, monthly!$D281, FALSE))</f>
        <v>26674.19297700582</v>
      </c>
      <c r="Y281">
        <f>IF(ISBLANK(HLOOKUP(Y$1, m_preprocess!$1:$1048576, monthly!$D281, FALSE)), "", HLOOKUP(Y$1, m_preprocess!$1:$1048576, monthly!$D281, FALSE))</f>
        <v>10.292580743449117</v>
      </c>
      <c r="Z281">
        <f>IF(ISBLANK(HLOOKUP(Z$1, m_preprocess!$1:$1048576, monthly!$D281, FALSE)), "", HLOOKUP(Z$1, m_preprocess!$1:$1048576, monthly!$D281, FALSE))</f>
        <v>1181.774078859974</v>
      </c>
    </row>
    <row r="282" spans="1:26">
      <c r="A282" s="31">
        <v>42491</v>
      </c>
      <c r="B282">
        <f t="shared" si="0"/>
        <v>2016</v>
      </c>
      <c r="C282">
        <f t="shared" si="1"/>
        <v>5</v>
      </c>
      <c r="D282">
        <v>282</v>
      </c>
      <c r="E282">
        <f>IF(ISBLANK(HLOOKUP(E$1, m_preprocess!$1:$1048576, monthly!$D282, FALSE)), "", HLOOKUP(E$1, m_preprocess!$1:$1048576, monthly!$D282, FALSE))</f>
        <v>105.84023062888198</v>
      </c>
      <c r="F282">
        <f>IF(ISBLANK(HLOOKUP(F$1, m_preprocess!$1:$1048576, monthly!$D282, FALSE)), "", HLOOKUP(F$1, m_preprocess!$1:$1048576, monthly!$D282, FALSE))</f>
        <v>104.90143011737275</v>
      </c>
      <c r="G282">
        <f>IF(ISBLANK(HLOOKUP(G$1, m_preprocess!$1:$1048576, monthly!$D282, FALSE)), "", HLOOKUP(G$1, m_preprocess!$1:$1048576, monthly!$D282, FALSE))</f>
        <v>102.017684655786</v>
      </c>
      <c r="H282">
        <f>IF(ISBLANK(HLOOKUP(H$1, m_preprocess!$1:$1048576, monthly!$D282, FALSE)), "", HLOOKUP(H$1, m_preprocess!$1:$1048576, monthly!$D282, FALSE))</f>
        <v>107.78446454415599</v>
      </c>
      <c r="I282">
        <f>IF(ISBLANK(HLOOKUP(I$1, m_preprocess!$1:$1048576, monthly!$D282, FALSE)), "", HLOOKUP(I$1, m_preprocess!$1:$1048576, monthly!$D282, FALSE))</f>
        <v>93.5</v>
      </c>
      <c r="J282">
        <f>IF(ISBLANK(HLOOKUP(J$1, m_preprocess!$1:$1048576, monthly!$D282, FALSE)), "", HLOOKUP(J$1, m_preprocess!$1:$1048576, monthly!$D282, FALSE))</f>
        <v>153.36000000000001</v>
      </c>
      <c r="K282">
        <f>IF(ISBLANK(HLOOKUP(K$1, m_preprocess!$1:$1048576, monthly!$D282, FALSE)), "", HLOOKUP(K$1, m_preprocess!$1:$1048576, monthly!$D282, FALSE))</f>
        <v>125.24077613840686</v>
      </c>
      <c r="L282">
        <f>IF(ISBLANK(HLOOKUP(L$1, m_preprocess!$1:$1048576, monthly!$D282, FALSE)), "", HLOOKUP(L$1, m_preprocess!$1:$1048576, monthly!$D282, FALSE))</f>
        <v>160.46017940615152</v>
      </c>
      <c r="M282">
        <f>IF(ISBLANK(HLOOKUP(M$1, m_preprocess!$1:$1048576, monthly!$D282, FALSE)), "", HLOOKUP(M$1, m_preprocess!$1:$1048576, monthly!$D282, FALSE))</f>
        <v>90.613632438992482</v>
      </c>
      <c r="N282">
        <f>IF(ISBLANK(HLOOKUP(N$1, m_preprocess!$1:$1048576, monthly!$D282, FALSE)), "", HLOOKUP(N$1, m_preprocess!$1:$1048576, monthly!$D282, FALSE))</f>
        <v>69.846546967159057</v>
      </c>
      <c r="O282">
        <f>IF(ISBLANK(HLOOKUP(O$1, m_preprocess!$1:$1048576, monthly!$D282, FALSE)), "", HLOOKUP(O$1, m_preprocess!$1:$1048576, monthly!$D282, FALSE))</f>
        <v>26.268296252985959</v>
      </c>
      <c r="P282">
        <f>IF(ISBLANK(HLOOKUP(P$1, m_preprocess!$1:$1048576, monthly!$D282, FALSE)), "", HLOOKUP(P$1, m_preprocess!$1:$1048576, monthly!$D282, FALSE))</f>
        <v>6.4159073293506035</v>
      </c>
      <c r="Q282">
        <f>IF(ISBLANK(HLOOKUP(Q$1, m_preprocess!$1:$1048576, monthly!$D282, FALSE)), "", HLOOKUP(Q$1, m_preprocess!$1:$1048576, monthly!$D282, FALSE))</f>
        <v>3.444860143850037</v>
      </c>
      <c r="R282">
        <f>IF(ISBLANK(HLOOKUP(R$1, m_preprocess!$1:$1048576, monthly!$D282, FALSE)), "", HLOOKUP(R$1, m_preprocess!$1:$1048576, monthly!$D282, FALSE))</f>
        <v>2.9710471855005669</v>
      </c>
      <c r="S282">
        <f>IF(ISBLANK(HLOOKUP(S$1, m_preprocess!$1:$1048576, monthly!$D282, FALSE)), "", HLOOKUP(S$1, m_preprocess!$1:$1048576, monthly!$D282, FALSE))</f>
        <v>11.99548111123282</v>
      </c>
      <c r="T282">
        <f>IF(ISBLANK(HLOOKUP(T$1, m_preprocess!$1:$1048576, monthly!$D282, FALSE)), "", HLOOKUP(T$1, m_preprocess!$1:$1048576, monthly!$D282, FALSE))</f>
        <v>7.8569078124025289</v>
      </c>
      <c r="U282">
        <f>IF(ISBLANK(HLOOKUP(U$1, m_preprocess!$1:$1048576, monthly!$D282, FALSE)), "", HLOOKUP(U$1, m_preprocess!$1:$1048576, monthly!$D282, FALSE))</f>
        <v>690268.09171875718</v>
      </c>
      <c r="V282">
        <f>IF(ISBLANK(HLOOKUP(V$1, m_preprocess!$1:$1048576, monthly!$D282, FALSE)), "", HLOOKUP(V$1, m_preprocess!$1:$1048576, monthly!$D282, FALSE))</f>
        <v>2944190.6097265631</v>
      </c>
      <c r="W282">
        <f>IF(ISBLANK(HLOOKUP(W$1, m_preprocess!$1:$1048576, monthly!$D282, FALSE)), "", HLOOKUP(W$1, m_preprocess!$1:$1048576, monthly!$D282, FALSE))</f>
        <v>102.65750397043787</v>
      </c>
      <c r="X282">
        <f>IF(ISBLANK(HLOOKUP(X$1, m_preprocess!$1:$1048576, monthly!$D282, FALSE)), "", HLOOKUP(X$1, m_preprocess!$1:$1048576, monthly!$D282, FALSE))</f>
        <v>26826.645472262266</v>
      </c>
      <c r="Y282">
        <f>IF(ISBLANK(HLOOKUP(Y$1, m_preprocess!$1:$1048576, monthly!$D282, FALSE)), "", HLOOKUP(Y$1, m_preprocess!$1:$1048576, monthly!$D282, FALSE))</f>
        <v>10.022205380826072</v>
      </c>
      <c r="Z282">
        <f>IF(ISBLANK(HLOOKUP(Z$1, m_preprocess!$1:$1048576, monthly!$D282, FALSE)), "", HLOOKUP(Z$1, m_preprocess!$1:$1048576, monthly!$D282, FALSE))</f>
        <v>959.72043923998717</v>
      </c>
    </row>
    <row r="283" spans="1:26">
      <c r="A283" s="31">
        <v>42522</v>
      </c>
      <c r="B283">
        <f t="shared" si="0"/>
        <v>2016</v>
      </c>
      <c r="C283">
        <f t="shared" si="1"/>
        <v>6</v>
      </c>
      <c r="D283">
        <v>283</v>
      </c>
      <c r="E283">
        <f>IF(ISBLANK(HLOOKUP(E$1, m_preprocess!$1:$1048576, monthly!$D283, FALSE)), "", HLOOKUP(E$1, m_preprocess!$1:$1048576, monthly!$D283, FALSE))</f>
        <v>105.93395396890124</v>
      </c>
      <c r="F283">
        <f>IF(ISBLANK(HLOOKUP(F$1, m_preprocess!$1:$1048576, monthly!$D283, FALSE)), "", HLOOKUP(F$1, m_preprocess!$1:$1048576, monthly!$D283, FALSE))</f>
        <v>105.19161776167063</v>
      </c>
      <c r="G283">
        <f>IF(ISBLANK(HLOOKUP(G$1, m_preprocess!$1:$1048576, monthly!$D283, FALSE)), "", HLOOKUP(G$1, m_preprocess!$1:$1048576, monthly!$D283, FALSE))</f>
        <v>101.91234101552101</v>
      </c>
      <c r="H283">
        <f>IF(ISBLANK(HLOOKUP(H$1, m_preprocess!$1:$1048576, monthly!$D283, FALSE)), "", HLOOKUP(H$1, m_preprocess!$1:$1048576, monthly!$D283, FALSE))</f>
        <v>107.37340833030601</v>
      </c>
      <c r="I283">
        <f>IF(ISBLANK(HLOOKUP(I$1, m_preprocess!$1:$1048576, monthly!$D283, FALSE)), "", HLOOKUP(I$1, m_preprocess!$1:$1048576, monthly!$D283, FALSE))</f>
        <v>69</v>
      </c>
      <c r="J283">
        <f>IF(ISBLANK(HLOOKUP(J$1, m_preprocess!$1:$1048576, monthly!$D283, FALSE)), "", HLOOKUP(J$1, m_preprocess!$1:$1048576, monthly!$D283, FALSE))</f>
        <v>154.88999999999999</v>
      </c>
      <c r="K283">
        <f>IF(ISBLANK(HLOOKUP(K$1, m_preprocess!$1:$1048576, monthly!$D283, FALSE)), "", HLOOKUP(K$1, m_preprocess!$1:$1048576, monthly!$D283, FALSE))</f>
        <v>126.94478191238329</v>
      </c>
      <c r="L283">
        <f>IF(ISBLANK(HLOOKUP(L$1, m_preprocess!$1:$1048576, monthly!$D283, FALSE)), "", HLOOKUP(L$1, m_preprocess!$1:$1048576, monthly!$D283, FALSE))</f>
        <v>157.81290358730533</v>
      </c>
      <c r="M283">
        <f>IF(ISBLANK(HLOOKUP(M$1, m_preprocess!$1:$1048576, monthly!$D283, FALSE)), "", HLOOKUP(M$1, m_preprocess!$1:$1048576, monthly!$D283, FALSE))</f>
        <v>95.359204933873301</v>
      </c>
      <c r="N283">
        <f>IF(ISBLANK(HLOOKUP(N$1, m_preprocess!$1:$1048576, monthly!$D283, FALSE)), "", HLOOKUP(N$1, m_preprocess!$1:$1048576, monthly!$D283, FALSE))</f>
        <v>62.453698653432028</v>
      </c>
      <c r="O283">
        <f>IF(ISBLANK(HLOOKUP(O$1, m_preprocess!$1:$1048576, monthly!$D283, FALSE)), "", HLOOKUP(O$1, m_preprocess!$1:$1048576, monthly!$D283, FALSE))</f>
        <v>26.810898398924635</v>
      </c>
      <c r="P283">
        <f>IF(ISBLANK(HLOOKUP(P$1, m_preprocess!$1:$1048576, monthly!$D283, FALSE)), "", HLOOKUP(P$1, m_preprocess!$1:$1048576, monthly!$D283, FALSE))</f>
        <v>6.4022920622913757</v>
      </c>
      <c r="Q283">
        <f>IF(ISBLANK(HLOOKUP(Q$1, m_preprocess!$1:$1048576, monthly!$D283, FALSE)), "", HLOOKUP(Q$1, m_preprocess!$1:$1048576, monthly!$D283, FALSE))</f>
        <v>3.3987069571675739</v>
      </c>
      <c r="R283">
        <f>IF(ISBLANK(HLOOKUP(R$1, m_preprocess!$1:$1048576, monthly!$D283, FALSE)), "", HLOOKUP(R$1, m_preprocess!$1:$1048576, monthly!$D283, FALSE))</f>
        <v>3.0035851051238018</v>
      </c>
      <c r="S283">
        <f>IF(ISBLANK(HLOOKUP(S$1, m_preprocess!$1:$1048576, monthly!$D283, FALSE)), "", HLOOKUP(S$1, m_preprocess!$1:$1048576, monthly!$D283, FALSE))</f>
        <v>12.217220065242598</v>
      </c>
      <c r="T283">
        <f>IF(ISBLANK(HLOOKUP(T$1, m_preprocess!$1:$1048576, monthly!$D283, FALSE)), "", HLOOKUP(T$1, m_preprocess!$1:$1048576, monthly!$D283, FALSE))</f>
        <v>8.1913862713906607</v>
      </c>
      <c r="U283">
        <f>IF(ISBLANK(HLOOKUP(U$1, m_preprocess!$1:$1048576, monthly!$D283, FALSE)), "", HLOOKUP(U$1, m_preprocess!$1:$1048576, monthly!$D283, FALSE))</f>
        <v>695083.52839485591</v>
      </c>
      <c r="V283">
        <f>IF(ISBLANK(HLOOKUP(V$1, m_preprocess!$1:$1048576, monthly!$D283, FALSE)), "", HLOOKUP(V$1, m_preprocess!$1:$1048576, monthly!$D283, FALSE))</f>
        <v>2970331.0743784131</v>
      </c>
      <c r="W283">
        <f>IF(ISBLANK(HLOOKUP(W$1, m_preprocess!$1:$1048576, monthly!$D283, FALSE)), "", HLOOKUP(W$1, m_preprocess!$1:$1048576, monthly!$D283, FALSE))</f>
        <v>101.56909832125132</v>
      </c>
      <c r="X283">
        <f>IF(ISBLANK(HLOOKUP(X$1, m_preprocess!$1:$1048576, monthly!$D283, FALSE)), "", HLOOKUP(X$1, m_preprocess!$1:$1048576, monthly!$D283, FALSE))</f>
        <v>26236.867338922362</v>
      </c>
      <c r="Y283">
        <f>IF(ISBLANK(HLOOKUP(Y$1, m_preprocess!$1:$1048576, monthly!$D283, FALSE)), "", HLOOKUP(Y$1, m_preprocess!$1:$1048576, monthly!$D283, FALSE))</f>
        <v>9.91227937848846</v>
      </c>
      <c r="Z283">
        <f>IF(ISBLANK(HLOOKUP(Z$1, m_preprocess!$1:$1048576, monthly!$D283, FALSE)), "", HLOOKUP(Z$1, m_preprocess!$1:$1048576, monthly!$D283, FALSE))</f>
        <v>294.77560406999646</v>
      </c>
    </row>
    <row r="284" spans="1:26">
      <c r="A284" s="31">
        <v>42552</v>
      </c>
      <c r="B284">
        <f t="shared" si="0"/>
        <v>2016</v>
      </c>
      <c r="C284">
        <f t="shared" si="1"/>
        <v>7</v>
      </c>
      <c r="D284">
        <v>284</v>
      </c>
      <c r="E284">
        <f>IF(ISBLANK(HLOOKUP(E$1, m_preprocess!$1:$1048576, monthly!$D284, FALSE)), "", HLOOKUP(E$1, m_preprocess!$1:$1048576, monthly!$D284, FALSE))</f>
        <v>99.046501767024054</v>
      </c>
      <c r="F284">
        <f>IF(ISBLANK(HLOOKUP(F$1, m_preprocess!$1:$1048576, monthly!$D284, FALSE)), "", HLOOKUP(F$1, m_preprocess!$1:$1048576, monthly!$D284, FALSE))</f>
        <v>99.808361430879614</v>
      </c>
      <c r="G284">
        <f>IF(ISBLANK(HLOOKUP(G$1, m_preprocess!$1:$1048576, monthly!$D284, FALSE)), "", HLOOKUP(G$1, m_preprocess!$1:$1048576, monthly!$D284, FALSE))</f>
        <v>101.72512646427853</v>
      </c>
      <c r="H284">
        <f>IF(ISBLANK(HLOOKUP(H$1, m_preprocess!$1:$1048576, monthly!$D284, FALSE)), "", HLOOKUP(H$1, m_preprocess!$1:$1048576, monthly!$D284, FALSE))</f>
        <v>110.30761694843299</v>
      </c>
      <c r="I284">
        <f>IF(ISBLANK(HLOOKUP(I$1, m_preprocess!$1:$1048576, monthly!$D284, FALSE)), "", HLOOKUP(I$1, m_preprocess!$1:$1048576, monthly!$D284, FALSE))</f>
        <v>69</v>
      </c>
      <c r="J284">
        <f>IF(ISBLANK(HLOOKUP(J$1, m_preprocess!$1:$1048576, monthly!$D284, FALSE)), "", HLOOKUP(J$1, m_preprocess!$1:$1048576, monthly!$D284, FALSE))</f>
        <v>152.51</v>
      </c>
      <c r="K284">
        <f>IF(ISBLANK(HLOOKUP(K$1, m_preprocess!$1:$1048576, monthly!$D284, FALSE)), "", HLOOKUP(K$1, m_preprocess!$1:$1048576, monthly!$D284, FALSE))</f>
        <v>128.06694870276277</v>
      </c>
      <c r="L284">
        <f>IF(ISBLANK(HLOOKUP(L$1, m_preprocess!$1:$1048576, monthly!$D284, FALSE)), "", HLOOKUP(L$1, m_preprocess!$1:$1048576, monthly!$D284, FALSE))</f>
        <v>127.38828102707487</v>
      </c>
      <c r="M284">
        <f>IF(ISBLANK(HLOOKUP(M$1, m_preprocess!$1:$1048576, monthly!$D284, FALSE)), "", HLOOKUP(M$1, m_preprocess!$1:$1048576, monthly!$D284, FALSE))</f>
        <v>80.282802677719175</v>
      </c>
      <c r="N284">
        <f>IF(ISBLANK(HLOOKUP(N$1, m_preprocess!$1:$1048576, monthly!$D284, FALSE)), "", HLOOKUP(N$1, m_preprocess!$1:$1048576, monthly!$D284, FALSE))</f>
        <v>47.1054783493557</v>
      </c>
      <c r="O284">
        <f>IF(ISBLANK(HLOOKUP(O$1, m_preprocess!$1:$1048576, monthly!$D284, FALSE)), "", HLOOKUP(O$1, m_preprocess!$1:$1048576, monthly!$D284, FALSE))</f>
        <v>24.560782143507684</v>
      </c>
      <c r="P284">
        <f>IF(ISBLANK(HLOOKUP(P$1, m_preprocess!$1:$1048576, monthly!$D284, FALSE)), "", HLOOKUP(P$1, m_preprocess!$1:$1048576, monthly!$D284, FALSE))</f>
        <v>5.9278282948530059</v>
      </c>
      <c r="Q284">
        <f>IF(ISBLANK(HLOOKUP(Q$1, m_preprocess!$1:$1048576, monthly!$D284, FALSE)), "", HLOOKUP(Q$1, m_preprocess!$1:$1048576, monthly!$D284, FALSE))</f>
        <v>3.2853820479901557</v>
      </c>
      <c r="R284">
        <f>IF(ISBLANK(HLOOKUP(R$1, m_preprocess!$1:$1048576, monthly!$D284, FALSE)), "", HLOOKUP(R$1, m_preprocess!$1:$1048576, monthly!$D284, FALSE))</f>
        <v>2.6424462468628502</v>
      </c>
      <c r="S284">
        <f>IF(ISBLANK(HLOOKUP(S$1, m_preprocess!$1:$1048576, monthly!$D284, FALSE)), "", HLOOKUP(S$1, m_preprocess!$1:$1048576, monthly!$D284, FALSE))</f>
        <v>11.206612127373479</v>
      </c>
      <c r="T284">
        <f>IF(ISBLANK(HLOOKUP(T$1, m_preprocess!$1:$1048576, monthly!$D284, FALSE)), "", HLOOKUP(T$1, m_preprocess!$1:$1048576, monthly!$D284, FALSE))</f>
        <v>7.4263417212811937</v>
      </c>
      <c r="U284">
        <f>IF(ISBLANK(HLOOKUP(U$1, m_preprocess!$1:$1048576, monthly!$D284, FALSE)), "", HLOOKUP(U$1, m_preprocess!$1:$1048576, monthly!$D284, FALSE))</f>
        <v>696825.38117370743</v>
      </c>
      <c r="V284">
        <f>IF(ISBLANK(HLOOKUP(V$1, m_preprocess!$1:$1048576, monthly!$D284, FALSE)), "", HLOOKUP(V$1, m_preprocess!$1:$1048576, monthly!$D284, FALSE))</f>
        <v>2970413.3437947026</v>
      </c>
      <c r="W284">
        <f>IF(ISBLANK(HLOOKUP(W$1, m_preprocess!$1:$1048576, monthly!$D284, FALSE)), "", HLOOKUP(W$1, m_preprocess!$1:$1048576, monthly!$D284, FALSE))</f>
        <v>99.90960156956649</v>
      </c>
      <c r="X284">
        <f>IF(ISBLANK(HLOOKUP(X$1, m_preprocess!$1:$1048576, monthly!$D284, FALSE)), "", HLOOKUP(X$1, m_preprocess!$1:$1048576, monthly!$D284, FALSE))</f>
        <v>26482.591038576578</v>
      </c>
      <c r="Y284">
        <f>IF(ISBLANK(HLOOKUP(Y$1, m_preprocess!$1:$1048576, monthly!$D284, FALSE)), "", HLOOKUP(Y$1, m_preprocess!$1:$1048576, monthly!$D284, FALSE))</f>
        <v>9.9030539506265463</v>
      </c>
      <c r="Z284">
        <f>IF(ISBLANK(HLOOKUP(Z$1, m_preprocess!$1:$1048576, monthly!$D284, FALSE)), "", HLOOKUP(Z$1, m_preprocess!$1:$1048576, monthly!$D284, FALSE))</f>
        <v>1074.0682328800212</v>
      </c>
    </row>
    <row r="285" spans="1:26">
      <c r="A285" s="31">
        <v>42583</v>
      </c>
      <c r="B285">
        <f t="shared" si="0"/>
        <v>2016</v>
      </c>
      <c r="C285">
        <f t="shared" si="1"/>
        <v>8</v>
      </c>
      <c r="D285">
        <v>285</v>
      </c>
      <c r="E285">
        <f>IF(ISBLANK(HLOOKUP(E$1, m_preprocess!$1:$1048576, monthly!$D285, FALSE)), "", HLOOKUP(E$1, m_preprocess!$1:$1048576, monthly!$D285, FALSE))</f>
        <v>112.41727004295745</v>
      </c>
      <c r="F285">
        <f>IF(ISBLANK(HLOOKUP(F$1, m_preprocess!$1:$1048576, monthly!$D285, FALSE)), "", HLOOKUP(F$1, m_preprocess!$1:$1048576, monthly!$D285, FALSE))</f>
        <v>113.07855241855223</v>
      </c>
      <c r="G285">
        <f>IF(ISBLANK(HLOOKUP(G$1, m_preprocess!$1:$1048576, monthly!$D285, FALSE)), "", HLOOKUP(G$1, m_preprocess!$1:$1048576, monthly!$D285, FALSE))</f>
        <v>102.10060324261836</v>
      </c>
      <c r="H285">
        <f>IF(ISBLANK(HLOOKUP(H$1, m_preprocess!$1:$1048576, monthly!$D285, FALSE)), "", HLOOKUP(H$1, m_preprocess!$1:$1048576, monthly!$D285, FALSE))</f>
        <v>111.927811251728</v>
      </c>
      <c r="I285">
        <f>IF(ISBLANK(HLOOKUP(I$1, m_preprocess!$1:$1048576, monthly!$D285, FALSE)), "", HLOOKUP(I$1, m_preprocess!$1:$1048576, monthly!$D285, FALSE))</f>
        <v>82.4</v>
      </c>
      <c r="J285">
        <f>IF(ISBLANK(HLOOKUP(J$1, m_preprocess!$1:$1048576, monthly!$D285, FALSE)), "", HLOOKUP(J$1, m_preprocess!$1:$1048576, monthly!$D285, FALSE))</f>
        <v>157.66</v>
      </c>
      <c r="K285">
        <f>IF(ISBLANK(HLOOKUP(K$1, m_preprocess!$1:$1048576, monthly!$D285, FALSE)), "", HLOOKUP(K$1, m_preprocess!$1:$1048576, monthly!$D285, FALSE))</f>
        <v>127.73508937576391</v>
      </c>
      <c r="L285">
        <f>IF(ISBLANK(HLOOKUP(L$1, m_preprocess!$1:$1048576, monthly!$D285, FALSE)), "", HLOOKUP(L$1, m_preprocess!$1:$1048576, monthly!$D285, FALSE))</f>
        <v>173.50811266856948</v>
      </c>
      <c r="M285">
        <f>IF(ISBLANK(HLOOKUP(M$1, m_preprocess!$1:$1048576, monthly!$D285, FALSE)), "", HLOOKUP(M$1, m_preprocess!$1:$1048576, monthly!$D285, FALSE))</f>
        <v>98.923602242334269</v>
      </c>
      <c r="N285">
        <f>IF(ISBLANK(HLOOKUP(N$1, m_preprocess!$1:$1048576, monthly!$D285, FALSE)), "", HLOOKUP(N$1, m_preprocess!$1:$1048576, monthly!$D285, FALSE))</f>
        <v>74.584510426235227</v>
      </c>
      <c r="O285">
        <f>IF(ISBLANK(HLOOKUP(O$1, m_preprocess!$1:$1048576, monthly!$D285, FALSE)), "", HLOOKUP(O$1, m_preprocess!$1:$1048576, monthly!$D285, FALSE))</f>
        <v>30.879628535769836</v>
      </c>
      <c r="P285">
        <f>IF(ISBLANK(HLOOKUP(P$1, m_preprocess!$1:$1048576, monthly!$D285, FALSE)), "", HLOOKUP(P$1, m_preprocess!$1:$1048576, monthly!$D285, FALSE))</f>
        <v>7.1973120980449377</v>
      </c>
      <c r="Q285">
        <f>IF(ISBLANK(HLOOKUP(Q$1, m_preprocess!$1:$1048576, monthly!$D285, FALSE)), "", HLOOKUP(Q$1, m_preprocess!$1:$1048576, monthly!$D285, FALSE))</f>
        <v>4.0326178939003459</v>
      </c>
      <c r="R285">
        <f>IF(ISBLANK(HLOOKUP(R$1, m_preprocess!$1:$1048576, monthly!$D285, FALSE)), "", HLOOKUP(R$1, m_preprocess!$1:$1048576, monthly!$D285, FALSE))</f>
        <v>3.1646942041445922</v>
      </c>
      <c r="S285">
        <f>IF(ISBLANK(HLOOKUP(S$1, m_preprocess!$1:$1048576, monthly!$D285, FALSE)), "", HLOOKUP(S$1, m_preprocess!$1:$1048576, monthly!$D285, FALSE))</f>
        <v>14.905278685007449</v>
      </c>
      <c r="T285">
        <f>IF(ISBLANK(HLOOKUP(T$1, m_preprocess!$1:$1048576, monthly!$D285, FALSE)), "", HLOOKUP(T$1, m_preprocess!$1:$1048576, monthly!$D285, FALSE))</f>
        <v>8.7770377527174457</v>
      </c>
      <c r="U285">
        <f>IF(ISBLANK(HLOOKUP(U$1, m_preprocess!$1:$1048576, monthly!$D285, FALSE)), "", HLOOKUP(U$1, m_preprocess!$1:$1048576, monthly!$D285, FALSE))</f>
        <v>698953.0517395559</v>
      </c>
      <c r="V285">
        <f>IF(ISBLANK(HLOOKUP(V$1, m_preprocess!$1:$1048576, monthly!$D285, FALSE)), "", HLOOKUP(V$1, m_preprocess!$1:$1048576, monthly!$D285, FALSE))</f>
        <v>3000446.9824987585</v>
      </c>
      <c r="W285">
        <f>IF(ISBLANK(HLOOKUP(W$1, m_preprocess!$1:$1048576, monthly!$D285, FALSE)), "", HLOOKUP(W$1, m_preprocess!$1:$1048576, monthly!$D285, FALSE))</f>
        <v>100.28757028512507</v>
      </c>
      <c r="X285">
        <f>IF(ISBLANK(HLOOKUP(X$1, m_preprocess!$1:$1048576, monthly!$D285, FALSE)), "", HLOOKUP(X$1, m_preprocess!$1:$1048576, monthly!$D285, FALSE))</f>
        <v>25507.165270180361</v>
      </c>
      <c r="Y285">
        <f>IF(ISBLANK(HLOOKUP(Y$1, m_preprocess!$1:$1048576, monthly!$D285, FALSE)), "", HLOOKUP(Y$1, m_preprocess!$1:$1048576, monthly!$D285, FALSE))</f>
        <v>10.086639066616485</v>
      </c>
      <c r="Z285">
        <f>IF(ISBLANK(HLOOKUP(Z$1, m_preprocess!$1:$1048576, monthly!$D285, FALSE)), "", HLOOKUP(Z$1, m_preprocess!$1:$1048576, monthly!$D285, FALSE))</f>
        <v>978.87123737000729</v>
      </c>
    </row>
    <row r="286" spans="1:26">
      <c r="A286" s="31">
        <v>42614</v>
      </c>
      <c r="B286">
        <f t="shared" si="0"/>
        <v>2016</v>
      </c>
      <c r="C286">
        <f t="shared" si="1"/>
        <v>9</v>
      </c>
      <c r="D286">
        <v>286</v>
      </c>
      <c r="E286">
        <f>IF(ISBLANK(HLOOKUP(E$1, m_preprocess!$1:$1048576, monthly!$D286, FALSE)), "", HLOOKUP(E$1, m_preprocess!$1:$1048576, monthly!$D286, FALSE))</f>
        <v>111.0328856729073</v>
      </c>
      <c r="F286">
        <f>IF(ISBLANK(HLOOKUP(F$1, m_preprocess!$1:$1048576, monthly!$D286, FALSE)), "", HLOOKUP(F$1, m_preprocess!$1:$1048576, monthly!$D286, FALSE))</f>
        <v>110.37486355455023</v>
      </c>
      <c r="G286">
        <f>IF(ISBLANK(HLOOKUP(G$1, m_preprocess!$1:$1048576, monthly!$D286, FALSE)), "", HLOOKUP(G$1, m_preprocess!$1:$1048576, monthly!$D286, FALSE))</f>
        <v>102.72547226472793</v>
      </c>
      <c r="H286">
        <f>IF(ISBLANK(HLOOKUP(H$1, m_preprocess!$1:$1048576, monthly!$D286, FALSE)), "", HLOOKUP(H$1, m_preprocess!$1:$1048576, monthly!$D286, FALSE))</f>
        <v>106.571472633357</v>
      </c>
      <c r="I286">
        <f>IF(ISBLANK(HLOOKUP(I$1, m_preprocess!$1:$1048576, monthly!$D286, FALSE)), "", HLOOKUP(I$1, m_preprocess!$1:$1048576, monthly!$D286, FALSE))</f>
        <v>85.3</v>
      </c>
      <c r="J286">
        <f>IF(ISBLANK(HLOOKUP(J$1, m_preprocess!$1:$1048576, monthly!$D286, FALSE)), "", HLOOKUP(J$1, m_preprocess!$1:$1048576, monthly!$D286, FALSE))</f>
        <v>161.18</v>
      </c>
      <c r="K286">
        <f>IF(ISBLANK(HLOOKUP(K$1, m_preprocess!$1:$1048576, monthly!$D286, FALSE)), "", HLOOKUP(K$1, m_preprocess!$1:$1048576, monthly!$D286, FALSE))</f>
        <v>127.98413375116017</v>
      </c>
      <c r="L286">
        <f>IF(ISBLANK(HLOOKUP(L$1, m_preprocess!$1:$1048576, monthly!$D286, FALSE)), "", HLOOKUP(L$1, m_preprocess!$1:$1048576, monthly!$D286, FALSE))</f>
        <v>158.5628184308909</v>
      </c>
      <c r="M286">
        <f>IF(ISBLANK(HLOOKUP(M$1, m_preprocess!$1:$1048576, monthly!$D286, FALSE)), "", HLOOKUP(M$1, m_preprocess!$1:$1048576, monthly!$D286, FALSE))</f>
        <v>89.135246931414144</v>
      </c>
      <c r="N286">
        <f>IF(ISBLANK(HLOOKUP(N$1, m_preprocess!$1:$1048576, monthly!$D286, FALSE)), "", HLOOKUP(N$1, m_preprocess!$1:$1048576, monthly!$D286, FALSE))</f>
        <v>69.427571499476755</v>
      </c>
      <c r="O286">
        <f>IF(ISBLANK(HLOOKUP(O$1, m_preprocess!$1:$1048576, monthly!$D286, FALSE)), "", HLOOKUP(O$1, m_preprocess!$1:$1048576, monthly!$D286, FALSE))</f>
        <v>29.147425647211161</v>
      </c>
      <c r="P286">
        <f>IF(ISBLANK(HLOOKUP(P$1, m_preprocess!$1:$1048576, monthly!$D286, FALSE)), "", HLOOKUP(P$1, m_preprocess!$1:$1048576, monthly!$D286, FALSE))</f>
        <v>7.2798671357663158</v>
      </c>
      <c r="Q286">
        <f>IF(ISBLANK(HLOOKUP(Q$1, m_preprocess!$1:$1048576, monthly!$D286, FALSE)), "", HLOOKUP(Q$1, m_preprocess!$1:$1048576, monthly!$D286, FALSE))</f>
        <v>4.0467558380573818</v>
      </c>
      <c r="R286">
        <f>IF(ISBLANK(HLOOKUP(R$1, m_preprocess!$1:$1048576, monthly!$D286, FALSE)), "", HLOOKUP(R$1, m_preprocess!$1:$1048576, monthly!$D286, FALSE))</f>
        <v>3.233111297708934</v>
      </c>
      <c r="S286">
        <f>IF(ISBLANK(HLOOKUP(S$1, m_preprocess!$1:$1048576, monthly!$D286, FALSE)), "", HLOOKUP(S$1, m_preprocess!$1:$1048576, monthly!$D286, FALSE))</f>
        <v>12.749740799287931</v>
      </c>
      <c r="T286">
        <f>IF(ISBLANK(HLOOKUP(T$1, m_preprocess!$1:$1048576, monthly!$D286, FALSE)), "", HLOOKUP(T$1, m_preprocess!$1:$1048576, monthly!$D286, FALSE))</f>
        <v>9.1178177121569117</v>
      </c>
      <c r="U286">
        <f>IF(ISBLANK(HLOOKUP(U$1, m_preprocess!$1:$1048576, monthly!$D286, FALSE)), "", HLOOKUP(U$1, m_preprocess!$1:$1048576, monthly!$D286, FALSE))</f>
        <v>674743.86545594211</v>
      </c>
      <c r="V286">
        <f>IF(ISBLANK(HLOOKUP(V$1, m_preprocess!$1:$1048576, monthly!$D286, FALSE)), "", HLOOKUP(V$1, m_preprocess!$1:$1048576, monthly!$D286, FALSE))</f>
        <v>2971514.6685328363</v>
      </c>
      <c r="W286">
        <f>IF(ISBLANK(HLOOKUP(W$1, m_preprocess!$1:$1048576, monthly!$D286, FALSE)), "", HLOOKUP(W$1, m_preprocess!$1:$1048576, monthly!$D286, FALSE))</f>
        <v>99.411416175406188</v>
      </c>
      <c r="X286">
        <f>IF(ISBLANK(HLOOKUP(X$1, m_preprocess!$1:$1048576, monthly!$D286, FALSE)), "", HLOOKUP(X$1, m_preprocess!$1:$1048576, monthly!$D286, FALSE))</f>
        <v>26484.170471879926</v>
      </c>
      <c r="Y286">
        <f>IF(ISBLANK(HLOOKUP(Y$1, m_preprocess!$1:$1048576, monthly!$D286, FALSE)), "", HLOOKUP(Y$1, m_preprocess!$1:$1048576, monthly!$D286, FALSE))</f>
        <v>10.313601446000904</v>
      </c>
      <c r="Z286" t="str">
        <f>IF(ISBLANK(HLOOKUP(Z$1, m_preprocess!$1:$1048576, monthly!$D286, FALSE)), "", HLOOKUP(Z$1, m_preprocess!$1:$1048576, monthly!$D286, FALSE))</f>
        <v/>
      </c>
    </row>
    <row r="287" spans="1:26">
      <c r="A287" s="31">
        <v>42644</v>
      </c>
      <c r="B287">
        <f t="shared" si="0"/>
        <v>2016</v>
      </c>
      <c r="C287">
        <f t="shared" si="1"/>
        <v>10</v>
      </c>
      <c r="D287">
        <v>287</v>
      </c>
      <c r="E287">
        <f>IF(ISBLANK(HLOOKUP(E$1, m_preprocess!$1:$1048576, monthly!$D287, FALSE)), "", HLOOKUP(E$1, m_preprocess!$1:$1048576, monthly!$D287, FALSE))</f>
        <v>109.95894455886879</v>
      </c>
      <c r="F287">
        <f>IF(ISBLANK(HLOOKUP(F$1, m_preprocess!$1:$1048576, monthly!$D287, FALSE)), "", HLOOKUP(F$1, m_preprocess!$1:$1048576, monthly!$D287, FALSE))</f>
        <v>108.62646080833964</v>
      </c>
      <c r="G287">
        <f>IF(ISBLANK(HLOOKUP(G$1, m_preprocess!$1:$1048576, monthly!$D287, FALSE)), "", HLOOKUP(G$1, m_preprocess!$1:$1048576, monthly!$D287, FALSE))</f>
        <v>102.9203882106041</v>
      </c>
      <c r="H287">
        <f>IF(ISBLANK(HLOOKUP(H$1, m_preprocess!$1:$1048576, monthly!$D287, FALSE)), "", HLOOKUP(H$1, m_preprocess!$1:$1048576, monthly!$D287, FALSE))</f>
        <v>110.865681236399</v>
      </c>
      <c r="I287">
        <f>IF(ISBLANK(HLOOKUP(I$1, m_preprocess!$1:$1048576, monthly!$D287, FALSE)), "", HLOOKUP(I$1, m_preprocess!$1:$1048576, monthly!$D287, FALSE))</f>
        <v>84</v>
      </c>
      <c r="J287">
        <f>IF(ISBLANK(HLOOKUP(J$1, m_preprocess!$1:$1048576, monthly!$D287, FALSE)), "", HLOOKUP(J$1, m_preprocess!$1:$1048576, monthly!$D287, FALSE))</f>
        <v>170.14</v>
      </c>
      <c r="K287">
        <f>IF(ISBLANK(HLOOKUP(K$1, m_preprocess!$1:$1048576, monthly!$D287, FALSE)), "", HLOOKUP(K$1, m_preprocess!$1:$1048576, monthly!$D287, FALSE))</f>
        <v>129.06261292655171</v>
      </c>
      <c r="L287">
        <f>IF(ISBLANK(HLOOKUP(L$1, m_preprocess!$1:$1048576, monthly!$D287, FALSE)), "", HLOOKUP(L$1, m_preprocess!$1:$1048576, monthly!$D287, FALSE))</f>
        <v>155.40322423889444</v>
      </c>
      <c r="M287">
        <f>IF(ISBLANK(HLOOKUP(M$1, m_preprocess!$1:$1048576, monthly!$D287, FALSE)), "", HLOOKUP(M$1, m_preprocess!$1:$1048576, monthly!$D287, FALSE))</f>
        <v>88.990003609496085</v>
      </c>
      <c r="N287">
        <f>IF(ISBLANK(HLOOKUP(N$1, m_preprocess!$1:$1048576, monthly!$D287, FALSE)), "", HLOOKUP(N$1, m_preprocess!$1:$1048576, monthly!$D287, FALSE))</f>
        <v>66.413220629398353</v>
      </c>
      <c r="O287">
        <f>IF(ISBLANK(HLOOKUP(O$1, m_preprocess!$1:$1048576, monthly!$D287, FALSE)), "", HLOOKUP(O$1, m_preprocess!$1:$1048576, monthly!$D287, FALSE))</f>
        <v>26.643849192775093</v>
      </c>
      <c r="P287">
        <f>IF(ISBLANK(HLOOKUP(P$1, m_preprocess!$1:$1048576, monthly!$D287, FALSE)), "", HLOOKUP(P$1, m_preprocess!$1:$1048576, monthly!$D287, FALSE))</f>
        <v>7.206095381382319</v>
      </c>
      <c r="Q287">
        <f>IF(ISBLANK(HLOOKUP(Q$1, m_preprocess!$1:$1048576, monthly!$D287, FALSE)), "", HLOOKUP(Q$1, m_preprocess!$1:$1048576, monthly!$D287, FALSE))</f>
        <v>3.8941075444158733</v>
      </c>
      <c r="R287">
        <f>IF(ISBLANK(HLOOKUP(R$1, m_preprocess!$1:$1048576, monthly!$D287, FALSE)), "", HLOOKUP(R$1, m_preprocess!$1:$1048576, monthly!$D287, FALSE))</f>
        <v>3.3119878369664457</v>
      </c>
      <c r="S287">
        <f>IF(ISBLANK(HLOOKUP(S$1, m_preprocess!$1:$1048576, monthly!$D287, FALSE)), "", HLOOKUP(S$1, m_preprocess!$1:$1048576, monthly!$D287, FALSE))</f>
        <v>11.650137083734323</v>
      </c>
      <c r="T287">
        <f>IF(ISBLANK(HLOOKUP(T$1, m_preprocess!$1:$1048576, monthly!$D287, FALSE)), "", HLOOKUP(T$1, m_preprocess!$1:$1048576, monthly!$D287, FALSE))</f>
        <v>7.7876167276584463</v>
      </c>
      <c r="U287">
        <f>IF(ISBLANK(HLOOKUP(U$1, m_preprocess!$1:$1048576, monthly!$D287, FALSE)), "", HLOOKUP(U$1, m_preprocess!$1:$1048576, monthly!$D287, FALSE))</f>
        <v>697864.02167038422</v>
      </c>
      <c r="V287">
        <f>IF(ISBLANK(HLOOKUP(V$1, m_preprocess!$1:$1048576, monthly!$D287, FALSE)), "", HLOOKUP(V$1, m_preprocess!$1:$1048576, monthly!$D287, FALSE))</f>
        <v>2992158.9020281839</v>
      </c>
      <c r="W287">
        <f>IF(ISBLANK(HLOOKUP(W$1, m_preprocess!$1:$1048576, monthly!$D287, FALSE)), "", HLOOKUP(W$1, m_preprocess!$1:$1048576, monthly!$D287, FALSE))</f>
        <v>99.697000569687177</v>
      </c>
      <c r="X287">
        <f>IF(ISBLANK(HLOOKUP(X$1, m_preprocess!$1:$1048576, monthly!$D287, FALSE)), "", HLOOKUP(X$1, m_preprocess!$1:$1048576, monthly!$D287, FALSE))</f>
        <v>26403.910879648029</v>
      </c>
      <c r="Y287">
        <f>IF(ISBLANK(HLOOKUP(Y$1, m_preprocess!$1:$1048576, monthly!$D287, FALSE)), "", HLOOKUP(Y$1, m_preprocess!$1:$1048576, monthly!$D287, FALSE))</f>
        <v>10.198116051243407</v>
      </c>
      <c r="Z287" t="str">
        <f>IF(ISBLANK(HLOOKUP(Z$1, m_preprocess!$1:$1048576, monthly!$D287, FALSE)), "", HLOOKUP(Z$1, m_preprocess!$1:$1048576, monthly!$D287, FALSE))</f>
        <v/>
      </c>
    </row>
    <row r="288" spans="1:26">
      <c r="A288" s="31">
        <v>42675</v>
      </c>
      <c r="B288">
        <f t="shared" si="0"/>
        <v>2016</v>
      </c>
      <c r="C288">
        <f t="shared" si="1"/>
        <v>11</v>
      </c>
      <c r="D288">
        <v>288</v>
      </c>
      <c r="E288">
        <f>IF(ISBLANK(HLOOKUP(E$1, m_preprocess!$1:$1048576, monthly!$D288, FALSE)), "", HLOOKUP(E$1, m_preprocess!$1:$1048576, monthly!$D288, FALSE))</f>
        <v>110.42367337629055</v>
      </c>
      <c r="F288">
        <f>IF(ISBLANK(HLOOKUP(F$1, m_preprocess!$1:$1048576, monthly!$D288, FALSE)), "", HLOOKUP(F$1, m_preprocess!$1:$1048576, monthly!$D288, FALSE))</f>
        <v>111.17214971162468</v>
      </c>
      <c r="G288">
        <f>IF(ISBLANK(HLOOKUP(G$1, m_preprocess!$1:$1048576, monthly!$D288, FALSE)), "", HLOOKUP(G$1, m_preprocess!$1:$1048576, monthly!$D288, FALSE))</f>
        <v>103.2338313073092</v>
      </c>
      <c r="H288">
        <f>IF(ISBLANK(HLOOKUP(H$1, m_preprocess!$1:$1048576, monthly!$D288, FALSE)), "", HLOOKUP(H$1, m_preprocess!$1:$1048576, monthly!$D288, FALSE))</f>
        <v>122.04321995210201</v>
      </c>
      <c r="I288">
        <f>IF(ISBLANK(HLOOKUP(I$1, m_preprocess!$1:$1048576, monthly!$D288, FALSE)), "", HLOOKUP(I$1, m_preprocess!$1:$1048576, monthly!$D288, FALSE))</f>
        <v>84.8</v>
      </c>
      <c r="J288">
        <f>IF(ISBLANK(HLOOKUP(J$1, m_preprocess!$1:$1048576, monthly!$D288, FALSE)), "", HLOOKUP(J$1, m_preprocess!$1:$1048576, monthly!$D288, FALSE))</f>
        <v>174.48</v>
      </c>
      <c r="K288">
        <f>IF(ISBLANK(HLOOKUP(K$1, m_preprocess!$1:$1048576, monthly!$D288, FALSE)), "", HLOOKUP(K$1, m_preprocess!$1:$1048576, monthly!$D288, FALSE))</f>
        <v>133.49574613609715</v>
      </c>
      <c r="L288">
        <f>IF(ISBLANK(HLOOKUP(L$1, m_preprocess!$1:$1048576, monthly!$D288, FALSE)), "", HLOOKUP(L$1, m_preprocess!$1:$1048576, monthly!$D288, FALSE))</f>
        <v>147.54585941118737</v>
      </c>
      <c r="M288">
        <f>IF(ISBLANK(HLOOKUP(M$1, m_preprocess!$1:$1048576, monthly!$D288, FALSE)), "", HLOOKUP(M$1, m_preprocess!$1:$1048576, monthly!$D288, FALSE))</f>
        <v>80.175382478735756</v>
      </c>
      <c r="N288">
        <f>IF(ISBLANK(HLOOKUP(N$1, m_preprocess!$1:$1048576, monthly!$D288, FALSE)), "", HLOOKUP(N$1, m_preprocess!$1:$1048576, monthly!$D288, FALSE))</f>
        <v>67.370476932451623</v>
      </c>
      <c r="O288">
        <f>IF(ISBLANK(HLOOKUP(O$1, m_preprocess!$1:$1048576, monthly!$D288, FALSE)), "", HLOOKUP(O$1, m_preprocess!$1:$1048576, monthly!$D288, FALSE))</f>
        <v>29.91912616697504</v>
      </c>
      <c r="P288">
        <f>IF(ISBLANK(HLOOKUP(P$1, m_preprocess!$1:$1048576, monthly!$D288, FALSE)), "", HLOOKUP(P$1, m_preprocess!$1:$1048576, monthly!$D288, FALSE))</f>
        <v>7.6121178253411932</v>
      </c>
      <c r="Q288">
        <f>IF(ISBLANK(HLOOKUP(Q$1, m_preprocess!$1:$1048576, monthly!$D288, FALSE)), "", HLOOKUP(Q$1, m_preprocess!$1:$1048576, monthly!$D288, FALSE))</f>
        <v>3.9885774295595073</v>
      </c>
      <c r="R288">
        <f>IF(ISBLANK(HLOOKUP(R$1, m_preprocess!$1:$1048576, monthly!$D288, FALSE)), "", HLOOKUP(R$1, m_preprocess!$1:$1048576, monthly!$D288, FALSE))</f>
        <v>3.6235403957816854</v>
      </c>
      <c r="S288">
        <f>IF(ISBLANK(HLOOKUP(S$1, m_preprocess!$1:$1048576, monthly!$D288, FALSE)), "", HLOOKUP(S$1, m_preprocess!$1:$1048576, monthly!$D288, FALSE))</f>
        <v>12.604260180427126</v>
      </c>
      <c r="T288">
        <f>IF(ISBLANK(HLOOKUP(T$1, m_preprocess!$1:$1048576, monthly!$D288, FALSE)), "", HLOOKUP(T$1, m_preprocess!$1:$1048576, monthly!$D288, FALSE))</f>
        <v>9.7027481612067223</v>
      </c>
      <c r="U288">
        <f>IF(ISBLANK(HLOOKUP(U$1, m_preprocess!$1:$1048576, monthly!$D288, FALSE)), "", HLOOKUP(U$1, m_preprocess!$1:$1048576, monthly!$D288, FALSE))</f>
        <v>717599.56188340229</v>
      </c>
      <c r="V288">
        <f>IF(ISBLANK(HLOOKUP(V$1, m_preprocess!$1:$1048576, monthly!$D288, FALSE)), "", HLOOKUP(V$1, m_preprocess!$1:$1048576, monthly!$D288, FALSE))</f>
        <v>3060794.7049761387</v>
      </c>
      <c r="W288">
        <f>IF(ISBLANK(HLOOKUP(W$1, m_preprocess!$1:$1048576, monthly!$D288, FALSE)), "", HLOOKUP(W$1, m_preprocess!$1:$1048576, monthly!$D288, FALSE))</f>
        <v>103.72567299268663</v>
      </c>
      <c r="X288">
        <f>IF(ISBLANK(HLOOKUP(X$1, m_preprocess!$1:$1048576, monthly!$D288, FALSE)), "", HLOOKUP(X$1, m_preprocess!$1:$1048576, monthly!$D288, FALSE))</f>
        <v>27098.888145176079</v>
      </c>
      <c r="Y288" t="str">
        <f>IF(ISBLANK(HLOOKUP(Y$1, m_preprocess!$1:$1048576, monthly!$D288, FALSE)), "", HLOOKUP(Y$1, m_preprocess!$1:$1048576, monthly!$D288, FALSE))</f>
        <v/>
      </c>
      <c r="Z288" t="str">
        <f>IF(ISBLANK(HLOOKUP(Z$1, m_preprocess!$1:$1048576, monthly!$D288, FALSE)), "", HLOOKUP(Z$1, m_preprocess!$1:$1048576, monthly!$D288, FALSE))</f>
        <v/>
      </c>
    </row>
    <row r="289" spans="1:26">
      <c r="A289" s="31">
        <v>42705</v>
      </c>
      <c r="B289">
        <f t="shared" si="0"/>
        <v>2016</v>
      </c>
      <c r="C289">
        <f t="shared" si="1"/>
        <v>12</v>
      </c>
      <c r="D289">
        <v>289</v>
      </c>
      <c r="E289">
        <f>IF(ISBLANK(HLOOKUP(E$1, m_preprocess!$1:$1048576, monthly!$D289, FALSE)), "", HLOOKUP(E$1, m_preprocess!$1:$1048576, monthly!$D289, FALSE))</f>
        <v>111.65891173964958</v>
      </c>
      <c r="F289">
        <f>IF(ISBLANK(HLOOKUP(F$1, m_preprocess!$1:$1048576, monthly!$D289, FALSE)), "", HLOOKUP(F$1, m_preprocess!$1:$1048576, monthly!$D289, FALSE))</f>
        <v>120.61086808603018</v>
      </c>
      <c r="G289">
        <f>IF(ISBLANK(HLOOKUP(G$1, m_preprocess!$1:$1048576, monthly!$D289, FALSE)), "", HLOOKUP(G$1, m_preprocess!$1:$1048576, monthly!$D289, FALSE))</f>
        <v>100.89952717513479</v>
      </c>
      <c r="H289">
        <f>IF(ISBLANK(HLOOKUP(H$1, m_preprocess!$1:$1048576, monthly!$D289, FALSE)), "", HLOOKUP(H$1, m_preprocess!$1:$1048576, monthly!$D289, FALSE))</f>
        <v>166.759208851225</v>
      </c>
      <c r="I289">
        <f>IF(ISBLANK(HLOOKUP(I$1, m_preprocess!$1:$1048576, monthly!$D289, FALSE)), "", HLOOKUP(I$1, m_preprocess!$1:$1048576, monthly!$D289, FALSE))</f>
        <v>109.8</v>
      </c>
      <c r="J289">
        <f>IF(ISBLANK(HLOOKUP(J$1, m_preprocess!$1:$1048576, monthly!$D289, FALSE)), "", HLOOKUP(J$1, m_preprocess!$1:$1048576, monthly!$D289, FALSE))</f>
        <v>177.19</v>
      </c>
      <c r="K289">
        <f>IF(ISBLANK(HLOOKUP(K$1, m_preprocess!$1:$1048576, monthly!$D289, FALSE)), "", HLOOKUP(K$1, m_preprocess!$1:$1048576, monthly!$D289, FALSE))</f>
        <v>128.87502769861607</v>
      </c>
      <c r="L289">
        <f>IF(ISBLANK(HLOOKUP(L$1, m_preprocess!$1:$1048576, monthly!$D289, FALSE)), "", HLOOKUP(L$1, m_preprocess!$1:$1048576, monthly!$D289, FALSE))</f>
        <v>193.62397332056165</v>
      </c>
      <c r="M289">
        <f>IF(ISBLANK(HLOOKUP(M$1, m_preprocess!$1:$1048576, monthly!$D289, FALSE)), "", HLOOKUP(M$1, m_preprocess!$1:$1048576, monthly!$D289, FALSE))</f>
        <v>118.09140183866214</v>
      </c>
      <c r="N289">
        <f>IF(ISBLANK(HLOOKUP(N$1, m_preprocess!$1:$1048576, monthly!$D289, FALSE)), "", HLOOKUP(N$1, m_preprocess!$1:$1048576, monthly!$D289, FALSE))</f>
        <v>75.532571481899524</v>
      </c>
      <c r="O289">
        <f>IF(ISBLANK(HLOOKUP(O$1, m_preprocess!$1:$1048576, monthly!$D289, FALSE)), "", HLOOKUP(O$1, m_preprocess!$1:$1048576, monthly!$D289, FALSE))</f>
        <v>29.411399581800939</v>
      </c>
      <c r="P289">
        <f>IF(ISBLANK(HLOOKUP(P$1, m_preprocess!$1:$1048576, monthly!$D289, FALSE)), "", HLOOKUP(P$1, m_preprocess!$1:$1048576, monthly!$D289, FALSE))</f>
        <v>7.6564278242634067</v>
      </c>
      <c r="Q289">
        <f>IF(ISBLANK(HLOOKUP(Q$1, m_preprocess!$1:$1048576, monthly!$D289, FALSE)), "", HLOOKUP(Q$1, m_preprocess!$1:$1048576, monthly!$D289, FALSE))</f>
        <v>3.9344928051056884</v>
      </c>
      <c r="R289">
        <f>IF(ISBLANK(HLOOKUP(R$1, m_preprocess!$1:$1048576, monthly!$D289, FALSE)), "", HLOOKUP(R$1, m_preprocess!$1:$1048576, monthly!$D289, FALSE))</f>
        <v>3.7219350191577183</v>
      </c>
      <c r="S289">
        <f>IF(ISBLANK(HLOOKUP(S$1, m_preprocess!$1:$1048576, monthly!$D289, FALSE)), "", HLOOKUP(S$1, m_preprocess!$1:$1048576, monthly!$D289, FALSE))</f>
        <v>12.587286872197961</v>
      </c>
      <c r="T289">
        <f>IF(ISBLANK(HLOOKUP(T$1, m_preprocess!$1:$1048576, monthly!$D289, FALSE)), "", HLOOKUP(T$1, m_preprocess!$1:$1048576, monthly!$D289, FALSE))</f>
        <v>9.1676848853395771</v>
      </c>
      <c r="U289">
        <f>IF(ISBLANK(HLOOKUP(U$1, m_preprocess!$1:$1048576, monthly!$D289, FALSE)), "", HLOOKUP(U$1, m_preprocess!$1:$1048576, monthly!$D289, FALSE))</f>
        <v>764938.77721581701</v>
      </c>
      <c r="V289">
        <f>IF(ISBLANK(HLOOKUP(V$1, m_preprocess!$1:$1048576, monthly!$D289, FALSE)), "", HLOOKUP(V$1, m_preprocess!$1:$1048576, monthly!$D289, FALSE))</f>
        <v>3060283.6866243621</v>
      </c>
      <c r="W289">
        <f>IF(ISBLANK(HLOOKUP(W$1, m_preprocess!$1:$1048576, monthly!$D289, FALSE)), "", HLOOKUP(W$1, m_preprocess!$1:$1048576, monthly!$D289, FALSE))</f>
        <v>99.404389075559322</v>
      </c>
      <c r="X289">
        <f>IF(ISBLANK(HLOOKUP(X$1, m_preprocess!$1:$1048576, monthly!$D289, FALSE)), "", HLOOKUP(X$1, m_preprocess!$1:$1048576, monthly!$D289, FALSE))</f>
        <v>26709.184441494908</v>
      </c>
      <c r="Y289" t="str">
        <f>IF(ISBLANK(HLOOKUP(Y$1, m_preprocess!$1:$1048576, monthly!$D289, FALSE)), "", HLOOKUP(Y$1, m_preprocess!$1:$1048576, monthly!$D289, FALSE))</f>
        <v/>
      </c>
      <c r="Z289" t="str">
        <f>IF(ISBLANK(HLOOKUP(Z$1, m_preprocess!$1:$1048576, monthly!$D289, FALSE)), "", HLOOKUP(Z$1, m_preprocess!$1:$1048576, monthly!$D289, FALSE))</f>
        <v/>
      </c>
    </row>
    <row r="290" spans="1:26">
      <c r="A290" s="31">
        <v>42736</v>
      </c>
      <c r="B290">
        <f t="shared" si="0"/>
        <v>2017</v>
      </c>
      <c r="C290">
        <f t="shared" si="1"/>
        <v>1</v>
      </c>
      <c r="D290">
        <v>290</v>
      </c>
      <c r="E290">
        <f>IF(ISBLANK(HLOOKUP(E$1, m_preprocess!$1:$1048576, monthly!$D290, FALSE)), "", HLOOKUP(E$1, m_preprocess!$1:$1048576, monthly!$D290, FALSE))</f>
        <v>97.564979315994378</v>
      </c>
      <c r="F290">
        <f>IF(ISBLANK(HLOOKUP(F$1, m_preprocess!$1:$1048576, monthly!$D290, FALSE)), "", HLOOKUP(F$1, m_preprocess!$1:$1048576, monthly!$D290, FALSE))</f>
        <v>95.442306381526109</v>
      </c>
      <c r="G290">
        <f>IF(ISBLANK(HLOOKUP(G$1, m_preprocess!$1:$1048576, monthly!$D290, FALSE)), "", HLOOKUP(G$1, m_preprocess!$1:$1048576, monthly!$D290, FALSE))</f>
        <v>98.617998294320913</v>
      </c>
      <c r="H290">
        <f>IF(ISBLANK(HLOOKUP(H$1, m_preprocess!$1:$1048576, monthly!$D290, FALSE)), "", HLOOKUP(H$1, m_preprocess!$1:$1048576, monthly!$D290, FALSE))</f>
        <v>106.89906858223</v>
      </c>
      <c r="I290">
        <f>IF(ISBLANK(HLOOKUP(I$1, m_preprocess!$1:$1048576, monthly!$D290, FALSE)), "", HLOOKUP(I$1, m_preprocess!$1:$1048576, monthly!$D290, FALSE))</f>
        <v>59.2</v>
      </c>
      <c r="J290">
        <f>IF(ISBLANK(HLOOKUP(J$1, m_preprocess!$1:$1048576, monthly!$D290, FALSE)), "", HLOOKUP(J$1, m_preprocess!$1:$1048576, monthly!$D290, FALSE))</f>
        <v>151.65</v>
      </c>
      <c r="K290">
        <f>IF(ISBLANK(HLOOKUP(K$1, m_preprocess!$1:$1048576, monthly!$D290, FALSE)), "", HLOOKUP(K$1, m_preprocess!$1:$1048576, monthly!$D290, FALSE))</f>
        <v>128.41567176327155</v>
      </c>
      <c r="L290">
        <f>IF(ISBLANK(HLOOKUP(L$1, m_preprocess!$1:$1048576, monthly!$D290, FALSE)), "", HLOOKUP(L$1, m_preprocess!$1:$1048576, monthly!$D290, FALSE))</f>
        <v>155.14981646952364</v>
      </c>
      <c r="M290">
        <f>IF(ISBLANK(HLOOKUP(M$1, m_preprocess!$1:$1048576, monthly!$D290, FALSE)), "", HLOOKUP(M$1, m_preprocess!$1:$1048576, monthly!$D290, FALSE))</f>
        <v>101.75643246782113</v>
      </c>
      <c r="N290">
        <f>IF(ISBLANK(HLOOKUP(N$1, m_preprocess!$1:$1048576, monthly!$D290, FALSE)), "", HLOOKUP(N$1, m_preprocess!$1:$1048576, monthly!$D290, FALSE))</f>
        <v>53.393384001702515</v>
      </c>
      <c r="O290">
        <f>IF(ISBLANK(HLOOKUP(O$1, m_preprocess!$1:$1048576, monthly!$D290, FALSE)), "", HLOOKUP(O$1, m_preprocess!$1:$1048576, monthly!$D290, FALSE))</f>
        <v>25.857028629769715</v>
      </c>
      <c r="P290">
        <f>IF(ISBLANK(HLOOKUP(P$1, m_preprocess!$1:$1048576, monthly!$D290, FALSE)), "", HLOOKUP(P$1, m_preprocess!$1:$1048576, monthly!$D290, FALSE))</f>
        <v>6.231315596358793</v>
      </c>
      <c r="Q290">
        <f>IF(ISBLANK(HLOOKUP(Q$1, m_preprocess!$1:$1048576, monthly!$D290, FALSE)), "", HLOOKUP(Q$1, m_preprocess!$1:$1048576, monthly!$D290, FALSE))</f>
        <v>3.2984270892349028</v>
      </c>
      <c r="R290">
        <f>IF(ISBLANK(HLOOKUP(R$1, m_preprocess!$1:$1048576, monthly!$D290, FALSE)), "", HLOOKUP(R$1, m_preprocess!$1:$1048576, monthly!$D290, FALSE))</f>
        <v>2.9328885071238906</v>
      </c>
      <c r="S290">
        <f>IF(ISBLANK(HLOOKUP(S$1, m_preprocess!$1:$1048576, monthly!$D290, FALSE)), "", HLOOKUP(S$1, m_preprocess!$1:$1048576, monthly!$D290, FALSE))</f>
        <v>11.764982868939626</v>
      </c>
      <c r="T290">
        <f>IF(ISBLANK(HLOOKUP(T$1, m_preprocess!$1:$1048576, monthly!$D290, FALSE)), "", HLOOKUP(T$1, m_preprocess!$1:$1048576, monthly!$D290, FALSE))</f>
        <v>7.8607301644712937</v>
      </c>
      <c r="U290">
        <f>IF(ISBLANK(HLOOKUP(U$1, m_preprocess!$1:$1048576, monthly!$D290, FALSE)), "", HLOOKUP(U$1, m_preprocess!$1:$1048576, monthly!$D290, FALSE))</f>
        <v>705422.48465415137</v>
      </c>
      <c r="V290">
        <f>IF(ISBLANK(HLOOKUP(V$1, m_preprocess!$1:$1048576, monthly!$D290, FALSE)), "", HLOOKUP(V$1, m_preprocess!$1:$1048576, monthly!$D290, FALSE))</f>
        <v>2999193.6368749714</v>
      </c>
      <c r="W290">
        <f>IF(ISBLANK(HLOOKUP(W$1, m_preprocess!$1:$1048576, monthly!$D290, FALSE)), "", HLOOKUP(W$1, m_preprocess!$1:$1048576, monthly!$D290, FALSE))</f>
        <v>96.896322912913064</v>
      </c>
      <c r="X290">
        <f>IF(ISBLANK(HLOOKUP(X$1, m_preprocess!$1:$1048576, monthly!$D290, FALSE)), "", HLOOKUP(X$1, m_preprocess!$1:$1048576, monthly!$D290, FALSE))</f>
        <v>25901.487132532424</v>
      </c>
      <c r="Y290" t="str">
        <f>IF(ISBLANK(HLOOKUP(Y$1, m_preprocess!$1:$1048576, monthly!$D290, FALSE)), "", HLOOKUP(Y$1, m_preprocess!$1:$1048576, monthly!$D290, FALSE))</f>
        <v/>
      </c>
      <c r="Z290" t="str">
        <f>IF(ISBLANK(HLOOKUP(Z$1, m_preprocess!$1:$1048576, monthly!$D290, FALSE)), "", HLOOKUP(Z$1, m_preprocess!$1:$1048576, monthly!$D290, FALSE))</f>
        <v/>
      </c>
    </row>
    <row r="291" spans="1:26">
      <c r="A291" s="31">
        <v>42767</v>
      </c>
      <c r="B291">
        <f t="shared" si="0"/>
        <v>2017</v>
      </c>
      <c r="C291">
        <f t="shared" si="1"/>
        <v>2</v>
      </c>
      <c r="D291">
        <v>291</v>
      </c>
      <c r="E291">
        <f>IF(ISBLANK(HLOOKUP(E$1, m_preprocess!$1:$1048576, monthly!$D291, FALSE)), "", HLOOKUP(E$1, m_preprocess!$1:$1048576, monthly!$D291, FALSE))</f>
        <v>97.840667682742804</v>
      </c>
      <c r="F291">
        <f>IF(ISBLANK(HLOOKUP(F$1, m_preprocess!$1:$1048576, monthly!$D291, FALSE)), "", HLOOKUP(F$1, m_preprocess!$1:$1048576, monthly!$D291, FALSE))</f>
        <v>95.754415968350344</v>
      </c>
      <c r="G291">
        <f>IF(ISBLANK(HLOOKUP(G$1, m_preprocess!$1:$1048576, monthly!$D291, FALSE)), "", HLOOKUP(G$1, m_preprocess!$1:$1048576, monthly!$D291, FALSE))</f>
        <v>101.24567805927003</v>
      </c>
      <c r="H291">
        <f>IF(ISBLANK(HLOOKUP(H$1, m_preprocess!$1:$1048576, monthly!$D291, FALSE)), "", HLOOKUP(H$1, m_preprocess!$1:$1048576, monthly!$D291, FALSE))</f>
        <v>97.372135577498</v>
      </c>
      <c r="I291">
        <f>IF(ISBLANK(HLOOKUP(I$1, m_preprocess!$1:$1048576, monthly!$D291, FALSE)), "", HLOOKUP(I$1, m_preprocess!$1:$1048576, monthly!$D291, FALSE))</f>
        <v>74.400000000000006</v>
      </c>
      <c r="J291">
        <f>IF(ISBLANK(HLOOKUP(J$1, m_preprocess!$1:$1048576, monthly!$D291, FALSE)), "", HLOOKUP(J$1, m_preprocess!$1:$1048576, monthly!$D291, FALSE))</f>
        <v>142.78</v>
      </c>
      <c r="K291">
        <f>IF(ISBLANK(HLOOKUP(K$1, m_preprocess!$1:$1048576, monthly!$D291, FALSE)), "", HLOOKUP(K$1, m_preprocess!$1:$1048576, monthly!$D291, FALSE))</f>
        <v>126.63090682330693</v>
      </c>
      <c r="L291">
        <f>IF(ISBLANK(HLOOKUP(L$1, m_preprocess!$1:$1048576, monthly!$D291, FALSE)), "", HLOOKUP(L$1, m_preprocess!$1:$1048576, monthly!$D291, FALSE))</f>
        <v>156.34854329210037</v>
      </c>
      <c r="M291">
        <f>IF(ISBLANK(HLOOKUP(M$1, m_preprocess!$1:$1048576, monthly!$D291, FALSE)), "", HLOOKUP(M$1, m_preprocess!$1:$1048576, monthly!$D291, FALSE))</f>
        <v>92.924663885416692</v>
      </c>
      <c r="N291">
        <f>IF(ISBLANK(HLOOKUP(N$1, m_preprocess!$1:$1048576, monthly!$D291, FALSE)), "", HLOOKUP(N$1, m_preprocess!$1:$1048576, monthly!$D291, FALSE))</f>
        <v>63.42387940668371</v>
      </c>
      <c r="O291">
        <f>IF(ISBLANK(HLOOKUP(O$1, m_preprocess!$1:$1048576, monthly!$D291, FALSE)), "", HLOOKUP(O$1, m_preprocess!$1:$1048576, monthly!$D291, FALSE))</f>
        <v>26.926507278925936</v>
      </c>
      <c r="P291">
        <f>IF(ISBLANK(HLOOKUP(P$1, m_preprocess!$1:$1048576, monthly!$D291, FALSE)), "", HLOOKUP(P$1, m_preprocess!$1:$1048576, monthly!$D291, FALSE))</f>
        <v>6.3987030846446373</v>
      </c>
      <c r="Q291">
        <f>IF(ISBLANK(HLOOKUP(Q$1, m_preprocess!$1:$1048576, monthly!$D291, FALSE)), "", HLOOKUP(Q$1, m_preprocess!$1:$1048576, monthly!$D291, FALSE))</f>
        <v>3.3066392492254719</v>
      </c>
      <c r="R291">
        <f>IF(ISBLANK(HLOOKUP(R$1, m_preprocess!$1:$1048576, monthly!$D291, FALSE)), "", HLOOKUP(R$1, m_preprocess!$1:$1048576, monthly!$D291, FALSE))</f>
        <v>3.0920638354191654</v>
      </c>
      <c r="S291">
        <f>IF(ISBLANK(HLOOKUP(S$1, m_preprocess!$1:$1048576, monthly!$D291, FALSE)), "", HLOOKUP(S$1, m_preprocess!$1:$1048576, monthly!$D291, FALSE))</f>
        <v>13.158996269537662</v>
      </c>
      <c r="T291">
        <f>IF(ISBLANK(HLOOKUP(T$1, m_preprocess!$1:$1048576, monthly!$D291, FALSE)), "", HLOOKUP(T$1, m_preprocess!$1:$1048576, monthly!$D291, FALSE))</f>
        <v>7.3688079247436304</v>
      </c>
      <c r="U291">
        <f>IF(ISBLANK(HLOOKUP(U$1, m_preprocess!$1:$1048576, monthly!$D291, FALSE)), "", HLOOKUP(U$1, m_preprocess!$1:$1048576, monthly!$D291, FALSE))</f>
        <v>708994.94438414625</v>
      </c>
      <c r="V291">
        <f>IF(ISBLANK(HLOOKUP(V$1, m_preprocess!$1:$1048576, monthly!$D291, FALSE)), "", HLOOKUP(V$1, m_preprocess!$1:$1048576, monthly!$D291, FALSE))</f>
        <v>3012564.1312724063</v>
      </c>
      <c r="W291">
        <f>IF(ISBLANK(HLOOKUP(W$1, m_preprocess!$1:$1048576, monthly!$D291, FALSE)), "", HLOOKUP(W$1, m_preprocess!$1:$1048576, monthly!$D291, FALSE))</f>
        <v>94.385740693017894</v>
      </c>
      <c r="X291">
        <f>IF(ISBLANK(HLOOKUP(X$1, m_preprocess!$1:$1048576, monthly!$D291, FALSE)), "", HLOOKUP(X$1, m_preprocess!$1:$1048576, monthly!$D291, FALSE))</f>
        <v>25717.582460932212</v>
      </c>
      <c r="Y291" t="str">
        <f>IF(ISBLANK(HLOOKUP(Y$1, m_preprocess!$1:$1048576, monthly!$D291, FALSE)), "", HLOOKUP(Y$1, m_preprocess!$1:$1048576, monthly!$D291, FALSE))</f>
        <v/>
      </c>
      <c r="Z291" t="str">
        <f>IF(ISBLANK(HLOOKUP(Z$1, m_preprocess!$1:$1048576, monthly!$D291, FALSE)), "", HLOOKUP(Z$1, m_preprocess!$1:$1048576, monthly!$D291, FALSE))</f>
        <v/>
      </c>
    </row>
    <row r="292" spans="1:26">
      <c r="A292" s="31">
        <v>42795</v>
      </c>
      <c r="B292">
        <f t="shared" si="0"/>
        <v>2017</v>
      </c>
      <c r="C292">
        <f t="shared" si="1"/>
        <v>3</v>
      </c>
      <c r="D292">
        <v>292</v>
      </c>
      <c r="E292">
        <f>IF(ISBLANK(HLOOKUP(E$1, m_preprocess!$1:$1048576, monthly!$D292, FALSE)), "", HLOOKUP(E$1, m_preprocess!$1:$1048576, monthly!$D292, FALSE))</f>
        <v>107.29102312155347</v>
      </c>
      <c r="F292">
        <f>IF(ISBLANK(HLOOKUP(F$1, m_preprocess!$1:$1048576, monthly!$D292, FALSE)), "", HLOOKUP(F$1, m_preprocess!$1:$1048576, monthly!$D292, FALSE))</f>
        <v>105.12738885711532</v>
      </c>
      <c r="G292">
        <f>IF(ISBLANK(HLOOKUP(G$1, m_preprocess!$1:$1048576, monthly!$D292, FALSE)), "", HLOOKUP(G$1, m_preprocess!$1:$1048576, monthly!$D292, FALSE))</f>
        <v>101.52117956566433</v>
      </c>
      <c r="H292">
        <f>IF(ISBLANK(HLOOKUP(H$1, m_preprocess!$1:$1048576, monthly!$D292, FALSE)), "", HLOOKUP(H$1, m_preprocess!$1:$1048576, monthly!$D292, FALSE))</f>
        <v>109.721796435657</v>
      </c>
      <c r="I292">
        <f>IF(ISBLANK(HLOOKUP(I$1, m_preprocess!$1:$1048576, monthly!$D292, FALSE)), "", HLOOKUP(I$1, m_preprocess!$1:$1048576, monthly!$D292, FALSE))</f>
        <v>76.3</v>
      </c>
      <c r="J292">
        <f>IF(ISBLANK(HLOOKUP(J$1, m_preprocess!$1:$1048576, monthly!$D292, FALSE)), "", HLOOKUP(J$1, m_preprocess!$1:$1048576, monthly!$D292, FALSE))</f>
        <v>147.83000000000001</v>
      </c>
      <c r="K292">
        <f>IF(ISBLANK(HLOOKUP(K$1, m_preprocess!$1:$1048576, monthly!$D292, FALSE)), "", HLOOKUP(K$1, m_preprocess!$1:$1048576, monthly!$D292, FALSE))</f>
        <v>124.59503909153167</v>
      </c>
      <c r="L292">
        <f>IF(ISBLANK(HLOOKUP(L$1, m_preprocess!$1:$1048576, monthly!$D292, FALSE)), "", HLOOKUP(L$1, m_preprocess!$1:$1048576, monthly!$D292, FALSE))</f>
        <v>192.55117817683185</v>
      </c>
      <c r="M292">
        <f>IF(ISBLANK(HLOOKUP(M$1, m_preprocess!$1:$1048576, monthly!$D292, FALSE)), "", HLOOKUP(M$1, m_preprocess!$1:$1048576, monthly!$D292, FALSE))</f>
        <v>112.47919235528576</v>
      </c>
      <c r="N292">
        <f>IF(ISBLANK(HLOOKUP(N$1, m_preprocess!$1:$1048576, monthly!$D292, FALSE)), "", HLOOKUP(N$1, m_preprocess!$1:$1048576, monthly!$D292, FALSE))</f>
        <v>80.071985821546093</v>
      </c>
      <c r="O292">
        <f>IF(ISBLANK(HLOOKUP(O$1, m_preprocess!$1:$1048576, monthly!$D292, FALSE)), "", HLOOKUP(O$1, m_preprocess!$1:$1048576, monthly!$D292, FALSE))</f>
        <v>30.185872372476737</v>
      </c>
      <c r="P292">
        <f>IF(ISBLANK(HLOOKUP(P$1, m_preprocess!$1:$1048576, monthly!$D292, FALSE)), "", HLOOKUP(P$1, m_preprocess!$1:$1048576, monthly!$D292, FALSE))</f>
        <v>6.8278576958340427</v>
      </c>
      <c r="Q292">
        <f>IF(ISBLANK(HLOOKUP(Q$1, m_preprocess!$1:$1048576, monthly!$D292, FALSE)), "", HLOOKUP(Q$1, m_preprocess!$1:$1048576, monthly!$D292, FALSE))</f>
        <v>3.6635511254964279</v>
      </c>
      <c r="R292">
        <f>IF(ISBLANK(HLOOKUP(R$1, m_preprocess!$1:$1048576, monthly!$D292, FALSE)), "", HLOOKUP(R$1, m_preprocess!$1:$1048576, monthly!$D292, FALSE))</f>
        <v>3.1643065703376152</v>
      </c>
      <c r="S292">
        <f>IF(ISBLANK(HLOOKUP(S$1, m_preprocess!$1:$1048576, monthly!$D292, FALSE)), "", HLOOKUP(S$1, m_preprocess!$1:$1048576, monthly!$D292, FALSE))</f>
        <v>13.993795584133615</v>
      </c>
      <c r="T292">
        <f>IF(ISBLANK(HLOOKUP(T$1, m_preprocess!$1:$1048576, monthly!$D292, FALSE)), "", HLOOKUP(T$1, m_preprocess!$1:$1048576, monthly!$D292, FALSE))</f>
        <v>9.364219092509078</v>
      </c>
      <c r="U292">
        <f>IF(ISBLANK(HLOOKUP(U$1, m_preprocess!$1:$1048576, monthly!$D292, FALSE)), "", HLOOKUP(U$1, m_preprocess!$1:$1048576, monthly!$D292, FALSE))</f>
        <v>683525.1689471337</v>
      </c>
      <c r="V292">
        <f>IF(ISBLANK(HLOOKUP(V$1, m_preprocess!$1:$1048576, monthly!$D292, FALSE)), "", HLOOKUP(V$1, m_preprocess!$1:$1048576, monthly!$D292, FALSE))</f>
        <v>2990255.6747142444</v>
      </c>
      <c r="W292">
        <f>IF(ISBLANK(HLOOKUP(W$1, m_preprocess!$1:$1048576, monthly!$D292, FALSE)), "", HLOOKUP(W$1, m_preprocess!$1:$1048576, monthly!$D292, FALSE))</f>
        <v>95.864917491997588</v>
      </c>
      <c r="X292" t="str">
        <f>IF(ISBLANK(HLOOKUP(X$1, m_preprocess!$1:$1048576, monthly!$D292, FALSE)), "", HLOOKUP(X$1, m_preprocess!$1:$1048576, monthly!$D292, FALSE))</f>
        <v/>
      </c>
      <c r="Y292" t="str">
        <f>IF(ISBLANK(HLOOKUP(Y$1, m_preprocess!$1:$1048576, monthly!$D292, FALSE)), "", HLOOKUP(Y$1, m_preprocess!$1:$1048576, monthly!$D292, FALSE))</f>
        <v/>
      </c>
      <c r="Z292" t="str">
        <f>IF(ISBLANK(HLOOKUP(Z$1, m_preprocess!$1:$1048576, monthly!$D292, FALSE)), "", HLOOKUP(Z$1, m_preprocess!$1:$1048576, monthly!$D292, FALSE))</f>
        <v/>
      </c>
    </row>
    <row r="293" spans="1:26">
      <c r="A293" s="31">
        <v>42826</v>
      </c>
      <c r="B293">
        <f t="shared" si="0"/>
        <v>2017</v>
      </c>
      <c r="C293">
        <f t="shared" si="1"/>
        <v>4</v>
      </c>
      <c r="D293">
        <v>293</v>
      </c>
      <c r="E293">
        <f>IF(ISBLANK(HLOOKUP(E$1, m_preprocess!$1:$1048576, monthly!$D293, FALSE)), "", HLOOKUP(E$1, m_preprocess!$1:$1048576, monthly!$D293, FALSE))</f>
        <v>97.189034519145039</v>
      </c>
      <c r="F293">
        <f>IF(ISBLANK(HLOOKUP(F$1, m_preprocess!$1:$1048576, monthly!$D293, FALSE)), "", HLOOKUP(F$1, m_preprocess!$1:$1048576, monthly!$D293, FALSE))</f>
        <v>98.551245308919306</v>
      </c>
      <c r="G293">
        <f>IF(ISBLANK(HLOOKUP(G$1, m_preprocess!$1:$1048576, monthly!$D293, FALSE)), "", HLOOKUP(G$1, m_preprocess!$1:$1048576, monthly!$D293, FALSE))</f>
        <v>101.11440151046975</v>
      </c>
      <c r="H293">
        <f>IF(ISBLANK(HLOOKUP(H$1, m_preprocess!$1:$1048576, monthly!$D293, FALSE)), "", HLOOKUP(H$1, m_preprocess!$1:$1048576, monthly!$D293, FALSE))</f>
        <v>103.01417211574601</v>
      </c>
      <c r="I293">
        <f>IF(ISBLANK(HLOOKUP(I$1, m_preprocess!$1:$1048576, monthly!$D293, FALSE)), "", HLOOKUP(I$1, m_preprocess!$1:$1048576, monthly!$D293, FALSE))</f>
        <v>69</v>
      </c>
      <c r="J293">
        <f>IF(ISBLANK(HLOOKUP(J$1, m_preprocess!$1:$1048576, monthly!$D293, FALSE)), "", HLOOKUP(J$1, m_preprocess!$1:$1048576, monthly!$D293, FALSE))</f>
        <v>149.53</v>
      </c>
      <c r="K293">
        <f>IF(ISBLANK(HLOOKUP(K$1, m_preprocess!$1:$1048576, monthly!$D293, FALSE)), "", HLOOKUP(K$1, m_preprocess!$1:$1048576, monthly!$D293, FALSE))</f>
        <v>124.72002059264136</v>
      </c>
      <c r="L293">
        <f>IF(ISBLANK(HLOOKUP(L$1, m_preprocess!$1:$1048576, monthly!$D293, FALSE)), "", HLOOKUP(L$1, m_preprocess!$1:$1048576, monthly!$D293, FALSE))</f>
        <v>154.95186069647878</v>
      </c>
      <c r="M293">
        <f>IF(ISBLANK(HLOOKUP(M$1, m_preprocess!$1:$1048576, monthly!$D293, FALSE)), "", HLOOKUP(M$1, m_preprocess!$1:$1048576, monthly!$D293, FALSE))</f>
        <v>94.208379544325368</v>
      </c>
      <c r="N293">
        <f>IF(ISBLANK(HLOOKUP(N$1, m_preprocess!$1:$1048576, monthly!$D293, FALSE)), "", HLOOKUP(N$1, m_preprocess!$1:$1048576, monthly!$D293, FALSE))</f>
        <v>60.743481152153429</v>
      </c>
      <c r="O293">
        <f>IF(ISBLANK(HLOOKUP(O$1, m_preprocess!$1:$1048576, monthly!$D293, FALSE)), "", HLOOKUP(O$1, m_preprocess!$1:$1048576, monthly!$D293, FALSE))</f>
        <v>29.919400720332703</v>
      </c>
      <c r="P293">
        <f>IF(ISBLANK(HLOOKUP(P$1, m_preprocess!$1:$1048576, monthly!$D293, FALSE)), "", HLOOKUP(P$1, m_preprocess!$1:$1048576, monthly!$D293, FALSE))</f>
        <v>6.0244628777440195</v>
      </c>
      <c r="Q293">
        <f>IF(ISBLANK(HLOOKUP(Q$1, m_preprocess!$1:$1048576, monthly!$D293, FALSE)), "", HLOOKUP(Q$1, m_preprocess!$1:$1048576, monthly!$D293, FALSE))</f>
        <v>3.177917141515199</v>
      </c>
      <c r="R293">
        <f>IF(ISBLANK(HLOOKUP(R$1, m_preprocess!$1:$1048576, monthly!$D293, FALSE)), "", HLOOKUP(R$1, m_preprocess!$1:$1048576, monthly!$D293, FALSE))</f>
        <v>2.8465457362288213</v>
      </c>
      <c r="S293">
        <f>IF(ISBLANK(HLOOKUP(S$1, m_preprocess!$1:$1048576, monthly!$D293, FALSE)), "", HLOOKUP(S$1, m_preprocess!$1:$1048576, monthly!$D293, FALSE))</f>
        <v>14.031670201583067</v>
      </c>
      <c r="T293">
        <f>IF(ISBLANK(HLOOKUP(T$1, m_preprocess!$1:$1048576, monthly!$D293, FALSE)), "", HLOOKUP(T$1, m_preprocess!$1:$1048576, monthly!$D293, FALSE))</f>
        <v>9.8632676410056188</v>
      </c>
      <c r="U293">
        <f>IF(ISBLANK(HLOOKUP(U$1, m_preprocess!$1:$1048576, monthly!$D293, FALSE)), "", HLOOKUP(U$1, m_preprocess!$1:$1048576, monthly!$D293, FALSE))</f>
        <v>666349.1191684861</v>
      </c>
      <c r="V293">
        <f>IF(ISBLANK(HLOOKUP(V$1, m_preprocess!$1:$1048576, monthly!$D293, FALSE)), "", HLOOKUP(V$1, m_preprocess!$1:$1048576, monthly!$D293, FALSE))</f>
        <v>2989600.1140716155</v>
      </c>
      <c r="W293">
        <f>IF(ISBLANK(HLOOKUP(W$1, m_preprocess!$1:$1048576, monthly!$D293, FALSE)), "", HLOOKUP(W$1, m_preprocess!$1:$1048576, monthly!$D293, FALSE))</f>
        <v>94.28099097531134</v>
      </c>
      <c r="X293" t="str">
        <f>IF(ISBLANK(HLOOKUP(X$1, m_preprocess!$1:$1048576, monthly!$D293, FALSE)), "", HLOOKUP(X$1, m_preprocess!$1:$1048576, monthly!$D293, FALSE))</f>
        <v/>
      </c>
      <c r="Y293" t="str">
        <f>IF(ISBLANK(HLOOKUP(Y$1, m_preprocess!$1:$1048576, monthly!$D293, FALSE)), "", HLOOKUP(Y$1, m_preprocess!$1:$1048576, monthly!$D293, FALSE))</f>
        <v/>
      </c>
      <c r="Z293" t="str">
        <f>IF(ISBLANK(HLOOKUP(Z$1, m_preprocess!$1:$1048576, monthly!$D293, FALSE)), "", HLOOKUP(Z$1, m_preprocess!$1:$1048576, monthly!$D293, FALSE))</f>
        <v/>
      </c>
    </row>
    <row r="294" spans="1:26">
      <c r="A294" s="31">
        <v>42856</v>
      </c>
      <c r="B294">
        <f t="shared" si="0"/>
        <v>2017</v>
      </c>
      <c r="C294">
        <f t="shared" si="1"/>
        <v>5</v>
      </c>
      <c r="D294">
        <v>294</v>
      </c>
      <c r="E294">
        <f>IF(ISBLANK(HLOOKUP(E$1, m_preprocess!$1:$1048576, monthly!$D294, FALSE)), "", HLOOKUP(E$1, m_preprocess!$1:$1048576, monthly!$D294, FALSE))</f>
        <v>105.25944672397992</v>
      </c>
      <c r="F294">
        <f>IF(ISBLANK(HLOOKUP(F$1, m_preprocess!$1:$1048576, monthly!$D294, FALSE)), "", HLOOKUP(F$1, m_preprocess!$1:$1048576, monthly!$D294, FALSE))</f>
        <v>102.78000901097811</v>
      </c>
      <c r="G294">
        <f>IF(ISBLANK(HLOOKUP(G$1, m_preprocess!$1:$1048576, monthly!$D294, FALSE)), "", HLOOKUP(G$1, m_preprocess!$1:$1048576, monthly!$D294, FALSE))</f>
        <v>101.25573416251092</v>
      </c>
      <c r="H294">
        <f>IF(ISBLANK(HLOOKUP(H$1, m_preprocess!$1:$1048576, monthly!$D294, FALSE)), "", HLOOKUP(H$1, m_preprocess!$1:$1048576, monthly!$D294, FALSE))</f>
        <v>107.59055884584301</v>
      </c>
      <c r="I294">
        <f>IF(ISBLANK(HLOOKUP(I$1, m_preprocess!$1:$1048576, monthly!$D294, FALSE)), "", HLOOKUP(I$1, m_preprocess!$1:$1048576, monthly!$D294, FALSE))</f>
        <v>73.2</v>
      </c>
      <c r="J294">
        <f>IF(ISBLANK(HLOOKUP(J$1, m_preprocess!$1:$1048576, monthly!$D294, FALSE)), "", HLOOKUP(J$1, m_preprocess!$1:$1048576, monthly!$D294, FALSE))</f>
        <v>156.16</v>
      </c>
      <c r="K294">
        <f>IF(ISBLANK(HLOOKUP(K$1, m_preprocess!$1:$1048576, monthly!$D294, FALSE)), "", HLOOKUP(K$1, m_preprocess!$1:$1048576, monthly!$D294, FALSE))</f>
        <v>122.66931859807219</v>
      </c>
      <c r="L294">
        <f>IF(ISBLANK(HLOOKUP(L$1, m_preprocess!$1:$1048576, monthly!$D294, FALSE)), "", HLOOKUP(L$1, m_preprocess!$1:$1048576, monthly!$D294, FALSE))</f>
        <v>204.48629262105294</v>
      </c>
      <c r="M294">
        <f>IF(ISBLANK(HLOOKUP(M$1, m_preprocess!$1:$1048576, monthly!$D294, FALSE)), "", HLOOKUP(M$1, m_preprocess!$1:$1048576, monthly!$D294, FALSE))</f>
        <v>121.80787533302087</v>
      </c>
      <c r="N294">
        <f>IF(ISBLANK(HLOOKUP(N$1, m_preprocess!$1:$1048576, monthly!$D294, FALSE)), "", HLOOKUP(N$1, m_preprocess!$1:$1048576, monthly!$D294, FALSE))</f>
        <v>82.678417288032065</v>
      </c>
      <c r="O294">
        <f>IF(ISBLANK(HLOOKUP(O$1, m_preprocess!$1:$1048576, monthly!$D294, FALSE)), "", HLOOKUP(O$1, m_preprocess!$1:$1048576, monthly!$D294, FALSE))</f>
        <v>27.499701356905746</v>
      </c>
      <c r="P294">
        <f>IF(ISBLANK(HLOOKUP(P$1, m_preprocess!$1:$1048576, monthly!$D294, FALSE)), "", HLOOKUP(P$1, m_preprocess!$1:$1048576, monthly!$D294, FALSE))</f>
        <v>6.3463283998900568</v>
      </c>
      <c r="Q294">
        <f>IF(ISBLANK(HLOOKUP(Q$1, m_preprocess!$1:$1048576, monthly!$D294, FALSE)), "", HLOOKUP(Q$1, m_preprocess!$1:$1048576, monthly!$D294, FALSE))</f>
        <v>3.3870476681011867</v>
      </c>
      <c r="R294">
        <f>IF(ISBLANK(HLOOKUP(R$1, m_preprocess!$1:$1048576, monthly!$D294, FALSE)), "", HLOOKUP(R$1, m_preprocess!$1:$1048576, monthly!$D294, FALSE))</f>
        <v>2.9592807317888705</v>
      </c>
      <c r="S294">
        <f>IF(ISBLANK(HLOOKUP(S$1, m_preprocess!$1:$1048576, monthly!$D294, FALSE)), "", HLOOKUP(S$1, m_preprocess!$1:$1048576, monthly!$D294, FALSE))</f>
        <v>12.548844738180938</v>
      </c>
      <c r="T294">
        <f>IF(ISBLANK(HLOOKUP(T$1, m_preprocess!$1:$1048576, monthly!$D294, FALSE)), "", HLOOKUP(T$1, m_preprocess!$1:$1048576, monthly!$D294, FALSE))</f>
        <v>8.6045282188347567</v>
      </c>
      <c r="U294">
        <f>IF(ISBLANK(HLOOKUP(U$1, m_preprocess!$1:$1048576, monthly!$D294, FALSE)), "", HLOOKUP(U$1, m_preprocess!$1:$1048576, monthly!$D294, FALSE))</f>
        <v>662438.46178723394</v>
      </c>
      <c r="V294">
        <f>IF(ISBLANK(HLOOKUP(V$1, m_preprocess!$1:$1048576, monthly!$D294, FALSE)), "", HLOOKUP(V$1, m_preprocess!$1:$1048576, monthly!$D294, FALSE))</f>
        <v>2982750.5626085973</v>
      </c>
      <c r="W294">
        <f>IF(ISBLANK(HLOOKUP(W$1, m_preprocess!$1:$1048576, monthly!$D294, FALSE)), "", HLOOKUP(W$1, m_preprocess!$1:$1048576, monthly!$D294, FALSE))</f>
        <v>95.907497020396036</v>
      </c>
      <c r="X294" t="str">
        <f>IF(ISBLANK(HLOOKUP(X$1, m_preprocess!$1:$1048576, monthly!$D294, FALSE)), "", HLOOKUP(X$1, m_preprocess!$1:$1048576, monthly!$D294, FALSE))</f>
        <v/>
      </c>
      <c r="Y294" t="str">
        <f>IF(ISBLANK(HLOOKUP(Y$1, m_preprocess!$1:$1048576, monthly!$D294, FALSE)), "", HLOOKUP(Y$1, m_preprocess!$1:$1048576, monthly!$D294, FALSE))</f>
        <v/>
      </c>
      <c r="Z294" t="str">
        <f>IF(ISBLANK(HLOOKUP(Z$1, m_preprocess!$1:$1048576, monthly!$D294, FALSE)), "", HLOOKUP(Z$1, m_preprocess!$1:$1048576, monthly!$D294, FALSE))</f>
        <v/>
      </c>
    </row>
    <row r="295" spans="1:26">
      <c r="A295" s="31">
        <v>42887</v>
      </c>
      <c r="B295">
        <f t="shared" si="0"/>
        <v>2017</v>
      </c>
      <c r="C295">
        <f t="shared" si="1"/>
        <v>6</v>
      </c>
      <c r="D295">
        <v>295</v>
      </c>
      <c r="E295">
        <f>IF(ISBLANK(HLOOKUP(E$1, m_preprocess!$1:$1048576, monthly!$D295, FALSE)), "", HLOOKUP(E$1, m_preprocess!$1:$1048576, monthly!$D295, FALSE))</f>
        <v>104.11794915354162</v>
      </c>
      <c r="F295">
        <f>IF(ISBLANK(HLOOKUP(F$1, m_preprocess!$1:$1048576, monthly!$D295, FALSE)), "", HLOOKUP(F$1, m_preprocess!$1:$1048576, monthly!$D295, FALSE))</f>
        <v>105.61791451829666</v>
      </c>
      <c r="G295">
        <f>IF(ISBLANK(HLOOKUP(G$1, m_preprocess!$1:$1048576, monthly!$D295, FALSE)), "", HLOOKUP(G$1, m_preprocess!$1:$1048576, monthly!$D295, FALSE))</f>
        <v>100.9041005213313</v>
      </c>
      <c r="H295">
        <f>IF(ISBLANK(HLOOKUP(H$1, m_preprocess!$1:$1048576, monthly!$D295, FALSE)), "", HLOOKUP(H$1, m_preprocess!$1:$1048576, monthly!$D295, FALSE))</f>
        <v>108.424199437273</v>
      </c>
      <c r="I295">
        <f>IF(ISBLANK(HLOOKUP(I$1, m_preprocess!$1:$1048576, monthly!$D295, FALSE)), "", HLOOKUP(I$1, m_preprocess!$1:$1048576, monthly!$D295, FALSE))</f>
        <v>68.900000000000006</v>
      </c>
      <c r="J295">
        <f>IF(ISBLANK(HLOOKUP(J$1, m_preprocess!$1:$1048576, monthly!$D295, FALSE)), "", HLOOKUP(J$1, m_preprocess!$1:$1048576, monthly!$D295, FALSE))</f>
        <v>157.30000000000001</v>
      </c>
      <c r="K295">
        <f>IF(ISBLANK(HLOOKUP(K$1, m_preprocess!$1:$1048576, monthly!$D295, FALSE)), "", HLOOKUP(K$1, m_preprocess!$1:$1048576, monthly!$D295, FALSE))</f>
        <v>120.65125272280514</v>
      </c>
      <c r="L295">
        <f>IF(ISBLANK(HLOOKUP(L$1, m_preprocess!$1:$1048576, monthly!$D295, FALSE)), "", HLOOKUP(L$1, m_preprocess!$1:$1048576, monthly!$D295, FALSE))</f>
        <v>168.95368504066965</v>
      </c>
      <c r="M295">
        <f>IF(ISBLANK(HLOOKUP(M$1, m_preprocess!$1:$1048576, monthly!$D295, FALSE)), "", HLOOKUP(M$1, m_preprocess!$1:$1048576, monthly!$D295, FALSE))</f>
        <v>88.996243643672827</v>
      </c>
      <c r="N295">
        <f>IF(ISBLANK(HLOOKUP(N$1, m_preprocess!$1:$1048576, monthly!$D295, FALSE)), "", HLOOKUP(N$1, m_preprocess!$1:$1048576, monthly!$D295, FALSE))</f>
        <v>79.957441396996828</v>
      </c>
      <c r="O295">
        <f>IF(ISBLANK(HLOOKUP(O$1, m_preprocess!$1:$1048576, monthly!$D295, FALSE)), "", HLOOKUP(O$1, m_preprocess!$1:$1048576, monthly!$D295, FALSE))</f>
        <v>27.757309317216954</v>
      </c>
      <c r="P295">
        <f>IF(ISBLANK(HLOOKUP(P$1, m_preprocess!$1:$1048576, monthly!$D295, FALSE)), "", HLOOKUP(P$1, m_preprocess!$1:$1048576, monthly!$D295, FALSE))</f>
        <v>6.5987644892243527</v>
      </c>
      <c r="Q295">
        <f>IF(ISBLANK(HLOOKUP(Q$1, m_preprocess!$1:$1048576, monthly!$D295, FALSE)), "", HLOOKUP(Q$1, m_preprocess!$1:$1048576, monthly!$D295, FALSE))</f>
        <v>3.6913479188977405</v>
      </c>
      <c r="R295">
        <f>IF(ISBLANK(HLOOKUP(R$1, m_preprocess!$1:$1048576, monthly!$D295, FALSE)), "", HLOOKUP(R$1, m_preprocess!$1:$1048576, monthly!$D295, FALSE))</f>
        <v>2.9074165703266117</v>
      </c>
      <c r="S295">
        <f>IF(ISBLANK(HLOOKUP(S$1, m_preprocess!$1:$1048576, monthly!$D295, FALSE)), "", HLOOKUP(S$1, m_preprocess!$1:$1048576, monthly!$D295, FALSE))</f>
        <v>12.658651269746242</v>
      </c>
      <c r="T295">
        <f>IF(ISBLANK(HLOOKUP(T$1, m_preprocess!$1:$1048576, monthly!$D295, FALSE)), "", HLOOKUP(T$1, m_preprocess!$1:$1048576, monthly!$D295, FALSE))</f>
        <v>8.499893558246356</v>
      </c>
      <c r="U295">
        <f>IF(ISBLANK(HLOOKUP(U$1, m_preprocess!$1:$1048576, monthly!$D295, FALSE)), "", HLOOKUP(U$1, m_preprocess!$1:$1048576, monthly!$D295, FALSE))</f>
        <v>674950.25421346189</v>
      </c>
      <c r="V295">
        <f>IF(ISBLANK(HLOOKUP(V$1, m_preprocess!$1:$1048576, monthly!$D295, FALSE)), "", HLOOKUP(V$1, m_preprocess!$1:$1048576, monthly!$D295, FALSE))</f>
        <v>3010630.3018717631</v>
      </c>
      <c r="W295">
        <f>IF(ISBLANK(HLOOKUP(W$1, m_preprocess!$1:$1048576, monthly!$D295, FALSE)), "", HLOOKUP(W$1, m_preprocess!$1:$1048576, monthly!$D295, FALSE))</f>
        <v>97.91181475696861</v>
      </c>
      <c r="X295" t="str">
        <f>IF(ISBLANK(HLOOKUP(X$1, m_preprocess!$1:$1048576, monthly!$D295, FALSE)), "", HLOOKUP(X$1, m_preprocess!$1:$1048576, monthly!$D295, FALSE))</f>
        <v/>
      </c>
      <c r="Y295" t="str">
        <f>IF(ISBLANK(HLOOKUP(Y$1, m_preprocess!$1:$1048576, monthly!$D295, FALSE)), "", HLOOKUP(Y$1, m_preprocess!$1:$1048576, monthly!$D295, FALSE))</f>
        <v/>
      </c>
      <c r="Z295" t="str">
        <f>IF(ISBLANK(HLOOKUP(Z$1, m_preprocess!$1:$1048576, monthly!$D295, FALSE)), "", HLOOKUP(Z$1, m_preprocess!$1:$1048576, monthly!$D295, FALSE))</f>
        <v/>
      </c>
    </row>
    <row r="296" spans="1:26">
      <c r="A296" s="31">
        <v>42917</v>
      </c>
      <c r="B296">
        <f t="shared" si="0"/>
        <v>2017</v>
      </c>
      <c r="C296">
        <f t="shared" si="1"/>
        <v>7</v>
      </c>
      <c r="D296">
        <v>296</v>
      </c>
      <c r="E296">
        <f>IF(ISBLANK(HLOOKUP(E$1, m_preprocess!$1:$1048576, monthly!$D296, FALSE)), "", HLOOKUP(E$1, m_preprocess!$1:$1048576, monthly!$D296, FALSE))</f>
        <v>105.21307449621308</v>
      </c>
      <c r="F296" t="str">
        <f>IF(ISBLANK(HLOOKUP(F$1, m_preprocess!$1:$1048576, monthly!$D296, FALSE)), "", HLOOKUP(F$1, m_preprocess!$1:$1048576, monthly!$D296, FALSE))</f>
        <v/>
      </c>
      <c r="G296" t="str">
        <f>IF(ISBLANK(HLOOKUP(G$1, m_preprocess!$1:$1048576, monthly!$D296, FALSE)), "", HLOOKUP(G$1, m_preprocess!$1:$1048576, monthly!$D296, FALSE))</f>
        <v/>
      </c>
      <c r="H296" t="str">
        <f>IF(ISBLANK(HLOOKUP(H$1, m_preprocess!$1:$1048576, monthly!$D296, FALSE)), "", HLOOKUP(H$1, m_preprocess!$1:$1048576, monthly!$D296, FALSE))</f>
        <v/>
      </c>
      <c r="I296" t="str">
        <f>IF(ISBLANK(HLOOKUP(I$1, m_preprocess!$1:$1048576, monthly!$D296, FALSE)), "", HLOOKUP(I$1, m_preprocess!$1:$1048576, monthly!$D296, FALSE))</f>
        <v/>
      </c>
      <c r="J296">
        <f>IF(ISBLANK(HLOOKUP(J$1, m_preprocess!$1:$1048576, monthly!$D296, FALSE)), "", HLOOKUP(J$1, m_preprocess!$1:$1048576, monthly!$D296, FALSE))</f>
        <v>157.08000000000001</v>
      </c>
      <c r="K296">
        <f>IF(ISBLANK(HLOOKUP(K$1, m_preprocess!$1:$1048576, monthly!$D296, FALSE)), "", HLOOKUP(K$1, m_preprocess!$1:$1048576, monthly!$D296, FALSE))</f>
        <v>124.08754302985979</v>
      </c>
      <c r="L296">
        <f>IF(ISBLANK(HLOOKUP(L$1, m_preprocess!$1:$1048576, monthly!$D296, FALSE)), "", HLOOKUP(L$1, m_preprocess!$1:$1048576, monthly!$D296, FALSE))</f>
        <v>179.38618620052071</v>
      </c>
      <c r="M296">
        <f>IF(ISBLANK(HLOOKUP(M$1, m_preprocess!$1:$1048576, monthly!$D296, FALSE)), "", HLOOKUP(M$1, m_preprocess!$1:$1048576, monthly!$D296, FALSE))</f>
        <v>106.74683144906538</v>
      </c>
      <c r="N296">
        <f>IF(ISBLANK(HLOOKUP(N$1, m_preprocess!$1:$1048576, monthly!$D296, FALSE)), "", HLOOKUP(N$1, m_preprocess!$1:$1048576, monthly!$D296, FALSE))</f>
        <v>72.639354751455315</v>
      </c>
      <c r="O296" t="str">
        <f>IF(ISBLANK(HLOOKUP(O$1, m_preprocess!$1:$1048576, monthly!$D296, FALSE)), "", HLOOKUP(O$1, m_preprocess!$1:$1048576, monthly!$D296, FALSE))</f>
        <v/>
      </c>
      <c r="P296" t="str">
        <f>IF(ISBLANK(HLOOKUP(P$1, m_preprocess!$1:$1048576, monthly!$D296, FALSE)), "", HLOOKUP(P$1, m_preprocess!$1:$1048576, monthly!$D296, FALSE))</f>
        <v/>
      </c>
      <c r="Q296" t="str">
        <f>IF(ISBLANK(HLOOKUP(Q$1, m_preprocess!$1:$1048576, monthly!$D296, FALSE)), "", HLOOKUP(Q$1, m_preprocess!$1:$1048576, monthly!$D296, FALSE))</f>
        <v/>
      </c>
      <c r="R296" t="str">
        <f>IF(ISBLANK(HLOOKUP(R$1, m_preprocess!$1:$1048576, monthly!$D296, FALSE)), "", HLOOKUP(R$1, m_preprocess!$1:$1048576, monthly!$D296, FALSE))</f>
        <v/>
      </c>
      <c r="S296" t="str">
        <f>IF(ISBLANK(HLOOKUP(S$1, m_preprocess!$1:$1048576, monthly!$D296, FALSE)), "", HLOOKUP(S$1, m_preprocess!$1:$1048576, monthly!$D296, FALSE))</f>
        <v/>
      </c>
      <c r="T296" t="str">
        <f>IF(ISBLANK(HLOOKUP(T$1, m_preprocess!$1:$1048576, monthly!$D296, FALSE)), "", HLOOKUP(T$1, m_preprocess!$1:$1048576, monthly!$D296, FALSE))</f>
        <v/>
      </c>
      <c r="U296">
        <f>IF(ISBLANK(HLOOKUP(U$1, m_preprocess!$1:$1048576, monthly!$D296, FALSE)), "", HLOOKUP(U$1, m_preprocess!$1:$1048576, monthly!$D296, FALSE))</f>
        <v>685535.52707670536</v>
      </c>
      <c r="V296">
        <f>IF(ISBLANK(HLOOKUP(V$1, m_preprocess!$1:$1048576, monthly!$D296, FALSE)), "", HLOOKUP(V$1, m_preprocess!$1:$1048576, monthly!$D296, FALSE))</f>
        <v>3034516.2248359942</v>
      </c>
      <c r="W296" t="str">
        <f>IF(ISBLANK(HLOOKUP(W$1, m_preprocess!$1:$1048576, monthly!$D296, FALSE)), "", HLOOKUP(W$1, m_preprocess!$1:$1048576, monthly!$D296, FALSE))</f>
        <v/>
      </c>
      <c r="X296" t="str">
        <f>IF(ISBLANK(HLOOKUP(X$1, m_preprocess!$1:$1048576, monthly!$D296, FALSE)), "", HLOOKUP(X$1, m_preprocess!$1:$1048576, monthly!$D296, FALSE))</f>
        <v/>
      </c>
      <c r="Y296" t="str">
        <f>IF(ISBLANK(HLOOKUP(Y$1, m_preprocess!$1:$1048576, monthly!$D296, FALSE)), "", HLOOKUP(Y$1, m_preprocess!$1:$1048576, monthly!$D296, FALSE))</f>
        <v/>
      </c>
      <c r="Z296" t="str">
        <f>IF(ISBLANK(HLOOKUP(Z$1, m_preprocess!$1:$1048576, monthly!$D296, FALSE)), "", HLOOKUP(Z$1, m_preprocess!$1:$1048576, monthly!$D296, FALSE))</f>
        <v/>
      </c>
    </row>
    <row r="297" spans="1:26">
      <c r="A297" s="31">
        <v>42948</v>
      </c>
      <c r="B297">
        <f t="shared" si="0"/>
        <v>2017</v>
      </c>
      <c r="C297">
        <f t="shared" si="1"/>
        <v>8</v>
      </c>
      <c r="D297">
        <v>297</v>
      </c>
      <c r="E297" t="str">
        <f>IF(ISBLANK(HLOOKUP(E$1, m_preprocess!$1:$1048576, monthly!$D297, FALSE)), "", HLOOKUP(E$1, m_preprocess!$1:$1048576, monthly!$D297, FALSE))</f>
        <v/>
      </c>
      <c r="F297" t="str">
        <f>IF(ISBLANK(HLOOKUP(F$1, m_preprocess!$1:$1048576, monthly!$D297, FALSE)), "", HLOOKUP(F$1, m_preprocess!$1:$1048576, monthly!$D297, FALSE))</f>
        <v/>
      </c>
      <c r="G297" t="str">
        <f>IF(ISBLANK(HLOOKUP(G$1, m_preprocess!$1:$1048576, monthly!$D297, FALSE)), "", HLOOKUP(G$1, m_preprocess!$1:$1048576, monthly!$D297, FALSE))</f>
        <v/>
      </c>
      <c r="H297" t="str">
        <f>IF(ISBLANK(HLOOKUP(H$1, m_preprocess!$1:$1048576, monthly!$D297, FALSE)), "", HLOOKUP(H$1, m_preprocess!$1:$1048576, monthly!$D297, FALSE))</f>
        <v/>
      </c>
      <c r="I297" t="str">
        <f>IF(ISBLANK(HLOOKUP(I$1, m_preprocess!$1:$1048576, monthly!$D297, FALSE)), "", HLOOKUP(I$1, m_preprocess!$1:$1048576, monthly!$D297, FALSE))</f>
        <v/>
      </c>
      <c r="J297" t="str">
        <f>IF(ISBLANK(HLOOKUP(J$1, m_preprocess!$1:$1048576, monthly!$D297, FALSE)), "", HLOOKUP(J$1, m_preprocess!$1:$1048576, monthly!$D297, FALSE))</f>
        <v/>
      </c>
      <c r="K297">
        <f>IF(ISBLANK(HLOOKUP(K$1, m_preprocess!$1:$1048576, monthly!$D297, FALSE)), "", HLOOKUP(K$1, m_preprocess!$1:$1048576, monthly!$D297, FALSE))</f>
        <v>125.73804994368885</v>
      </c>
      <c r="L297" t="str">
        <f>IF(ISBLANK(HLOOKUP(L$1, m_preprocess!$1:$1048576, monthly!$D297, FALSE)), "", HLOOKUP(L$1, m_preprocess!$1:$1048576, monthly!$D297, FALSE))</f>
        <v/>
      </c>
      <c r="M297" t="str">
        <f>IF(ISBLANK(HLOOKUP(M$1, m_preprocess!$1:$1048576, monthly!$D297, FALSE)), "", HLOOKUP(M$1, m_preprocess!$1:$1048576, monthly!$D297, FALSE))</f>
        <v/>
      </c>
      <c r="N297" t="str">
        <f>IF(ISBLANK(HLOOKUP(N$1, m_preprocess!$1:$1048576, monthly!$D297, FALSE)), "", HLOOKUP(N$1, m_preprocess!$1:$1048576, monthly!$D297, FALSE))</f>
        <v/>
      </c>
      <c r="O297" t="str">
        <f>IF(ISBLANK(HLOOKUP(O$1, m_preprocess!$1:$1048576, monthly!$D297, FALSE)), "", HLOOKUP(O$1, m_preprocess!$1:$1048576, monthly!$D297, FALSE))</f>
        <v/>
      </c>
      <c r="P297" t="str">
        <f>IF(ISBLANK(HLOOKUP(P$1, m_preprocess!$1:$1048576, monthly!$D297, FALSE)), "", HLOOKUP(P$1, m_preprocess!$1:$1048576, monthly!$D297, FALSE))</f>
        <v/>
      </c>
      <c r="Q297" t="str">
        <f>IF(ISBLANK(HLOOKUP(Q$1, m_preprocess!$1:$1048576, monthly!$D297, FALSE)), "", HLOOKUP(Q$1, m_preprocess!$1:$1048576, monthly!$D297, FALSE))</f>
        <v/>
      </c>
      <c r="R297" t="str">
        <f>IF(ISBLANK(HLOOKUP(R$1, m_preprocess!$1:$1048576, monthly!$D297, FALSE)), "", HLOOKUP(R$1, m_preprocess!$1:$1048576, monthly!$D297, FALSE))</f>
        <v/>
      </c>
      <c r="S297" t="str">
        <f>IF(ISBLANK(HLOOKUP(S$1, m_preprocess!$1:$1048576, monthly!$D297, FALSE)), "", HLOOKUP(S$1, m_preprocess!$1:$1048576, monthly!$D297, FALSE))</f>
        <v/>
      </c>
      <c r="T297" t="str">
        <f>IF(ISBLANK(HLOOKUP(T$1, m_preprocess!$1:$1048576, monthly!$D297, FALSE)), "", HLOOKUP(T$1, m_preprocess!$1:$1048576, monthly!$D297, FALSE))</f>
        <v/>
      </c>
      <c r="U297" t="str">
        <f>IF(ISBLANK(HLOOKUP(U$1, m_preprocess!$1:$1048576, monthly!$D297, FALSE)), "", HLOOKUP(U$1, m_preprocess!$1:$1048576, monthly!$D297, FALSE))</f>
        <v/>
      </c>
      <c r="V297" t="str">
        <f>IF(ISBLANK(HLOOKUP(V$1, m_preprocess!$1:$1048576, monthly!$D297, FALSE)), "", HLOOKUP(V$1, m_preprocess!$1:$1048576, monthly!$D297, FALSE))</f>
        <v/>
      </c>
      <c r="W297" t="str">
        <f>IF(ISBLANK(HLOOKUP(W$1, m_preprocess!$1:$1048576, monthly!$D297, FALSE)), "", HLOOKUP(W$1, m_preprocess!$1:$1048576, monthly!$D297, FALSE))</f>
        <v/>
      </c>
      <c r="X297" t="str">
        <f>IF(ISBLANK(HLOOKUP(X$1, m_preprocess!$1:$1048576, monthly!$D297, FALSE)), "", HLOOKUP(X$1, m_preprocess!$1:$1048576, monthly!$D297, FALSE))</f>
        <v/>
      </c>
      <c r="Y297" t="str">
        <f>IF(ISBLANK(HLOOKUP(Y$1, m_preprocess!$1:$1048576, monthly!$D297, FALSE)), "", HLOOKUP(Y$1, m_preprocess!$1:$1048576, monthly!$D297, FALSE))</f>
        <v/>
      </c>
      <c r="Z297" t="str">
        <f>IF(ISBLANK(HLOOKUP(Z$1, m_preprocess!$1:$1048576, monthly!$D297, FALSE)), "", HLOOKUP(Z$1, m_preprocess!$1:$1048576, monthly!$D297, FALSE))</f>
        <v/>
      </c>
    </row>
    <row r="298" spans="1:26">
      <c r="A298" s="31">
        <v>42979</v>
      </c>
      <c r="B298">
        <f t="shared" si="0"/>
        <v>2017</v>
      </c>
      <c r="C298">
        <f t="shared" si="1"/>
        <v>9</v>
      </c>
      <c r="D298">
        <v>298</v>
      </c>
      <c r="E298" t="str">
        <f>IF(ISBLANK(HLOOKUP(E$1, m_preprocess!$1:$1048576, monthly!$D298, FALSE)), "", HLOOKUP(E$1, m_preprocess!$1:$1048576, monthly!$D298, FALSE))</f>
        <v/>
      </c>
      <c r="F298" t="str">
        <f>IF(ISBLANK(HLOOKUP(F$1, m_preprocess!$1:$1048576, monthly!$D298, FALSE)), "", HLOOKUP(F$1, m_preprocess!$1:$1048576, monthly!$D298, FALSE))</f>
        <v/>
      </c>
      <c r="G298" t="str">
        <f>IF(ISBLANK(HLOOKUP(G$1, m_preprocess!$1:$1048576, monthly!$D298, FALSE)), "", HLOOKUP(G$1, m_preprocess!$1:$1048576, monthly!$D298, FALSE))</f>
        <v/>
      </c>
      <c r="H298" t="str">
        <f>IF(ISBLANK(HLOOKUP(H$1, m_preprocess!$1:$1048576, monthly!$D298, FALSE)), "", HLOOKUP(H$1, m_preprocess!$1:$1048576, monthly!$D298, FALSE))</f>
        <v/>
      </c>
      <c r="I298" t="str">
        <f>IF(ISBLANK(HLOOKUP(I$1, m_preprocess!$1:$1048576, monthly!$D298, FALSE)), "", HLOOKUP(I$1, m_preprocess!$1:$1048576, monthly!$D298, FALSE))</f>
        <v/>
      </c>
      <c r="J298" t="str">
        <f>IF(ISBLANK(HLOOKUP(J$1, m_preprocess!$1:$1048576, monthly!$D298, FALSE)), "", HLOOKUP(J$1, m_preprocess!$1:$1048576, monthly!$D298, FALSE))</f>
        <v/>
      </c>
      <c r="K298" t="str">
        <f>IF(ISBLANK(HLOOKUP(K$1, m_preprocess!$1:$1048576, monthly!$D298, FALSE)), "", HLOOKUP(K$1, m_preprocess!$1:$1048576, monthly!$D298, FALSE))</f>
        <v/>
      </c>
      <c r="L298" t="str">
        <f>IF(ISBLANK(HLOOKUP(L$1, m_preprocess!$1:$1048576, monthly!$D298, FALSE)), "", HLOOKUP(L$1, m_preprocess!$1:$1048576, monthly!$D298, FALSE))</f>
        <v/>
      </c>
      <c r="M298" t="str">
        <f>IF(ISBLANK(HLOOKUP(M$1, m_preprocess!$1:$1048576, monthly!$D298, FALSE)), "", HLOOKUP(M$1, m_preprocess!$1:$1048576, monthly!$D298, FALSE))</f>
        <v/>
      </c>
      <c r="N298" t="str">
        <f>IF(ISBLANK(HLOOKUP(N$1, m_preprocess!$1:$1048576, monthly!$D298, FALSE)), "", HLOOKUP(N$1, m_preprocess!$1:$1048576, monthly!$D298, FALSE))</f>
        <v/>
      </c>
      <c r="O298" t="str">
        <f>IF(ISBLANK(HLOOKUP(O$1, m_preprocess!$1:$1048576, monthly!$D298, FALSE)), "", HLOOKUP(O$1, m_preprocess!$1:$1048576, monthly!$D298, FALSE))</f>
        <v/>
      </c>
      <c r="P298" t="str">
        <f>IF(ISBLANK(HLOOKUP(P$1, m_preprocess!$1:$1048576, monthly!$D298, FALSE)), "", HLOOKUP(P$1, m_preprocess!$1:$1048576, monthly!$D298, FALSE))</f>
        <v/>
      </c>
      <c r="Q298" t="str">
        <f>IF(ISBLANK(HLOOKUP(Q$1, m_preprocess!$1:$1048576, monthly!$D298, FALSE)), "", HLOOKUP(Q$1, m_preprocess!$1:$1048576, monthly!$D298, FALSE))</f>
        <v/>
      </c>
      <c r="R298" t="str">
        <f>IF(ISBLANK(HLOOKUP(R$1, m_preprocess!$1:$1048576, monthly!$D298, FALSE)), "", HLOOKUP(R$1, m_preprocess!$1:$1048576, monthly!$D298, FALSE))</f>
        <v/>
      </c>
      <c r="S298" t="str">
        <f>IF(ISBLANK(HLOOKUP(S$1, m_preprocess!$1:$1048576, monthly!$D298, FALSE)), "", HLOOKUP(S$1, m_preprocess!$1:$1048576, monthly!$D298, FALSE))</f>
        <v/>
      </c>
      <c r="T298" t="str">
        <f>IF(ISBLANK(HLOOKUP(T$1, m_preprocess!$1:$1048576, monthly!$D298, FALSE)), "", HLOOKUP(T$1, m_preprocess!$1:$1048576, monthly!$D298, FALSE))</f>
        <v/>
      </c>
      <c r="U298" t="str">
        <f>IF(ISBLANK(HLOOKUP(U$1, m_preprocess!$1:$1048576, monthly!$D298, FALSE)), "", HLOOKUP(U$1, m_preprocess!$1:$1048576, monthly!$D298, FALSE))</f>
        <v/>
      </c>
      <c r="V298" t="str">
        <f>IF(ISBLANK(HLOOKUP(V$1, m_preprocess!$1:$1048576, monthly!$D298, FALSE)), "", HLOOKUP(V$1, m_preprocess!$1:$1048576, monthly!$D298, FALSE))</f>
        <v/>
      </c>
      <c r="W298" t="str">
        <f>IF(ISBLANK(HLOOKUP(W$1, m_preprocess!$1:$1048576, monthly!$D298, FALSE)), "", HLOOKUP(W$1, m_preprocess!$1:$1048576, monthly!$D298, FALSE))</f>
        <v/>
      </c>
      <c r="X298" t="str">
        <f>IF(ISBLANK(HLOOKUP(X$1, m_preprocess!$1:$1048576, monthly!$D298, FALSE)), "", HLOOKUP(X$1, m_preprocess!$1:$1048576, monthly!$D298, FALSE))</f>
        <v/>
      </c>
      <c r="Y298" t="str">
        <f>IF(ISBLANK(HLOOKUP(Y$1, m_preprocess!$1:$1048576, monthly!$D298, FALSE)), "", HLOOKUP(Y$1, m_preprocess!$1:$1048576, monthly!$D298, FALSE))</f>
        <v/>
      </c>
      <c r="Z298" t="str">
        <f>IF(ISBLANK(HLOOKUP(Z$1, m_preprocess!$1:$1048576, monthly!$D298, FALSE)), "", HLOOKUP(Z$1, m_preprocess!$1:$1048576, monthly!$D298, FALSE))</f>
        <v/>
      </c>
    </row>
    <row r="299" spans="1:26">
      <c r="A299" s="31">
        <v>43009</v>
      </c>
      <c r="B299">
        <f t="shared" si="0"/>
        <v>2017</v>
      </c>
      <c r="C299">
        <f t="shared" si="1"/>
        <v>10</v>
      </c>
      <c r="D299">
        <v>299</v>
      </c>
      <c r="E299" t="str">
        <f>IF(ISBLANK(HLOOKUP(E$1, m_preprocess!$1:$1048576, monthly!$D299, FALSE)), "", HLOOKUP(E$1, m_preprocess!$1:$1048576, monthly!$D299, FALSE))</f>
        <v/>
      </c>
      <c r="F299" t="str">
        <f>IF(ISBLANK(HLOOKUP(F$1, m_preprocess!$1:$1048576, monthly!$D299, FALSE)), "", HLOOKUP(F$1, m_preprocess!$1:$1048576, monthly!$D299, FALSE))</f>
        <v/>
      </c>
      <c r="G299" t="str">
        <f>IF(ISBLANK(HLOOKUP(G$1, m_preprocess!$1:$1048576, monthly!$D299, FALSE)), "", HLOOKUP(G$1, m_preprocess!$1:$1048576, monthly!$D299, FALSE))</f>
        <v/>
      </c>
      <c r="H299" t="str">
        <f>IF(ISBLANK(HLOOKUP(H$1, m_preprocess!$1:$1048576, monthly!$D299, FALSE)), "", HLOOKUP(H$1, m_preprocess!$1:$1048576, monthly!$D299, FALSE))</f>
        <v/>
      </c>
      <c r="I299" t="str">
        <f>IF(ISBLANK(HLOOKUP(I$1, m_preprocess!$1:$1048576, monthly!$D299, FALSE)), "", HLOOKUP(I$1, m_preprocess!$1:$1048576, monthly!$D299, FALSE))</f>
        <v/>
      </c>
      <c r="J299" t="str">
        <f>IF(ISBLANK(HLOOKUP(J$1, m_preprocess!$1:$1048576, monthly!$D299, FALSE)), "", HLOOKUP(J$1, m_preprocess!$1:$1048576, monthly!$D299, FALSE))</f>
        <v/>
      </c>
      <c r="K299" t="str">
        <f>IF(ISBLANK(HLOOKUP(K$1, m_preprocess!$1:$1048576, monthly!$D299, FALSE)), "", HLOOKUP(K$1, m_preprocess!$1:$1048576, monthly!$D299, FALSE))</f>
        <v/>
      </c>
      <c r="L299" t="str">
        <f>IF(ISBLANK(HLOOKUP(L$1, m_preprocess!$1:$1048576, monthly!$D299, FALSE)), "", HLOOKUP(L$1, m_preprocess!$1:$1048576, monthly!$D299, FALSE))</f>
        <v/>
      </c>
      <c r="M299" t="str">
        <f>IF(ISBLANK(HLOOKUP(M$1, m_preprocess!$1:$1048576, monthly!$D299, FALSE)), "", HLOOKUP(M$1, m_preprocess!$1:$1048576, monthly!$D299, FALSE))</f>
        <v/>
      </c>
      <c r="N299" t="str">
        <f>IF(ISBLANK(HLOOKUP(N$1, m_preprocess!$1:$1048576, monthly!$D299, FALSE)), "", HLOOKUP(N$1, m_preprocess!$1:$1048576, monthly!$D299, FALSE))</f>
        <v/>
      </c>
      <c r="O299" t="str">
        <f>IF(ISBLANK(HLOOKUP(O$1, m_preprocess!$1:$1048576, monthly!$D299, FALSE)), "", HLOOKUP(O$1, m_preprocess!$1:$1048576, monthly!$D299, FALSE))</f>
        <v/>
      </c>
      <c r="P299" t="str">
        <f>IF(ISBLANK(HLOOKUP(P$1, m_preprocess!$1:$1048576, monthly!$D299, FALSE)), "", HLOOKUP(P$1, m_preprocess!$1:$1048576, monthly!$D299, FALSE))</f>
        <v/>
      </c>
      <c r="Q299" t="str">
        <f>IF(ISBLANK(HLOOKUP(Q$1, m_preprocess!$1:$1048576, monthly!$D299, FALSE)), "", HLOOKUP(Q$1, m_preprocess!$1:$1048576, monthly!$D299, FALSE))</f>
        <v/>
      </c>
      <c r="R299" t="str">
        <f>IF(ISBLANK(HLOOKUP(R$1, m_preprocess!$1:$1048576, monthly!$D299, FALSE)), "", HLOOKUP(R$1, m_preprocess!$1:$1048576, monthly!$D299, FALSE))</f>
        <v/>
      </c>
      <c r="S299" t="str">
        <f>IF(ISBLANK(HLOOKUP(S$1, m_preprocess!$1:$1048576, monthly!$D299, FALSE)), "", HLOOKUP(S$1, m_preprocess!$1:$1048576, monthly!$D299, FALSE))</f>
        <v/>
      </c>
      <c r="T299" t="str">
        <f>IF(ISBLANK(HLOOKUP(T$1, m_preprocess!$1:$1048576, monthly!$D299, FALSE)), "", HLOOKUP(T$1, m_preprocess!$1:$1048576, monthly!$D299, FALSE))</f>
        <v/>
      </c>
      <c r="U299" t="str">
        <f>IF(ISBLANK(HLOOKUP(U$1, m_preprocess!$1:$1048576, monthly!$D299, FALSE)), "", HLOOKUP(U$1, m_preprocess!$1:$1048576, monthly!$D299, FALSE))</f>
        <v/>
      </c>
      <c r="V299" t="str">
        <f>IF(ISBLANK(HLOOKUP(V$1, m_preprocess!$1:$1048576, monthly!$D299, FALSE)), "", HLOOKUP(V$1, m_preprocess!$1:$1048576, monthly!$D299, FALSE))</f>
        <v/>
      </c>
      <c r="W299" t="str">
        <f>IF(ISBLANK(HLOOKUP(W$1, m_preprocess!$1:$1048576, monthly!$D299, FALSE)), "", HLOOKUP(W$1, m_preprocess!$1:$1048576, monthly!$D299, FALSE))</f>
        <v/>
      </c>
      <c r="X299" t="str">
        <f>IF(ISBLANK(HLOOKUP(X$1, m_preprocess!$1:$1048576, monthly!$D299, FALSE)), "", HLOOKUP(X$1, m_preprocess!$1:$1048576, monthly!$D299, FALSE))</f>
        <v/>
      </c>
      <c r="Y299" t="str">
        <f>IF(ISBLANK(HLOOKUP(Y$1, m_preprocess!$1:$1048576, monthly!$D299, FALSE)), "", HLOOKUP(Y$1, m_preprocess!$1:$1048576, monthly!$D299, FALSE))</f>
        <v/>
      </c>
      <c r="Z299" t="str">
        <f>IF(ISBLANK(HLOOKUP(Z$1, m_preprocess!$1:$1048576, monthly!$D299, FALSE)), "", HLOOKUP(Z$1, m_preprocess!$1:$1048576, monthly!$D299, FALSE))</f>
        <v/>
      </c>
    </row>
    <row r="300" spans="1:26">
      <c r="A300" s="31">
        <v>43040</v>
      </c>
      <c r="B300">
        <f t="shared" si="0"/>
        <v>2017</v>
      </c>
      <c r="C300">
        <f t="shared" si="1"/>
        <v>11</v>
      </c>
      <c r="D300">
        <v>300</v>
      </c>
      <c r="E300" t="str">
        <f>IF(ISBLANK(HLOOKUP(E$1, m_preprocess!$1:$1048576, monthly!$D300, FALSE)), "", HLOOKUP(E$1, m_preprocess!$1:$1048576, monthly!$D300, FALSE))</f>
        <v/>
      </c>
      <c r="F300" t="str">
        <f>IF(ISBLANK(HLOOKUP(F$1, m_preprocess!$1:$1048576, monthly!$D300, FALSE)), "", HLOOKUP(F$1, m_preprocess!$1:$1048576, monthly!$D300, FALSE))</f>
        <v/>
      </c>
      <c r="G300" t="str">
        <f>IF(ISBLANK(HLOOKUP(G$1, m_preprocess!$1:$1048576, monthly!$D300, FALSE)), "", HLOOKUP(G$1, m_preprocess!$1:$1048576, monthly!$D300, FALSE))</f>
        <v/>
      </c>
      <c r="H300" t="str">
        <f>IF(ISBLANK(HLOOKUP(H$1, m_preprocess!$1:$1048576, monthly!$D300, FALSE)), "", HLOOKUP(H$1, m_preprocess!$1:$1048576, monthly!$D300, FALSE))</f>
        <v/>
      </c>
      <c r="I300" t="str">
        <f>IF(ISBLANK(HLOOKUP(I$1, m_preprocess!$1:$1048576, monthly!$D300, FALSE)), "", HLOOKUP(I$1, m_preprocess!$1:$1048576, monthly!$D300, FALSE))</f>
        <v/>
      </c>
      <c r="J300" t="str">
        <f>IF(ISBLANK(HLOOKUP(J$1, m_preprocess!$1:$1048576, monthly!$D300, FALSE)), "", HLOOKUP(J$1, m_preprocess!$1:$1048576, monthly!$D300, FALSE))</f>
        <v/>
      </c>
      <c r="K300" t="str">
        <f>IF(ISBLANK(HLOOKUP(K$1, m_preprocess!$1:$1048576, monthly!$D300, FALSE)), "", HLOOKUP(K$1, m_preprocess!$1:$1048576, monthly!$D300, FALSE))</f>
        <v/>
      </c>
      <c r="L300" t="str">
        <f>IF(ISBLANK(HLOOKUP(L$1, m_preprocess!$1:$1048576, monthly!$D300, FALSE)), "", HLOOKUP(L$1, m_preprocess!$1:$1048576, monthly!$D300, FALSE))</f>
        <v/>
      </c>
      <c r="M300" t="str">
        <f>IF(ISBLANK(HLOOKUP(M$1, m_preprocess!$1:$1048576, monthly!$D300, FALSE)), "", HLOOKUP(M$1, m_preprocess!$1:$1048576, monthly!$D300, FALSE))</f>
        <v/>
      </c>
      <c r="N300" t="str">
        <f>IF(ISBLANK(HLOOKUP(N$1, m_preprocess!$1:$1048576, monthly!$D300, FALSE)), "", HLOOKUP(N$1, m_preprocess!$1:$1048576, monthly!$D300, FALSE))</f>
        <v/>
      </c>
      <c r="O300" t="str">
        <f>IF(ISBLANK(HLOOKUP(O$1, m_preprocess!$1:$1048576, monthly!$D300, FALSE)), "", HLOOKUP(O$1, m_preprocess!$1:$1048576, monthly!$D300, FALSE))</f>
        <v/>
      </c>
      <c r="P300" t="str">
        <f>IF(ISBLANK(HLOOKUP(P$1, m_preprocess!$1:$1048576, monthly!$D300, FALSE)), "", HLOOKUP(P$1, m_preprocess!$1:$1048576, monthly!$D300, FALSE))</f>
        <v/>
      </c>
      <c r="Q300" t="str">
        <f>IF(ISBLANK(HLOOKUP(Q$1, m_preprocess!$1:$1048576, monthly!$D300, FALSE)), "", HLOOKUP(Q$1, m_preprocess!$1:$1048576, monthly!$D300, FALSE))</f>
        <v/>
      </c>
      <c r="R300" t="str">
        <f>IF(ISBLANK(HLOOKUP(R$1, m_preprocess!$1:$1048576, monthly!$D300, FALSE)), "", HLOOKUP(R$1, m_preprocess!$1:$1048576, monthly!$D300, FALSE))</f>
        <v/>
      </c>
      <c r="S300" t="str">
        <f>IF(ISBLANK(HLOOKUP(S$1, m_preprocess!$1:$1048576, monthly!$D300, FALSE)), "", HLOOKUP(S$1, m_preprocess!$1:$1048576, monthly!$D300, FALSE))</f>
        <v/>
      </c>
      <c r="T300" t="str">
        <f>IF(ISBLANK(HLOOKUP(T$1, m_preprocess!$1:$1048576, monthly!$D300, FALSE)), "", HLOOKUP(T$1, m_preprocess!$1:$1048576, monthly!$D300, FALSE))</f>
        <v/>
      </c>
      <c r="U300" t="str">
        <f>IF(ISBLANK(HLOOKUP(U$1, m_preprocess!$1:$1048576, monthly!$D300, FALSE)), "", HLOOKUP(U$1, m_preprocess!$1:$1048576, monthly!$D300, FALSE))</f>
        <v/>
      </c>
      <c r="V300" t="str">
        <f>IF(ISBLANK(HLOOKUP(V$1, m_preprocess!$1:$1048576, monthly!$D300, FALSE)), "", HLOOKUP(V$1, m_preprocess!$1:$1048576, monthly!$D300, FALSE))</f>
        <v/>
      </c>
      <c r="W300" t="str">
        <f>IF(ISBLANK(HLOOKUP(W$1, m_preprocess!$1:$1048576, monthly!$D300, FALSE)), "", HLOOKUP(W$1, m_preprocess!$1:$1048576, monthly!$D300, FALSE))</f>
        <v/>
      </c>
      <c r="X300" t="str">
        <f>IF(ISBLANK(HLOOKUP(X$1, m_preprocess!$1:$1048576, monthly!$D300, FALSE)), "", HLOOKUP(X$1, m_preprocess!$1:$1048576, monthly!$D300, FALSE))</f>
        <v/>
      </c>
      <c r="Y300" t="str">
        <f>IF(ISBLANK(HLOOKUP(Y$1, m_preprocess!$1:$1048576, monthly!$D300, FALSE)), "", HLOOKUP(Y$1, m_preprocess!$1:$1048576, monthly!$D300, FALSE))</f>
        <v/>
      </c>
      <c r="Z300" t="str">
        <f>IF(ISBLANK(HLOOKUP(Z$1, m_preprocess!$1:$1048576, monthly!$D300, FALSE)), "", HLOOKUP(Z$1, m_preprocess!$1:$1048576, monthly!$D300, FALSE))</f>
        <v/>
      </c>
    </row>
    <row r="301" spans="1:26">
      <c r="A301" s="31">
        <v>43070</v>
      </c>
      <c r="B301">
        <f t="shared" si="0"/>
        <v>2017</v>
      </c>
      <c r="C301">
        <f t="shared" si="1"/>
        <v>12</v>
      </c>
      <c r="D301">
        <v>301</v>
      </c>
      <c r="E301" t="str">
        <f>IF(ISBLANK(HLOOKUP(E$1, m_preprocess!$1:$1048576, monthly!$D301, FALSE)), "", HLOOKUP(E$1, m_preprocess!$1:$1048576, monthly!$D301, FALSE))</f>
        <v/>
      </c>
      <c r="F301" t="str">
        <f>IF(ISBLANK(HLOOKUP(F$1, m_preprocess!$1:$1048576, monthly!$D301, FALSE)), "", HLOOKUP(F$1, m_preprocess!$1:$1048576, monthly!$D301, FALSE))</f>
        <v/>
      </c>
      <c r="G301" t="str">
        <f>IF(ISBLANK(HLOOKUP(G$1, m_preprocess!$1:$1048576, monthly!$D301, FALSE)), "", HLOOKUP(G$1, m_preprocess!$1:$1048576, monthly!$D301, FALSE))</f>
        <v/>
      </c>
      <c r="H301" t="str">
        <f>IF(ISBLANK(HLOOKUP(H$1, m_preprocess!$1:$1048576, monthly!$D301, FALSE)), "", HLOOKUP(H$1, m_preprocess!$1:$1048576, monthly!$D301, FALSE))</f>
        <v/>
      </c>
      <c r="I301" t="str">
        <f>IF(ISBLANK(HLOOKUP(I$1, m_preprocess!$1:$1048576, monthly!$D301, FALSE)), "", HLOOKUP(I$1, m_preprocess!$1:$1048576, monthly!$D301, FALSE))</f>
        <v/>
      </c>
      <c r="J301" t="str">
        <f>IF(ISBLANK(HLOOKUP(J$1, m_preprocess!$1:$1048576, monthly!$D301, FALSE)), "", HLOOKUP(J$1, m_preprocess!$1:$1048576, monthly!$D301, FALSE))</f>
        <v/>
      </c>
      <c r="K301" t="str">
        <f>IF(ISBLANK(HLOOKUP(K$1, m_preprocess!$1:$1048576, monthly!$D301, FALSE)), "", HLOOKUP(K$1, m_preprocess!$1:$1048576, monthly!$D301, FALSE))</f>
        <v/>
      </c>
      <c r="L301" t="str">
        <f>IF(ISBLANK(HLOOKUP(L$1, m_preprocess!$1:$1048576, monthly!$D301, FALSE)), "", HLOOKUP(L$1, m_preprocess!$1:$1048576, monthly!$D301, FALSE))</f>
        <v/>
      </c>
      <c r="M301" t="str">
        <f>IF(ISBLANK(HLOOKUP(M$1, m_preprocess!$1:$1048576, monthly!$D301, FALSE)), "", HLOOKUP(M$1, m_preprocess!$1:$1048576, monthly!$D301, FALSE))</f>
        <v/>
      </c>
      <c r="N301" t="str">
        <f>IF(ISBLANK(HLOOKUP(N$1, m_preprocess!$1:$1048576, monthly!$D301, FALSE)), "", HLOOKUP(N$1, m_preprocess!$1:$1048576, monthly!$D301, FALSE))</f>
        <v/>
      </c>
      <c r="O301" t="str">
        <f>IF(ISBLANK(HLOOKUP(O$1, m_preprocess!$1:$1048576, monthly!$D301, FALSE)), "", HLOOKUP(O$1, m_preprocess!$1:$1048576, monthly!$D301, FALSE))</f>
        <v/>
      </c>
      <c r="P301" t="str">
        <f>IF(ISBLANK(HLOOKUP(P$1, m_preprocess!$1:$1048576, monthly!$D301, FALSE)), "", HLOOKUP(P$1, m_preprocess!$1:$1048576, monthly!$D301, FALSE))</f>
        <v/>
      </c>
      <c r="Q301" t="str">
        <f>IF(ISBLANK(HLOOKUP(Q$1, m_preprocess!$1:$1048576, monthly!$D301, FALSE)), "", HLOOKUP(Q$1, m_preprocess!$1:$1048576, monthly!$D301, FALSE))</f>
        <v/>
      </c>
      <c r="R301" t="str">
        <f>IF(ISBLANK(HLOOKUP(R$1, m_preprocess!$1:$1048576, monthly!$D301, FALSE)), "", HLOOKUP(R$1, m_preprocess!$1:$1048576, monthly!$D301, FALSE))</f>
        <v/>
      </c>
      <c r="S301" t="str">
        <f>IF(ISBLANK(HLOOKUP(S$1, m_preprocess!$1:$1048576, monthly!$D301, FALSE)), "", HLOOKUP(S$1, m_preprocess!$1:$1048576, monthly!$D301, FALSE))</f>
        <v/>
      </c>
      <c r="T301" t="str">
        <f>IF(ISBLANK(HLOOKUP(T$1, m_preprocess!$1:$1048576, monthly!$D301, FALSE)), "", HLOOKUP(T$1, m_preprocess!$1:$1048576, monthly!$D301, FALSE))</f>
        <v/>
      </c>
      <c r="U301" t="str">
        <f>IF(ISBLANK(HLOOKUP(U$1, m_preprocess!$1:$1048576, monthly!$D301, FALSE)), "", HLOOKUP(U$1, m_preprocess!$1:$1048576, monthly!$D301, FALSE))</f>
        <v/>
      </c>
      <c r="V301" t="str">
        <f>IF(ISBLANK(HLOOKUP(V$1, m_preprocess!$1:$1048576, monthly!$D301, FALSE)), "", HLOOKUP(V$1, m_preprocess!$1:$1048576, monthly!$D301, FALSE))</f>
        <v/>
      </c>
      <c r="W301" t="str">
        <f>IF(ISBLANK(HLOOKUP(W$1, m_preprocess!$1:$1048576, monthly!$D301, FALSE)), "", HLOOKUP(W$1, m_preprocess!$1:$1048576, monthly!$D301, FALSE))</f>
        <v/>
      </c>
      <c r="X301" t="str">
        <f>IF(ISBLANK(HLOOKUP(X$1, m_preprocess!$1:$1048576, monthly!$D301, FALSE)), "", HLOOKUP(X$1, m_preprocess!$1:$1048576, monthly!$D301, FALSE))</f>
        <v/>
      </c>
      <c r="Y301" t="str">
        <f>IF(ISBLANK(HLOOKUP(Y$1, m_preprocess!$1:$1048576, monthly!$D301, FALSE)), "", HLOOKUP(Y$1, m_preprocess!$1:$1048576, monthly!$D301, FALSE))</f>
        <v/>
      </c>
      <c r="Z301" t="str">
        <f>IF(ISBLANK(HLOOKUP(Z$1, m_preprocess!$1:$1048576, monthly!$D301, FALSE)), "", HLOOKUP(Z$1, m_preprocess!$1:$1048576, monthly!$D301, FALSE))</f>
        <v/>
      </c>
    </row>
    <row r="302" spans="1:26">
      <c r="A302" s="33">
        <v>43101</v>
      </c>
      <c r="B302">
        <v>2018</v>
      </c>
      <c r="C302">
        <f t="shared" si="1"/>
        <v>1</v>
      </c>
      <c r="D302">
        <v>302</v>
      </c>
      <c r="E302" t="str">
        <f>IF(ISBLANK(HLOOKUP(E$1, m_preprocess!$1:$1048576, monthly!$D302, FALSE)), "", HLOOKUP(E$1, m_preprocess!$1:$1048576, monthly!$D302, FALSE))</f>
        <v/>
      </c>
      <c r="F302" t="str">
        <f>IF(ISBLANK(HLOOKUP(F$1, m_preprocess!$1:$1048576, monthly!$D302, FALSE)), "", HLOOKUP(F$1, m_preprocess!$1:$1048576, monthly!$D302, FALSE))</f>
        <v/>
      </c>
      <c r="G302" t="str">
        <f>IF(ISBLANK(HLOOKUP(G$1, m_preprocess!$1:$1048576, monthly!$D302, FALSE)), "", HLOOKUP(G$1, m_preprocess!$1:$1048576, monthly!$D302, FALSE))</f>
        <v/>
      </c>
      <c r="H302" t="str">
        <f>IF(ISBLANK(HLOOKUP(H$1, m_preprocess!$1:$1048576, monthly!$D302, FALSE)), "", HLOOKUP(H$1, m_preprocess!$1:$1048576, monthly!$D302, FALSE))</f>
        <v/>
      </c>
      <c r="I302" t="str">
        <f>IF(ISBLANK(HLOOKUP(I$1, m_preprocess!$1:$1048576, monthly!$D302, FALSE)), "", HLOOKUP(I$1, m_preprocess!$1:$1048576, monthly!$D302, FALSE))</f>
        <v/>
      </c>
      <c r="J302" t="str">
        <f>IF(ISBLANK(HLOOKUP(J$1, m_preprocess!$1:$1048576, monthly!$D302, FALSE)), "", HLOOKUP(J$1, m_preprocess!$1:$1048576, monthly!$D302, FALSE))</f>
        <v/>
      </c>
      <c r="K302" t="str">
        <f>IF(ISBLANK(HLOOKUP(K$1, m_preprocess!$1:$1048576, monthly!$D302, FALSE)), "", HLOOKUP(K$1, m_preprocess!$1:$1048576, monthly!$D302, FALSE))</f>
        <v/>
      </c>
      <c r="L302" t="str">
        <f>IF(ISBLANK(HLOOKUP(L$1, m_preprocess!$1:$1048576, monthly!$D302, FALSE)), "", HLOOKUP(L$1, m_preprocess!$1:$1048576, monthly!$D302, FALSE))</f>
        <v/>
      </c>
      <c r="M302" t="str">
        <f>IF(ISBLANK(HLOOKUP(M$1, m_preprocess!$1:$1048576, monthly!$D302, FALSE)), "", HLOOKUP(M$1, m_preprocess!$1:$1048576, monthly!$D302, FALSE))</f>
        <v/>
      </c>
      <c r="N302" t="str">
        <f>IF(ISBLANK(HLOOKUP(N$1, m_preprocess!$1:$1048576, monthly!$D302, FALSE)), "", HLOOKUP(N$1, m_preprocess!$1:$1048576, monthly!$D302, FALSE))</f>
        <v/>
      </c>
      <c r="O302" t="str">
        <f>IF(ISBLANK(HLOOKUP(O$1, m_preprocess!$1:$1048576, monthly!$D302, FALSE)), "", HLOOKUP(O$1, m_preprocess!$1:$1048576, monthly!$D302, FALSE))</f>
        <v/>
      </c>
      <c r="P302" t="str">
        <f>IF(ISBLANK(HLOOKUP(P$1, m_preprocess!$1:$1048576, monthly!$D302, FALSE)), "", HLOOKUP(P$1, m_preprocess!$1:$1048576, monthly!$D302, FALSE))</f>
        <v/>
      </c>
      <c r="Q302" t="str">
        <f>IF(ISBLANK(HLOOKUP(Q$1, m_preprocess!$1:$1048576, monthly!$D302, FALSE)), "", HLOOKUP(Q$1, m_preprocess!$1:$1048576, monthly!$D302, FALSE))</f>
        <v/>
      </c>
      <c r="R302" t="str">
        <f>IF(ISBLANK(HLOOKUP(R$1, m_preprocess!$1:$1048576, monthly!$D302, FALSE)), "", HLOOKUP(R$1, m_preprocess!$1:$1048576, monthly!$D302, FALSE))</f>
        <v/>
      </c>
      <c r="S302" t="str">
        <f>IF(ISBLANK(HLOOKUP(S$1, m_preprocess!$1:$1048576, monthly!$D302, FALSE)), "", HLOOKUP(S$1, m_preprocess!$1:$1048576, monthly!$D302, FALSE))</f>
        <v/>
      </c>
      <c r="T302" t="str">
        <f>IF(ISBLANK(HLOOKUP(T$1, m_preprocess!$1:$1048576, monthly!$D302, FALSE)), "", HLOOKUP(T$1, m_preprocess!$1:$1048576, monthly!$D302, FALSE))</f>
        <v/>
      </c>
      <c r="U302" t="str">
        <f>IF(ISBLANK(HLOOKUP(U$1, m_preprocess!$1:$1048576, monthly!$D302, FALSE)), "", HLOOKUP(U$1, m_preprocess!$1:$1048576, monthly!$D302, FALSE))</f>
        <v/>
      </c>
      <c r="V302" t="str">
        <f>IF(ISBLANK(HLOOKUP(V$1, m_preprocess!$1:$1048576, monthly!$D302, FALSE)), "", HLOOKUP(V$1, m_preprocess!$1:$1048576, monthly!$D302, FALSE))</f>
        <v/>
      </c>
      <c r="W302" t="str">
        <f>IF(ISBLANK(HLOOKUP(W$1, m_preprocess!$1:$1048576, monthly!$D302, FALSE)), "", HLOOKUP(W$1, m_preprocess!$1:$1048576, monthly!$D302, FALSE))</f>
        <v/>
      </c>
      <c r="X302" t="str">
        <f>IF(ISBLANK(HLOOKUP(X$1, m_preprocess!$1:$1048576, monthly!$D302, FALSE)), "", HLOOKUP(X$1, m_preprocess!$1:$1048576, monthly!$D302, FALSE))</f>
        <v/>
      </c>
      <c r="Y302" t="str">
        <f>IF(ISBLANK(HLOOKUP(Y$1, m_preprocess!$1:$1048576, monthly!$D302, FALSE)), "", HLOOKUP(Y$1, m_preprocess!$1:$1048576, monthly!$D302, FALSE))</f>
        <v/>
      </c>
      <c r="Z302" t="str">
        <f>IF(ISBLANK(HLOOKUP(Z$1, m_preprocess!$1:$1048576, monthly!$D302, FALSE)), "", HLOOKUP(Z$1, m_preprocess!$1:$1048576, monthly!$D302, FALSE))</f>
        <v/>
      </c>
    </row>
    <row r="303" spans="1:26">
      <c r="A303" s="33">
        <v>43132</v>
      </c>
      <c r="B303">
        <v>2018</v>
      </c>
      <c r="C303">
        <f t="shared" si="1"/>
        <v>2</v>
      </c>
      <c r="D303">
        <v>303</v>
      </c>
      <c r="E303" t="str">
        <f>IF(ISBLANK(HLOOKUP(E$1, m_preprocess!$1:$1048576, monthly!$D303, FALSE)), "", HLOOKUP(E$1, m_preprocess!$1:$1048576, monthly!$D303, FALSE))</f>
        <v/>
      </c>
      <c r="F303" t="str">
        <f>IF(ISBLANK(HLOOKUP(F$1, m_preprocess!$1:$1048576, monthly!$D303, FALSE)), "", HLOOKUP(F$1, m_preprocess!$1:$1048576, monthly!$D303, FALSE))</f>
        <v/>
      </c>
      <c r="G303" t="str">
        <f>IF(ISBLANK(HLOOKUP(G$1, m_preprocess!$1:$1048576, monthly!$D303, FALSE)), "", HLOOKUP(G$1, m_preprocess!$1:$1048576, monthly!$D303, FALSE))</f>
        <v/>
      </c>
      <c r="H303" t="str">
        <f>IF(ISBLANK(HLOOKUP(H$1, m_preprocess!$1:$1048576, monthly!$D303, FALSE)), "", HLOOKUP(H$1, m_preprocess!$1:$1048576, monthly!$D303, FALSE))</f>
        <v/>
      </c>
      <c r="I303" t="str">
        <f>IF(ISBLANK(HLOOKUP(I$1, m_preprocess!$1:$1048576, monthly!$D303, FALSE)), "", HLOOKUP(I$1, m_preprocess!$1:$1048576, monthly!$D303, FALSE))</f>
        <v/>
      </c>
      <c r="J303" t="str">
        <f>IF(ISBLANK(HLOOKUP(J$1, m_preprocess!$1:$1048576, monthly!$D303, FALSE)), "", HLOOKUP(J$1, m_preprocess!$1:$1048576, monthly!$D303, FALSE))</f>
        <v/>
      </c>
      <c r="K303" t="str">
        <f>IF(ISBLANK(HLOOKUP(K$1, m_preprocess!$1:$1048576, monthly!$D303, FALSE)), "", HLOOKUP(K$1, m_preprocess!$1:$1048576, monthly!$D303, FALSE))</f>
        <v/>
      </c>
      <c r="L303" t="str">
        <f>IF(ISBLANK(HLOOKUP(L$1, m_preprocess!$1:$1048576, monthly!$D303, FALSE)), "", HLOOKUP(L$1, m_preprocess!$1:$1048576, monthly!$D303, FALSE))</f>
        <v/>
      </c>
      <c r="M303" t="str">
        <f>IF(ISBLANK(HLOOKUP(M$1, m_preprocess!$1:$1048576, monthly!$D303, FALSE)), "", HLOOKUP(M$1, m_preprocess!$1:$1048576, monthly!$D303, FALSE))</f>
        <v/>
      </c>
      <c r="N303" t="str">
        <f>IF(ISBLANK(HLOOKUP(N$1, m_preprocess!$1:$1048576, monthly!$D303, FALSE)), "", HLOOKUP(N$1, m_preprocess!$1:$1048576, monthly!$D303, FALSE))</f>
        <v/>
      </c>
      <c r="O303" t="str">
        <f>IF(ISBLANK(HLOOKUP(O$1, m_preprocess!$1:$1048576, monthly!$D303, FALSE)), "", HLOOKUP(O$1, m_preprocess!$1:$1048576, monthly!$D303, FALSE))</f>
        <v/>
      </c>
      <c r="P303" t="str">
        <f>IF(ISBLANK(HLOOKUP(P$1, m_preprocess!$1:$1048576, monthly!$D303, FALSE)), "", HLOOKUP(P$1, m_preprocess!$1:$1048576, monthly!$D303, FALSE))</f>
        <v/>
      </c>
      <c r="Q303" t="str">
        <f>IF(ISBLANK(HLOOKUP(Q$1, m_preprocess!$1:$1048576, monthly!$D303, FALSE)), "", HLOOKUP(Q$1, m_preprocess!$1:$1048576, monthly!$D303, FALSE))</f>
        <v/>
      </c>
      <c r="R303" t="str">
        <f>IF(ISBLANK(HLOOKUP(R$1, m_preprocess!$1:$1048576, monthly!$D303, FALSE)), "", HLOOKUP(R$1, m_preprocess!$1:$1048576, monthly!$D303, FALSE))</f>
        <v/>
      </c>
      <c r="S303" t="str">
        <f>IF(ISBLANK(HLOOKUP(S$1, m_preprocess!$1:$1048576, monthly!$D303, FALSE)), "", HLOOKUP(S$1, m_preprocess!$1:$1048576, monthly!$D303, FALSE))</f>
        <v/>
      </c>
      <c r="T303" t="str">
        <f>IF(ISBLANK(HLOOKUP(T$1, m_preprocess!$1:$1048576, monthly!$D303, FALSE)), "", HLOOKUP(T$1, m_preprocess!$1:$1048576, monthly!$D303, FALSE))</f>
        <v/>
      </c>
      <c r="U303" t="str">
        <f>IF(ISBLANK(HLOOKUP(U$1, m_preprocess!$1:$1048576, monthly!$D303, FALSE)), "", HLOOKUP(U$1, m_preprocess!$1:$1048576, monthly!$D303, FALSE))</f>
        <v/>
      </c>
      <c r="V303" t="str">
        <f>IF(ISBLANK(HLOOKUP(V$1, m_preprocess!$1:$1048576, monthly!$D303, FALSE)), "", HLOOKUP(V$1, m_preprocess!$1:$1048576, monthly!$D303, FALSE))</f>
        <v/>
      </c>
      <c r="W303" t="str">
        <f>IF(ISBLANK(HLOOKUP(W$1, m_preprocess!$1:$1048576, monthly!$D303, FALSE)), "", HLOOKUP(W$1, m_preprocess!$1:$1048576, monthly!$D303, FALSE))</f>
        <v/>
      </c>
      <c r="X303" t="str">
        <f>IF(ISBLANK(HLOOKUP(X$1, m_preprocess!$1:$1048576, monthly!$D303, FALSE)), "", HLOOKUP(X$1, m_preprocess!$1:$1048576, monthly!$D303, FALSE))</f>
        <v/>
      </c>
      <c r="Y303" t="str">
        <f>IF(ISBLANK(HLOOKUP(Y$1, m_preprocess!$1:$1048576, monthly!$D303, FALSE)), "", HLOOKUP(Y$1, m_preprocess!$1:$1048576, monthly!$D303, FALSE))</f>
        <v/>
      </c>
      <c r="Z303" t="str">
        <f>IF(ISBLANK(HLOOKUP(Z$1, m_preprocess!$1:$1048576, monthly!$D303, FALSE)), "", HLOOKUP(Z$1, m_preprocess!$1:$1048576, monthly!$D303, FALSE))</f>
        <v/>
      </c>
    </row>
    <row r="304" spans="1:26">
      <c r="A304" s="33">
        <v>43160</v>
      </c>
      <c r="B304">
        <v>2018</v>
      </c>
      <c r="C304">
        <f t="shared" si="1"/>
        <v>3</v>
      </c>
      <c r="D304">
        <v>304</v>
      </c>
      <c r="E304" t="str">
        <f>IF(ISBLANK(HLOOKUP(E$1, m_preprocess!$1:$1048576, monthly!$D304, FALSE)), "", HLOOKUP(E$1, m_preprocess!$1:$1048576, monthly!$D304, FALSE))</f>
        <v/>
      </c>
      <c r="F304" t="str">
        <f>IF(ISBLANK(HLOOKUP(F$1, m_preprocess!$1:$1048576, monthly!$D304, FALSE)), "", HLOOKUP(F$1, m_preprocess!$1:$1048576, monthly!$D304, FALSE))</f>
        <v/>
      </c>
      <c r="G304" t="str">
        <f>IF(ISBLANK(HLOOKUP(G$1, m_preprocess!$1:$1048576, monthly!$D304, FALSE)), "", HLOOKUP(G$1, m_preprocess!$1:$1048576, monthly!$D304, FALSE))</f>
        <v/>
      </c>
      <c r="H304" t="str">
        <f>IF(ISBLANK(HLOOKUP(H$1, m_preprocess!$1:$1048576, monthly!$D304, FALSE)), "", HLOOKUP(H$1, m_preprocess!$1:$1048576, monthly!$D304, FALSE))</f>
        <v/>
      </c>
      <c r="I304" t="str">
        <f>IF(ISBLANK(HLOOKUP(I$1, m_preprocess!$1:$1048576, monthly!$D304, FALSE)), "", HLOOKUP(I$1, m_preprocess!$1:$1048576, monthly!$D304, FALSE))</f>
        <v/>
      </c>
      <c r="J304" t="str">
        <f>IF(ISBLANK(HLOOKUP(J$1, m_preprocess!$1:$1048576, monthly!$D304, FALSE)), "", HLOOKUP(J$1, m_preprocess!$1:$1048576, monthly!$D304, FALSE))</f>
        <v/>
      </c>
      <c r="K304" t="str">
        <f>IF(ISBLANK(HLOOKUP(K$1, m_preprocess!$1:$1048576, monthly!$D304, FALSE)), "", HLOOKUP(K$1, m_preprocess!$1:$1048576, monthly!$D304, FALSE))</f>
        <v/>
      </c>
      <c r="L304" t="str">
        <f>IF(ISBLANK(HLOOKUP(L$1, m_preprocess!$1:$1048576, monthly!$D304, FALSE)), "", HLOOKUP(L$1, m_preprocess!$1:$1048576, monthly!$D304, FALSE))</f>
        <v/>
      </c>
      <c r="M304" t="str">
        <f>IF(ISBLANK(HLOOKUP(M$1, m_preprocess!$1:$1048576, monthly!$D304, FALSE)), "", HLOOKUP(M$1, m_preprocess!$1:$1048576, monthly!$D304, FALSE))</f>
        <v/>
      </c>
      <c r="N304" t="str">
        <f>IF(ISBLANK(HLOOKUP(N$1, m_preprocess!$1:$1048576, monthly!$D304, FALSE)), "", HLOOKUP(N$1, m_preprocess!$1:$1048576, monthly!$D304, FALSE))</f>
        <v/>
      </c>
      <c r="O304" t="str">
        <f>IF(ISBLANK(HLOOKUP(O$1, m_preprocess!$1:$1048576, monthly!$D304, FALSE)), "", HLOOKUP(O$1, m_preprocess!$1:$1048576, monthly!$D304, FALSE))</f>
        <v/>
      </c>
      <c r="P304" t="str">
        <f>IF(ISBLANK(HLOOKUP(P$1, m_preprocess!$1:$1048576, monthly!$D304, FALSE)), "", HLOOKUP(P$1, m_preprocess!$1:$1048576, monthly!$D304, FALSE))</f>
        <v/>
      </c>
      <c r="Q304" t="str">
        <f>IF(ISBLANK(HLOOKUP(Q$1, m_preprocess!$1:$1048576, monthly!$D304, FALSE)), "", HLOOKUP(Q$1, m_preprocess!$1:$1048576, monthly!$D304, FALSE))</f>
        <v/>
      </c>
      <c r="R304" t="str">
        <f>IF(ISBLANK(HLOOKUP(R$1, m_preprocess!$1:$1048576, monthly!$D304, FALSE)), "", HLOOKUP(R$1, m_preprocess!$1:$1048576, monthly!$D304, FALSE))</f>
        <v/>
      </c>
      <c r="S304" t="str">
        <f>IF(ISBLANK(HLOOKUP(S$1, m_preprocess!$1:$1048576, monthly!$D304, FALSE)), "", HLOOKUP(S$1, m_preprocess!$1:$1048576, monthly!$D304, FALSE))</f>
        <v/>
      </c>
      <c r="T304" t="str">
        <f>IF(ISBLANK(HLOOKUP(T$1, m_preprocess!$1:$1048576, monthly!$D304, FALSE)), "", HLOOKUP(T$1, m_preprocess!$1:$1048576, monthly!$D304, FALSE))</f>
        <v/>
      </c>
      <c r="U304" t="str">
        <f>IF(ISBLANK(HLOOKUP(U$1, m_preprocess!$1:$1048576, monthly!$D304, FALSE)), "", HLOOKUP(U$1, m_preprocess!$1:$1048576, monthly!$D304, FALSE))</f>
        <v/>
      </c>
      <c r="V304" t="str">
        <f>IF(ISBLANK(HLOOKUP(V$1, m_preprocess!$1:$1048576, monthly!$D304, FALSE)), "", HLOOKUP(V$1, m_preprocess!$1:$1048576, monthly!$D304, FALSE))</f>
        <v/>
      </c>
      <c r="W304" t="str">
        <f>IF(ISBLANK(HLOOKUP(W$1, m_preprocess!$1:$1048576, monthly!$D304, FALSE)), "", HLOOKUP(W$1, m_preprocess!$1:$1048576, monthly!$D304, FALSE))</f>
        <v/>
      </c>
      <c r="X304" t="str">
        <f>IF(ISBLANK(HLOOKUP(X$1, m_preprocess!$1:$1048576, monthly!$D304, FALSE)), "", HLOOKUP(X$1, m_preprocess!$1:$1048576, monthly!$D304, FALSE))</f>
        <v/>
      </c>
      <c r="Y304" t="str">
        <f>IF(ISBLANK(HLOOKUP(Y$1, m_preprocess!$1:$1048576, monthly!$D304, FALSE)), "", HLOOKUP(Y$1, m_preprocess!$1:$1048576, monthly!$D304, FALSE))</f>
        <v/>
      </c>
      <c r="Z304" t="str">
        <f>IF(ISBLANK(HLOOKUP(Z$1, m_preprocess!$1:$1048576, monthly!$D304, FALSE)), "", HLOOKUP(Z$1, m_preprocess!$1:$1048576, monthly!$D304, FALSE))</f>
        <v/>
      </c>
    </row>
    <row r="305" spans="1:26">
      <c r="A305" s="33">
        <v>43191</v>
      </c>
      <c r="B305">
        <v>2018</v>
      </c>
      <c r="C305">
        <f t="shared" si="1"/>
        <v>4</v>
      </c>
      <c r="D305">
        <v>305</v>
      </c>
      <c r="E305" t="str">
        <f>IF(ISBLANK(HLOOKUP(E$1, m_preprocess!$1:$1048576, monthly!$D305, FALSE)), "", HLOOKUP(E$1, m_preprocess!$1:$1048576, monthly!$D305, FALSE))</f>
        <v/>
      </c>
      <c r="F305" t="str">
        <f>IF(ISBLANK(HLOOKUP(F$1, m_preprocess!$1:$1048576, monthly!$D305, FALSE)), "", HLOOKUP(F$1, m_preprocess!$1:$1048576, monthly!$D305, FALSE))</f>
        <v/>
      </c>
      <c r="G305" t="str">
        <f>IF(ISBLANK(HLOOKUP(G$1, m_preprocess!$1:$1048576, monthly!$D305, FALSE)), "", HLOOKUP(G$1, m_preprocess!$1:$1048576, monthly!$D305, FALSE))</f>
        <v/>
      </c>
      <c r="H305" t="str">
        <f>IF(ISBLANK(HLOOKUP(H$1, m_preprocess!$1:$1048576, monthly!$D305, FALSE)), "", HLOOKUP(H$1, m_preprocess!$1:$1048576, monthly!$D305, FALSE))</f>
        <v/>
      </c>
      <c r="I305" t="str">
        <f>IF(ISBLANK(HLOOKUP(I$1, m_preprocess!$1:$1048576, monthly!$D305, FALSE)), "", HLOOKUP(I$1, m_preprocess!$1:$1048576, monthly!$D305, FALSE))</f>
        <v/>
      </c>
      <c r="J305" t="str">
        <f>IF(ISBLANK(HLOOKUP(J$1, m_preprocess!$1:$1048576, monthly!$D305, FALSE)), "", HLOOKUP(J$1, m_preprocess!$1:$1048576, monthly!$D305, FALSE))</f>
        <v/>
      </c>
      <c r="K305" t="str">
        <f>IF(ISBLANK(HLOOKUP(K$1, m_preprocess!$1:$1048576, monthly!$D305, FALSE)), "", HLOOKUP(K$1, m_preprocess!$1:$1048576, monthly!$D305, FALSE))</f>
        <v/>
      </c>
      <c r="L305" t="str">
        <f>IF(ISBLANK(HLOOKUP(L$1, m_preprocess!$1:$1048576, monthly!$D305, FALSE)), "", HLOOKUP(L$1, m_preprocess!$1:$1048576, monthly!$D305, FALSE))</f>
        <v/>
      </c>
      <c r="M305" t="str">
        <f>IF(ISBLANK(HLOOKUP(M$1, m_preprocess!$1:$1048576, monthly!$D305, FALSE)), "", HLOOKUP(M$1, m_preprocess!$1:$1048576, monthly!$D305, FALSE))</f>
        <v/>
      </c>
      <c r="N305" t="str">
        <f>IF(ISBLANK(HLOOKUP(N$1, m_preprocess!$1:$1048576, monthly!$D305, FALSE)), "", HLOOKUP(N$1, m_preprocess!$1:$1048576, monthly!$D305, FALSE))</f>
        <v/>
      </c>
      <c r="O305" t="str">
        <f>IF(ISBLANK(HLOOKUP(O$1, m_preprocess!$1:$1048576, monthly!$D305, FALSE)), "", HLOOKUP(O$1, m_preprocess!$1:$1048576, monthly!$D305, FALSE))</f>
        <v/>
      </c>
      <c r="P305" t="str">
        <f>IF(ISBLANK(HLOOKUP(P$1, m_preprocess!$1:$1048576, monthly!$D305, FALSE)), "", HLOOKUP(P$1, m_preprocess!$1:$1048576, monthly!$D305, FALSE))</f>
        <v/>
      </c>
      <c r="Q305" t="str">
        <f>IF(ISBLANK(HLOOKUP(Q$1, m_preprocess!$1:$1048576, monthly!$D305, FALSE)), "", HLOOKUP(Q$1, m_preprocess!$1:$1048576, monthly!$D305, FALSE))</f>
        <v/>
      </c>
      <c r="R305" t="str">
        <f>IF(ISBLANK(HLOOKUP(R$1, m_preprocess!$1:$1048576, monthly!$D305, FALSE)), "", HLOOKUP(R$1, m_preprocess!$1:$1048576, monthly!$D305, FALSE))</f>
        <v/>
      </c>
      <c r="S305" t="str">
        <f>IF(ISBLANK(HLOOKUP(S$1, m_preprocess!$1:$1048576, monthly!$D305, FALSE)), "", HLOOKUP(S$1, m_preprocess!$1:$1048576, monthly!$D305, FALSE))</f>
        <v/>
      </c>
      <c r="T305" t="str">
        <f>IF(ISBLANK(HLOOKUP(T$1, m_preprocess!$1:$1048576, monthly!$D305, FALSE)), "", HLOOKUP(T$1, m_preprocess!$1:$1048576, monthly!$D305, FALSE))</f>
        <v/>
      </c>
      <c r="U305" t="str">
        <f>IF(ISBLANK(HLOOKUP(U$1, m_preprocess!$1:$1048576, monthly!$D305, FALSE)), "", HLOOKUP(U$1, m_preprocess!$1:$1048576, monthly!$D305, FALSE))</f>
        <v/>
      </c>
      <c r="V305" t="str">
        <f>IF(ISBLANK(HLOOKUP(V$1, m_preprocess!$1:$1048576, monthly!$D305, FALSE)), "", HLOOKUP(V$1, m_preprocess!$1:$1048576, monthly!$D305, FALSE))</f>
        <v/>
      </c>
      <c r="W305" t="str">
        <f>IF(ISBLANK(HLOOKUP(W$1, m_preprocess!$1:$1048576, monthly!$D305, FALSE)), "", HLOOKUP(W$1, m_preprocess!$1:$1048576, monthly!$D305, FALSE))</f>
        <v/>
      </c>
      <c r="X305" t="str">
        <f>IF(ISBLANK(HLOOKUP(X$1, m_preprocess!$1:$1048576, monthly!$D305, FALSE)), "", HLOOKUP(X$1, m_preprocess!$1:$1048576, monthly!$D305, FALSE))</f>
        <v/>
      </c>
      <c r="Y305" t="str">
        <f>IF(ISBLANK(HLOOKUP(Y$1, m_preprocess!$1:$1048576, monthly!$D305, FALSE)), "", HLOOKUP(Y$1, m_preprocess!$1:$1048576, monthly!$D305, FALSE))</f>
        <v/>
      </c>
      <c r="Z305" t="str">
        <f>IF(ISBLANK(HLOOKUP(Z$1, m_preprocess!$1:$1048576, monthly!$D305, FALSE)), "", HLOOKUP(Z$1, m_preprocess!$1:$1048576, monthly!$D305, FALSE))</f>
        <v/>
      </c>
    </row>
    <row r="306" spans="1:26">
      <c r="A306" s="33">
        <v>43221</v>
      </c>
      <c r="B306">
        <v>2018</v>
      </c>
      <c r="C306">
        <f t="shared" si="1"/>
        <v>5</v>
      </c>
      <c r="D306">
        <v>306</v>
      </c>
      <c r="E306" t="str">
        <f>IF(ISBLANK(HLOOKUP(E$1, m_preprocess!$1:$1048576, monthly!$D306, FALSE)), "", HLOOKUP(E$1, m_preprocess!$1:$1048576, monthly!$D306, FALSE))</f>
        <v/>
      </c>
      <c r="F306" t="str">
        <f>IF(ISBLANK(HLOOKUP(F$1, m_preprocess!$1:$1048576, monthly!$D306, FALSE)), "", HLOOKUP(F$1, m_preprocess!$1:$1048576, monthly!$D306, FALSE))</f>
        <v/>
      </c>
      <c r="G306" t="str">
        <f>IF(ISBLANK(HLOOKUP(G$1, m_preprocess!$1:$1048576, monthly!$D306, FALSE)), "", HLOOKUP(G$1, m_preprocess!$1:$1048576, monthly!$D306, FALSE))</f>
        <v/>
      </c>
      <c r="H306" t="str">
        <f>IF(ISBLANK(HLOOKUP(H$1, m_preprocess!$1:$1048576, monthly!$D306, FALSE)), "", HLOOKUP(H$1, m_preprocess!$1:$1048576, monthly!$D306, FALSE))</f>
        <v/>
      </c>
      <c r="I306" t="str">
        <f>IF(ISBLANK(HLOOKUP(I$1, m_preprocess!$1:$1048576, monthly!$D306, FALSE)), "", HLOOKUP(I$1, m_preprocess!$1:$1048576, monthly!$D306, FALSE))</f>
        <v/>
      </c>
      <c r="J306" t="str">
        <f>IF(ISBLANK(HLOOKUP(J$1, m_preprocess!$1:$1048576, monthly!$D306, FALSE)), "", HLOOKUP(J$1, m_preprocess!$1:$1048576, monthly!$D306, FALSE))</f>
        <v/>
      </c>
      <c r="K306" t="str">
        <f>IF(ISBLANK(HLOOKUP(K$1, m_preprocess!$1:$1048576, monthly!$D306, FALSE)), "", HLOOKUP(K$1, m_preprocess!$1:$1048576, monthly!$D306, FALSE))</f>
        <v/>
      </c>
      <c r="L306" t="str">
        <f>IF(ISBLANK(HLOOKUP(L$1, m_preprocess!$1:$1048576, monthly!$D306, FALSE)), "", HLOOKUP(L$1, m_preprocess!$1:$1048576, monthly!$D306, FALSE))</f>
        <v/>
      </c>
      <c r="M306" t="str">
        <f>IF(ISBLANK(HLOOKUP(M$1, m_preprocess!$1:$1048576, monthly!$D306, FALSE)), "", HLOOKUP(M$1, m_preprocess!$1:$1048576, monthly!$D306, FALSE))</f>
        <v/>
      </c>
      <c r="N306" t="str">
        <f>IF(ISBLANK(HLOOKUP(N$1, m_preprocess!$1:$1048576, monthly!$D306, FALSE)), "", HLOOKUP(N$1, m_preprocess!$1:$1048576, monthly!$D306, FALSE))</f>
        <v/>
      </c>
      <c r="O306" t="str">
        <f>IF(ISBLANK(HLOOKUP(O$1, m_preprocess!$1:$1048576, monthly!$D306, FALSE)), "", HLOOKUP(O$1, m_preprocess!$1:$1048576, monthly!$D306, FALSE))</f>
        <v/>
      </c>
      <c r="P306" t="str">
        <f>IF(ISBLANK(HLOOKUP(P$1, m_preprocess!$1:$1048576, monthly!$D306, FALSE)), "", HLOOKUP(P$1, m_preprocess!$1:$1048576, monthly!$D306, FALSE))</f>
        <v/>
      </c>
      <c r="Q306" t="str">
        <f>IF(ISBLANK(HLOOKUP(Q$1, m_preprocess!$1:$1048576, monthly!$D306, FALSE)), "", HLOOKUP(Q$1, m_preprocess!$1:$1048576, monthly!$D306, FALSE))</f>
        <v/>
      </c>
      <c r="R306" t="str">
        <f>IF(ISBLANK(HLOOKUP(R$1, m_preprocess!$1:$1048576, monthly!$D306, FALSE)), "", HLOOKUP(R$1, m_preprocess!$1:$1048576, monthly!$D306, FALSE))</f>
        <v/>
      </c>
      <c r="S306" t="str">
        <f>IF(ISBLANK(HLOOKUP(S$1, m_preprocess!$1:$1048576, monthly!$D306, FALSE)), "", HLOOKUP(S$1, m_preprocess!$1:$1048576, monthly!$D306, FALSE))</f>
        <v/>
      </c>
      <c r="T306" t="str">
        <f>IF(ISBLANK(HLOOKUP(T$1, m_preprocess!$1:$1048576, monthly!$D306, FALSE)), "", HLOOKUP(T$1, m_preprocess!$1:$1048576, monthly!$D306, FALSE))</f>
        <v/>
      </c>
      <c r="U306" t="str">
        <f>IF(ISBLANK(HLOOKUP(U$1, m_preprocess!$1:$1048576, monthly!$D306, FALSE)), "", HLOOKUP(U$1, m_preprocess!$1:$1048576, monthly!$D306, FALSE))</f>
        <v/>
      </c>
      <c r="V306" t="str">
        <f>IF(ISBLANK(HLOOKUP(V$1, m_preprocess!$1:$1048576, monthly!$D306, FALSE)), "", HLOOKUP(V$1, m_preprocess!$1:$1048576, monthly!$D306, FALSE))</f>
        <v/>
      </c>
      <c r="W306" t="str">
        <f>IF(ISBLANK(HLOOKUP(W$1, m_preprocess!$1:$1048576, monthly!$D306, FALSE)), "", HLOOKUP(W$1, m_preprocess!$1:$1048576, monthly!$D306, FALSE))</f>
        <v/>
      </c>
      <c r="X306" t="str">
        <f>IF(ISBLANK(HLOOKUP(X$1, m_preprocess!$1:$1048576, monthly!$D306, FALSE)), "", HLOOKUP(X$1, m_preprocess!$1:$1048576, monthly!$D306, FALSE))</f>
        <v/>
      </c>
      <c r="Y306" t="str">
        <f>IF(ISBLANK(HLOOKUP(Y$1, m_preprocess!$1:$1048576, monthly!$D306, FALSE)), "", HLOOKUP(Y$1, m_preprocess!$1:$1048576, monthly!$D306, FALSE))</f>
        <v/>
      </c>
      <c r="Z306" t="str">
        <f>IF(ISBLANK(HLOOKUP(Z$1, m_preprocess!$1:$1048576, monthly!$D306, FALSE)), "", HLOOKUP(Z$1, m_preprocess!$1:$1048576, monthly!$D306, FALSE))</f>
        <v/>
      </c>
    </row>
    <row r="307" spans="1:26">
      <c r="A307" s="33">
        <v>43252</v>
      </c>
      <c r="B307">
        <v>2018</v>
      </c>
      <c r="C307">
        <f t="shared" si="1"/>
        <v>6</v>
      </c>
      <c r="D307">
        <v>307</v>
      </c>
      <c r="E307" t="str">
        <f>IF(ISBLANK(HLOOKUP(E$1, m_preprocess!$1:$1048576, monthly!$D307, FALSE)), "", HLOOKUP(E$1, m_preprocess!$1:$1048576, monthly!$D307, FALSE))</f>
        <v/>
      </c>
      <c r="F307" t="str">
        <f>IF(ISBLANK(HLOOKUP(F$1, m_preprocess!$1:$1048576, monthly!$D307, FALSE)), "", HLOOKUP(F$1, m_preprocess!$1:$1048576, monthly!$D307, FALSE))</f>
        <v/>
      </c>
      <c r="G307" t="str">
        <f>IF(ISBLANK(HLOOKUP(G$1, m_preprocess!$1:$1048576, monthly!$D307, FALSE)), "", HLOOKUP(G$1, m_preprocess!$1:$1048576, monthly!$D307, FALSE))</f>
        <v/>
      </c>
      <c r="H307" t="str">
        <f>IF(ISBLANK(HLOOKUP(H$1, m_preprocess!$1:$1048576, monthly!$D307, FALSE)), "", HLOOKUP(H$1, m_preprocess!$1:$1048576, monthly!$D307, FALSE))</f>
        <v/>
      </c>
      <c r="I307" t="str">
        <f>IF(ISBLANK(HLOOKUP(I$1, m_preprocess!$1:$1048576, monthly!$D307, FALSE)), "", HLOOKUP(I$1, m_preprocess!$1:$1048576, monthly!$D307, FALSE))</f>
        <v/>
      </c>
      <c r="J307" t="str">
        <f>IF(ISBLANK(HLOOKUP(J$1, m_preprocess!$1:$1048576, monthly!$D307, FALSE)), "", HLOOKUP(J$1, m_preprocess!$1:$1048576, monthly!$D307, FALSE))</f>
        <v/>
      </c>
      <c r="K307" t="str">
        <f>IF(ISBLANK(HLOOKUP(K$1, m_preprocess!$1:$1048576, monthly!$D307, FALSE)), "", HLOOKUP(K$1, m_preprocess!$1:$1048576, monthly!$D307, FALSE))</f>
        <v/>
      </c>
      <c r="L307" t="str">
        <f>IF(ISBLANK(HLOOKUP(L$1, m_preprocess!$1:$1048576, monthly!$D307, FALSE)), "", HLOOKUP(L$1, m_preprocess!$1:$1048576, monthly!$D307, FALSE))</f>
        <v/>
      </c>
      <c r="M307" t="str">
        <f>IF(ISBLANK(HLOOKUP(M$1, m_preprocess!$1:$1048576, monthly!$D307, FALSE)), "", HLOOKUP(M$1, m_preprocess!$1:$1048576, monthly!$D307, FALSE))</f>
        <v/>
      </c>
      <c r="N307" t="str">
        <f>IF(ISBLANK(HLOOKUP(N$1, m_preprocess!$1:$1048576, monthly!$D307, FALSE)), "", HLOOKUP(N$1, m_preprocess!$1:$1048576, monthly!$D307, FALSE))</f>
        <v/>
      </c>
      <c r="O307" t="str">
        <f>IF(ISBLANK(HLOOKUP(O$1, m_preprocess!$1:$1048576, monthly!$D307, FALSE)), "", HLOOKUP(O$1, m_preprocess!$1:$1048576, monthly!$D307, FALSE))</f>
        <v/>
      </c>
      <c r="P307" t="str">
        <f>IF(ISBLANK(HLOOKUP(P$1, m_preprocess!$1:$1048576, monthly!$D307, FALSE)), "", HLOOKUP(P$1, m_preprocess!$1:$1048576, monthly!$D307, FALSE))</f>
        <v/>
      </c>
      <c r="Q307" t="str">
        <f>IF(ISBLANK(HLOOKUP(Q$1, m_preprocess!$1:$1048576, monthly!$D307, FALSE)), "", HLOOKUP(Q$1, m_preprocess!$1:$1048576, monthly!$D307, FALSE))</f>
        <v/>
      </c>
      <c r="R307" t="str">
        <f>IF(ISBLANK(HLOOKUP(R$1, m_preprocess!$1:$1048576, monthly!$D307, FALSE)), "", HLOOKUP(R$1, m_preprocess!$1:$1048576, monthly!$D307, FALSE))</f>
        <v/>
      </c>
      <c r="S307" t="str">
        <f>IF(ISBLANK(HLOOKUP(S$1, m_preprocess!$1:$1048576, monthly!$D307, FALSE)), "", HLOOKUP(S$1, m_preprocess!$1:$1048576, monthly!$D307, FALSE))</f>
        <v/>
      </c>
      <c r="T307" t="str">
        <f>IF(ISBLANK(HLOOKUP(T$1, m_preprocess!$1:$1048576, monthly!$D307, FALSE)), "", HLOOKUP(T$1, m_preprocess!$1:$1048576, monthly!$D307, FALSE))</f>
        <v/>
      </c>
      <c r="U307" t="str">
        <f>IF(ISBLANK(HLOOKUP(U$1, m_preprocess!$1:$1048576, monthly!$D307, FALSE)), "", HLOOKUP(U$1, m_preprocess!$1:$1048576, monthly!$D307, FALSE))</f>
        <v/>
      </c>
      <c r="V307" t="str">
        <f>IF(ISBLANK(HLOOKUP(V$1, m_preprocess!$1:$1048576, monthly!$D307, FALSE)), "", HLOOKUP(V$1, m_preprocess!$1:$1048576, monthly!$D307, FALSE))</f>
        <v/>
      </c>
      <c r="W307" t="str">
        <f>IF(ISBLANK(HLOOKUP(W$1, m_preprocess!$1:$1048576, monthly!$D307, FALSE)), "", HLOOKUP(W$1, m_preprocess!$1:$1048576, monthly!$D307, FALSE))</f>
        <v/>
      </c>
      <c r="X307" t="str">
        <f>IF(ISBLANK(HLOOKUP(X$1, m_preprocess!$1:$1048576, monthly!$D307, FALSE)), "", HLOOKUP(X$1, m_preprocess!$1:$1048576, monthly!$D307, FALSE))</f>
        <v/>
      </c>
      <c r="Y307" t="str">
        <f>IF(ISBLANK(HLOOKUP(Y$1, m_preprocess!$1:$1048576, monthly!$D307, FALSE)), "", HLOOKUP(Y$1, m_preprocess!$1:$1048576, monthly!$D307, FALSE))</f>
        <v/>
      </c>
      <c r="Z307" t="str">
        <f>IF(ISBLANK(HLOOKUP(Z$1, m_preprocess!$1:$1048576, monthly!$D307, FALSE)), "", HLOOKUP(Z$1, m_preprocess!$1:$1048576, monthly!$D307, FALSE))</f>
        <v/>
      </c>
    </row>
    <row r="308" spans="1:26">
      <c r="A308" s="33">
        <v>43282</v>
      </c>
      <c r="B308">
        <v>2018</v>
      </c>
      <c r="C308">
        <f t="shared" si="1"/>
        <v>7</v>
      </c>
      <c r="D308">
        <v>308</v>
      </c>
      <c r="E308" t="str">
        <f>IF(ISBLANK(HLOOKUP(E$1, m_preprocess!$1:$1048576, monthly!$D308, FALSE)), "", HLOOKUP(E$1, m_preprocess!$1:$1048576, monthly!$D308, FALSE))</f>
        <v/>
      </c>
      <c r="F308" t="str">
        <f>IF(ISBLANK(HLOOKUP(F$1, m_preprocess!$1:$1048576, monthly!$D308, FALSE)), "", HLOOKUP(F$1, m_preprocess!$1:$1048576, monthly!$D308, FALSE))</f>
        <v/>
      </c>
      <c r="G308" t="str">
        <f>IF(ISBLANK(HLOOKUP(G$1, m_preprocess!$1:$1048576, monthly!$D308, FALSE)), "", HLOOKUP(G$1, m_preprocess!$1:$1048576, monthly!$D308, FALSE))</f>
        <v/>
      </c>
      <c r="H308" t="str">
        <f>IF(ISBLANK(HLOOKUP(H$1, m_preprocess!$1:$1048576, monthly!$D308, FALSE)), "", HLOOKUP(H$1, m_preprocess!$1:$1048576, monthly!$D308, FALSE))</f>
        <v/>
      </c>
      <c r="I308" t="str">
        <f>IF(ISBLANK(HLOOKUP(I$1, m_preprocess!$1:$1048576, monthly!$D308, FALSE)), "", HLOOKUP(I$1, m_preprocess!$1:$1048576, monthly!$D308, FALSE))</f>
        <v/>
      </c>
      <c r="J308" t="str">
        <f>IF(ISBLANK(HLOOKUP(J$1, m_preprocess!$1:$1048576, monthly!$D308, FALSE)), "", HLOOKUP(J$1, m_preprocess!$1:$1048576, monthly!$D308, FALSE))</f>
        <v/>
      </c>
      <c r="K308" t="str">
        <f>IF(ISBLANK(HLOOKUP(K$1, m_preprocess!$1:$1048576, monthly!$D308, FALSE)), "", HLOOKUP(K$1, m_preprocess!$1:$1048576, monthly!$D308, FALSE))</f>
        <v/>
      </c>
      <c r="L308" t="str">
        <f>IF(ISBLANK(HLOOKUP(L$1, m_preprocess!$1:$1048576, monthly!$D308, FALSE)), "", HLOOKUP(L$1, m_preprocess!$1:$1048576, monthly!$D308, FALSE))</f>
        <v/>
      </c>
      <c r="M308" t="str">
        <f>IF(ISBLANK(HLOOKUP(M$1, m_preprocess!$1:$1048576, monthly!$D308, FALSE)), "", HLOOKUP(M$1, m_preprocess!$1:$1048576, monthly!$D308, FALSE))</f>
        <v/>
      </c>
      <c r="N308" t="str">
        <f>IF(ISBLANK(HLOOKUP(N$1, m_preprocess!$1:$1048576, monthly!$D308, FALSE)), "", HLOOKUP(N$1, m_preprocess!$1:$1048576, monthly!$D308, FALSE))</f>
        <v/>
      </c>
      <c r="O308" t="str">
        <f>IF(ISBLANK(HLOOKUP(O$1, m_preprocess!$1:$1048576, monthly!$D308, FALSE)), "", HLOOKUP(O$1, m_preprocess!$1:$1048576, monthly!$D308, FALSE))</f>
        <v/>
      </c>
      <c r="P308" t="str">
        <f>IF(ISBLANK(HLOOKUP(P$1, m_preprocess!$1:$1048576, monthly!$D308, FALSE)), "", HLOOKUP(P$1, m_preprocess!$1:$1048576, monthly!$D308, FALSE))</f>
        <v/>
      </c>
      <c r="Q308" t="str">
        <f>IF(ISBLANK(HLOOKUP(Q$1, m_preprocess!$1:$1048576, monthly!$D308, FALSE)), "", HLOOKUP(Q$1, m_preprocess!$1:$1048576, monthly!$D308, FALSE))</f>
        <v/>
      </c>
      <c r="R308" t="str">
        <f>IF(ISBLANK(HLOOKUP(R$1, m_preprocess!$1:$1048576, monthly!$D308, FALSE)), "", HLOOKUP(R$1, m_preprocess!$1:$1048576, monthly!$D308, FALSE))</f>
        <v/>
      </c>
      <c r="S308" t="str">
        <f>IF(ISBLANK(HLOOKUP(S$1, m_preprocess!$1:$1048576, monthly!$D308, FALSE)), "", HLOOKUP(S$1, m_preprocess!$1:$1048576, monthly!$D308, FALSE))</f>
        <v/>
      </c>
      <c r="T308" t="str">
        <f>IF(ISBLANK(HLOOKUP(T$1, m_preprocess!$1:$1048576, monthly!$D308, FALSE)), "", HLOOKUP(T$1, m_preprocess!$1:$1048576, monthly!$D308, FALSE))</f>
        <v/>
      </c>
      <c r="U308" t="str">
        <f>IF(ISBLANK(HLOOKUP(U$1, m_preprocess!$1:$1048576, monthly!$D308, FALSE)), "", HLOOKUP(U$1, m_preprocess!$1:$1048576, monthly!$D308, FALSE))</f>
        <v/>
      </c>
      <c r="V308" t="str">
        <f>IF(ISBLANK(HLOOKUP(V$1, m_preprocess!$1:$1048576, monthly!$D308, FALSE)), "", HLOOKUP(V$1, m_preprocess!$1:$1048576, monthly!$D308, FALSE))</f>
        <v/>
      </c>
      <c r="W308" t="str">
        <f>IF(ISBLANK(HLOOKUP(W$1, m_preprocess!$1:$1048576, monthly!$D308, FALSE)), "", HLOOKUP(W$1, m_preprocess!$1:$1048576, monthly!$D308, FALSE))</f>
        <v/>
      </c>
      <c r="X308" t="str">
        <f>IF(ISBLANK(HLOOKUP(X$1, m_preprocess!$1:$1048576, monthly!$D308, FALSE)), "", HLOOKUP(X$1, m_preprocess!$1:$1048576, monthly!$D308, FALSE))</f>
        <v/>
      </c>
      <c r="Y308" t="str">
        <f>IF(ISBLANK(HLOOKUP(Y$1, m_preprocess!$1:$1048576, monthly!$D308, FALSE)), "", HLOOKUP(Y$1, m_preprocess!$1:$1048576, monthly!$D308, FALSE))</f>
        <v/>
      </c>
      <c r="Z308" t="str">
        <f>IF(ISBLANK(HLOOKUP(Z$1, m_preprocess!$1:$1048576, monthly!$D308, FALSE)), "", HLOOKUP(Z$1, m_preprocess!$1:$1048576, monthly!$D308, FALSE))</f>
        <v/>
      </c>
    </row>
    <row r="309" spans="1:26">
      <c r="A309" s="33">
        <v>43313</v>
      </c>
      <c r="B309">
        <v>2018</v>
      </c>
      <c r="C309">
        <f t="shared" si="1"/>
        <v>8</v>
      </c>
      <c r="D309">
        <v>309</v>
      </c>
      <c r="E309" t="str">
        <f>IF(ISBLANK(HLOOKUP(E$1, m_preprocess!$1:$1048576, monthly!$D309, FALSE)), "", HLOOKUP(E$1, m_preprocess!$1:$1048576, monthly!$D309, FALSE))</f>
        <v/>
      </c>
      <c r="F309" t="str">
        <f>IF(ISBLANK(HLOOKUP(F$1, m_preprocess!$1:$1048576, monthly!$D309, FALSE)), "", HLOOKUP(F$1, m_preprocess!$1:$1048576, monthly!$D309, FALSE))</f>
        <v/>
      </c>
      <c r="G309" t="str">
        <f>IF(ISBLANK(HLOOKUP(G$1, m_preprocess!$1:$1048576, monthly!$D309, FALSE)), "", HLOOKUP(G$1, m_preprocess!$1:$1048576, monthly!$D309, FALSE))</f>
        <v/>
      </c>
      <c r="H309" t="str">
        <f>IF(ISBLANK(HLOOKUP(H$1, m_preprocess!$1:$1048576, monthly!$D309, FALSE)), "", HLOOKUP(H$1, m_preprocess!$1:$1048576, monthly!$D309, FALSE))</f>
        <v/>
      </c>
      <c r="I309" t="str">
        <f>IF(ISBLANK(HLOOKUP(I$1, m_preprocess!$1:$1048576, monthly!$D309, FALSE)), "", HLOOKUP(I$1, m_preprocess!$1:$1048576, monthly!$D309, FALSE))</f>
        <v/>
      </c>
      <c r="J309" t="str">
        <f>IF(ISBLANK(HLOOKUP(J$1, m_preprocess!$1:$1048576, monthly!$D309, FALSE)), "", HLOOKUP(J$1, m_preprocess!$1:$1048576, monthly!$D309, FALSE))</f>
        <v/>
      </c>
      <c r="K309" t="str">
        <f>IF(ISBLANK(HLOOKUP(K$1, m_preprocess!$1:$1048576, monthly!$D309, FALSE)), "", HLOOKUP(K$1, m_preprocess!$1:$1048576, monthly!$D309, FALSE))</f>
        <v/>
      </c>
      <c r="L309" t="str">
        <f>IF(ISBLANK(HLOOKUP(L$1, m_preprocess!$1:$1048576, monthly!$D309, FALSE)), "", HLOOKUP(L$1, m_preprocess!$1:$1048576, monthly!$D309, FALSE))</f>
        <v/>
      </c>
      <c r="M309" t="str">
        <f>IF(ISBLANK(HLOOKUP(M$1, m_preprocess!$1:$1048576, monthly!$D309, FALSE)), "", HLOOKUP(M$1, m_preprocess!$1:$1048576, monthly!$D309, FALSE))</f>
        <v/>
      </c>
      <c r="N309" t="str">
        <f>IF(ISBLANK(HLOOKUP(N$1, m_preprocess!$1:$1048576, monthly!$D309, FALSE)), "", HLOOKUP(N$1, m_preprocess!$1:$1048576, monthly!$D309, FALSE))</f>
        <v/>
      </c>
      <c r="O309" t="str">
        <f>IF(ISBLANK(HLOOKUP(O$1, m_preprocess!$1:$1048576, monthly!$D309, FALSE)), "", HLOOKUP(O$1, m_preprocess!$1:$1048576, monthly!$D309, FALSE))</f>
        <v/>
      </c>
      <c r="P309" t="str">
        <f>IF(ISBLANK(HLOOKUP(P$1, m_preprocess!$1:$1048576, monthly!$D309, FALSE)), "", HLOOKUP(P$1, m_preprocess!$1:$1048576, monthly!$D309, FALSE))</f>
        <v/>
      </c>
      <c r="Q309" t="str">
        <f>IF(ISBLANK(HLOOKUP(Q$1, m_preprocess!$1:$1048576, monthly!$D309, FALSE)), "", HLOOKUP(Q$1, m_preprocess!$1:$1048576, monthly!$D309, FALSE))</f>
        <v/>
      </c>
      <c r="R309" t="str">
        <f>IF(ISBLANK(HLOOKUP(R$1, m_preprocess!$1:$1048576, monthly!$D309, FALSE)), "", HLOOKUP(R$1, m_preprocess!$1:$1048576, monthly!$D309, FALSE))</f>
        <v/>
      </c>
      <c r="S309" t="str">
        <f>IF(ISBLANK(HLOOKUP(S$1, m_preprocess!$1:$1048576, monthly!$D309, FALSE)), "", HLOOKUP(S$1, m_preprocess!$1:$1048576, monthly!$D309, FALSE))</f>
        <v/>
      </c>
      <c r="T309" t="str">
        <f>IF(ISBLANK(HLOOKUP(T$1, m_preprocess!$1:$1048576, monthly!$D309, FALSE)), "", HLOOKUP(T$1, m_preprocess!$1:$1048576, monthly!$D309, FALSE))</f>
        <v/>
      </c>
      <c r="U309" t="str">
        <f>IF(ISBLANK(HLOOKUP(U$1, m_preprocess!$1:$1048576, monthly!$D309, FALSE)), "", HLOOKUP(U$1, m_preprocess!$1:$1048576, monthly!$D309, FALSE))</f>
        <v/>
      </c>
      <c r="V309" t="str">
        <f>IF(ISBLANK(HLOOKUP(V$1, m_preprocess!$1:$1048576, monthly!$D309, FALSE)), "", HLOOKUP(V$1, m_preprocess!$1:$1048576, monthly!$D309, FALSE))</f>
        <v/>
      </c>
      <c r="W309" t="str">
        <f>IF(ISBLANK(HLOOKUP(W$1, m_preprocess!$1:$1048576, monthly!$D309, FALSE)), "", HLOOKUP(W$1, m_preprocess!$1:$1048576, monthly!$D309, FALSE))</f>
        <v/>
      </c>
      <c r="X309" t="str">
        <f>IF(ISBLANK(HLOOKUP(X$1, m_preprocess!$1:$1048576, monthly!$D309, FALSE)), "", HLOOKUP(X$1, m_preprocess!$1:$1048576, monthly!$D309, FALSE))</f>
        <v/>
      </c>
      <c r="Y309" t="str">
        <f>IF(ISBLANK(HLOOKUP(Y$1, m_preprocess!$1:$1048576, monthly!$D309, FALSE)), "", HLOOKUP(Y$1, m_preprocess!$1:$1048576, monthly!$D309, FALSE))</f>
        <v/>
      </c>
      <c r="Z309" t="str">
        <f>IF(ISBLANK(HLOOKUP(Z$1, m_preprocess!$1:$1048576, monthly!$D309, FALSE)), "", HLOOKUP(Z$1, m_preprocess!$1:$1048576, monthly!$D309, FALSE))</f>
        <v/>
      </c>
    </row>
    <row r="310" spans="1:26">
      <c r="A310" s="33">
        <v>43344</v>
      </c>
      <c r="B310">
        <v>2018</v>
      </c>
      <c r="C310">
        <f t="shared" si="1"/>
        <v>9</v>
      </c>
      <c r="D310">
        <v>310</v>
      </c>
      <c r="E310" t="str">
        <f>IF(ISBLANK(HLOOKUP(E$1, m_preprocess!$1:$1048576, monthly!$D310, FALSE)), "", HLOOKUP(E$1, m_preprocess!$1:$1048576, monthly!$D310, FALSE))</f>
        <v/>
      </c>
      <c r="F310" t="str">
        <f>IF(ISBLANK(HLOOKUP(F$1, m_preprocess!$1:$1048576, monthly!$D310, FALSE)), "", HLOOKUP(F$1, m_preprocess!$1:$1048576, monthly!$D310, FALSE))</f>
        <v/>
      </c>
      <c r="G310" t="str">
        <f>IF(ISBLANK(HLOOKUP(G$1, m_preprocess!$1:$1048576, monthly!$D310, FALSE)), "", HLOOKUP(G$1, m_preprocess!$1:$1048576, monthly!$D310, FALSE))</f>
        <v/>
      </c>
      <c r="H310" t="str">
        <f>IF(ISBLANK(HLOOKUP(H$1, m_preprocess!$1:$1048576, monthly!$D310, FALSE)), "", HLOOKUP(H$1, m_preprocess!$1:$1048576, monthly!$D310, FALSE))</f>
        <v/>
      </c>
      <c r="I310" t="str">
        <f>IF(ISBLANK(HLOOKUP(I$1, m_preprocess!$1:$1048576, monthly!$D310, FALSE)), "", HLOOKUP(I$1, m_preprocess!$1:$1048576, monthly!$D310, FALSE))</f>
        <v/>
      </c>
      <c r="J310" t="str">
        <f>IF(ISBLANK(HLOOKUP(J$1, m_preprocess!$1:$1048576, monthly!$D310, FALSE)), "", HLOOKUP(J$1, m_preprocess!$1:$1048576, monthly!$D310, FALSE))</f>
        <v/>
      </c>
      <c r="K310" t="str">
        <f>IF(ISBLANK(HLOOKUP(K$1, m_preprocess!$1:$1048576, monthly!$D310, FALSE)), "", HLOOKUP(K$1, m_preprocess!$1:$1048576, monthly!$D310, FALSE))</f>
        <v/>
      </c>
      <c r="L310" t="str">
        <f>IF(ISBLANK(HLOOKUP(L$1, m_preprocess!$1:$1048576, monthly!$D310, FALSE)), "", HLOOKUP(L$1, m_preprocess!$1:$1048576, monthly!$D310, FALSE))</f>
        <v/>
      </c>
      <c r="M310" t="str">
        <f>IF(ISBLANK(HLOOKUP(M$1, m_preprocess!$1:$1048576, monthly!$D310, FALSE)), "", HLOOKUP(M$1, m_preprocess!$1:$1048576, monthly!$D310, FALSE))</f>
        <v/>
      </c>
      <c r="N310" t="str">
        <f>IF(ISBLANK(HLOOKUP(N$1, m_preprocess!$1:$1048576, monthly!$D310, FALSE)), "", HLOOKUP(N$1, m_preprocess!$1:$1048576, monthly!$D310, FALSE))</f>
        <v/>
      </c>
      <c r="O310" t="str">
        <f>IF(ISBLANK(HLOOKUP(O$1, m_preprocess!$1:$1048576, monthly!$D310, FALSE)), "", HLOOKUP(O$1, m_preprocess!$1:$1048576, monthly!$D310, FALSE))</f>
        <v/>
      </c>
      <c r="P310" t="str">
        <f>IF(ISBLANK(HLOOKUP(P$1, m_preprocess!$1:$1048576, monthly!$D310, FALSE)), "", HLOOKUP(P$1, m_preprocess!$1:$1048576, monthly!$D310, FALSE))</f>
        <v/>
      </c>
      <c r="Q310" t="str">
        <f>IF(ISBLANK(HLOOKUP(Q$1, m_preprocess!$1:$1048576, monthly!$D310, FALSE)), "", HLOOKUP(Q$1, m_preprocess!$1:$1048576, monthly!$D310, FALSE))</f>
        <v/>
      </c>
      <c r="R310" t="str">
        <f>IF(ISBLANK(HLOOKUP(R$1, m_preprocess!$1:$1048576, monthly!$D310, FALSE)), "", HLOOKUP(R$1, m_preprocess!$1:$1048576, monthly!$D310, FALSE))</f>
        <v/>
      </c>
      <c r="S310" t="str">
        <f>IF(ISBLANK(HLOOKUP(S$1, m_preprocess!$1:$1048576, monthly!$D310, FALSE)), "", HLOOKUP(S$1, m_preprocess!$1:$1048576, monthly!$D310, FALSE))</f>
        <v/>
      </c>
      <c r="T310" t="str">
        <f>IF(ISBLANK(HLOOKUP(T$1, m_preprocess!$1:$1048576, monthly!$D310, FALSE)), "", HLOOKUP(T$1, m_preprocess!$1:$1048576, monthly!$D310, FALSE))</f>
        <v/>
      </c>
      <c r="U310" t="str">
        <f>IF(ISBLANK(HLOOKUP(U$1, m_preprocess!$1:$1048576, monthly!$D310, FALSE)), "", HLOOKUP(U$1, m_preprocess!$1:$1048576, monthly!$D310, FALSE))</f>
        <v/>
      </c>
      <c r="V310" t="str">
        <f>IF(ISBLANK(HLOOKUP(V$1, m_preprocess!$1:$1048576, monthly!$D310, FALSE)), "", HLOOKUP(V$1, m_preprocess!$1:$1048576, monthly!$D310, FALSE))</f>
        <v/>
      </c>
      <c r="W310" t="str">
        <f>IF(ISBLANK(HLOOKUP(W$1, m_preprocess!$1:$1048576, monthly!$D310, FALSE)), "", HLOOKUP(W$1, m_preprocess!$1:$1048576, monthly!$D310, FALSE))</f>
        <v/>
      </c>
      <c r="X310" t="str">
        <f>IF(ISBLANK(HLOOKUP(X$1, m_preprocess!$1:$1048576, monthly!$D310, FALSE)), "", HLOOKUP(X$1, m_preprocess!$1:$1048576, monthly!$D310, FALSE))</f>
        <v/>
      </c>
      <c r="Y310" t="str">
        <f>IF(ISBLANK(HLOOKUP(Y$1, m_preprocess!$1:$1048576, monthly!$D310, FALSE)), "", HLOOKUP(Y$1, m_preprocess!$1:$1048576, monthly!$D310, FALSE))</f>
        <v/>
      </c>
      <c r="Z310" t="str">
        <f>IF(ISBLANK(HLOOKUP(Z$1, m_preprocess!$1:$1048576, monthly!$D310, FALSE)), "", HLOOKUP(Z$1, m_preprocess!$1:$1048576, monthly!$D310, FALSE))</f>
        <v/>
      </c>
    </row>
    <row r="311" spans="1:26">
      <c r="A311" s="33">
        <v>43374</v>
      </c>
      <c r="B311">
        <v>2018</v>
      </c>
      <c r="C311">
        <f t="shared" si="1"/>
        <v>10</v>
      </c>
      <c r="D311">
        <v>311</v>
      </c>
      <c r="E311" t="str">
        <f>IF(ISBLANK(HLOOKUP(E$1, m_preprocess!$1:$1048576, monthly!$D311, FALSE)), "", HLOOKUP(E$1, m_preprocess!$1:$1048576, monthly!$D311, FALSE))</f>
        <v/>
      </c>
      <c r="F311" t="str">
        <f>IF(ISBLANK(HLOOKUP(F$1, m_preprocess!$1:$1048576, monthly!$D311, FALSE)), "", HLOOKUP(F$1, m_preprocess!$1:$1048576, monthly!$D311, FALSE))</f>
        <v/>
      </c>
      <c r="G311" t="str">
        <f>IF(ISBLANK(HLOOKUP(G$1, m_preprocess!$1:$1048576, monthly!$D311, FALSE)), "", HLOOKUP(G$1, m_preprocess!$1:$1048576, monthly!$D311, FALSE))</f>
        <v/>
      </c>
      <c r="H311" t="str">
        <f>IF(ISBLANK(HLOOKUP(H$1, m_preprocess!$1:$1048576, monthly!$D311, FALSE)), "", HLOOKUP(H$1, m_preprocess!$1:$1048576, monthly!$D311, FALSE))</f>
        <v/>
      </c>
      <c r="I311" t="str">
        <f>IF(ISBLANK(HLOOKUP(I$1, m_preprocess!$1:$1048576, monthly!$D311, FALSE)), "", HLOOKUP(I$1, m_preprocess!$1:$1048576, monthly!$D311, FALSE))</f>
        <v/>
      </c>
      <c r="J311" t="str">
        <f>IF(ISBLANK(HLOOKUP(J$1, m_preprocess!$1:$1048576, monthly!$D311, FALSE)), "", HLOOKUP(J$1, m_preprocess!$1:$1048576, monthly!$D311, FALSE))</f>
        <v/>
      </c>
      <c r="K311" t="str">
        <f>IF(ISBLANK(HLOOKUP(K$1, m_preprocess!$1:$1048576, monthly!$D311, FALSE)), "", HLOOKUP(K$1, m_preprocess!$1:$1048576, monthly!$D311, FALSE))</f>
        <v/>
      </c>
      <c r="L311" t="str">
        <f>IF(ISBLANK(HLOOKUP(L$1, m_preprocess!$1:$1048576, monthly!$D311, FALSE)), "", HLOOKUP(L$1, m_preprocess!$1:$1048576, monthly!$D311, FALSE))</f>
        <v/>
      </c>
      <c r="M311" t="str">
        <f>IF(ISBLANK(HLOOKUP(M$1, m_preprocess!$1:$1048576, monthly!$D311, FALSE)), "", HLOOKUP(M$1, m_preprocess!$1:$1048576, monthly!$D311, FALSE))</f>
        <v/>
      </c>
      <c r="N311" t="str">
        <f>IF(ISBLANK(HLOOKUP(N$1, m_preprocess!$1:$1048576, monthly!$D311, FALSE)), "", HLOOKUP(N$1, m_preprocess!$1:$1048576, monthly!$D311, FALSE))</f>
        <v/>
      </c>
      <c r="O311" t="str">
        <f>IF(ISBLANK(HLOOKUP(O$1, m_preprocess!$1:$1048576, monthly!$D311, FALSE)), "", HLOOKUP(O$1, m_preprocess!$1:$1048576, monthly!$D311, FALSE))</f>
        <v/>
      </c>
      <c r="P311" t="str">
        <f>IF(ISBLANK(HLOOKUP(P$1, m_preprocess!$1:$1048576, monthly!$D311, FALSE)), "", HLOOKUP(P$1, m_preprocess!$1:$1048576, monthly!$D311, FALSE))</f>
        <v/>
      </c>
      <c r="Q311" t="str">
        <f>IF(ISBLANK(HLOOKUP(Q$1, m_preprocess!$1:$1048576, monthly!$D311, FALSE)), "", HLOOKUP(Q$1, m_preprocess!$1:$1048576, monthly!$D311, FALSE))</f>
        <v/>
      </c>
      <c r="R311" t="str">
        <f>IF(ISBLANK(HLOOKUP(R$1, m_preprocess!$1:$1048576, monthly!$D311, FALSE)), "", HLOOKUP(R$1, m_preprocess!$1:$1048576, monthly!$D311, FALSE))</f>
        <v/>
      </c>
      <c r="S311" t="str">
        <f>IF(ISBLANK(HLOOKUP(S$1, m_preprocess!$1:$1048576, monthly!$D311, FALSE)), "", HLOOKUP(S$1, m_preprocess!$1:$1048576, monthly!$D311, FALSE))</f>
        <v/>
      </c>
      <c r="T311" t="str">
        <f>IF(ISBLANK(HLOOKUP(T$1, m_preprocess!$1:$1048576, monthly!$D311, FALSE)), "", HLOOKUP(T$1, m_preprocess!$1:$1048576, monthly!$D311, FALSE))</f>
        <v/>
      </c>
      <c r="U311" t="str">
        <f>IF(ISBLANK(HLOOKUP(U$1, m_preprocess!$1:$1048576, monthly!$D311, FALSE)), "", HLOOKUP(U$1, m_preprocess!$1:$1048576, monthly!$D311, FALSE))</f>
        <v/>
      </c>
      <c r="V311" t="str">
        <f>IF(ISBLANK(HLOOKUP(V$1, m_preprocess!$1:$1048576, monthly!$D311, FALSE)), "", HLOOKUP(V$1, m_preprocess!$1:$1048576, monthly!$D311, FALSE))</f>
        <v/>
      </c>
      <c r="W311" t="str">
        <f>IF(ISBLANK(HLOOKUP(W$1, m_preprocess!$1:$1048576, monthly!$D311, FALSE)), "", HLOOKUP(W$1, m_preprocess!$1:$1048576, monthly!$D311, FALSE))</f>
        <v/>
      </c>
      <c r="X311" t="str">
        <f>IF(ISBLANK(HLOOKUP(X$1, m_preprocess!$1:$1048576, monthly!$D311, FALSE)), "", HLOOKUP(X$1, m_preprocess!$1:$1048576, monthly!$D311, FALSE))</f>
        <v/>
      </c>
      <c r="Y311" t="str">
        <f>IF(ISBLANK(HLOOKUP(Y$1, m_preprocess!$1:$1048576, monthly!$D311, FALSE)), "", HLOOKUP(Y$1, m_preprocess!$1:$1048576, monthly!$D311, FALSE))</f>
        <v/>
      </c>
      <c r="Z311" t="str">
        <f>IF(ISBLANK(HLOOKUP(Z$1, m_preprocess!$1:$1048576, monthly!$D311, FALSE)), "", HLOOKUP(Z$1, m_preprocess!$1:$1048576, monthly!$D311, FALSE))</f>
        <v/>
      </c>
    </row>
    <row r="312" spans="1:26">
      <c r="A312" s="33">
        <v>43405</v>
      </c>
      <c r="B312">
        <v>2018</v>
      </c>
      <c r="C312">
        <f t="shared" si="1"/>
        <v>11</v>
      </c>
      <c r="D312">
        <v>312</v>
      </c>
      <c r="E312" t="str">
        <f>IF(ISBLANK(HLOOKUP(E$1, m_preprocess!$1:$1048576, monthly!$D312, FALSE)), "", HLOOKUP(E$1, m_preprocess!$1:$1048576, monthly!$D312, FALSE))</f>
        <v/>
      </c>
      <c r="F312" t="str">
        <f>IF(ISBLANK(HLOOKUP(F$1, m_preprocess!$1:$1048576, monthly!$D312, FALSE)), "", HLOOKUP(F$1, m_preprocess!$1:$1048576, monthly!$D312, FALSE))</f>
        <v/>
      </c>
      <c r="G312" t="str">
        <f>IF(ISBLANK(HLOOKUP(G$1, m_preprocess!$1:$1048576, monthly!$D312, FALSE)), "", HLOOKUP(G$1, m_preprocess!$1:$1048576, monthly!$D312, FALSE))</f>
        <v/>
      </c>
      <c r="H312" t="str">
        <f>IF(ISBLANK(HLOOKUP(H$1, m_preprocess!$1:$1048576, monthly!$D312, FALSE)), "", HLOOKUP(H$1, m_preprocess!$1:$1048576, monthly!$D312, FALSE))</f>
        <v/>
      </c>
      <c r="I312" t="str">
        <f>IF(ISBLANK(HLOOKUP(I$1, m_preprocess!$1:$1048576, monthly!$D312, FALSE)), "", HLOOKUP(I$1, m_preprocess!$1:$1048576, monthly!$D312, FALSE))</f>
        <v/>
      </c>
      <c r="J312" t="str">
        <f>IF(ISBLANK(HLOOKUP(J$1, m_preprocess!$1:$1048576, monthly!$D312, FALSE)), "", HLOOKUP(J$1, m_preprocess!$1:$1048576, monthly!$D312, FALSE))</f>
        <v/>
      </c>
      <c r="K312" t="str">
        <f>IF(ISBLANK(HLOOKUP(K$1, m_preprocess!$1:$1048576, monthly!$D312, FALSE)), "", HLOOKUP(K$1, m_preprocess!$1:$1048576, monthly!$D312, FALSE))</f>
        <v/>
      </c>
      <c r="L312" t="str">
        <f>IF(ISBLANK(HLOOKUP(L$1, m_preprocess!$1:$1048576, monthly!$D312, FALSE)), "", HLOOKUP(L$1, m_preprocess!$1:$1048576, monthly!$D312, FALSE))</f>
        <v/>
      </c>
      <c r="M312" t="str">
        <f>IF(ISBLANK(HLOOKUP(M$1, m_preprocess!$1:$1048576, monthly!$D312, FALSE)), "", HLOOKUP(M$1, m_preprocess!$1:$1048576, monthly!$D312, FALSE))</f>
        <v/>
      </c>
      <c r="N312" t="str">
        <f>IF(ISBLANK(HLOOKUP(N$1, m_preprocess!$1:$1048576, monthly!$D312, FALSE)), "", HLOOKUP(N$1, m_preprocess!$1:$1048576, monthly!$D312, FALSE))</f>
        <v/>
      </c>
      <c r="O312" t="str">
        <f>IF(ISBLANK(HLOOKUP(O$1, m_preprocess!$1:$1048576, monthly!$D312, FALSE)), "", HLOOKUP(O$1, m_preprocess!$1:$1048576, monthly!$D312, FALSE))</f>
        <v/>
      </c>
      <c r="P312" t="str">
        <f>IF(ISBLANK(HLOOKUP(P$1, m_preprocess!$1:$1048576, monthly!$D312, FALSE)), "", HLOOKUP(P$1, m_preprocess!$1:$1048576, monthly!$D312, FALSE))</f>
        <v/>
      </c>
      <c r="Q312" t="str">
        <f>IF(ISBLANK(HLOOKUP(Q$1, m_preprocess!$1:$1048576, monthly!$D312, FALSE)), "", HLOOKUP(Q$1, m_preprocess!$1:$1048576, monthly!$D312, FALSE))</f>
        <v/>
      </c>
      <c r="R312" t="str">
        <f>IF(ISBLANK(HLOOKUP(R$1, m_preprocess!$1:$1048576, monthly!$D312, FALSE)), "", HLOOKUP(R$1, m_preprocess!$1:$1048576, monthly!$D312, FALSE))</f>
        <v/>
      </c>
      <c r="S312" t="str">
        <f>IF(ISBLANK(HLOOKUP(S$1, m_preprocess!$1:$1048576, monthly!$D312, FALSE)), "", HLOOKUP(S$1, m_preprocess!$1:$1048576, monthly!$D312, FALSE))</f>
        <v/>
      </c>
      <c r="T312" t="str">
        <f>IF(ISBLANK(HLOOKUP(T$1, m_preprocess!$1:$1048576, monthly!$D312, FALSE)), "", HLOOKUP(T$1, m_preprocess!$1:$1048576, monthly!$D312, FALSE))</f>
        <v/>
      </c>
      <c r="U312" t="str">
        <f>IF(ISBLANK(HLOOKUP(U$1, m_preprocess!$1:$1048576, monthly!$D312, FALSE)), "", HLOOKUP(U$1, m_preprocess!$1:$1048576, monthly!$D312, FALSE))</f>
        <v/>
      </c>
      <c r="V312" t="str">
        <f>IF(ISBLANK(HLOOKUP(V$1, m_preprocess!$1:$1048576, monthly!$D312, FALSE)), "", HLOOKUP(V$1, m_preprocess!$1:$1048576, monthly!$D312, FALSE))</f>
        <v/>
      </c>
      <c r="W312" t="str">
        <f>IF(ISBLANK(HLOOKUP(W$1, m_preprocess!$1:$1048576, monthly!$D312, FALSE)), "", HLOOKUP(W$1, m_preprocess!$1:$1048576, monthly!$D312, FALSE))</f>
        <v/>
      </c>
      <c r="X312" t="str">
        <f>IF(ISBLANK(HLOOKUP(X$1, m_preprocess!$1:$1048576, monthly!$D312, FALSE)), "", HLOOKUP(X$1, m_preprocess!$1:$1048576, monthly!$D312, FALSE))</f>
        <v/>
      </c>
      <c r="Y312" t="str">
        <f>IF(ISBLANK(HLOOKUP(Y$1, m_preprocess!$1:$1048576, monthly!$D312, FALSE)), "", HLOOKUP(Y$1, m_preprocess!$1:$1048576, monthly!$D312, FALSE))</f>
        <v/>
      </c>
      <c r="Z312" t="str">
        <f>IF(ISBLANK(HLOOKUP(Z$1, m_preprocess!$1:$1048576, monthly!$D312, FALSE)), "", HLOOKUP(Z$1, m_preprocess!$1:$1048576, monthly!$D312, FALSE))</f>
        <v/>
      </c>
    </row>
    <row r="313" spans="1:26">
      <c r="A313" s="33">
        <v>43435</v>
      </c>
      <c r="B313">
        <v>2018</v>
      </c>
      <c r="C313">
        <f t="shared" si="1"/>
        <v>12</v>
      </c>
      <c r="D313">
        <v>313</v>
      </c>
      <c r="E313" t="str">
        <f>IF(ISBLANK(HLOOKUP(E$1, m_preprocess!$1:$1048576, monthly!$D313, FALSE)), "", HLOOKUP(E$1, m_preprocess!$1:$1048576, monthly!$D313, FALSE))</f>
        <v/>
      </c>
      <c r="F313" t="str">
        <f>IF(ISBLANK(HLOOKUP(F$1, m_preprocess!$1:$1048576, monthly!$D313, FALSE)), "", HLOOKUP(F$1, m_preprocess!$1:$1048576, monthly!$D313, FALSE))</f>
        <v/>
      </c>
      <c r="G313" t="str">
        <f>IF(ISBLANK(HLOOKUP(G$1, m_preprocess!$1:$1048576, monthly!$D313, FALSE)), "", HLOOKUP(G$1, m_preprocess!$1:$1048576, monthly!$D313, FALSE))</f>
        <v/>
      </c>
      <c r="H313" t="str">
        <f>IF(ISBLANK(HLOOKUP(H$1, m_preprocess!$1:$1048576, monthly!$D313, FALSE)), "", HLOOKUP(H$1, m_preprocess!$1:$1048576, monthly!$D313, FALSE))</f>
        <v/>
      </c>
      <c r="I313" t="str">
        <f>IF(ISBLANK(HLOOKUP(I$1, m_preprocess!$1:$1048576, monthly!$D313, FALSE)), "", HLOOKUP(I$1, m_preprocess!$1:$1048576, monthly!$D313, FALSE))</f>
        <v/>
      </c>
      <c r="J313" t="str">
        <f>IF(ISBLANK(HLOOKUP(J$1, m_preprocess!$1:$1048576, monthly!$D313, FALSE)), "", HLOOKUP(J$1, m_preprocess!$1:$1048576, monthly!$D313, FALSE))</f>
        <v/>
      </c>
      <c r="K313" t="str">
        <f>IF(ISBLANK(HLOOKUP(K$1, m_preprocess!$1:$1048576, monthly!$D313, FALSE)), "", HLOOKUP(K$1, m_preprocess!$1:$1048576, monthly!$D313, FALSE))</f>
        <v/>
      </c>
      <c r="L313" t="str">
        <f>IF(ISBLANK(HLOOKUP(L$1, m_preprocess!$1:$1048576, monthly!$D313, FALSE)), "", HLOOKUP(L$1, m_preprocess!$1:$1048576, monthly!$D313, FALSE))</f>
        <v/>
      </c>
      <c r="M313" t="str">
        <f>IF(ISBLANK(HLOOKUP(M$1, m_preprocess!$1:$1048576, monthly!$D313, FALSE)), "", HLOOKUP(M$1, m_preprocess!$1:$1048576, monthly!$D313, FALSE))</f>
        <v/>
      </c>
      <c r="N313" t="str">
        <f>IF(ISBLANK(HLOOKUP(N$1, m_preprocess!$1:$1048576, monthly!$D313, FALSE)), "", HLOOKUP(N$1, m_preprocess!$1:$1048576, monthly!$D313, FALSE))</f>
        <v/>
      </c>
      <c r="O313" t="str">
        <f>IF(ISBLANK(HLOOKUP(O$1, m_preprocess!$1:$1048576, monthly!$D313, FALSE)), "", HLOOKUP(O$1, m_preprocess!$1:$1048576, monthly!$D313, FALSE))</f>
        <v/>
      </c>
      <c r="P313" t="str">
        <f>IF(ISBLANK(HLOOKUP(P$1, m_preprocess!$1:$1048576, monthly!$D313, FALSE)), "", HLOOKUP(P$1, m_preprocess!$1:$1048576, monthly!$D313, FALSE))</f>
        <v/>
      </c>
      <c r="Q313" t="str">
        <f>IF(ISBLANK(HLOOKUP(Q$1, m_preprocess!$1:$1048576, monthly!$D313, FALSE)), "", HLOOKUP(Q$1, m_preprocess!$1:$1048576, monthly!$D313, FALSE))</f>
        <v/>
      </c>
      <c r="R313" t="str">
        <f>IF(ISBLANK(HLOOKUP(R$1, m_preprocess!$1:$1048576, monthly!$D313, FALSE)), "", HLOOKUP(R$1, m_preprocess!$1:$1048576, monthly!$D313, FALSE))</f>
        <v/>
      </c>
      <c r="S313" t="str">
        <f>IF(ISBLANK(HLOOKUP(S$1, m_preprocess!$1:$1048576, monthly!$D313, FALSE)), "", HLOOKUP(S$1, m_preprocess!$1:$1048576, monthly!$D313, FALSE))</f>
        <v/>
      </c>
      <c r="T313" t="str">
        <f>IF(ISBLANK(HLOOKUP(T$1, m_preprocess!$1:$1048576, monthly!$D313, FALSE)), "", HLOOKUP(T$1, m_preprocess!$1:$1048576, monthly!$D313, FALSE))</f>
        <v/>
      </c>
      <c r="U313" t="str">
        <f>IF(ISBLANK(HLOOKUP(U$1, m_preprocess!$1:$1048576, monthly!$D313, FALSE)), "", HLOOKUP(U$1, m_preprocess!$1:$1048576, monthly!$D313, FALSE))</f>
        <v/>
      </c>
      <c r="V313" t="str">
        <f>IF(ISBLANK(HLOOKUP(V$1, m_preprocess!$1:$1048576, monthly!$D313, FALSE)), "", HLOOKUP(V$1, m_preprocess!$1:$1048576, monthly!$D313, FALSE))</f>
        <v/>
      </c>
      <c r="W313" t="str">
        <f>IF(ISBLANK(HLOOKUP(W$1, m_preprocess!$1:$1048576, monthly!$D313, FALSE)), "", HLOOKUP(W$1, m_preprocess!$1:$1048576, monthly!$D313, FALSE))</f>
        <v/>
      </c>
      <c r="X313" t="str">
        <f>IF(ISBLANK(HLOOKUP(X$1, m_preprocess!$1:$1048576, monthly!$D313, FALSE)), "", HLOOKUP(X$1, m_preprocess!$1:$1048576, monthly!$D313, FALSE))</f>
        <v/>
      </c>
      <c r="Y313" t="str">
        <f>IF(ISBLANK(HLOOKUP(Y$1, m_preprocess!$1:$1048576, monthly!$D313, FALSE)), "", HLOOKUP(Y$1, m_preprocess!$1:$1048576, monthly!$D313, FALSE))</f>
        <v/>
      </c>
      <c r="Z313" t="str">
        <f>IF(ISBLANK(HLOOKUP(Z$1, m_preprocess!$1:$1048576, monthly!$D313, FALSE)), "", HLOOKUP(Z$1, m_preprocess!$1:$1048576, monthly!$D313, FALSE))</f>
        <v/>
      </c>
    </row>
  </sheetData>
  <sortState ref="J308:J336">
    <sortCondition ref="J308:J33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rgb="FFFF0000"/>
  </sheetPr>
  <dimension ref="A1:AP327"/>
  <sheetViews>
    <sheetView tabSelected="1" zoomScale="80" zoomScaleNormal="80" workbookViewId="0">
      <pane xSplit="3" ySplit="1" topLeftCell="D252" activePane="bottomRight" state="frozen"/>
      <selection activeCell="A120" sqref="A120"/>
      <selection pane="topRight" activeCell="A120" sqref="A120"/>
      <selection pane="bottomLeft" activeCell="A120" sqref="A120"/>
      <selection pane="bottomRight" activeCell="I296" sqref="I296"/>
    </sheetView>
  </sheetViews>
  <sheetFormatPr defaultRowHeight="15"/>
  <cols>
    <col min="1" max="1" width="12.140625" style="24" bestFit="1" customWidth="1"/>
    <col min="2" max="3" width="9.140625" style="14"/>
    <col min="4" max="42" width="20.7109375" style="14" customWidth="1"/>
    <col min="43" max="240" width="9.140625" style="14"/>
    <col min="241" max="241" width="12.140625" style="14" bestFit="1" customWidth="1"/>
    <col min="242" max="243" width="9.140625" style="14"/>
    <col min="244" max="297" width="20.7109375" style="14" customWidth="1"/>
    <col min="298" max="496" width="9.140625" style="14"/>
    <col min="497" max="497" width="12.140625" style="14" bestFit="1" customWidth="1"/>
    <col min="498" max="499" width="9.140625" style="14"/>
    <col min="500" max="553" width="20.7109375" style="14" customWidth="1"/>
    <col min="554" max="752" width="9.140625" style="14"/>
    <col min="753" max="753" width="12.140625" style="14" bestFit="1" customWidth="1"/>
    <col min="754" max="755" width="9.140625" style="14"/>
    <col min="756" max="809" width="20.7109375" style="14" customWidth="1"/>
    <col min="810" max="1008" width="9.140625" style="14"/>
    <col min="1009" max="1009" width="12.140625" style="14" bestFit="1" customWidth="1"/>
    <col min="1010" max="1011" width="9.140625" style="14"/>
    <col min="1012" max="1065" width="20.7109375" style="14" customWidth="1"/>
    <col min="1066" max="1264" width="9.140625" style="14"/>
    <col min="1265" max="1265" width="12.140625" style="14" bestFit="1" customWidth="1"/>
    <col min="1266" max="1267" width="9.140625" style="14"/>
    <col min="1268" max="1321" width="20.7109375" style="14" customWidth="1"/>
    <col min="1322" max="1520" width="9.140625" style="14"/>
    <col min="1521" max="1521" width="12.140625" style="14" bestFit="1" customWidth="1"/>
    <col min="1522" max="1523" width="9.140625" style="14"/>
    <col min="1524" max="1577" width="20.7109375" style="14" customWidth="1"/>
    <col min="1578" max="1776" width="9.140625" style="14"/>
    <col min="1777" max="1777" width="12.140625" style="14" bestFit="1" customWidth="1"/>
    <col min="1778" max="1779" width="9.140625" style="14"/>
    <col min="1780" max="1833" width="20.7109375" style="14" customWidth="1"/>
    <col min="1834" max="2032" width="9.140625" style="14"/>
    <col min="2033" max="2033" width="12.140625" style="14" bestFit="1" customWidth="1"/>
    <col min="2034" max="2035" width="9.140625" style="14"/>
    <col min="2036" max="2089" width="20.7109375" style="14" customWidth="1"/>
    <col min="2090" max="2288" width="9.140625" style="14"/>
    <col min="2289" max="2289" width="12.140625" style="14" bestFit="1" customWidth="1"/>
    <col min="2290" max="2291" width="9.140625" style="14"/>
    <col min="2292" max="2345" width="20.7109375" style="14" customWidth="1"/>
    <col min="2346" max="2544" width="9.140625" style="14"/>
    <col min="2545" max="2545" width="12.140625" style="14" bestFit="1" customWidth="1"/>
    <col min="2546" max="2547" width="9.140625" style="14"/>
    <col min="2548" max="2601" width="20.7109375" style="14" customWidth="1"/>
    <col min="2602" max="2800" width="9.140625" style="14"/>
    <col min="2801" max="2801" width="12.140625" style="14" bestFit="1" customWidth="1"/>
    <col min="2802" max="2803" width="9.140625" style="14"/>
    <col min="2804" max="2857" width="20.7109375" style="14" customWidth="1"/>
    <col min="2858" max="3056" width="9.140625" style="14"/>
    <col min="3057" max="3057" width="12.140625" style="14" bestFit="1" customWidth="1"/>
    <col min="3058" max="3059" width="9.140625" style="14"/>
    <col min="3060" max="3113" width="20.7109375" style="14" customWidth="1"/>
    <col min="3114" max="3312" width="9.140625" style="14"/>
    <col min="3313" max="3313" width="12.140625" style="14" bestFit="1" customWidth="1"/>
    <col min="3314" max="3315" width="9.140625" style="14"/>
    <col min="3316" max="3369" width="20.7109375" style="14" customWidth="1"/>
    <col min="3370" max="3568" width="9.140625" style="14"/>
    <col min="3569" max="3569" width="12.140625" style="14" bestFit="1" customWidth="1"/>
    <col min="3570" max="3571" width="9.140625" style="14"/>
    <col min="3572" max="3625" width="20.7109375" style="14" customWidth="1"/>
    <col min="3626" max="3824" width="9.140625" style="14"/>
    <col min="3825" max="3825" width="12.140625" style="14" bestFit="1" customWidth="1"/>
    <col min="3826" max="3827" width="9.140625" style="14"/>
    <col min="3828" max="3881" width="20.7109375" style="14" customWidth="1"/>
    <col min="3882" max="4080" width="9.140625" style="14"/>
    <col min="4081" max="4081" width="12.140625" style="14" bestFit="1" customWidth="1"/>
    <col min="4082" max="4083" width="9.140625" style="14"/>
    <col min="4084" max="4137" width="20.7109375" style="14" customWidth="1"/>
    <col min="4138" max="4336" width="9.140625" style="14"/>
    <col min="4337" max="4337" width="12.140625" style="14" bestFit="1" customWidth="1"/>
    <col min="4338" max="4339" width="9.140625" style="14"/>
    <col min="4340" max="4393" width="20.7109375" style="14" customWidth="1"/>
    <col min="4394" max="4592" width="9.140625" style="14"/>
    <col min="4593" max="4593" width="12.140625" style="14" bestFit="1" customWidth="1"/>
    <col min="4594" max="4595" width="9.140625" style="14"/>
    <col min="4596" max="4649" width="20.7109375" style="14" customWidth="1"/>
    <col min="4650" max="4848" width="9.140625" style="14"/>
    <col min="4849" max="4849" width="12.140625" style="14" bestFit="1" customWidth="1"/>
    <col min="4850" max="4851" width="9.140625" style="14"/>
    <col min="4852" max="4905" width="20.7109375" style="14" customWidth="1"/>
    <col min="4906" max="5104" width="9.140625" style="14"/>
    <col min="5105" max="5105" width="12.140625" style="14" bestFit="1" customWidth="1"/>
    <col min="5106" max="5107" width="9.140625" style="14"/>
    <col min="5108" max="5161" width="20.7109375" style="14" customWidth="1"/>
    <col min="5162" max="5360" width="9.140625" style="14"/>
    <col min="5361" max="5361" width="12.140625" style="14" bestFit="1" customWidth="1"/>
    <col min="5362" max="5363" width="9.140625" style="14"/>
    <col min="5364" max="5417" width="20.7109375" style="14" customWidth="1"/>
    <col min="5418" max="5616" width="9.140625" style="14"/>
    <col min="5617" max="5617" width="12.140625" style="14" bestFit="1" customWidth="1"/>
    <col min="5618" max="5619" width="9.140625" style="14"/>
    <col min="5620" max="5673" width="20.7109375" style="14" customWidth="1"/>
    <col min="5674" max="5872" width="9.140625" style="14"/>
    <col min="5873" max="5873" width="12.140625" style="14" bestFit="1" customWidth="1"/>
    <col min="5874" max="5875" width="9.140625" style="14"/>
    <col min="5876" max="5929" width="20.7109375" style="14" customWidth="1"/>
    <col min="5930" max="6128" width="9.140625" style="14"/>
    <col min="6129" max="6129" width="12.140625" style="14" bestFit="1" customWidth="1"/>
    <col min="6130" max="6131" width="9.140625" style="14"/>
    <col min="6132" max="6185" width="20.7109375" style="14" customWidth="1"/>
    <col min="6186" max="6384" width="9.140625" style="14"/>
    <col min="6385" max="6385" width="12.140625" style="14" bestFit="1" customWidth="1"/>
    <col min="6386" max="6387" width="9.140625" style="14"/>
    <col min="6388" max="6441" width="20.7109375" style="14" customWidth="1"/>
    <col min="6442" max="6640" width="9.140625" style="14"/>
    <col min="6641" max="6641" width="12.140625" style="14" bestFit="1" customWidth="1"/>
    <col min="6642" max="6643" width="9.140625" style="14"/>
    <col min="6644" max="6697" width="20.7109375" style="14" customWidth="1"/>
    <col min="6698" max="6896" width="9.140625" style="14"/>
    <col min="6897" max="6897" width="12.140625" style="14" bestFit="1" customWidth="1"/>
    <col min="6898" max="6899" width="9.140625" style="14"/>
    <col min="6900" max="6953" width="20.7109375" style="14" customWidth="1"/>
    <col min="6954" max="7152" width="9.140625" style="14"/>
    <col min="7153" max="7153" width="12.140625" style="14" bestFit="1" customWidth="1"/>
    <col min="7154" max="7155" width="9.140625" style="14"/>
    <col min="7156" max="7209" width="20.7109375" style="14" customWidth="1"/>
    <col min="7210" max="7408" width="9.140625" style="14"/>
    <col min="7409" max="7409" width="12.140625" style="14" bestFit="1" customWidth="1"/>
    <col min="7410" max="7411" width="9.140625" style="14"/>
    <col min="7412" max="7465" width="20.7109375" style="14" customWidth="1"/>
    <col min="7466" max="7664" width="9.140625" style="14"/>
    <col min="7665" max="7665" width="12.140625" style="14" bestFit="1" customWidth="1"/>
    <col min="7666" max="7667" width="9.140625" style="14"/>
    <col min="7668" max="7721" width="20.7109375" style="14" customWidth="1"/>
    <col min="7722" max="7920" width="9.140625" style="14"/>
    <col min="7921" max="7921" width="12.140625" style="14" bestFit="1" customWidth="1"/>
    <col min="7922" max="7923" width="9.140625" style="14"/>
    <col min="7924" max="7977" width="20.7109375" style="14" customWidth="1"/>
    <col min="7978" max="8176" width="9.140625" style="14"/>
    <col min="8177" max="8177" width="12.140625" style="14" bestFit="1" customWidth="1"/>
    <col min="8178" max="8179" width="9.140625" style="14"/>
    <col min="8180" max="8233" width="20.7109375" style="14" customWidth="1"/>
    <col min="8234" max="8432" width="9.140625" style="14"/>
    <col min="8433" max="8433" width="12.140625" style="14" bestFit="1" customWidth="1"/>
    <col min="8434" max="8435" width="9.140625" style="14"/>
    <col min="8436" max="8489" width="20.7109375" style="14" customWidth="1"/>
    <col min="8490" max="8688" width="9.140625" style="14"/>
    <col min="8689" max="8689" width="12.140625" style="14" bestFit="1" customWidth="1"/>
    <col min="8690" max="8691" width="9.140625" style="14"/>
    <col min="8692" max="8745" width="20.7109375" style="14" customWidth="1"/>
    <col min="8746" max="8944" width="9.140625" style="14"/>
    <col min="8945" max="8945" width="12.140625" style="14" bestFit="1" customWidth="1"/>
    <col min="8946" max="8947" width="9.140625" style="14"/>
    <col min="8948" max="9001" width="20.7109375" style="14" customWidth="1"/>
    <col min="9002" max="9200" width="9.140625" style="14"/>
    <col min="9201" max="9201" width="12.140625" style="14" bestFit="1" customWidth="1"/>
    <col min="9202" max="9203" width="9.140625" style="14"/>
    <col min="9204" max="9257" width="20.7109375" style="14" customWidth="1"/>
    <col min="9258" max="9456" width="9.140625" style="14"/>
    <col min="9457" max="9457" width="12.140625" style="14" bestFit="1" customWidth="1"/>
    <col min="9458" max="9459" width="9.140625" style="14"/>
    <col min="9460" max="9513" width="20.7109375" style="14" customWidth="1"/>
    <col min="9514" max="9712" width="9.140625" style="14"/>
    <col min="9713" max="9713" width="12.140625" style="14" bestFit="1" customWidth="1"/>
    <col min="9714" max="9715" width="9.140625" style="14"/>
    <col min="9716" max="9769" width="20.7109375" style="14" customWidth="1"/>
    <col min="9770" max="9968" width="9.140625" style="14"/>
    <col min="9969" max="9969" width="12.140625" style="14" bestFit="1" customWidth="1"/>
    <col min="9970" max="9971" width="9.140625" style="14"/>
    <col min="9972" max="10025" width="20.7109375" style="14" customWidth="1"/>
    <col min="10026" max="10224" width="9.140625" style="14"/>
    <col min="10225" max="10225" width="12.140625" style="14" bestFit="1" customWidth="1"/>
    <col min="10226" max="10227" width="9.140625" style="14"/>
    <col min="10228" max="10281" width="20.7109375" style="14" customWidth="1"/>
    <col min="10282" max="10480" width="9.140625" style="14"/>
    <col min="10481" max="10481" width="12.140625" style="14" bestFit="1" customWidth="1"/>
    <col min="10482" max="10483" width="9.140625" style="14"/>
    <col min="10484" max="10537" width="20.7109375" style="14" customWidth="1"/>
    <col min="10538" max="10736" width="9.140625" style="14"/>
    <col min="10737" max="10737" width="12.140625" style="14" bestFit="1" customWidth="1"/>
    <col min="10738" max="10739" width="9.140625" style="14"/>
    <col min="10740" max="10793" width="20.7109375" style="14" customWidth="1"/>
    <col min="10794" max="10992" width="9.140625" style="14"/>
    <col min="10993" max="10993" width="12.140625" style="14" bestFit="1" customWidth="1"/>
    <col min="10994" max="10995" width="9.140625" style="14"/>
    <col min="10996" max="11049" width="20.7109375" style="14" customWidth="1"/>
    <col min="11050" max="11248" width="9.140625" style="14"/>
    <col min="11249" max="11249" width="12.140625" style="14" bestFit="1" customWidth="1"/>
    <col min="11250" max="11251" width="9.140625" style="14"/>
    <col min="11252" max="11305" width="20.7109375" style="14" customWidth="1"/>
    <col min="11306" max="11504" width="9.140625" style="14"/>
    <col min="11505" max="11505" width="12.140625" style="14" bestFit="1" customWidth="1"/>
    <col min="11506" max="11507" width="9.140625" style="14"/>
    <col min="11508" max="11561" width="20.7109375" style="14" customWidth="1"/>
    <col min="11562" max="11760" width="9.140625" style="14"/>
    <col min="11761" max="11761" width="12.140625" style="14" bestFit="1" customWidth="1"/>
    <col min="11762" max="11763" width="9.140625" style="14"/>
    <col min="11764" max="11817" width="20.7109375" style="14" customWidth="1"/>
    <col min="11818" max="12016" width="9.140625" style="14"/>
    <col min="12017" max="12017" width="12.140625" style="14" bestFit="1" customWidth="1"/>
    <col min="12018" max="12019" width="9.140625" style="14"/>
    <col min="12020" max="12073" width="20.7109375" style="14" customWidth="1"/>
    <col min="12074" max="12272" width="9.140625" style="14"/>
    <col min="12273" max="12273" width="12.140625" style="14" bestFit="1" customWidth="1"/>
    <col min="12274" max="12275" width="9.140625" style="14"/>
    <col min="12276" max="12329" width="20.7109375" style="14" customWidth="1"/>
    <col min="12330" max="12528" width="9.140625" style="14"/>
    <col min="12529" max="12529" width="12.140625" style="14" bestFit="1" customWidth="1"/>
    <col min="12530" max="12531" width="9.140625" style="14"/>
    <col min="12532" max="12585" width="20.7109375" style="14" customWidth="1"/>
    <col min="12586" max="12784" width="9.140625" style="14"/>
    <col min="12785" max="12785" width="12.140625" style="14" bestFit="1" customWidth="1"/>
    <col min="12786" max="12787" width="9.140625" style="14"/>
    <col min="12788" max="12841" width="20.7109375" style="14" customWidth="1"/>
    <col min="12842" max="13040" width="9.140625" style="14"/>
    <col min="13041" max="13041" width="12.140625" style="14" bestFit="1" customWidth="1"/>
    <col min="13042" max="13043" width="9.140625" style="14"/>
    <col min="13044" max="13097" width="20.7109375" style="14" customWidth="1"/>
    <col min="13098" max="13296" width="9.140625" style="14"/>
    <col min="13297" max="13297" width="12.140625" style="14" bestFit="1" customWidth="1"/>
    <col min="13298" max="13299" width="9.140625" style="14"/>
    <col min="13300" max="13353" width="20.7109375" style="14" customWidth="1"/>
    <col min="13354" max="13552" width="9.140625" style="14"/>
    <col min="13553" max="13553" width="12.140625" style="14" bestFit="1" customWidth="1"/>
    <col min="13554" max="13555" width="9.140625" style="14"/>
    <col min="13556" max="13609" width="20.7109375" style="14" customWidth="1"/>
    <col min="13610" max="13808" width="9.140625" style="14"/>
    <col min="13809" max="13809" width="12.140625" style="14" bestFit="1" customWidth="1"/>
    <col min="13810" max="13811" width="9.140625" style="14"/>
    <col min="13812" max="13865" width="20.7109375" style="14" customWidth="1"/>
    <col min="13866" max="14064" width="9.140625" style="14"/>
    <col min="14065" max="14065" width="12.140625" style="14" bestFit="1" customWidth="1"/>
    <col min="14066" max="14067" width="9.140625" style="14"/>
    <col min="14068" max="14121" width="20.7109375" style="14" customWidth="1"/>
    <col min="14122" max="14320" width="9.140625" style="14"/>
    <col min="14321" max="14321" width="12.140625" style="14" bestFit="1" customWidth="1"/>
    <col min="14322" max="14323" width="9.140625" style="14"/>
    <col min="14324" max="14377" width="20.7109375" style="14" customWidth="1"/>
    <col min="14378" max="14576" width="9.140625" style="14"/>
    <col min="14577" max="14577" width="12.140625" style="14" bestFit="1" customWidth="1"/>
    <col min="14578" max="14579" width="9.140625" style="14"/>
    <col min="14580" max="14633" width="20.7109375" style="14" customWidth="1"/>
    <col min="14634" max="14832" width="9.140625" style="14"/>
    <col min="14833" max="14833" width="12.140625" style="14" bestFit="1" customWidth="1"/>
    <col min="14834" max="14835" width="9.140625" style="14"/>
    <col min="14836" max="14889" width="20.7109375" style="14" customWidth="1"/>
    <col min="14890" max="15088" width="9.140625" style="14"/>
    <col min="15089" max="15089" width="12.140625" style="14" bestFit="1" customWidth="1"/>
    <col min="15090" max="15091" width="9.140625" style="14"/>
    <col min="15092" max="15145" width="20.7109375" style="14" customWidth="1"/>
    <col min="15146" max="15344" width="9.140625" style="14"/>
    <col min="15345" max="15345" width="12.140625" style="14" bestFit="1" customWidth="1"/>
    <col min="15346" max="15347" width="9.140625" style="14"/>
    <col min="15348" max="15401" width="20.7109375" style="14" customWidth="1"/>
    <col min="15402" max="15600" width="9.140625" style="14"/>
    <col min="15601" max="15601" width="12.140625" style="14" bestFit="1" customWidth="1"/>
    <col min="15602" max="15603" width="9.140625" style="14"/>
    <col min="15604" max="15657" width="20.7109375" style="14" customWidth="1"/>
    <col min="15658" max="15856" width="9.140625" style="14"/>
    <col min="15857" max="15857" width="12.140625" style="14" bestFit="1" customWidth="1"/>
    <col min="15858" max="15859" width="9.140625" style="14"/>
    <col min="15860" max="15913" width="20.7109375" style="14" customWidth="1"/>
    <col min="15914" max="16112" width="9.140625" style="14"/>
    <col min="16113" max="16113" width="12.140625" style="14" bestFit="1" customWidth="1"/>
    <col min="16114" max="16115" width="9.140625" style="14"/>
    <col min="16116" max="16169" width="20.7109375" style="14" customWidth="1"/>
    <col min="16170" max="16384" width="9.140625" style="14"/>
  </cols>
  <sheetData>
    <row r="1" spans="1:42" s="27" customFormat="1" ht="45">
      <c r="A1" s="26" t="s">
        <v>4</v>
      </c>
      <c r="B1" s="27" t="s">
        <v>0</v>
      </c>
      <c r="C1" s="27" t="s">
        <v>13</v>
      </c>
      <c r="D1" s="62" t="s">
        <v>43</v>
      </c>
      <c r="E1" s="62" t="s">
        <v>112</v>
      </c>
      <c r="F1" s="62" t="s">
        <v>113</v>
      </c>
      <c r="G1" s="62" t="s">
        <v>90</v>
      </c>
      <c r="H1" s="62" t="s">
        <v>39</v>
      </c>
      <c r="I1" s="62" t="s">
        <v>197</v>
      </c>
      <c r="J1" s="63" t="s">
        <v>41</v>
      </c>
      <c r="K1" s="63" t="s">
        <v>131</v>
      </c>
      <c r="L1" s="63" t="s">
        <v>71</v>
      </c>
      <c r="M1" s="63" t="s">
        <v>72</v>
      </c>
      <c r="N1" s="63" t="s">
        <v>132</v>
      </c>
      <c r="O1" s="63" t="s">
        <v>130</v>
      </c>
      <c r="P1" s="63" t="s">
        <v>79</v>
      </c>
      <c r="Q1" s="63" t="s">
        <v>80</v>
      </c>
      <c r="R1" s="63" t="s">
        <v>59</v>
      </c>
      <c r="S1" s="63" t="s">
        <v>58</v>
      </c>
      <c r="T1" s="62" t="s">
        <v>109</v>
      </c>
      <c r="U1" s="63" t="s">
        <v>110</v>
      </c>
      <c r="V1" s="63" t="s">
        <v>111</v>
      </c>
      <c r="W1" s="62" t="s">
        <v>16</v>
      </c>
      <c r="X1" s="62" t="s">
        <v>75</v>
      </c>
      <c r="Y1" s="62" t="s">
        <v>76</v>
      </c>
      <c r="Z1" s="62" t="s">
        <v>15</v>
      </c>
      <c r="AA1" s="62" t="s">
        <v>44</v>
      </c>
      <c r="AB1" s="62" t="s">
        <v>77</v>
      </c>
      <c r="AC1" s="62" t="s">
        <v>78</v>
      </c>
      <c r="AD1" s="62" t="s">
        <v>46</v>
      </c>
      <c r="AE1" s="62" t="s">
        <v>45</v>
      </c>
      <c r="AF1" s="63" t="s">
        <v>60</v>
      </c>
      <c r="AG1" s="63" t="s">
        <v>165</v>
      </c>
      <c r="AH1" s="62" t="s">
        <v>142</v>
      </c>
      <c r="AI1" s="62" t="s">
        <v>166</v>
      </c>
      <c r="AJ1" s="62" t="s">
        <v>141</v>
      </c>
      <c r="AK1" s="62" t="s">
        <v>114</v>
      </c>
      <c r="AL1" s="63" t="s">
        <v>172</v>
      </c>
      <c r="AM1" s="62" t="s">
        <v>171</v>
      </c>
      <c r="AN1" s="63" t="s">
        <v>182</v>
      </c>
      <c r="AO1" s="62" t="s">
        <v>179</v>
      </c>
      <c r="AP1" s="62" t="s">
        <v>187</v>
      </c>
    </row>
    <row r="2" spans="1:42">
      <c r="A2" s="31">
        <v>33970</v>
      </c>
      <c r="B2" s="14">
        <v>1993</v>
      </c>
      <c r="C2" s="14">
        <v>1</v>
      </c>
      <c r="D2" s="15"/>
      <c r="E2" s="15"/>
      <c r="F2" s="15"/>
      <c r="G2" s="15"/>
      <c r="H2" s="15"/>
      <c r="I2" s="15"/>
      <c r="J2" s="15">
        <v>17.958754978419812</v>
      </c>
      <c r="K2" s="15">
        <v>500146.61300000001</v>
      </c>
      <c r="L2" s="15">
        <v>282833.62999999995</v>
      </c>
      <c r="M2" s="15">
        <v>217312.98300000007</v>
      </c>
      <c r="N2" s="15">
        <v>594.06228599999997</v>
      </c>
      <c r="O2" s="15">
        <f>P2+Q2</f>
        <v>98.019112903166729</v>
      </c>
      <c r="P2" s="15">
        <v>36.004493127590109</v>
      </c>
      <c r="Q2" s="15">
        <v>62.01461977557662</v>
      </c>
      <c r="R2" s="15">
        <v>288.13837221671133</v>
      </c>
      <c r="S2" s="15">
        <v>207.90480088012191</v>
      </c>
      <c r="T2" s="15">
        <v>82.156316676441037</v>
      </c>
      <c r="U2" s="15">
        <v>33.887705413204024</v>
      </c>
      <c r="V2" s="15">
        <v>41.247839221742503</v>
      </c>
      <c r="W2" s="15">
        <f t="shared" ref="W2:W65" si="0">K2/$U2/100</f>
        <v>147.58940061050066</v>
      </c>
      <c r="X2" s="15">
        <f t="shared" ref="X2:X65" si="1">L2/$U2/100</f>
        <v>83.462018614513951</v>
      </c>
      <c r="Y2" s="15">
        <f t="shared" ref="Y2:Y65" si="2">M2/$U2/100</f>
        <v>64.127381995986696</v>
      </c>
      <c r="Z2" s="15">
        <f t="shared" ref="Z2:Z65" si="3">N2/$V2</f>
        <v>14.402264390297049</v>
      </c>
      <c r="AA2" s="15">
        <f t="shared" ref="AA2:AA65" si="4">O2/$V2</f>
        <v>2.3763453977850806</v>
      </c>
      <c r="AB2" s="15">
        <f t="shared" ref="AB2:AB65" si="5">P2/$V2</f>
        <v>0.87288192077250615</v>
      </c>
      <c r="AC2" s="15">
        <f t="shared" ref="AC2:AC65" si="6">Q2/$V2</f>
        <v>1.5034634770125743</v>
      </c>
      <c r="AD2" s="15">
        <f t="shared" ref="AD2:AD65" si="7">R2/$V2</f>
        <v>6.9855385797961569</v>
      </c>
      <c r="AE2" s="15">
        <f t="shared" ref="AE2:AE65" si="8">S2/$V2</f>
        <v>5.0403804127158116</v>
      </c>
      <c r="AF2" s="15">
        <v>3572328</v>
      </c>
      <c r="AG2" s="15">
        <v>11094435</v>
      </c>
      <c r="AH2" s="15">
        <f>AF2/$J2</f>
        <v>198918.46646901179</v>
      </c>
      <c r="AI2" s="15">
        <f>AG2/$J2</f>
        <v>617773.05906404194</v>
      </c>
      <c r="AJ2" s="15">
        <v>122.0949970622148</v>
      </c>
      <c r="AK2" s="64">
        <v>5.9836269999999997E-2</v>
      </c>
      <c r="AL2" s="15"/>
      <c r="AM2" s="15"/>
      <c r="AN2" s="15"/>
      <c r="AO2" s="64"/>
      <c r="AP2" s="64"/>
    </row>
    <row r="3" spans="1:42">
      <c r="A3" s="31">
        <v>34001</v>
      </c>
      <c r="B3" s="14">
        <v>1993</v>
      </c>
      <c r="C3" s="14">
        <v>2</v>
      </c>
      <c r="D3" s="15"/>
      <c r="E3" s="15"/>
      <c r="F3" s="15"/>
      <c r="G3" s="15"/>
      <c r="H3" s="15"/>
      <c r="I3" s="15"/>
      <c r="J3" s="15">
        <v>18.543790053418213</v>
      </c>
      <c r="K3" s="15">
        <v>583415.14599999995</v>
      </c>
      <c r="L3" s="15">
        <v>295838.74899999995</v>
      </c>
      <c r="M3" s="15">
        <v>287576.397</v>
      </c>
      <c r="N3" s="15">
        <v>808.08567900000003</v>
      </c>
      <c r="O3" s="15">
        <f t="shared" ref="O3:O66" si="9">P3+Q3</f>
        <v>135.6859348278162</v>
      </c>
      <c r="P3" s="15">
        <v>45.469672472943621</v>
      </c>
      <c r="Q3" s="15">
        <v>90.216262354872569</v>
      </c>
      <c r="R3" s="15">
        <v>351.69803597651673</v>
      </c>
      <c r="S3" s="15">
        <v>320.70170819566704</v>
      </c>
      <c r="T3" s="15">
        <v>82.118397294643131</v>
      </c>
      <c r="U3" s="15">
        <v>34.162015883312272</v>
      </c>
      <c r="V3" s="15">
        <v>41.600928669781503</v>
      </c>
      <c r="W3" s="15">
        <f t="shared" si="0"/>
        <v>170.77889899494809</v>
      </c>
      <c r="X3" s="15">
        <f t="shared" si="1"/>
        <v>86.598738789449939</v>
      </c>
      <c r="Y3" s="15">
        <f t="shared" si="2"/>
        <v>84.180160205498154</v>
      </c>
      <c r="Z3" s="15">
        <f t="shared" si="3"/>
        <v>19.424702881380274</v>
      </c>
      <c r="AA3" s="15">
        <f t="shared" si="4"/>
        <v>3.2616083142003776</v>
      </c>
      <c r="AB3" s="15">
        <f t="shared" si="5"/>
        <v>1.0929965730782432</v>
      </c>
      <c r="AC3" s="15">
        <f t="shared" si="6"/>
        <v>2.1686117411221342</v>
      </c>
      <c r="AD3" s="15">
        <f t="shared" si="7"/>
        <v>8.4540909835983218</v>
      </c>
      <c r="AE3" s="15">
        <f t="shared" si="8"/>
        <v>7.7090035835815733</v>
      </c>
      <c r="AF3" s="15">
        <v>3479771</v>
      </c>
      <c r="AG3" s="15">
        <v>11160464</v>
      </c>
      <c r="AH3" s="15">
        <f t="shared" ref="AH3:AH66" si="10">AF3/$J3</f>
        <v>187651.55289053582</v>
      </c>
      <c r="AI3" s="15">
        <f t="shared" ref="AI3:AI66" si="11">AG3/$J3</f>
        <v>601843.74218272441</v>
      </c>
      <c r="AJ3" s="15">
        <v>119.51756811197123</v>
      </c>
      <c r="AK3" s="64">
        <v>6.8034170000000005E-2</v>
      </c>
      <c r="AL3" s="15"/>
      <c r="AM3" s="15"/>
      <c r="AN3" s="15"/>
      <c r="AO3" s="64"/>
      <c r="AP3" s="64"/>
    </row>
    <row r="4" spans="1:42">
      <c r="A4" s="31">
        <v>34029</v>
      </c>
      <c r="B4" s="14">
        <v>1993</v>
      </c>
      <c r="C4" s="14">
        <v>3</v>
      </c>
      <c r="D4" s="15"/>
      <c r="E4" s="15"/>
      <c r="F4" s="15"/>
      <c r="G4" s="15"/>
      <c r="H4" s="15"/>
      <c r="I4" s="15"/>
      <c r="J4" s="15">
        <v>18.892187350353932</v>
      </c>
      <c r="K4" s="15">
        <v>681336.84100000001</v>
      </c>
      <c r="L4" s="15">
        <v>281196.91600000003</v>
      </c>
      <c r="M4" s="15">
        <v>400139.92499999999</v>
      </c>
      <c r="N4" s="15">
        <v>942.03677900000002</v>
      </c>
      <c r="O4" s="15">
        <f t="shared" si="9"/>
        <v>216.07025156328601</v>
      </c>
      <c r="P4" s="15">
        <v>55.616773714975551</v>
      </c>
      <c r="Q4" s="15">
        <v>160.45347784831046</v>
      </c>
      <c r="R4" s="15">
        <v>387.55380606401854</v>
      </c>
      <c r="S4" s="15">
        <v>338.41272137269544</v>
      </c>
      <c r="T4" s="15">
        <v>82.532187371055372</v>
      </c>
      <c r="U4" s="15">
        <v>34.382576658075287</v>
      </c>
      <c r="V4" s="15">
        <v>41.659597004857169</v>
      </c>
      <c r="W4" s="15">
        <f t="shared" si="0"/>
        <v>198.16340345160762</v>
      </c>
      <c r="X4" s="15">
        <f t="shared" si="1"/>
        <v>81.784712878392298</v>
      </c>
      <c r="Y4" s="15">
        <f t="shared" si="2"/>
        <v>116.37869057321534</v>
      </c>
      <c r="Z4" s="15">
        <f t="shared" si="3"/>
        <v>22.61271943869659</v>
      </c>
      <c r="AA4" s="15">
        <f t="shared" si="4"/>
        <v>5.1865660519494217</v>
      </c>
      <c r="AB4" s="15">
        <f t="shared" si="5"/>
        <v>1.3350290860588758</v>
      </c>
      <c r="AC4" s="15">
        <f t="shared" si="6"/>
        <v>3.8515369658905461</v>
      </c>
      <c r="AD4" s="15">
        <f t="shared" si="7"/>
        <v>9.3028697809734684</v>
      </c>
      <c r="AE4" s="15">
        <f t="shared" si="8"/>
        <v>8.1232836057737021</v>
      </c>
      <c r="AF4" s="15">
        <v>3512713</v>
      </c>
      <c r="AG4" s="15">
        <v>11499975</v>
      </c>
      <c r="AH4" s="15">
        <f t="shared" si="10"/>
        <v>185934.69008416284</v>
      </c>
      <c r="AI4" s="15">
        <f t="shared" si="11"/>
        <v>608715.9092133689</v>
      </c>
      <c r="AJ4" s="15">
        <v>119.16660517756867</v>
      </c>
      <c r="AK4" s="64">
        <v>6.3247289999999998E-2</v>
      </c>
      <c r="AL4" s="15"/>
      <c r="AM4" s="15"/>
      <c r="AN4" s="15"/>
      <c r="AO4" s="64"/>
      <c r="AP4" s="64"/>
    </row>
    <row r="5" spans="1:42">
      <c r="A5" s="31">
        <v>34060</v>
      </c>
      <c r="B5" s="14">
        <v>1993</v>
      </c>
      <c r="C5" s="14">
        <v>4</v>
      </c>
      <c r="D5" s="15"/>
      <c r="E5" s="15"/>
      <c r="F5" s="15"/>
      <c r="G5" s="15"/>
      <c r="H5" s="15"/>
      <c r="I5" s="15"/>
      <c r="J5" s="15">
        <v>19.259244371125188</v>
      </c>
      <c r="K5" s="15">
        <v>560537.92999999993</v>
      </c>
      <c r="L5" s="15">
        <v>231688.48300000001</v>
      </c>
      <c r="M5" s="15">
        <v>328849.44699999993</v>
      </c>
      <c r="N5" s="15">
        <v>803.39994200000001</v>
      </c>
      <c r="O5" s="15">
        <f t="shared" si="9"/>
        <v>137.36336111024386</v>
      </c>
      <c r="P5" s="15">
        <v>49.292550954182715</v>
      </c>
      <c r="Q5" s="15">
        <v>88.070810156061142</v>
      </c>
      <c r="R5" s="15">
        <v>363.04507910903027</v>
      </c>
      <c r="S5" s="15">
        <v>302.9915017807258</v>
      </c>
      <c r="T5" s="15">
        <v>80.801070838101467</v>
      </c>
      <c r="U5" s="15">
        <v>33.985480712043802</v>
      </c>
      <c r="V5" s="15">
        <v>42.060681077036008</v>
      </c>
      <c r="W5" s="15">
        <f t="shared" si="0"/>
        <v>164.93453035117906</v>
      </c>
      <c r="X5" s="15">
        <f t="shared" si="1"/>
        <v>68.172783831742024</v>
      </c>
      <c r="Y5" s="15">
        <f t="shared" si="2"/>
        <v>96.76174651943704</v>
      </c>
      <c r="Z5" s="15">
        <f t="shared" si="3"/>
        <v>19.100973199376806</v>
      </c>
      <c r="AA5" s="15">
        <f t="shared" si="4"/>
        <v>3.2658377751576766</v>
      </c>
      <c r="AB5" s="15">
        <f t="shared" si="5"/>
        <v>1.1719389627548165</v>
      </c>
      <c r="AC5" s="15">
        <f t="shared" si="6"/>
        <v>2.0938988124028599</v>
      </c>
      <c r="AD5" s="15">
        <f t="shared" si="7"/>
        <v>8.6314598292903781</v>
      </c>
      <c r="AE5" s="15">
        <f t="shared" si="8"/>
        <v>7.2036755949287503</v>
      </c>
      <c r="AF5" s="15">
        <v>3771406</v>
      </c>
      <c r="AG5" s="15">
        <v>12023118</v>
      </c>
      <c r="AH5" s="15">
        <f t="shared" si="10"/>
        <v>195823.15522484135</v>
      </c>
      <c r="AI5" s="15">
        <f t="shared" si="11"/>
        <v>624277.76335949625</v>
      </c>
      <c r="AJ5" s="15">
        <v>120.27264362837471</v>
      </c>
      <c r="AK5" s="64">
        <v>6.5743490000000002E-2</v>
      </c>
      <c r="AL5" s="15"/>
      <c r="AM5" s="15"/>
      <c r="AN5" s="15"/>
      <c r="AO5" s="64"/>
      <c r="AP5" s="64"/>
    </row>
    <row r="6" spans="1:42">
      <c r="A6" s="31">
        <v>34090</v>
      </c>
      <c r="B6" s="14">
        <v>1993</v>
      </c>
      <c r="C6" s="14">
        <v>5</v>
      </c>
      <c r="D6" s="15"/>
      <c r="E6" s="15"/>
      <c r="F6" s="15"/>
      <c r="G6" s="15"/>
      <c r="H6" s="15"/>
      <c r="I6" s="15"/>
      <c r="J6" s="15">
        <v>19.568963849689155</v>
      </c>
      <c r="K6" s="15">
        <v>621902.48</v>
      </c>
      <c r="L6" s="15">
        <v>269250.755</v>
      </c>
      <c r="M6" s="15">
        <v>352651.72499999998</v>
      </c>
      <c r="N6" s="15">
        <v>851.40432499999997</v>
      </c>
      <c r="O6" s="15">
        <f t="shared" si="9"/>
        <v>149.51810948967599</v>
      </c>
      <c r="P6" s="15">
        <v>61.364965275079925</v>
      </c>
      <c r="Q6" s="15">
        <v>88.153144214596068</v>
      </c>
      <c r="R6" s="15">
        <v>349.143598419125</v>
      </c>
      <c r="S6" s="15">
        <v>352.74261709119901</v>
      </c>
      <c r="T6" s="15">
        <v>81.575930675593781</v>
      </c>
      <c r="U6" s="15">
        <v>34.676660435151256</v>
      </c>
      <c r="V6" s="15">
        <v>42.508445993771495</v>
      </c>
      <c r="W6" s="15">
        <f t="shared" si="0"/>
        <v>179.3432447634392</v>
      </c>
      <c r="X6" s="15">
        <f t="shared" si="1"/>
        <v>77.646103062180757</v>
      </c>
      <c r="Y6" s="15">
        <f t="shared" si="2"/>
        <v>101.69714170125845</v>
      </c>
      <c r="Z6" s="15">
        <f t="shared" si="3"/>
        <v>20.029062580287011</v>
      </c>
      <c r="AA6" s="15">
        <f t="shared" si="4"/>
        <v>3.5173741592808163</v>
      </c>
      <c r="AB6" s="15">
        <f t="shared" si="5"/>
        <v>1.4435946513799014</v>
      </c>
      <c r="AC6" s="15">
        <f t="shared" si="6"/>
        <v>2.0737795079009147</v>
      </c>
      <c r="AD6" s="15">
        <f t="shared" si="7"/>
        <v>8.2135112271637247</v>
      </c>
      <c r="AE6" s="15">
        <f t="shared" si="8"/>
        <v>8.2981771938424718</v>
      </c>
      <c r="AF6" s="15">
        <v>3800470</v>
      </c>
      <c r="AG6" s="15">
        <v>12160099</v>
      </c>
      <c r="AH6" s="15">
        <f t="shared" si="10"/>
        <v>194209.0561969314</v>
      </c>
      <c r="AI6" s="15">
        <f t="shared" si="11"/>
        <v>621397.18246723409</v>
      </c>
      <c r="AJ6" s="15">
        <v>119.32901587841876</v>
      </c>
      <c r="AK6" s="64">
        <v>6.2606789999999995E-2</v>
      </c>
      <c r="AL6" s="15"/>
      <c r="AM6" s="15"/>
      <c r="AN6" s="15"/>
      <c r="AO6" s="64"/>
      <c r="AP6" s="64"/>
    </row>
    <row r="7" spans="1:42">
      <c r="A7" s="31">
        <v>34121</v>
      </c>
      <c r="B7" s="14">
        <v>1993</v>
      </c>
      <c r="C7" s="14">
        <v>6</v>
      </c>
      <c r="D7" s="15"/>
      <c r="E7" s="15"/>
      <c r="F7" s="15"/>
      <c r="G7" s="15"/>
      <c r="H7" s="15"/>
      <c r="I7" s="15"/>
      <c r="J7" s="15">
        <v>19.872084558560463</v>
      </c>
      <c r="K7" s="15">
        <v>624242.49099999992</v>
      </c>
      <c r="L7" s="15">
        <v>266459.788</v>
      </c>
      <c r="M7" s="15">
        <v>357782.70299999992</v>
      </c>
      <c r="N7" s="15">
        <v>858.25916099999995</v>
      </c>
      <c r="O7" s="15">
        <f t="shared" si="9"/>
        <v>144.50246866111763</v>
      </c>
      <c r="P7" s="15">
        <v>56.015794983399324</v>
      </c>
      <c r="Q7" s="15">
        <v>88.486673677718315</v>
      </c>
      <c r="R7" s="15">
        <v>343.35055045253364</v>
      </c>
      <c r="S7" s="15">
        <v>370.40614188634873</v>
      </c>
      <c r="T7" s="15">
        <v>82.037129165329219</v>
      </c>
      <c r="U7" s="15">
        <v>34.905888051318001</v>
      </c>
      <c r="V7" s="15">
        <v>42.548890248185366</v>
      </c>
      <c r="W7" s="15">
        <f t="shared" si="0"/>
        <v>178.83587149602096</v>
      </c>
      <c r="X7" s="15">
        <f t="shared" si="1"/>
        <v>76.336630544467369</v>
      </c>
      <c r="Y7" s="15">
        <f t="shared" si="2"/>
        <v>102.49924095155359</v>
      </c>
      <c r="Z7" s="15">
        <f t="shared" si="3"/>
        <v>20.171129164446377</v>
      </c>
      <c r="AA7" s="15">
        <f t="shared" si="4"/>
        <v>3.3961512936822227</v>
      </c>
      <c r="AB7" s="15">
        <f t="shared" si="5"/>
        <v>1.3165042532640037</v>
      </c>
      <c r="AC7" s="15">
        <f t="shared" si="6"/>
        <v>2.079647040418219</v>
      </c>
      <c r="AD7" s="15">
        <f t="shared" si="7"/>
        <v>8.0695535993956256</v>
      </c>
      <c r="AE7" s="15">
        <f t="shared" si="8"/>
        <v>8.7054242713685319</v>
      </c>
      <c r="AF7" s="15">
        <v>4022728</v>
      </c>
      <c r="AG7" s="15">
        <v>12847211</v>
      </c>
      <c r="AH7" s="15">
        <f t="shared" si="10"/>
        <v>202431.10319632251</v>
      </c>
      <c r="AI7" s="15">
        <f t="shared" si="11"/>
        <v>646495.38714174298</v>
      </c>
      <c r="AJ7" s="15">
        <v>118.81764557958043</v>
      </c>
      <c r="AK7" s="64">
        <v>6.2602099999999994E-2</v>
      </c>
      <c r="AL7" s="15"/>
      <c r="AM7" s="15"/>
      <c r="AN7" s="15"/>
      <c r="AO7" s="64"/>
      <c r="AP7" s="64"/>
    </row>
    <row r="8" spans="1:42">
      <c r="A8" s="31">
        <v>34151</v>
      </c>
      <c r="B8" s="14">
        <v>1993</v>
      </c>
      <c r="C8" s="14">
        <v>7</v>
      </c>
      <c r="D8" s="15"/>
      <c r="E8" s="15"/>
      <c r="F8" s="15"/>
      <c r="G8" s="15"/>
      <c r="H8" s="15"/>
      <c r="I8" s="15"/>
      <c r="J8" s="15">
        <v>20.116850643205421</v>
      </c>
      <c r="K8" s="15">
        <v>548150.70700000005</v>
      </c>
      <c r="L8" s="15">
        <v>209681.43700000001</v>
      </c>
      <c r="M8" s="15">
        <v>338469.27</v>
      </c>
      <c r="N8" s="15">
        <v>841.91863599999999</v>
      </c>
      <c r="O8" s="15">
        <f t="shared" si="9"/>
        <v>155.34133172602628</v>
      </c>
      <c r="P8" s="15">
        <v>52.533820323678746</v>
      </c>
      <c r="Q8" s="15">
        <v>102.80751140234753</v>
      </c>
      <c r="R8" s="15">
        <v>340.55974016320852</v>
      </c>
      <c r="S8" s="15">
        <v>346.01756411076519</v>
      </c>
      <c r="T8" s="15">
        <v>83.024501469964136</v>
      </c>
      <c r="U8" s="15">
        <v>35.733964399083014</v>
      </c>
      <c r="V8" s="15">
        <v>43.040263737097568</v>
      </c>
      <c r="W8" s="15">
        <f t="shared" si="0"/>
        <v>153.39767535394603</v>
      </c>
      <c r="X8" s="15">
        <f t="shared" si="1"/>
        <v>58.678470336580048</v>
      </c>
      <c r="Y8" s="15">
        <f t="shared" si="2"/>
        <v>94.719205017365951</v>
      </c>
      <c r="Z8" s="15">
        <f t="shared" si="3"/>
        <v>19.561186733024769</v>
      </c>
      <c r="AA8" s="15">
        <f t="shared" si="4"/>
        <v>3.609209568856182</v>
      </c>
      <c r="AB8" s="15">
        <f t="shared" si="5"/>
        <v>1.2205738478874242</v>
      </c>
      <c r="AC8" s="15">
        <f t="shared" si="6"/>
        <v>2.3886357209687579</v>
      </c>
      <c r="AD8" s="15">
        <f t="shared" si="7"/>
        <v>7.9125848819943654</v>
      </c>
      <c r="AE8" s="15">
        <f t="shared" si="8"/>
        <v>8.0393922821742212</v>
      </c>
      <c r="AF8" s="15">
        <v>4020704</v>
      </c>
      <c r="AG8" s="15">
        <v>13183131</v>
      </c>
      <c r="AH8" s="15">
        <f t="shared" si="10"/>
        <v>199867.46789105458</v>
      </c>
      <c r="AI8" s="15">
        <f t="shared" si="11"/>
        <v>655327.77639091713</v>
      </c>
      <c r="AJ8" s="15">
        <v>117.34650376632429</v>
      </c>
      <c r="AK8" s="64">
        <v>5.8578600000000002E-2</v>
      </c>
      <c r="AL8" s="15"/>
      <c r="AM8" s="15"/>
      <c r="AN8" s="15"/>
      <c r="AO8" s="64"/>
      <c r="AP8" s="64"/>
    </row>
    <row r="9" spans="1:42">
      <c r="A9" s="31">
        <v>34182</v>
      </c>
      <c r="B9" s="14">
        <v>1993</v>
      </c>
      <c r="C9" s="14">
        <v>8</v>
      </c>
      <c r="D9" s="15"/>
      <c r="E9" s="15"/>
      <c r="F9" s="15"/>
      <c r="G9" s="15"/>
      <c r="H9" s="15"/>
      <c r="I9" s="15"/>
      <c r="J9" s="15">
        <v>20.370138507927972</v>
      </c>
      <c r="K9" s="15">
        <v>551154.44999999995</v>
      </c>
      <c r="L9" s="15">
        <v>210027.57200000001</v>
      </c>
      <c r="M9" s="15">
        <v>341126.87799999991</v>
      </c>
      <c r="N9" s="15">
        <v>770.072721</v>
      </c>
      <c r="O9" s="15">
        <f t="shared" si="9"/>
        <v>142.31857650336366</v>
      </c>
      <c r="P9" s="15">
        <v>52.558176990907867</v>
      </c>
      <c r="Q9" s="15">
        <v>89.760399512455805</v>
      </c>
      <c r="R9" s="15">
        <v>350.77650416890435</v>
      </c>
      <c r="S9" s="15">
        <v>276.97764032773193</v>
      </c>
      <c r="T9" s="15">
        <v>82.380950996218473</v>
      </c>
      <c r="U9" s="15">
        <v>35.838663083196536</v>
      </c>
      <c r="V9" s="15">
        <v>43.503580196399575</v>
      </c>
      <c r="W9" s="15">
        <f t="shared" si="0"/>
        <v>153.78767023773733</v>
      </c>
      <c r="X9" s="15">
        <f t="shared" si="1"/>
        <v>58.603629134389891</v>
      </c>
      <c r="Y9" s="15">
        <f t="shared" si="2"/>
        <v>95.184041103347425</v>
      </c>
      <c r="Z9" s="15">
        <f t="shared" si="3"/>
        <v>17.701364290558605</v>
      </c>
      <c r="AA9" s="15">
        <f t="shared" si="4"/>
        <v>3.2714221648162689</v>
      </c>
      <c r="AB9" s="15">
        <f t="shared" si="5"/>
        <v>1.2081345202769693</v>
      </c>
      <c r="AC9" s="15">
        <f t="shared" si="6"/>
        <v>2.0632876445392996</v>
      </c>
      <c r="AD9" s="15">
        <f t="shared" si="7"/>
        <v>8.0631640565052898</v>
      </c>
      <c r="AE9" s="15">
        <f t="shared" si="8"/>
        <v>6.3667780692370473</v>
      </c>
      <c r="AF9" s="15">
        <v>4005320</v>
      </c>
      <c r="AG9" s="15">
        <v>13511742</v>
      </c>
      <c r="AH9" s="15">
        <f t="shared" si="10"/>
        <v>196627.0380754233</v>
      </c>
      <c r="AI9" s="15">
        <f t="shared" si="11"/>
        <v>663311.24821469851</v>
      </c>
      <c r="AJ9" s="15">
        <v>117.76108122986746</v>
      </c>
      <c r="AK9" s="64">
        <v>6.2862219999999996E-2</v>
      </c>
      <c r="AL9" s="15"/>
      <c r="AM9" s="15"/>
      <c r="AN9" s="15"/>
      <c r="AO9" s="64"/>
      <c r="AP9" s="64"/>
    </row>
    <row r="10" spans="1:42">
      <c r="A10" s="31">
        <v>34213</v>
      </c>
      <c r="B10" s="14">
        <v>1993</v>
      </c>
      <c r="C10" s="14">
        <v>9</v>
      </c>
      <c r="D10" s="15"/>
      <c r="E10" s="15"/>
      <c r="F10" s="15"/>
      <c r="G10" s="15"/>
      <c r="H10" s="15"/>
      <c r="I10" s="15"/>
      <c r="J10" s="15">
        <v>20.599737598318487</v>
      </c>
      <c r="K10" s="15">
        <v>608711.85199999996</v>
      </c>
      <c r="L10" s="15">
        <v>239371.283</v>
      </c>
      <c r="M10" s="15">
        <v>369340.56899999996</v>
      </c>
      <c r="N10" s="15">
        <v>789.76568699999996</v>
      </c>
      <c r="O10" s="15">
        <f t="shared" si="9"/>
        <v>133.26026436954749</v>
      </c>
      <c r="P10" s="15">
        <v>53.468704259045808</v>
      </c>
      <c r="Q10" s="15">
        <v>79.791560110501678</v>
      </c>
      <c r="R10" s="15">
        <v>370.36324933401346</v>
      </c>
      <c r="S10" s="15">
        <v>286.14217329643901</v>
      </c>
      <c r="T10" s="15">
        <v>83.088610292761828</v>
      </c>
      <c r="U10" s="15">
        <v>36.337555723655505</v>
      </c>
      <c r="V10" s="15">
        <v>43.733498003662014</v>
      </c>
      <c r="W10" s="15">
        <f t="shared" si="0"/>
        <v>167.5159046550103</v>
      </c>
      <c r="X10" s="15">
        <f t="shared" si="1"/>
        <v>65.874349067505079</v>
      </c>
      <c r="Y10" s="15">
        <f t="shared" si="2"/>
        <v>101.64155558750522</v>
      </c>
      <c r="Z10" s="15">
        <f t="shared" si="3"/>
        <v>18.058598626935105</v>
      </c>
      <c r="AA10" s="15">
        <f t="shared" si="4"/>
        <v>3.0470982302487895</v>
      </c>
      <c r="AB10" s="15">
        <f t="shared" si="5"/>
        <v>1.2226029633981854</v>
      </c>
      <c r="AC10" s="15">
        <f t="shared" si="6"/>
        <v>1.8244952668506038</v>
      </c>
      <c r="AD10" s="15">
        <f t="shared" si="7"/>
        <v>8.4686399725675088</v>
      </c>
      <c r="AE10" s="15">
        <f t="shared" si="8"/>
        <v>6.542860424118806</v>
      </c>
      <c r="AF10" s="15">
        <v>4108352</v>
      </c>
      <c r="AG10" s="15">
        <v>13642319</v>
      </c>
      <c r="AH10" s="15">
        <f t="shared" si="10"/>
        <v>199437.10352579228</v>
      </c>
      <c r="AI10" s="15">
        <f t="shared" si="11"/>
        <v>662256.93093845982</v>
      </c>
      <c r="AJ10" s="15">
        <v>119.18802534728925</v>
      </c>
      <c r="AK10" s="64">
        <v>5.798275E-2</v>
      </c>
      <c r="AL10" s="15"/>
      <c r="AM10" s="15"/>
      <c r="AN10" s="15"/>
      <c r="AO10" s="64"/>
      <c r="AP10" s="64"/>
    </row>
    <row r="11" spans="1:42">
      <c r="A11" s="31">
        <v>34243</v>
      </c>
      <c r="B11" s="14">
        <v>1993</v>
      </c>
      <c r="C11" s="14">
        <v>10</v>
      </c>
      <c r="D11" s="15"/>
      <c r="E11" s="15"/>
      <c r="F11" s="15"/>
      <c r="G11" s="15"/>
      <c r="H11" s="15"/>
      <c r="I11" s="15"/>
      <c r="J11" s="15">
        <v>20.819948118875821</v>
      </c>
      <c r="K11" s="15">
        <v>620298.44500000007</v>
      </c>
      <c r="L11" s="15">
        <v>314440.46899999998</v>
      </c>
      <c r="M11" s="15">
        <v>305857.97600000008</v>
      </c>
      <c r="N11" s="15">
        <v>866.30184899999995</v>
      </c>
      <c r="O11" s="15">
        <f t="shared" si="9"/>
        <v>156.37102940185764</v>
      </c>
      <c r="P11" s="15">
        <v>61.959870652841929</v>
      </c>
      <c r="Q11" s="15">
        <v>94.411158749015712</v>
      </c>
      <c r="R11" s="15">
        <v>356.76169695368316</v>
      </c>
      <c r="S11" s="15">
        <v>353.16912264445921</v>
      </c>
      <c r="T11" s="15">
        <v>82.549348022137281</v>
      </c>
      <c r="U11" s="15">
        <v>36.109270380863066</v>
      </c>
      <c r="V11" s="15">
        <v>43.742647575096093</v>
      </c>
      <c r="W11" s="15">
        <f t="shared" si="0"/>
        <v>171.78371051461107</v>
      </c>
      <c r="X11" s="15">
        <f t="shared" si="1"/>
        <v>87.080261019797547</v>
      </c>
      <c r="Y11" s="15">
        <f t="shared" si="2"/>
        <v>84.703449494813526</v>
      </c>
      <c r="Z11" s="15">
        <f t="shared" si="3"/>
        <v>19.804513375939543</v>
      </c>
      <c r="AA11" s="15">
        <f t="shared" si="4"/>
        <v>3.5747957215759389</v>
      </c>
      <c r="AB11" s="15">
        <f t="shared" si="5"/>
        <v>1.416463659326314</v>
      </c>
      <c r="AC11" s="15">
        <f t="shared" si="6"/>
        <v>2.1583320622496251</v>
      </c>
      <c r="AD11" s="15">
        <f t="shared" si="7"/>
        <v>8.1559237204653687</v>
      </c>
      <c r="AE11" s="15">
        <f t="shared" si="8"/>
        <v>8.0737939338982354</v>
      </c>
      <c r="AF11" s="15">
        <v>4193613</v>
      </c>
      <c r="AG11" s="15">
        <v>14194741</v>
      </c>
      <c r="AH11" s="15">
        <f t="shared" si="10"/>
        <v>201422.83621725161</v>
      </c>
      <c r="AI11" s="15">
        <f t="shared" si="11"/>
        <v>681785.60863611067</v>
      </c>
      <c r="AJ11" s="15">
        <v>118.79316503170354</v>
      </c>
      <c r="AK11" s="64">
        <v>5.7469579999999999E-2</v>
      </c>
      <c r="AL11" s="15"/>
      <c r="AM11" s="15"/>
      <c r="AN11" s="15"/>
      <c r="AO11" s="64"/>
      <c r="AP11" s="64"/>
    </row>
    <row r="12" spans="1:42">
      <c r="A12" s="31">
        <v>34274</v>
      </c>
      <c r="B12" s="14">
        <v>1993</v>
      </c>
      <c r="C12" s="14">
        <v>11</v>
      </c>
      <c r="D12" s="15"/>
      <c r="E12" s="15"/>
      <c r="F12" s="15"/>
      <c r="G12" s="15"/>
      <c r="H12" s="15"/>
      <c r="I12" s="15"/>
      <c r="J12" s="15">
        <v>21.088573622193621</v>
      </c>
      <c r="K12" s="15">
        <v>619757.60000000009</v>
      </c>
      <c r="L12" s="15">
        <v>272872.75900000002</v>
      </c>
      <c r="M12" s="15">
        <v>346884.84100000007</v>
      </c>
      <c r="N12" s="15">
        <v>872.07135000000005</v>
      </c>
      <c r="O12" s="15">
        <f t="shared" si="9"/>
        <v>182.40778684070244</v>
      </c>
      <c r="P12" s="15">
        <v>84.663847681993943</v>
      </c>
      <c r="Q12" s="15">
        <v>97.7439391587085</v>
      </c>
      <c r="R12" s="15">
        <v>361.35488723853308</v>
      </c>
      <c r="S12" s="15">
        <v>328.30867592076447</v>
      </c>
      <c r="T12" s="15">
        <v>81.10627911288087</v>
      </c>
      <c r="U12" s="15">
        <v>35.718661427601305</v>
      </c>
      <c r="V12" s="15">
        <v>44.039329406160192</v>
      </c>
      <c r="W12" s="15">
        <f t="shared" si="0"/>
        <v>173.51086945298778</v>
      </c>
      <c r="X12" s="15">
        <f t="shared" si="1"/>
        <v>76.395012605130773</v>
      </c>
      <c r="Y12" s="15">
        <f t="shared" si="2"/>
        <v>97.115856847857032</v>
      </c>
      <c r="Z12" s="15">
        <f t="shared" si="3"/>
        <v>19.802103296287143</v>
      </c>
      <c r="AA12" s="15">
        <f t="shared" si="4"/>
        <v>4.1419292550623483</v>
      </c>
      <c r="AB12" s="15">
        <f t="shared" si="5"/>
        <v>1.9224599652998171</v>
      </c>
      <c r="AC12" s="15">
        <f t="shared" si="6"/>
        <v>2.219469289762531</v>
      </c>
      <c r="AD12" s="15">
        <f t="shared" si="7"/>
        <v>8.2052767857992635</v>
      </c>
      <c r="AE12" s="15">
        <f t="shared" si="8"/>
        <v>7.4548972554255304</v>
      </c>
      <c r="AF12" s="15">
        <v>4424638</v>
      </c>
      <c r="AG12" s="15">
        <v>14866854</v>
      </c>
      <c r="AH12" s="15">
        <f t="shared" si="10"/>
        <v>209812.10390367557</v>
      </c>
      <c r="AI12" s="15">
        <f t="shared" si="11"/>
        <v>704972.00362352235</v>
      </c>
      <c r="AJ12" s="15">
        <v>116.82112460270922</v>
      </c>
      <c r="AK12" s="64">
        <v>5.6045600000000001E-2</v>
      </c>
      <c r="AL12" s="15"/>
      <c r="AM12" s="15"/>
      <c r="AN12" s="15"/>
      <c r="AO12" s="64"/>
      <c r="AP12" s="64"/>
    </row>
    <row r="13" spans="1:42">
      <c r="A13" s="31">
        <v>34304</v>
      </c>
      <c r="B13" s="14">
        <v>1993</v>
      </c>
      <c r="C13" s="14">
        <v>12</v>
      </c>
      <c r="D13" s="15"/>
      <c r="E13" s="15"/>
      <c r="F13" s="15"/>
      <c r="G13" s="15"/>
      <c r="H13" s="15"/>
      <c r="I13" s="15"/>
      <c r="J13" s="15">
        <v>21.327738710783908</v>
      </c>
      <c r="K13" s="15">
        <v>603792</v>
      </c>
      <c r="L13" s="15">
        <v>255778.19499999998</v>
      </c>
      <c r="M13" s="15">
        <v>348013.80500000005</v>
      </c>
      <c r="N13" s="15">
        <v>834.04071899999997</v>
      </c>
      <c r="O13" s="15">
        <f t="shared" si="9"/>
        <v>164.6892097492161</v>
      </c>
      <c r="P13" s="15">
        <v>67.675666082344293</v>
      </c>
      <c r="Q13" s="15">
        <v>97.013543666871797</v>
      </c>
      <c r="R13" s="15">
        <v>317.57892676676829</v>
      </c>
      <c r="S13" s="15">
        <v>351.77258248401557</v>
      </c>
      <c r="T13" s="15">
        <v>78.688898676089508</v>
      </c>
      <c r="U13" s="15">
        <v>34.68725036981499</v>
      </c>
      <c r="V13" s="15">
        <v>44.08150444778699</v>
      </c>
      <c r="W13" s="15">
        <f t="shared" si="0"/>
        <v>174.06741484629831</v>
      </c>
      <c r="X13" s="15">
        <f t="shared" si="1"/>
        <v>73.738388679714831</v>
      </c>
      <c r="Y13" s="15">
        <f t="shared" si="2"/>
        <v>100.32902616658347</v>
      </c>
      <c r="Z13" s="15">
        <f t="shared" si="3"/>
        <v>18.920423189909325</v>
      </c>
      <c r="AA13" s="15">
        <f t="shared" si="4"/>
        <v>3.7360160868439678</v>
      </c>
      <c r="AB13" s="15">
        <f t="shared" si="5"/>
        <v>1.5352394826384332</v>
      </c>
      <c r="AC13" s="15">
        <f t="shared" si="6"/>
        <v>2.2007766042055339</v>
      </c>
      <c r="AD13" s="15">
        <f t="shared" si="7"/>
        <v>7.2043577174851077</v>
      </c>
      <c r="AE13" s="15">
        <f t="shared" si="8"/>
        <v>7.9800493855802488</v>
      </c>
      <c r="AF13" s="15">
        <v>5124837</v>
      </c>
      <c r="AG13" s="15">
        <v>15817286</v>
      </c>
      <c r="AH13" s="15">
        <f t="shared" si="10"/>
        <v>240289.74986498393</v>
      </c>
      <c r="AI13" s="15">
        <f t="shared" si="11"/>
        <v>741629.7721240524</v>
      </c>
      <c r="AJ13" s="15">
        <v>117.03430009284833</v>
      </c>
      <c r="AK13" s="64">
        <v>5.3610770000000002E-2</v>
      </c>
      <c r="AL13" s="15"/>
      <c r="AM13" s="15"/>
      <c r="AN13" s="15"/>
      <c r="AO13" s="64"/>
      <c r="AP13" s="64"/>
    </row>
    <row r="14" spans="1:42">
      <c r="A14" s="31">
        <v>34335</v>
      </c>
      <c r="B14" s="14">
        <v>1994</v>
      </c>
      <c r="C14" s="14">
        <v>1</v>
      </c>
      <c r="D14" s="15"/>
      <c r="E14" s="15"/>
      <c r="F14" s="15"/>
      <c r="G14" s="15"/>
      <c r="H14" s="15"/>
      <c r="I14" s="15"/>
      <c r="J14" s="15">
        <v>22.000346165352454</v>
      </c>
      <c r="K14" s="15">
        <v>533128.36300000001</v>
      </c>
      <c r="L14" s="15">
        <v>234154.89800000002</v>
      </c>
      <c r="M14" s="15">
        <v>298973.46499999997</v>
      </c>
      <c r="N14" s="15">
        <v>784.88456600000006</v>
      </c>
      <c r="O14" s="15">
        <f t="shared" si="9"/>
        <v>102.246613</v>
      </c>
      <c r="P14" s="15">
        <v>49.633848</v>
      </c>
      <c r="Q14" s="15">
        <v>52.612765000000003</v>
      </c>
      <c r="R14" s="15">
        <v>317.26684700000004</v>
      </c>
      <c r="S14" s="15">
        <v>365.37110599999994</v>
      </c>
      <c r="T14" s="15">
        <v>78.94239300148368</v>
      </c>
      <c r="U14" s="15">
        <v>35.126061974248302</v>
      </c>
      <c r="V14" s="15">
        <v>44.495816048530635</v>
      </c>
      <c r="W14" s="15">
        <f t="shared" si="0"/>
        <v>151.77572805936751</v>
      </c>
      <c r="X14" s="15">
        <f t="shared" si="1"/>
        <v>66.661300709332068</v>
      </c>
      <c r="Y14" s="15">
        <f t="shared" si="2"/>
        <v>85.114427350035442</v>
      </c>
      <c r="Z14" s="15">
        <f t="shared" si="3"/>
        <v>17.639513907193955</v>
      </c>
      <c r="AA14" s="15">
        <f t="shared" si="4"/>
        <v>2.2978927476795077</v>
      </c>
      <c r="AB14" s="15">
        <f t="shared" si="5"/>
        <v>1.1154722490282103</v>
      </c>
      <c r="AC14" s="15">
        <f t="shared" si="6"/>
        <v>1.1824204986512976</v>
      </c>
      <c r="AD14" s="15">
        <f t="shared" si="7"/>
        <v>7.1302624645419215</v>
      </c>
      <c r="AE14" s="15">
        <f t="shared" si="8"/>
        <v>8.2113586949725228</v>
      </c>
      <c r="AF14" s="15">
        <v>4774186</v>
      </c>
      <c r="AG14" s="15">
        <v>16111709</v>
      </c>
      <c r="AH14" s="15">
        <f t="shared" si="10"/>
        <v>217005.04001699266</v>
      </c>
      <c r="AI14" s="15">
        <f t="shared" si="11"/>
        <v>732338.88589324767</v>
      </c>
      <c r="AJ14" s="15">
        <v>113.53530848235714</v>
      </c>
      <c r="AK14" s="64">
        <v>5.9194829999999997E-2</v>
      </c>
      <c r="AL14" s="15"/>
      <c r="AM14" s="15"/>
      <c r="AN14" s="15"/>
      <c r="AO14" s="64"/>
      <c r="AP14" s="64"/>
    </row>
    <row r="15" spans="1:42">
      <c r="A15" s="31">
        <v>34366</v>
      </c>
      <c r="B15" s="14">
        <v>1994</v>
      </c>
      <c r="C15" s="14">
        <v>2</v>
      </c>
      <c r="D15" s="15"/>
      <c r="E15" s="15"/>
      <c r="F15" s="15"/>
      <c r="G15" s="15"/>
      <c r="H15" s="15"/>
      <c r="I15" s="15"/>
      <c r="J15" s="15">
        <v>22.811290342564483</v>
      </c>
      <c r="K15" s="15">
        <v>600515.11600000004</v>
      </c>
      <c r="L15" s="15">
        <v>258080.117</v>
      </c>
      <c r="M15" s="15">
        <v>342434.99900000007</v>
      </c>
      <c r="N15" s="15">
        <v>750.81372199999987</v>
      </c>
      <c r="O15" s="15">
        <f t="shared" si="9"/>
        <v>121.97852</v>
      </c>
      <c r="P15" s="15">
        <v>53.752147000000001</v>
      </c>
      <c r="Q15" s="15">
        <v>68.226372999999995</v>
      </c>
      <c r="R15" s="15">
        <v>314.955826</v>
      </c>
      <c r="S15" s="15">
        <v>313.87937599999998</v>
      </c>
      <c r="T15" s="15">
        <v>79.988379569033285</v>
      </c>
      <c r="U15" s="15">
        <v>36.007388834439702</v>
      </c>
      <c r="V15" s="15">
        <v>45.015774826846986</v>
      </c>
      <c r="W15" s="15">
        <f t="shared" si="0"/>
        <v>166.77552453501713</v>
      </c>
      <c r="X15" s="15">
        <f t="shared" si="1"/>
        <v>71.674210586788277</v>
      </c>
      <c r="Y15" s="15">
        <f t="shared" si="2"/>
        <v>95.101313948228878</v>
      </c>
      <c r="Z15" s="15">
        <f t="shared" si="3"/>
        <v>16.678902560002623</v>
      </c>
      <c r="AA15" s="15">
        <f t="shared" si="4"/>
        <v>2.7096838934615683</v>
      </c>
      <c r="AB15" s="15">
        <f t="shared" si="5"/>
        <v>1.1940735710261001</v>
      </c>
      <c r="AC15" s="15">
        <f t="shared" si="6"/>
        <v>1.5156103224354682</v>
      </c>
      <c r="AD15" s="15">
        <f t="shared" si="7"/>
        <v>6.9965656975021853</v>
      </c>
      <c r="AE15" s="15">
        <f t="shared" si="8"/>
        <v>6.9726529690388723</v>
      </c>
      <c r="AF15" s="15">
        <v>4793457</v>
      </c>
      <c r="AG15" s="15">
        <v>16426803</v>
      </c>
      <c r="AH15" s="15">
        <f t="shared" si="10"/>
        <v>210135.28511605941</v>
      </c>
      <c r="AI15" s="15">
        <f t="shared" si="11"/>
        <v>720117.22060933057</v>
      </c>
      <c r="AJ15" s="15">
        <v>111.56102842145073</v>
      </c>
      <c r="AK15" s="64">
        <v>5.6324890000000002E-2</v>
      </c>
      <c r="AL15" s="15"/>
      <c r="AM15" s="15"/>
      <c r="AN15" s="15"/>
      <c r="AO15" s="64"/>
      <c r="AP15" s="64"/>
    </row>
    <row r="16" spans="1:42">
      <c r="A16" s="31">
        <v>34394</v>
      </c>
      <c r="B16" s="14">
        <v>1994</v>
      </c>
      <c r="C16" s="14">
        <v>3</v>
      </c>
      <c r="D16" s="15"/>
      <c r="E16" s="15"/>
      <c r="F16" s="15"/>
      <c r="G16" s="15"/>
      <c r="H16" s="15"/>
      <c r="I16" s="15"/>
      <c r="J16" s="15">
        <v>23.316527009689981</v>
      </c>
      <c r="K16" s="15">
        <v>587062.62899999996</v>
      </c>
      <c r="L16" s="15">
        <v>233153.67599999998</v>
      </c>
      <c r="M16" s="15">
        <v>353908.95299999998</v>
      </c>
      <c r="N16" s="15">
        <v>923.49946799999998</v>
      </c>
      <c r="O16" s="15">
        <f t="shared" si="9"/>
        <v>169.24831499999999</v>
      </c>
      <c r="P16" s="15">
        <v>80.228595999999996</v>
      </c>
      <c r="Q16" s="15">
        <v>89.019718999999995</v>
      </c>
      <c r="R16" s="15">
        <v>392.46757700000001</v>
      </c>
      <c r="S16" s="15">
        <v>361.78357600000004</v>
      </c>
      <c r="T16" s="15">
        <v>79.599212935009604</v>
      </c>
      <c r="U16" s="15">
        <v>36.023938459894197</v>
      </c>
      <c r="V16" s="15">
        <v>45.256651581852545</v>
      </c>
      <c r="W16" s="15">
        <f t="shared" si="0"/>
        <v>162.96458802070811</v>
      </c>
      <c r="X16" s="15">
        <f t="shared" si="1"/>
        <v>64.721872723486982</v>
      </c>
      <c r="Y16" s="15">
        <f t="shared" si="2"/>
        <v>98.24271529722111</v>
      </c>
      <c r="Z16" s="15">
        <f t="shared" si="3"/>
        <v>20.40582844114596</v>
      </c>
      <c r="AA16" s="15">
        <f t="shared" si="4"/>
        <v>3.7397445255951469</v>
      </c>
      <c r="AB16" s="15">
        <f t="shared" si="5"/>
        <v>1.7727470591786081</v>
      </c>
      <c r="AC16" s="15">
        <f t="shared" si="6"/>
        <v>1.9669974664165388</v>
      </c>
      <c r="AD16" s="15">
        <f t="shared" si="7"/>
        <v>8.6720418608559964</v>
      </c>
      <c r="AE16" s="15">
        <f t="shared" si="8"/>
        <v>7.9940420546948188</v>
      </c>
      <c r="AF16" s="15">
        <v>4827424.8310000002</v>
      </c>
      <c r="AG16" s="15">
        <v>16811670.831</v>
      </c>
      <c r="AH16" s="15">
        <f t="shared" si="10"/>
        <v>207038.75963147508</v>
      </c>
      <c r="AI16" s="15">
        <f t="shared" si="11"/>
        <v>721019.50792299968</v>
      </c>
      <c r="AJ16" s="15">
        <v>97.264913901403602</v>
      </c>
      <c r="AK16" s="64">
        <v>5.4355750000000001E-2</v>
      </c>
      <c r="AL16" s="15"/>
      <c r="AM16" s="15"/>
      <c r="AN16" s="15"/>
      <c r="AO16" s="64"/>
      <c r="AP16" s="64"/>
    </row>
    <row r="17" spans="1:42">
      <c r="A17" s="31">
        <v>34425</v>
      </c>
      <c r="B17" s="14">
        <v>1994</v>
      </c>
      <c r="C17" s="14">
        <v>4</v>
      </c>
      <c r="D17" s="15"/>
      <c r="E17" s="15"/>
      <c r="F17" s="15"/>
      <c r="G17" s="15"/>
      <c r="H17" s="15"/>
      <c r="I17" s="15"/>
      <c r="J17" s="15">
        <v>23.87024441244121</v>
      </c>
      <c r="K17" s="15">
        <v>650114.35499999998</v>
      </c>
      <c r="L17" s="15">
        <v>268686.79199999996</v>
      </c>
      <c r="M17" s="15">
        <v>381427.56300000002</v>
      </c>
      <c r="N17" s="15">
        <v>935.10244399999999</v>
      </c>
      <c r="O17" s="15">
        <f t="shared" si="9"/>
        <v>145.506293</v>
      </c>
      <c r="P17" s="15">
        <v>68.873525999999998</v>
      </c>
      <c r="Q17" s="15">
        <v>76.632767000000001</v>
      </c>
      <c r="R17" s="15">
        <v>397.55012799999997</v>
      </c>
      <c r="S17" s="15">
        <v>392.04602299999999</v>
      </c>
      <c r="T17" s="15">
        <v>81.954955915554024</v>
      </c>
      <c r="U17" s="15">
        <v>37.218267523487505</v>
      </c>
      <c r="V17" s="15">
        <v>45.413077351706498</v>
      </c>
      <c r="W17" s="15">
        <f t="shared" si="0"/>
        <v>174.6761464890136</v>
      </c>
      <c r="X17" s="15">
        <f t="shared" si="1"/>
        <v>72.192181387926922</v>
      </c>
      <c r="Y17" s="15">
        <f t="shared" si="2"/>
        <v>102.48396510108665</v>
      </c>
      <c r="Z17" s="15">
        <f t="shared" si="3"/>
        <v>20.591038937044452</v>
      </c>
      <c r="AA17" s="15">
        <f t="shared" si="4"/>
        <v>3.2040615057444963</v>
      </c>
      <c r="AB17" s="15">
        <f t="shared" si="5"/>
        <v>1.5166011646073116</v>
      </c>
      <c r="AC17" s="15">
        <f t="shared" si="6"/>
        <v>1.6874603411371847</v>
      </c>
      <c r="AD17" s="15">
        <f t="shared" si="7"/>
        <v>8.7540891563267103</v>
      </c>
      <c r="AE17" s="15">
        <f t="shared" si="8"/>
        <v>8.6328882749732436</v>
      </c>
      <c r="AF17" s="15">
        <v>4982217</v>
      </c>
      <c r="AG17" s="15">
        <v>17356851</v>
      </c>
      <c r="AH17" s="15">
        <f t="shared" si="10"/>
        <v>208720.8205293139</v>
      </c>
      <c r="AI17" s="15">
        <f t="shared" si="11"/>
        <v>727133.35900966229</v>
      </c>
      <c r="AJ17" s="15">
        <v>96.683898583473919</v>
      </c>
      <c r="AK17" s="64">
        <v>5.421144E-2</v>
      </c>
      <c r="AL17" s="15"/>
      <c r="AM17" s="15"/>
      <c r="AN17" s="15"/>
      <c r="AO17" s="64"/>
      <c r="AP17" s="64"/>
    </row>
    <row r="18" spans="1:42">
      <c r="A18" s="31">
        <v>34455</v>
      </c>
      <c r="B18" s="14">
        <v>1994</v>
      </c>
      <c r="C18" s="14">
        <v>5</v>
      </c>
      <c r="D18" s="15"/>
      <c r="E18" s="15"/>
      <c r="F18" s="15"/>
      <c r="G18" s="15"/>
      <c r="H18" s="15"/>
      <c r="I18" s="15"/>
      <c r="J18" s="15">
        <v>24.239933635215611</v>
      </c>
      <c r="K18" s="15">
        <v>645185.549</v>
      </c>
      <c r="L18" s="15">
        <v>228547.49799999999</v>
      </c>
      <c r="M18" s="15">
        <v>416638.05099999998</v>
      </c>
      <c r="N18" s="15">
        <v>991.53681900000004</v>
      </c>
      <c r="O18" s="15">
        <f t="shared" si="9"/>
        <v>162.78530499999999</v>
      </c>
      <c r="P18" s="15">
        <v>74.328614000000002</v>
      </c>
      <c r="Q18" s="15">
        <v>88.456691000000006</v>
      </c>
      <c r="R18" s="15">
        <v>424.11655000000002</v>
      </c>
      <c r="S18" s="15">
        <v>404.63496399999997</v>
      </c>
      <c r="T18" s="15">
        <v>87.365920248304135</v>
      </c>
      <c r="U18" s="15">
        <v>40.10760064402519</v>
      </c>
      <c r="V18" s="15">
        <v>45.907603937593407</v>
      </c>
      <c r="W18" s="15">
        <f t="shared" si="0"/>
        <v>160.8636614107987</v>
      </c>
      <c r="X18" s="15">
        <f t="shared" si="1"/>
        <v>56.983587731530534</v>
      </c>
      <c r="Y18" s="15">
        <f t="shared" si="2"/>
        <v>103.88007367926815</v>
      </c>
      <c r="Z18" s="15">
        <f t="shared" si="3"/>
        <v>21.598531266146907</v>
      </c>
      <c r="AA18" s="15">
        <f t="shared" si="4"/>
        <v>3.5459333756841156</v>
      </c>
      <c r="AB18" s="15">
        <f t="shared" si="5"/>
        <v>1.6190915583623573</v>
      </c>
      <c r="AC18" s="15">
        <f t="shared" si="6"/>
        <v>1.9268418173217587</v>
      </c>
      <c r="AD18" s="15">
        <f t="shared" si="7"/>
        <v>9.238481506822751</v>
      </c>
      <c r="AE18" s="15">
        <f t="shared" si="8"/>
        <v>8.8141163836400374</v>
      </c>
      <c r="AF18" s="15">
        <v>4986841</v>
      </c>
      <c r="AG18" s="15">
        <v>18042092</v>
      </c>
      <c r="AH18" s="15">
        <f t="shared" si="10"/>
        <v>205728.32727376578</v>
      </c>
      <c r="AI18" s="15">
        <f t="shared" si="11"/>
        <v>744312.76386782562</v>
      </c>
      <c r="AJ18" s="15">
        <v>97.083080445997112</v>
      </c>
      <c r="AK18" s="64">
        <v>4.9582179999999997E-2</v>
      </c>
      <c r="AL18" s="15"/>
      <c r="AM18" s="15"/>
      <c r="AN18" s="15"/>
      <c r="AO18" s="64"/>
      <c r="AP18" s="64"/>
    </row>
    <row r="19" spans="1:42">
      <c r="A19" s="31">
        <v>34486</v>
      </c>
      <c r="B19" s="14">
        <v>1994</v>
      </c>
      <c r="C19" s="14">
        <v>6</v>
      </c>
      <c r="D19" s="15"/>
      <c r="E19" s="15"/>
      <c r="F19" s="15"/>
      <c r="G19" s="15"/>
      <c r="H19" s="15"/>
      <c r="I19" s="15"/>
      <c r="J19" s="15">
        <v>24.45975016042949</v>
      </c>
      <c r="K19" s="15">
        <v>745010.48699999996</v>
      </c>
      <c r="L19" s="15">
        <v>350788.85499999998</v>
      </c>
      <c r="M19" s="15">
        <v>394221.63199999998</v>
      </c>
      <c r="N19" s="15">
        <v>1005.281847</v>
      </c>
      <c r="O19" s="15">
        <f t="shared" si="9"/>
        <v>169.72281299999997</v>
      </c>
      <c r="P19" s="15">
        <v>82.304931999999994</v>
      </c>
      <c r="Q19" s="15">
        <v>87.417880999999994</v>
      </c>
      <c r="R19" s="15">
        <v>438.859602</v>
      </c>
      <c r="S19" s="15">
        <v>396.699432</v>
      </c>
      <c r="T19" s="15">
        <v>91.404745804361127</v>
      </c>
      <c r="U19" s="15">
        <v>42.351717869599426</v>
      </c>
      <c r="V19" s="15">
        <v>46.334265794302695</v>
      </c>
      <c r="W19" s="15">
        <f t="shared" si="0"/>
        <v>175.91033480480786</v>
      </c>
      <c r="X19" s="15">
        <f t="shared" si="1"/>
        <v>82.827538679794728</v>
      </c>
      <c r="Y19" s="15">
        <f t="shared" si="2"/>
        <v>93.082796125013161</v>
      </c>
      <c r="Z19" s="15">
        <f t="shared" si="3"/>
        <v>21.69629387164284</v>
      </c>
      <c r="AA19" s="15">
        <f t="shared" si="4"/>
        <v>3.6630085767080236</v>
      </c>
      <c r="AB19" s="15">
        <f t="shared" si="5"/>
        <v>1.7763296901128469</v>
      </c>
      <c r="AC19" s="15">
        <f t="shared" si="6"/>
        <v>1.8866788865951769</v>
      </c>
      <c r="AD19" s="15">
        <f t="shared" si="7"/>
        <v>9.4715993547471431</v>
      </c>
      <c r="AE19" s="15">
        <f t="shared" si="8"/>
        <v>8.5616859401876724</v>
      </c>
      <c r="AF19" s="15">
        <v>5246122</v>
      </c>
      <c r="AG19" s="15">
        <v>18278547</v>
      </c>
      <c r="AH19" s="15">
        <f t="shared" si="10"/>
        <v>214479.78681675476</v>
      </c>
      <c r="AI19" s="15">
        <f t="shared" si="11"/>
        <v>747290.83004170167</v>
      </c>
      <c r="AJ19" s="15">
        <v>95.767447121938716</v>
      </c>
      <c r="AK19" s="64">
        <v>5.3139499999999999E-2</v>
      </c>
      <c r="AL19" s="15"/>
      <c r="AM19" s="15"/>
      <c r="AN19" s="15"/>
      <c r="AO19" s="64"/>
      <c r="AP19" s="64"/>
    </row>
    <row r="20" spans="1:42">
      <c r="A20" s="31">
        <v>34516</v>
      </c>
      <c r="B20" s="14">
        <v>1994</v>
      </c>
      <c r="C20" s="14">
        <v>7</v>
      </c>
      <c r="D20" s="15"/>
      <c r="E20" s="15"/>
      <c r="F20" s="15"/>
      <c r="G20" s="15"/>
      <c r="H20" s="15"/>
      <c r="I20" s="15"/>
      <c r="J20" s="15">
        <v>24.683335472888952</v>
      </c>
      <c r="K20" s="15">
        <v>686303.152</v>
      </c>
      <c r="L20" s="15">
        <v>362449.234</v>
      </c>
      <c r="M20" s="15">
        <v>323853.91800000001</v>
      </c>
      <c r="N20" s="15">
        <v>979.79611</v>
      </c>
      <c r="O20" s="15">
        <f t="shared" si="9"/>
        <v>161.56690499999999</v>
      </c>
      <c r="P20" s="15">
        <v>77.076977999999997</v>
      </c>
      <c r="Q20" s="15">
        <v>84.489926999999994</v>
      </c>
      <c r="R20" s="15">
        <v>397.39299600000004</v>
      </c>
      <c r="S20" s="15">
        <v>420.83620899999994</v>
      </c>
      <c r="T20" s="15">
        <v>98.309545622335818</v>
      </c>
      <c r="U20" s="15">
        <v>45.604156817470589</v>
      </c>
      <c r="V20" s="15">
        <v>46.388330379089226</v>
      </c>
      <c r="W20" s="15">
        <f t="shared" si="0"/>
        <v>150.49135865989362</v>
      </c>
      <c r="X20" s="15">
        <f t="shared" si="1"/>
        <v>79.47723613237568</v>
      </c>
      <c r="Y20" s="15">
        <f t="shared" si="2"/>
        <v>71.014122527517969</v>
      </c>
      <c r="Z20" s="15">
        <f t="shared" si="3"/>
        <v>21.121607567960005</v>
      </c>
      <c r="AA20" s="15">
        <f t="shared" si="4"/>
        <v>3.4829213226615843</v>
      </c>
      <c r="AB20" s="15">
        <f t="shared" si="5"/>
        <v>1.661559650242219</v>
      </c>
      <c r="AC20" s="15">
        <f t="shared" si="6"/>
        <v>1.8213616724193651</v>
      </c>
      <c r="AD20" s="15">
        <f t="shared" si="7"/>
        <v>8.5666587426723915</v>
      </c>
      <c r="AE20" s="15">
        <f t="shared" si="8"/>
        <v>9.0720275026260282</v>
      </c>
      <c r="AF20" s="15">
        <v>5334303.9879999999</v>
      </c>
      <c r="AG20" s="15">
        <v>18894362.987999998</v>
      </c>
      <c r="AH20" s="15">
        <f t="shared" si="10"/>
        <v>216109.52838440152</v>
      </c>
      <c r="AI20" s="15">
        <f t="shared" si="11"/>
        <v>765470.41256854055</v>
      </c>
      <c r="AJ20" s="15">
        <v>95.058304902935234</v>
      </c>
      <c r="AK20" s="64">
        <v>5.1427220000000003E-2</v>
      </c>
      <c r="AL20" s="15"/>
      <c r="AM20" s="15"/>
      <c r="AN20" s="15"/>
      <c r="AO20" s="64"/>
      <c r="AP20" s="64"/>
    </row>
    <row r="21" spans="1:42">
      <c r="A21" s="31">
        <v>34547</v>
      </c>
      <c r="B21" s="14">
        <v>1994</v>
      </c>
      <c r="C21" s="14">
        <v>8</v>
      </c>
      <c r="D21" s="15"/>
      <c r="E21" s="15"/>
      <c r="F21" s="15"/>
      <c r="G21" s="15"/>
      <c r="H21" s="15"/>
      <c r="I21" s="15"/>
      <c r="J21" s="15">
        <v>24.924838441133105</v>
      </c>
      <c r="K21" s="15">
        <v>873816.41</v>
      </c>
      <c r="L21" s="15">
        <v>458487.32899999997</v>
      </c>
      <c r="M21" s="15">
        <v>415329.08100000006</v>
      </c>
      <c r="N21" s="15">
        <v>1191.126019</v>
      </c>
      <c r="O21" s="15">
        <f t="shared" si="9"/>
        <v>176.87722199999999</v>
      </c>
      <c r="P21" s="15">
        <v>84.257515999999995</v>
      </c>
      <c r="Q21" s="15">
        <v>92.619705999999994</v>
      </c>
      <c r="R21" s="15">
        <v>470.034896</v>
      </c>
      <c r="S21" s="15">
        <v>544.21390099999996</v>
      </c>
      <c r="T21" s="15">
        <v>98.582291385661364</v>
      </c>
      <c r="U21" s="15">
        <v>45.862768209908978</v>
      </c>
      <c r="V21" s="15">
        <v>46.522319135888587</v>
      </c>
      <c r="W21" s="15">
        <f t="shared" si="0"/>
        <v>190.52849274178914</v>
      </c>
      <c r="X21" s="15">
        <f t="shared" si="1"/>
        <v>99.969397159271452</v>
      </c>
      <c r="Y21" s="15">
        <f t="shared" si="2"/>
        <v>90.559095582517699</v>
      </c>
      <c r="Z21" s="15">
        <f t="shared" si="3"/>
        <v>25.603324192003424</v>
      </c>
      <c r="AA21" s="15">
        <f t="shared" si="4"/>
        <v>3.8019863430142733</v>
      </c>
      <c r="AB21" s="15">
        <f t="shared" si="5"/>
        <v>1.8111202873160606</v>
      </c>
      <c r="AC21" s="15">
        <f t="shared" si="6"/>
        <v>1.9908660556982127</v>
      </c>
      <c r="AD21" s="15">
        <f t="shared" si="7"/>
        <v>10.10342787570541</v>
      </c>
      <c r="AE21" s="15">
        <f t="shared" si="8"/>
        <v>11.697909973283737</v>
      </c>
      <c r="AF21" s="15">
        <v>5309453.9960000003</v>
      </c>
      <c r="AG21" s="15">
        <v>19484297.995999999</v>
      </c>
      <c r="AH21" s="15">
        <f t="shared" si="10"/>
        <v>213018.59221835053</v>
      </c>
      <c r="AI21" s="15">
        <f t="shared" si="11"/>
        <v>781722.13801977306</v>
      </c>
      <c r="AJ21" s="15">
        <v>93.94894796847332</v>
      </c>
      <c r="AK21" s="64">
        <v>5.1401710000000003E-2</v>
      </c>
      <c r="AL21" s="15"/>
      <c r="AM21" s="15"/>
      <c r="AN21" s="15"/>
      <c r="AO21" s="64"/>
      <c r="AP21" s="64"/>
    </row>
    <row r="22" spans="1:42">
      <c r="A22" s="31">
        <v>34578</v>
      </c>
      <c r="B22" s="14">
        <v>1994</v>
      </c>
      <c r="C22" s="14">
        <v>9</v>
      </c>
      <c r="D22" s="15"/>
      <c r="E22" s="15"/>
      <c r="F22" s="15"/>
      <c r="G22" s="15"/>
      <c r="H22" s="15"/>
      <c r="I22" s="15"/>
      <c r="J22" s="15">
        <v>25.196995812642278</v>
      </c>
      <c r="K22" s="15">
        <v>764707.64599999995</v>
      </c>
      <c r="L22" s="15">
        <v>385126.17000000004</v>
      </c>
      <c r="M22" s="15">
        <v>379581.47599999991</v>
      </c>
      <c r="N22" s="15">
        <v>1126.8679219999999</v>
      </c>
      <c r="O22" s="15">
        <f t="shared" si="9"/>
        <v>180.8082</v>
      </c>
      <c r="P22" s="15">
        <v>87.952402000000006</v>
      </c>
      <c r="Q22" s="15">
        <v>92.855797999999993</v>
      </c>
      <c r="R22" s="15">
        <v>448.42643300000003</v>
      </c>
      <c r="S22" s="15">
        <v>497.63328899999999</v>
      </c>
      <c r="T22" s="15">
        <v>96.240015331976721</v>
      </c>
      <c r="U22" s="15">
        <v>45.041510762181424</v>
      </c>
      <c r="V22" s="15">
        <v>46.801229828166832</v>
      </c>
      <c r="W22" s="15">
        <f t="shared" si="0"/>
        <v>169.77841840999653</v>
      </c>
      <c r="X22" s="15">
        <f t="shared" si="1"/>
        <v>85.504718532524606</v>
      </c>
      <c r="Y22" s="15">
        <f t="shared" si="2"/>
        <v>84.273699877471913</v>
      </c>
      <c r="Z22" s="15">
        <f t="shared" si="3"/>
        <v>24.077741677672883</v>
      </c>
      <c r="AA22" s="15">
        <f t="shared" si="4"/>
        <v>3.863321555092607</v>
      </c>
      <c r="AB22" s="15">
        <f t="shared" si="5"/>
        <v>1.879275444746257</v>
      </c>
      <c r="AC22" s="15">
        <f t="shared" si="6"/>
        <v>1.9840461103463503</v>
      </c>
      <c r="AD22" s="15">
        <f t="shared" si="7"/>
        <v>9.5815096023421003</v>
      </c>
      <c r="AE22" s="15">
        <f t="shared" si="8"/>
        <v>10.632910520238179</v>
      </c>
      <c r="AF22" s="15">
        <v>5342460.9950000001</v>
      </c>
      <c r="AG22" s="15">
        <v>19895745.995000001</v>
      </c>
      <c r="AH22" s="15">
        <f t="shared" si="10"/>
        <v>212027.69706059509</v>
      </c>
      <c r="AI22" s="15">
        <f t="shared" si="11"/>
        <v>789607.8621014636</v>
      </c>
      <c r="AJ22" s="15">
        <v>95.43184311427791</v>
      </c>
      <c r="AK22" s="64">
        <v>6.0700369999999997E-2</v>
      </c>
      <c r="AL22" s="15"/>
      <c r="AM22" s="15"/>
      <c r="AN22" s="15"/>
      <c r="AO22" s="64"/>
      <c r="AP22" s="64"/>
    </row>
    <row r="23" spans="1:42">
      <c r="A23" s="31">
        <v>34608</v>
      </c>
      <c r="B23" s="14">
        <v>1994</v>
      </c>
      <c r="C23" s="14">
        <v>10</v>
      </c>
      <c r="D23" s="15"/>
      <c r="E23" s="15"/>
      <c r="F23" s="15"/>
      <c r="G23" s="15"/>
      <c r="H23" s="15"/>
      <c r="I23" s="15"/>
      <c r="J23" s="15">
        <v>25.478529229629345</v>
      </c>
      <c r="K23" s="15">
        <v>782663.78899999999</v>
      </c>
      <c r="L23" s="15">
        <v>394243.01999999996</v>
      </c>
      <c r="M23" s="15">
        <v>388420.76900000003</v>
      </c>
      <c r="N23" s="15">
        <v>1049.8135790000001</v>
      </c>
      <c r="O23" s="15">
        <f t="shared" si="9"/>
        <v>176.806377</v>
      </c>
      <c r="P23" s="15">
        <v>81.016042999999996</v>
      </c>
      <c r="Q23" s="15">
        <v>95.790334000000001</v>
      </c>
      <c r="R23" s="15">
        <v>424.00087300000001</v>
      </c>
      <c r="S23" s="15">
        <v>449.00632899999999</v>
      </c>
      <c r="T23" s="15">
        <v>95.982955902146315</v>
      </c>
      <c r="U23" s="15">
        <v>45.648564791326208</v>
      </c>
      <c r="V23" s="15">
        <v>47.559032082596488</v>
      </c>
      <c r="W23" s="15">
        <f t="shared" si="0"/>
        <v>171.45419414121773</v>
      </c>
      <c r="X23" s="15">
        <f t="shared" si="1"/>
        <v>86.364822596768917</v>
      </c>
      <c r="Y23" s="15">
        <f t="shared" si="2"/>
        <v>85.089371544448824</v>
      </c>
      <c r="Z23" s="15">
        <f t="shared" si="3"/>
        <v>22.073905481860375</v>
      </c>
      <c r="AA23" s="15">
        <f t="shared" si="4"/>
        <v>3.7176193302869938</v>
      </c>
      <c r="AB23" s="15">
        <f t="shared" si="5"/>
        <v>1.7034838484369954</v>
      </c>
      <c r="AC23" s="15">
        <f t="shared" si="6"/>
        <v>2.0141354818499981</v>
      </c>
      <c r="AD23" s="15">
        <f t="shared" si="7"/>
        <v>8.9152544623622969</v>
      </c>
      <c r="AE23" s="15">
        <f t="shared" si="8"/>
        <v>9.4410316892110835</v>
      </c>
      <c r="AF23" s="15">
        <v>5458867.9450000003</v>
      </c>
      <c r="AG23" s="15">
        <v>20387587.945</v>
      </c>
      <c r="AH23" s="15">
        <f t="shared" si="10"/>
        <v>214253.65239104166</v>
      </c>
      <c r="AI23" s="15">
        <f t="shared" si="11"/>
        <v>800187.00299587869</v>
      </c>
      <c r="AJ23" s="15">
        <v>96.181159615212991</v>
      </c>
      <c r="AK23" s="64">
        <v>5.9981840000000002E-2</v>
      </c>
      <c r="AL23" s="15"/>
      <c r="AM23" s="15"/>
      <c r="AN23" s="15"/>
      <c r="AO23" s="64"/>
      <c r="AP23" s="64"/>
    </row>
    <row r="24" spans="1:42">
      <c r="A24" s="31">
        <v>34639</v>
      </c>
      <c r="B24" s="14">
        <v>1994</v>
      </c>
      <c r="C24" s="14">
        <v>11</v>
      </c>
      <c r="D24" s="15"/>
      <c r="E24" s="15"/>
      <c r="F24" s="15"/>
      <c r="G24" s="15"/>
      <c r="H24" s="15"/>
      <c r="I24" s="15"/>
      <c r="J24" s="15">
        <v>25.762714678848766</v>
      </c>
      <c r="K24" s="15">
        <v>847281.228</v>
      </c>
      <c r="L24" s="15">
        <v>411320.72500000003</v>
      </c>
      <c r="M24" s="15">
        <v>435960.50299999997</v>
      </c>
      <c r="N24" s="15">
        <v>1073.735424</v>
      </c>
      <c r="O24" s="15">
        <f t="shared" si="9"/>
        <v>193.75864999999999</v>
      </c>
      <c r="P24" s="15">
        <v>94.546727000000004</v>
      </c>
      <c r="Q24" s="15">
        <v>99.211922999999999</v>
      </c>
      <c r="R24" s="15">
        <v>444.64646699999997</v>
      </c>
      <c r="S24" s="15">
        <v>435.330307</v>
      </c>
      <c r="T24" s="15">
        <v>93.599558990558833</v>
      </c>
      <c r="U24" s="15">
        <v>44.964186961741746</v>
      </c>
      <c r="V24" s="15">
        <v>48.038887625824366</v>
      </c>
      <c r="W24" s="15">
        <f t="shared" si="0"/>
        <v>188.43468218849776</v>
      </c>
      <c r="X24" s="15">
        <f t="shared" si="1"/>
        <v>91.477407419815378</v>
      </c>
      <c r="Y24" s="15">
        <f t="shared" si="2"/>
        <v>96.957274768682367</v>
      </c>
      <c r="Z24" s="15">
        <f t="shared" si="3"/>
        <v>22.351379831342925</v>
      </c>
      <c r="AA24" s="15">
        <f t="shared" si="4"/>
        <v>4.0333708704745437</v>
      </c>
      <c r="AB24" s="15">
        <f t="shared" si="5"/>
        <v>1.9681289820119465</v>
      </c>
      <c r="AC24" s="15">
        <f t="shared" si="6"/>
        <v>2.0652418884625972</v>
      </c>
      <c r="AD24" s="15">
        <f t="shared" si="7"/>
        <v>9.2559692568936676</v>
      </c>
      <c r="AE24" s="15">
        <f t="shared" si="8"/>
        <v>9.0620397039747136</v>
      </c>
      <c r="AF24" s="15">
        <v>5778335</v>
      </c>
      <c r="AG24" s="15">
        <v>21257976</v>
      </c>
      <c r="AH24" s="15">
        <f t="shared" si="10"/>
        <v>224290.61036584096</v>
      </c>
      <c r="AI24" s="15">
        <f t="shared" si="11"/>
        <v>825145.03090983792</v>
      </c>
      <c r="AJ24" s="15">
        <v>93.718015978486747</v>
      </c>
      <c r="AK24" s="64">
        <v>5.5611540000000001E-2</v>
      </c>
      <c r="AL24" s="15"/>
      <c r="AM24" s="15"/>
      <c r="AN24" s="15"/>
      <c r="AO24" s="64"/>
      <c r="AP24" s="64"/>
    </row>
    <row r="25" spans="1:42">
      <c r="A25" s="31">
        <v>34669</v>
      </c>
      <c r="B25" s="14">
        <v>1994</v>
      </c>
      <c r="C25" s="14">
        <v>12</v>
      </c>
      <c r="D25" s="15"/>
      <c r="E25" s="15"/>
      <c r="F25" s="15"/>
      <c r="G25" s="15"/>
      <c r="H25" s="15"/>
      <c r="I25" s="15"/>
      <c r="J25" s="15">
        <v>26.146921194947016</v>
      </c>
      <c r="K25" s="15">
        <v>821739.30500000005</v>
      </c>
      <c r="L25" s="15">
        <v>386434.48700000002</v>
      </c>
      <c r="M25" s="15">
        <v>435304.81800000003</v>
      </c>
      <c r="N25" s="15">
        <v>1105.7041819999999</v>
      </c>
      <c r="O25" s="15">
        <f t="shared" si="9"/>
        <v>207.814491</v>
      </c>
      <c r="P25" s="15">
        <v>88.873653000000004</v>
      </c>
      <c r="Q25" s="15">
        <v>118.940838</v>
      </c>
      <c r="R25" s="15">
        <v>410.54536999999999</v>
      </c>
      <c r="S25" s="15">
        <v>487.34432099999992</v>
      </c>
      <c r="T25" s="15">
        <v>91.226312026464313</v>
      </c>
      <c r="U25" s="15">
        <v>43.901996828156783</v>
      </c>
      <c r="V25" s="15">
        <v>48.124270128799054</v>
      </c>
      <c r="W25" s="15">
        <f t="shared" si="0"/>
        <v>187.17583808693027</v>
      </c>
      <c r="X25" s="15">
        <f t="shared" si="1"/>
        <v>88.022075285686824</v>
      </c>
      <c r="Y25" s="15">
        <f t="shared" si="2"/>
        <v>99.15376280124346</v>
      </c>
      <c r="Z25" s="15">
        <f t="shared" si="3"/>
        <v>22.976019772158836</v>
      </c>
      <c r="AA25" s="15">
        <f t="shared" si="4"/>
        <v>4.3182886814451109</v>
      </c>
      <c r="AB25" s="15">
        <f t="shared" si="5"/>
        <v>1.8467532652888019</v>
      </c>
      <c r="AC25" s="15">
        <f t="shared" si="6"/>
        <v>2.4715354161563088</v>
      </c>
      <c r="AD25" s="15">
        <f t="shared" si="7"/>
        <v>8.5309422647080719</v>
      </c>
      <c r="AE25" s="15">
        <f t="shared" si="8"/>
        <v>10.126788826005654</v>
      </c>
      <c r="AF25" s="15">
        <v>6419026.9639999997</v>
      </c>
      <c r="AG25" s="15">
        <v>22569050.964000002</v>
      </c>
      <c r="AH25" s="15">
        <f t="shared" si="10"/>
        <v>245498.38645019894</v>
      </c>
      <c r="AI25" s="15">
        <f t="shared" si="11"/>
        <v>863162.84795938234</v>
      </c>
      <c r="AJ25" s="15">
        <v>91.408714359327988</v>
      </c>
      <c r="AK25" s="64">
        <v>5.7655289999999998E-2</v>
      </c>
      <c r="AL25" s="15"/>
      <c r="AM25" s="15"/>
      <c r="AN25" s="15"/>
      <c r="AO25" s="64"/>
      <c r="AP25" s="64"/>
    </row>
    <row r="26" spans="1:42">
      <c r="A26" s="31">
        <v>34700</v>
      </c>
      <c r="B26" s="14">
        <v>1995</v>
      </c>
      <c r="C26" s="14">
        <v>1</v>
      </c>
      <c r="D26" s="15"/>
      <c r="E26" s="15"/>
      <c r="F26" s="15"/>
      <c r="G26" s="15"/>
      <c r="H26" s="15"/>
      <c r="I26" s="15"/>
      <c r="J26" s="15">
        <v>26.630425496406183</v>
      </c>
      <c r="K26" s="15">
        <v>689341.61100000003</v>
      </c>
      <c r="L26" s="15">
        <v>336641.75999999995</v>
      </c>
      <c r="M26" s="15">
        <v>352699.85100000008</v>
      </c>
      <c r="N26" s="15">
        <v>935.29191899999989</v>
      </c>
      <c r="O26" s="15">
        <f t="shared" si="9"/>
        <v>143.88037564748652</v>
      </c>
      <c r="P26" s="15">
        <v>68.386247895878682</v>
      </c>
      <c r="Q26" s="15">
        <v>75.494127751607834</v>
      </c>
      <c r="R26" s="15">
        <v>426.0301554497143</v>
      </c>
      <c r="S26" s="15">
        <v>365.38138790279902</v>
      </c>
      <c r="T26" s="15">
        <v>91.780545612882761</v>
      </c>
      <c r="U26" s="15">
        <v>44.554008748210926</v>
      </c>
      <c r="V26" s="15">
        <v>48.544066120649767</v>
      </c>
      <c r="W26" s="15">
        <f t="shared" si="0"/>
        <v>154.72044612095218</v>
      </c>
      <c r="X26" s="15">
        <f t="shared" si="1"/>
        <v>75.558130336255729</v>
      </c>
      <c r="Y26" s="15">
        <f t="shared" si="2"/>
        <v>79.162315784696432</v>
      </c>
      <c r="Z26" s="15">
        <f t="shared" si="3"/>
        <v>19.266863980356678</v>
      </c>
      <c r="AA26" s="15">
        <f t="shared" si="4"/>
        <v>2.9639127321945207</v>
      </c>
      <c r="AB26" s="15">
        <f t="shared" si="5"/>
        <v>1.4087457718501337</v>
      </c>
      <c r="AC26" s="15">
        <f t="shared" si="6"/>
        <v>1.555166960344387</v>
      </c>
      <c r="AD26" s="15">
        <f t="shared" si="7"/>
        <v>8.7761530810145469</v>
      </c>
      <c r="AE26" s="15">
        <f t="shared" si="8"/>
        <v>7.526798167147609</v>
      </c>
      <c r="AF26" s="15">
        <v>5858951.9989999998</v>
      </c>
      <c r="AG26" s="15">
        <v>22583210.998999998</v>
      </c>
      <c r="AH26" s="15">
        <f t="shared" si="10"/>
        <v>220009.70280368501</v>
      </c>
      <c r="AI26" s="15">
        <f t="shared" si="11"/>
        <v>848022.91281630623</v>
      </c>
      <c r="AJ26" s="15">
        <v>92.114164022510508</v>
      </c>
      <c r="AK26" s="64">
        <v>5.8713149999999999E-2</v>
      </c>
      <c r="AL26" s="15"/>
      <c r="AM26" s="15"/>
      <c r="AN26" s="15"/>
      <c r="AO26" s="64"/>
      <c r="AP26" s="64"/>
    </row>
    <row r="27" spans="1:42">
      <c r="A27" s="31">
        <v>34731</v>
      </c>
      <c r="B27" s="14">
        <v>1995</v>
      </c>
      <c r="C27" s="14">
        <v>2</v>
      </c>
      <c r="D27" s="15"/>
      <c r="E27" s="15"/>
      <c r="F27" s="15"/>
      <c r="G27" s="15"/>
      <c r="H27" s="15"/>
      <c r="I27" s="15"/>
      <c r="J27" s="15">
        <v>27.569852337890286</v>
      </c>
      <c r="K27" s="15">
        <v>761987.85599999991</v>
      </c>
      <c r="L27" s="15">
        <v>342604.79999999999</v>
      </c>
      <c r="M27" s="15">
        <v>419383.05599999992</v>
      </c>
      <c r="N27" s="15">
        <v>987.71085399999924</v>
      </c>
      <c r="O27" s="15">
        <f t="shared" si="9"/>
        <v>205.20858267346591</v>
      </c>
      <c r="P27" s="15">
        <v>76.324147507379863</v>
      </c>
      <c r="Q27" s="15">
        <v>128.88443516608606</v>
      </c>
      <c r="R27" s="15">
        <v>416.70874715228183</v>
      </c>
      <c r="S27" s="15">
        <v>365.79352417425156</v>
      </c>
      <c r="T27" s="15">
        <v>92.618031898861759</v>
      </c>
      <c r="U27" s="15">
        <v>45.933023540809145</v>
      </c>
      <c r="V27" s="15">
        <v>49.594039734041942</v>
      </c>
      <c r="W27" s="15">
        <f t="shared" si="0"/>
        <v>165.89107297128234</v>
      </c>
      <c r="X27" s="15">
        <f t="shared" si="1"/>
        <v>74.587905082192805</v>
      </c>
      <c r="Y27" s="15">
        <f t="shared" si="2"/>
        <v>91.303167889089522</v>
      </c>
      <c r="Z27" s="15">
        <f t="shared" si="3"/>
        <v>19.915918511514654</v>
      </c>
      <c r="AA27" s="15">
        <f t="shared" si="4"/>
        <v>4.1377670335777923</v>
      </c>
      <c r="AB27" s="15">
        <f t="shared" si="5"/>
        <v>1.5389782303817863</v>
      </c>
      <c r="AC27" s="15">
        <f t="shared" si="6"/>
        <v>2.5987888031960069</v>
      </c>
      <c r="AD27" s="15">
        <f t="shared" si="7"/>
        <v>8.4023957190615377</v>
      </c>
      <c r="AE27" s="15">
        <f t="shared" si="8"/>
        <v>7.3757557588753251</v>
      </c>
      <c r="AF27" s="15">
        <v>5707448</v>
      </c>
      <c r="AG27" s="15">
        <v>23121464</v>
      </c>
      <c r="AH27" s="15">
        <f t="shared" si="10"/>
        <v>207017.7210255145</v>
      </c>
      <c r="AI27" s="15">
        <f t="shared" si="11"/>
        <v>838650.26611779502</v>
      </c>
      <c r="AJ27" s="15">
        <v>90.298433635444738</v>
      </c>
      <c r="AK27" s="64">
        <v>5.6199190000000003E-2</v>
      </c>
      <c r="AL27" s="15"/>
      <c r="AM27" s="15"/>
      <c r="AN27" s="15"/>
      <c r="AO27" s="64"/>
      <c r="AP27" s="64"/>
    </row>
    <row r="28" spans="1:42">
      <c r="A28" s="31">
        <v>34759</v>
      </c>
      <c r="B28" s="14">
        <v>1995</v>
      </c>
      <c r="C28" s="14">
        <v>3</v>
      </c>
      <c r="D28" s="15"/>
      <c r="E28" s="15"/>
      <c r="F28" s="15"/>
      <c r="G28" s="15"/>
      <c r="H28" s="15"/>
      <c r="I28" s="15"/>
      <c r="J28" s="15">
        <v>28.291858980805721</v>
      </c>
      <c r="K28" s="15">
        <v>912372.3</v>
      </c>
      <c r="L28" s="15">
        <v>371688.32900000003</v>
      </c>
      <c r="M28" s="15">
        <v>540683.97100000002</v>
      </c>
      <c r="N28" s="15">
        <v>1221.4300670000007</v>
      </c>
      <c r="O28" s="15">
        <f t="shared" si="9"/>
        <v>238.15106910322643</v>
      </c>
      <c r="P28" s="15">
        <v>102.83502949301877</v>
      </c>
      <c r="Q28" s="15">
        <v>135.31603961020767</v>
      </c>
      <c r="R28" s="15">
        <v>565.55662812430126</v>
      </c>
      <c r="S28" s="15">
        <v>417.72236977247303</v>
      </c>
      <c r="T28" s="15">
        <v>94.802754087166051</v>
      </c>
      <c r="U28" s="15">
        <v>47.658604013874381</v>
      </c>
      <c r="V28" s="15">
        <v>50.271328584035487</v>
      </c>
      <c r="W28" s="15">
        <f t="shared" si="0"/>
        <v>191.43915749911395</v>
      </c>
      <c r="X28" s="15">
        <f t="shared" si="1"/>
        <v>77.989764217977111</v>
      </c>
      <c r="Y28" s="15">
        <f t="shared" si="2"/>
        <v>113.44939328113682</v>
      </c>
      <c r="Z28" s="15">
        <f t="shared" si="3"/>
        <v>24.296753266789263</v>
      </c>
      <c r="AA28" s="15">
        <f t="shared" si="4"/>
        <v>4.7373140080259457</v>
      </c>
      <c r="AB28" s="15">
        <f t="shared" si="5"/>
        <v>2.0455999948582178</v>
      </c>
      <c r="AC28" s="15">
        <f t="shared" si="6"/>
        <v>2.691714013167728</v>
      </c>
      <c r="AD28" s="15">
        <f t="shared" si="7"/>
        <v>11.25008317969745</v>
      </c>
      <c r="AE28" s="15">
        <f t="shared" si="8"/>
        <v>8.3093560790658678</v>
      </c>
      <c r="AF28" s="15">
        <v>5762136</v>
      </c>
      <c r="AG28" s="15">
        <v>24048426</v>
      </c>
      <c r="AH28" s="15">
        <f t="shared" si="10"/>
        <v>203667.63470400631</v>
      </c>
      <c r="AI28" s="15">
        <f t="shared" si="11"/>
        <v>850012.22494129394</v>
      </c>
      <c r="AJ28" s="15">
        <v>91.689509574145433</v>
      </c>
      <c r="AK28" s="64">
        <v>5.283446E-2</v>
      </c>
      <c r="AL28" s="15"/>
      <c r="AM28" s="15"/>
      <c r="AN28" s="15"/>
      <c r="AO28" s="64"/>
      <c r="AP28" s="64"/>
    </row>
    <row r="29" spans="1:42">
      <c r="A29" s="31">
        <v>34790</v>
      </c>
      <c r="B29" s="14">
        <v>1995</v>
      </c>
      <c r="C29" s="14">
        <v>4</v>
      </c>
      <c r="D29" s="15"/>
      <c r="E29" s="15"/>
      <c r="F29" s="15"/>
      <c r="G29" s="15"/>
      <c r="H29" s="15"/>
      <c r="I29" s="15"/>
      <c r="J29" s="15">
        <v>28.924750661057978</v>
      </c>
      <c r="K29" s="15">
        <v>780218.03899999999</v>
      </c>
      <c r="L29" s="15">
        <v>353727.33800000005</v>
      </c>
      <c r="M29" s="15">
        <v>426490.70099999994</v>
      </c>
      <c r="N29" s="15">
        <v>1037.791317583265</v>
      </c>
      <c r="O29" s="15">
        <f t="shared" si="9"/>
        <v>215.61338981913318</v>
      </c>
      <c r="P29" s="15">
        <v>80.194054043576728</v>
      </c>
      <c r="Q29" s="15">
        <v>135.41933577555645</v>
      </c>
      <c r="R29" s="15">
        <v>437.83736708398891</v>
      </c>
      <c r="S29" s="15">
        <v>384.34056068014303</v>
      </c>
      <c r="T29" s="15">
        <v>94.347768864661447</v>
      </c>
      <c r="U29" s="15">
        <v>48.065513471949473</v>
      </c>
      <c r="V29" s="15">
        <v>50.945045177377501</v>
      </c>
      <c r="W29" s="15">
        <f t="shared" si="0"/>
        <v>162.32387477881142</v>
      </c>
      <c r="X29" s="15">
        <f t="shared" si="1"/>
        <v>73.59275131980678</v>
      </c>
      <c r="Y29" s="15">
        <f t="shared" si="2"/>
        <v>88.73112345900465</v>
      </c>
      <c r="Z29" s="15">
        <f t="shared" si="3"/>
        <v>20.370799828912574</v>
      </c>
      <c r="AA29" s="15">
        <f t="shared" si="4"/>
        <v>4.2322739938383211</v>
      </c>
      <c r="AB29" s="15">
        <f t="shared" si="5"/>
        <v>1.5741286275115023</v>
      </c>
      <c r="AC29" s="15">
        <f t="shared" si="6"/>
        <v>2.6581453663268189</v>
      </c>
      <c r="AD29" s="15">
        <f t="shared" si="7"/>
        <v>8.5943071707867205</v>
      </c>
      <c r="AE29" s="15">
        <f t="shared" si="8"/>
        <v>7.5442186642875351</v>
      </c>
      <c r="AF29" s="15">
        <v>5936588</v>
      </c>
      <c r="AG29" s="15">
        <v>24812343</v>
      </c>
      <c r="AH29" s="15">
        <f t="shared" si="10"/>
        <v>205242.49524448131</v>
      </c>
      <c r="AI29" s="15">
        <f t="shared" si="11"/>
        <v>857823.92010055936</v>
      </c>
      <c r="AJ29" s="15">
        <v>91.856829283051312</v>
      </c>
      <c r="AK29" s="64">
        <v>5.195135E-2</v>
      </c>
      <c r="AL29" s="15"/>
      <c r="AM29" s="15"/>
      <c r="AN29" s="15"/>
      <c r="AO29" s="64"/>
      <c r="AP29" s="64"/>
    </row>
    <row r="30" spans="1:42">
      <c r="A30" s="31">
        <v>34820</v>
      </c>
      <c r="B30" s="14">
        <v>1995</v>
      </c>
      <c r="C30" s="14">
        <v>5</v>
      </c>
      <c r="D30" s="15"/>
      <c r="E30" s="15"/>
      <c r="F30" s="15"/>
      <c r="G30" s="15"/>
      <c r="H30" s="15"/>
      <c r="I30" s="15"/>
      <c r="J30" s="15">
        <v>29.404092701776246</v>
      </c>
      <c r="K30" s="15">
        <v>922133.12400000007</v>
      </c>
      <c r="L30" s="15">
        <v>437419.53100000002</v>
      </c>
      <c r="M30" s="15">
        <v>484713.59300000005</v>
      </c>
      <c r="N30" s="15">
        <v>1262.6196369999991</v>
      </c>
      <c r="O30" s="15">
        <f t="shared" si="9"/>
        <v>243.96627977707072</v>
      </c>
      <c r="P30" s="15">
        <v>120.7447357739844</v>
      </c>
      <c r="Q30" s="15">
        <v>123.22154400308631</v>
      </c>
      <c r="R30" s="15">
        <v>553.45379786846411</v>
      </c>
      <c r="S30" s="15">
        <v>465.19955935446416</v>
      </c>
      <c r="T30" s="15">
        <v>94.472259359553448</v>
      </c>
      <c r="U30" s="15">
        <v>48.549564472977494</v>
      </c>
      <c r="V30" s="15">
        <v>51.390286208993849</v>
      </c>
      <c r="W30" s="15">
        <f t="shared" si="0"/>
        <v>189.93643588981234</v>
      </c>
      <c r="X30" s="15">
        <f t="shared" si="1"/>
        <v>90.097519050550105</v>
      </c>
      <c r="Y30" s="15">
        <f t="shared" si="2"/>
        <v>99.838916839262239</v>
      </c>
      <c r="Z30" s="15">
        <f t="shared" si="3"/>
        <v>24.569227574744023</v>
      </c>
      <c r="AA30" s="15">
        <f t="shared" si="4"/>
        <v>4.7473228458956127</v>
      </c>
      <c r="AB30" s="15">
        <f t="shared" si="5"/>
        <v>2.3495634035377835</v>
      </c>
      <c r="AC30" s="15">
        <f t="shared" si="6"/>
        <v>2.3977594423578288</v>
      </c>
      <c r="AD30" s="15">
        <f t="shared" si="7"/>
        <v>10.769618904585975</v>
      </c>
      <c r="AE30" s="15">
        <f t="shared" si="8"/>
        <v>9.052285824262432</v>
      </c>
      <c r="AF30" s="15">
        <v>5818058.8679999998</v>
      </c>
      <c r="AG30" s="15">
        <v>25108816.868000001</v>
      </c>
      <c r="AH30" s="15">
        <f t="shared" si="10"/>
        <v>197865.61438940579</v>
      </c>
      <c r="AI30" s="15">
        <f t="shared" si="11"/>
        <v>853922.51761208824</v>
      </c>
      <c r="AJ30" s="15">
        <v>90.646961339981118</v>
      </c>
      <c r="AK30" s="64">
        <v>5.4208689999999997E-2</v>
      </c>
      <c r="AL30" s="15"/>
      <c r="AM30" s="15"/>
      <c r="AN30" s="15"/>
      <c r="AO30" s="64"/>
      <c r="AP30" s="64"/>
    </row>
    <row r="31" spans="1:42">
      <c r="A31" s="31">
        <v>34851</v>
      </c>
      <c r="B31" s="14">
        <v>1995</v>
      </c>
      <c r="C31" s="14">
        <v>6</v>
      </c>
      <c r="D31" s="15"/>
      <c r="E31" s="15"/>
      <c r="F31" s="15"/>
      <c r="G31" s="15"/>
      <c r="H31" s="15"/>
      <c r="I31" s="15"/>
      <c r="J31" s="15">
        <v>29.759666454292304</v>
      </c>
      <c r="K31" s="15">
        <v>877171.94</v>
      </c>
      <c r="L31" s="15">
        <v>411682.81599999999</v>
      </c>
      <c r="M31" s="15">
        <v>465489.12399999995</v>
      </c>
      <c r="N31" s="15">
        <v>1244.0547839999995</v>
      </c>
      <c r="O31" s="15">
        <f t="shared" si="9"/>
        <v>216.53154017332827</v>
      </c>
      <c r="P31" s="15">
        <v>100.9956460739386</v>
      </c>
      <c r="Q31" s="15">
        <v>115.53589409938967</v>
      </c>
      <c r="R31" s="15">
        <v>569.16863070350223</v>
      </c>
      <c r="S31" s="15">
        <v>458.35461312316903</v>
      </c>
      <c r="T31" s="15">
        <v>91.827229504777506</v>
      </c>
      <c r="U31" s="15">
        <v>48.127580723765895</v>
      </c>
      <c r="V31" s="15">
        <v>52.411012488688833</v>
      </c>
      <c r="W31" s="15">
        <f t="shared" si="0"/>
        <v>182.25972027030301</v>
      </c>
      <c r="X31" s="15">
        <f t="shared" si="1"/>
        <v>85.539894133242143</v>
      </c>
      <c r="Y31" s="15">
        <f t="shared" si="2"/>
        <v>96.719826137060863</v>
      </c>
      <c r="Z31" s="15">
        <f t="shared" si="3"/>
        <v>23.736514998035712</v>
      </c>
      <c r="AA31" s="15">
        <f t="shared" si="4"/>
        <v>4.1314130350002181</v>
      </c>
      <c r="AB31" s="15">
        <f t="shared" si="5"/>
        <v>1.926992845172284</v>
      </c>
      <c r="AC31" s="15">
        <f t="shared" si="6"/>
        <v>2.2044201898279341</v>
      </c>
      <c r="AD31" s="15">
        <f t="shared" si="7"/>
        <v>10.85971446986143</v>
      </c>
      <c r="AE31" s="15">
        <f t="shared" si="8"/>
        <v>8.7453874931740643</v>
      </c>
      <c r="AF31" s="15">
        <v>6186153.8679999998</v>
      </c>
      <c r="AG31" s="15">
        <v>25922203.868000001</v>
      </c>
      <c r="AH31" s="15">
        <f t="shared" si="10"/>
        <v>207870.40330244551</v>
      </c>
      <c r="AI31" s="15">
        <f t="shared" si="11"/>
        <v>871051.5592576873</v>
      </c>
      <c r="AJ31" s="15">
        <v>89.720431420885831</v>
      </c>
      <c r="AK31" s="64">
        <v>5.2753050000000003E-2</v>
      </c>
      <c r="AL31" s="15"/>
      <c r="AM31" s="15"/>
      <c r="AN31" s="15"/>
      <c r="AO31" s="64"/>
      <c r="AP31" s="64"/>
    </row>
    <row r="32" spans="1:42">
      <c r="A32" s="31">
        <v>34881</v>
      </c>
      <c r="B32" s="14">
        <v>1995</v>
      </c>
      <c r="C32" s="14">
        <v>7</v>
      </c>
      <c r="D32" s="15"/>
      <c r="E32" s="15"/>
      <c r="F32" s="15"/>
      <c r="G32" s="15"/>
      <c r="H32" s="15"/>
      <c r="I32" s="15"/>
      <c r="J32" s="15">
        <v>29.991511057216432</v>
      </c>
      <c r="K32" s="15">
        <v>837860.44900000002</v>
      </c>
      <c r="L32" s="15">
        <v>365318.32</v>
      </c>
      <c r="M32" s="15">
        <v>472542.12900000002</v>
      </c>
      <c r="N32" s="15">
        <v>1145.2933579999997</v>
      </c>
      <c r="O32" s="15">
        <f t="shared" si="9"/>
        <v>230.18985172820703</v>
      </c>
      <c r="P32" s="15">
        <v>103.12341830805126</v>
      </c>
      <c r="Q32" s="15">
        <v>127.06643342015578</v>
      </c>
      <c r="R32" s="15">
        <v>550.03914811247455</v>
      </c>
      <c r="S32" s="15">
        <v>365.0643581593182</v>
      </c>
      <c r="T32" s="15">
        <v>91.117102734127542</v>
      </c>
      <c r="U32" s="15">
        <v>48.190137075496239</v>
      </c>
      <c r="V32" s="15">
        <v>52.888135848778276</v>
      </c>
      <c r="W32" s="15">
        <f t="shared" si="0"/>
        <v>173.86554590774051</v>
      </c>
      <c r="X32" s="15">
        <f t="shared" si="1"/>
        <v>75.807694721365991</v>
      </c>
      <c r="Y32" s="15">
        <f t="shared" si="2"/>
        <v>98.057851186374535</v>
      </c>
      <c r="Z32" s="15">
        <f t="shared" si="3"/>
        <v>21.655014676159286</v>
      </c>
      <c r="AA32" s="15">
        <f t="shared" si="4"/>
        <v>4.3523910993267583</v>
      </c>
      <c r="AB32" s="15">
        <f t="shared" si="5"/>
        <v>1.9498402931596883</v>
      </c>
      <c r="AC32" s="15">
        <f t="shared" si="6"/>
        <v>2.4025508061670702</v>
      </c>
      <c r="AD32" s="15">
        <f t="shared" si="7"/>
        <v>10.400047936746867</v>
      </c>
      <c r="AE32" s="15">
        <f t="shared" si="8"/>
        <v>6.9025756400856633</v>
      </c>
      <c r="AF32" s="15">
        <v>6238322.9979999997</v>
      </c>
      <c r="AG32" s="15">
        <v>26212859.998</v>
      </c>
      <c r="AH32" s="15">
        <f t="shared" si="10"/>
        <v>208002.95744015073</v>
      </c>
      <c r="AI32" s="15">
        <f t="shared" si="11"/>
        <v>874009.31376856286</v>
      </c>
      <c r="AJ32" s="15">
        <v>90.995230558594031</v>
      </c>
      <c r="AK32" s="64">
        <v>5.0622069999999998E-2</v>
      </c>
      <c r="AL32" s="15"/>
      <c r="AM32" s="15"/>
      <c r="AN32" s="15"/>
      <c r="AO32" s="64"/>
      <c r="AP32" s="64"/>
    </row>
    <row r="33" spans="1:42">
      <c r="A33" s="31">
        <v>34912</v>
      </c>
      <c r="B33" s="14">
        <v>1995</v>
      </c>
      <c r="C33" s="14">
        <v>8</v>
      </c>
      <c r="D33" s="15"/>
      <c r="E33" s="15"/>
      <c r="F33" s="15"/>
      <c r="G33" s="15"/>
      <c r="H33" s="15"/>
      <c r="I33" s="15"/>
      <c r="J33" s="15">
        <v>30.182425545209419</v>
      </c>
      <c r="K33" s="15">
        <v>908803.92699999991</v>
      </c>
      <c r="L33" s="15">
        <v>415251.17</v>
      </c>
      <c r="M33" s="15">
        <v>493552.75699999993</v>
      </c>
      <c r="N33" s="15">
        <v>1204.04772</v>
      </c>
      <c r="O33" s="15">
        <f t="shared" si="9"/>
        <v>220.02376628774371</v>
      </c>
      <c r="P33" s="15">
        <v>105.07147147131558</v>
      </c>
      <c r="Q33" s="15">
        <v>114.95229481642814</v>
      </c>
      <c r="R33" s="15">
        <v>568.65561463823406</v>
      </c>
      <c r="S33" s="15">
        <v>415.36833907402217</v>
      </c>
      <c r="T33" s="15">
        <v>89.899234971740157</v>
      </c>
      <c r="U33" s="15">
        <v>48.186334904435633</v>
      </c>
      <c r="V33" s="15">
        <v>53.600383718040554</v>
      </c>
      <c r="W33" s="15">
        <f t="shared" si="0"/>
        <v>188.6020027882102</v>
      </c>
      <c r="X33" s="15">
        <f t="shared" si="1"/>
        <v>86.176126659879131</v>
      </c>
      <c r="Y33" s="15">
        <f t="shared" si="2"/>
        <v>102.42587612833105</v>
      </c>
      <c r="Z33" s="15">
        <f t="shared" si="3"/>
        <v>22.463416051903142</v>
      </c>
      <c r="AA33" s="15">
        <f t="shared" si="4"/>
        <v>4.1048916262457498</v>
      </c>
      <c r="AB33" s="15">
        <f t="shared" si="5"/>
        <v>1.96027461340638</v>
      </c>
      <c r="AC33" s="15">
        <f t="shared" si="6"/>
        <v>2.1446170128393698</v>
      </c>
      <c r="AD33" s="15">
        <f t="shared" si="7"/>
        <v>10.609170591568708</v>
      </c>
      <c r="AE33" s="15">
        <f t="shared" si="8"/>
        <v>7.7493538340886827</v>
      </c>
      <c r="AF33" s="15">
        <v>6003045.915</v>
      </c>
      <c r="AG33" s="15">
        <v>26297102.914999999</v>
      </c>
      <c r="AH33" s="15">
        <f t="shared" si="10"/>
        <v>198892.09719106916</v>
      </c>
      <c r="AI33" s="15">
        <f t="shared" si="11"/>
        <v>871272.02138245304</v>
      </c>
      <c r="AJ33" s="15">
        <v>93.354843710176866</v>
      </c>
      <c r="AK33" s="64">
        <v>5.3024000000000002E-2</v>
      </c>
      <c r="AL33" s="15"/>
      <c r="AM33" s="15"/>
      <c r="AN33" s="15"/>
      <c r="AO33" s="64"/>
      <c r="AP33" s="64"/>
    </row>
    <row r="34" spans="1:42">
      <c r="A34" s="31">
        <v>34943</v>
      </c>
      <c r="B34" s="14">
        <v>1995</v>
      </c>
      <c r="C34" s="14">
        <v>9</v>
      </c>
      <c r="D34" s="15"/>
      <c r="E34" s="15"/>
      <c r="F34" s="15"/>
      <c r="G34" s="15"/>
      <c r="H34" s="15"/>
      <c r="I34" s="15"/>
      <c r="J34" s="15">
        <v>30.436862519529694</v>
      </c>
      <c r="K34" s="15">
        <v>857051.54700000002</v>
      </c>
      <c r="L34" s="15">
        <v>397021.46799999999</v>
      </c>
      <c r="M34" s="15">
        <v>460030.07900000003</v>
      </c>
      <c r="N34" s="15">
        <v>1203.4870720000006</v>
      </c>
      <c r="O34" s="15">
        <f t="shared" si="9"/>
        <v>232.92006288409851</v>
      </c>
      <c r="P34" s="15">
        <v>115.00492842836282</v>
      </c>
      <c r="Q34" s="15">
        <v>117.91513445573568</v>
      </c>
      <c r="R34" s="15">
        <v>523.98581321963763</v>
      </c>
      <c r="S34" s="15">
        <v>446.58119589626449</v>
      </c>
      <c r="T34" s="15">
        <v>89.995795288827864</v>
      </c>
      <c r="U34" s="15">
        <v>49.451719286675093</v>
      </c>
      <c r="V34" s="15">
        <v>54.948921922371255</v>
      </c>
      <c r="W34" s="15">
        <f t="shared" si="0"/>
        <v>173.31076843488736</v>
      </c>
      <c r="X34" s="15">
        <f t="shared" si="1"/>
        <v>80.284664259788144</v>
      </c>
      <c r="Y34" s="15">
        <f t="shared" si="2"/>
        <v>93.026104175099206</v>
      </c>
      <c r="Z34" s="15">
        <f t="shared" si="3"/>
        <v>21.901923275223112</v>
      </c>
      <c r="AA34" s="15">
        <f t="shared" si="4"/>
        <v>4.2388468187447765</v>
      </c>
      <c r="AB34" s="15">
        <f t="shared" si="5"/>
        <v>2.0929423982300381</v>
      </c>
      <c r="AC34" s="15">
        <f t="shared" si="6"/>
        <v>2.1459044205147384</v>
      </c>
      <c r="AD34" s="15">
        <f t="shared" si="7"/>
        <v>9.5358706756775913</v>
      </c>
      <c r="AE34" s="15">
        <f t="shared" si="8"/>
        <v>8.127205780800745</v>
      </c>
      <c r="AF34" s="15">
        <v>6044089</v>
      </c>
      <c r="AG34" s="15">
        <v>27140551</v>
      </c>
      <c r="AH34" s="15">
        <f t="shared" si="10"/>
        <v>198577.92491331307</v>
      </c>
      <c r="AI34" s="15">
        <f t="shared" si="11"/>
        <v>891700.02271375281</v>
      </c>
      <c r="AJ34" s="15">
        <v>94.921366777831764</v>
      </c>
      <c r="AK34" s="64">
        <v>3.9086339999999997E-2</v>
      </c>
      <c r="AL34" s="15"/>
      <c r="AM34" s="15"/>
      <c r="AN34" s="15"/>
      <c r="AO34" s="64"/>
      <c r="AP34" s="64"/>
    </row>
    <row r="35" spans="1:42">
      <c r="A35" s="31">
        <v>34973</v>
      </c>
      <c r="B35" s="14">
        <v>1995</v>
      </c>
      <c r="C35" s="14">
        <v>10</v>
      </c>
      <c r="D35" s="15"/>
      <c r="E35" s="15"/>
      <c r="F35" s="15"/>
      <c r="G35" s="15"/>
      <c r="H35" s="15"/>
      <c r="I35" s="15"/>
      <c r="J35" s="15">
        <v>30.707149065467636</v>
      </c>
      <c r="K35" s="15">
        <v>907623.45</v>
      </c>
      <c r="L35" s="15">
        <v>453617.86800000002</v>
      </c>
      <c r="M35" s="15">
        <v>454005.58199999994</v>
      </c>
      <c r="N35" s="15">
        <v>1199.0598710000006</v>
      </c>
      <c r="O35" s="15">
        <f t="shared" si="9"/>
        <v>239.20709179239259</v>
      </c>
      <c r="P35" s="15">
        <v>121.59869954379789</v>
      </c>
      <c r="Q35" s="15">
        <v>117.60839224859471</v>
      </c>
      <c r="R35" s="15">
        <v>542.36873946665435</v>
      </c>
      <c r="S35" s="15">
        <v>417.48403974095368</v>
      </c>
      <c r="T35" s="15">
        <v>86.85043702445175</v>
      </c>
      <c r="U35" s="15">
        <v>48.497073398281501</v>
      </c>
      <c r="V35" s="15">
        <v>55.839757472524518</v>
      </c>
      <c r="W35" s="15">
        <f t="shared" si="0"/>
        <v>187.15014874117367</v>
      </c>
      <c r="X35" s="15">
        <f t="shared" si="1"/>
        <v>93.535101443064391</v>
      </c>
      <c r="Y35" s="15">
        <f t="shared" si="2"/>
        <v>93.615047298109275</v>
      </c>
      <c r="Z35" s="15">
        <f t="shared" si="3"/>
        <v>21.47322848939643</v>
      </c>
      <c r="AA35" s="15">
        <f t="shared" si="4"/>
        <v>4.2838132294914146</v>
      </c>
      <c r="AB35" s="15">
        <f t="shared" si="5"/>
        <v>2.1776365988629069</v>
      </c>
      <c r="AC35" s="15">
        <f t="shared" si="6"/>
        <v>2.1061766306285077</v>
      </c>
      <c r="AD35" s="15">
        <f t="shared" si="7"/>
        <v>9.7129494112420218</v>
      </c>
      <c r="AE35" s="15">
        <f t="shared" si="8"/>
        <v>7.4764658486629925</v>
      </c>
      <c r="AF35" s="15">
        <v>6126246.9989999998</v>
      </c>
      <c r="AG35" s="15">
        <v>27882799.998999998</v>
      </c>
      <c r="AH35" s="15">
        <f t="shared" si="10"/>
        <v>199505.56093432324</v>
      </c>
      <c r="AI35" s="15">
        <f t="shared" si="11"/>
        <v>908023.07760821015</v>
      </c>
      <c r="AJ35" s="15">
        <v>97.154595234025081</v>
      </c>
      <c r="AK35" s="64">
        <v>4.0702299999999997E-2</v>
      </c>
      <c r="AL35" s="15"/>
      <c r="AM35" s="15"/>
      <c r="AN35" s="15"/>
      <c r="AO35" s="64"/>
      <c r="AP35" s="64"/>
    </row>
    <row r="36" spans="1:42">
      <c r="A36" s="31">
        <v>35004</v>
      </c>
      <c r="B36" s="14">
        <v>1995</v>
      </c>
      <c r="C36" s="14">
        <v>11</v>
      </c>
      <c r="D36" s="15"/>
      <c r="E36" s="15"/>
      <c r="F36" s="15"/>
      <c r="G36" s="15"/>
      <c r="H36" s="15"/>
      <c r="I36" s="15"/>
      <c r="J36" s="15">
        <v>30.950910592448828</v>
      </c>
      <c r="K36" s="15">
        <v>898941.28599999996</v>
      </c>
      <c r="L36" s="15">
        <v>450383.97399999993</v>
      </c>
      <c r="M36" s="15">
        <v>448557.31200000003</v>
      </c>
      <c r="N36" s="15">
        <v>1221.6175430000008</v>
      </c>
      <c r="O36" s="15">
        <f t="shared" si="9"/>
        <v>247.27544668262524</v>
      </c>
      <c r="P36" s="15">
        <v>133.67028637188946</v>
      </c>
      <c r="Q36" s="15">
        <v>113.60516031073578</v>
      </c>
      <c r="R36" s="15">
        <v>531.29985546883961</v>
      </c>
      <c r="S36" s="15">
        <v>443.04224084853598</v>
      </c>
      <c r="T36" s="15">
        <v>88.203261117347921</v>
      </c>
      <c r="U36" s="15">
        <v>49.937060772634581</v>
      </c>
      <c r="V36" s="15">
        <v>56.615889412747464</v>
      </c>
      <c r="W36" s="15">
        <f t="shared" si="0"/>
        <v>180.01485712042913</v>
      </c>
      <c r="X36" s="15">
        <f t="shared" si="1"/>
        <v>90.190324987410861</v>
      </c>
      <c r="Y36" s="15">
        <f t="shared" si="2"/>
        <v>89.824532133018252</v>
      </c>
      <c r="Z36" s="15">
        <f t="shared" si="3"/>
        <v>21.577291387123296</v>
      </c>
      <c r="AA36" s="15">
        <f t="shared" si="4"/>
        <v>4.3675980232317864</v>
      </c>
      <c r="AB36" s="15">
        <f t="shared" si="5"/>
        <v>2.3610030286266714</v>
      </c>
      <c r="AC36" s="15">
        <f t="shared" si="6"/>
        <v>2.0065949946051149</v>
      </c>
      <c r="AD36" s="15">
        <f t="shared" si="7"/>
        <v>9.384288774402151</v>
      </c>
      <c r="AE36" s="15">
        <f t="shared" si="8"/>
        <v>7.8254045894893585</v>
      </c>
      <c r="AF36" s="15">
        <v>6611959.9969999995</v>
      </c>
      <c r="AG36" s="15">
        <v>27755801.997000001</v>
      </c>
      <c r="AH36" s="15">
        <f t="shared" si="10"/>
        <v>213627.31727231108</v>
      </c>
      <c r="AI36" s="15">
        <f t="shared" si="11"/>
        <v>896768.51070648804</v>
      </c>
      <c r="AJ36" s="15">
        <v>97.769295445551407</v>
      </c>
      <c r="AK36" s="64">
        <v>3.8159419999999999E-2</v>
      </c>
      <c r="AL36" s="15"/>
      <c r="AM36" s="15"/>
      <c r="AN36" s="15"/>
      <c r="AO36" s="64"/>
      <c r="AP36" s="64"/>
    </row>
    <row r="37" spans="1:42">
      <c r="A37" s="31">
        <v>35034</v>
      </c>
      <c r="B37" s="14">
        <v>1995</v>
      </c>
      <c r="C37" s="14">
        <v>12</v>
      </c>
      <c r="D37" s="15"/>
      <c r="E37" s="15"/>
      <c r="F37" s="15"/>
      <c r="G37" s="15"/>
      <c r="H37" s="15"/>
      <c r="I37" s="15"/>
      <c r="J37" s="15">
        <v>31.237092110792361</v>
      </c>
      <c r="K37" s="15">
        <v>847558.94200000004</v>
      </c>
      <c r="L37" s="15">
        <v>458541.67800000001</v>
      </c>
      <c r="M37" s="15">
        <v>389017.26400000002</v>
      </c>
      <c r="N37" s="15">
        <v>1190.7171439999991</v>
      </c>
      <c r="O37" s="15">
        <f t="shared" si="9"/>
        <v>257.98741899874426</v>
      </c>
      <c r="P37" s="15">
        <v>110.9658981055737</v>
      </c>
      <c r="Q37" s="15">
        <v>147.02152089317053</v>
      </c>
      <c r="R37" s="15">
        <v>447.0576541549832</v>
      </c>
      <c r="S37" s="15">
        <v>485.67207084627171</v>
      </c>
      <c r="T37" s="15">
        <v>85.281679827028938</v>
      </c>
      <c r="U37" s="15">
        <v>48.733220497073404</v>
      </c>
      <c r="V37" s="15">
        <v>57.143832762107529</v>
      </c>
      <c r="W37" s="15">
        <f t="shared" si="0"/>
        <v>173.91810624354261</v>
      </c>
      <c r="X37" s="15">
        <f t="shared" si="1"/>
        <v>94.092217448985764</v>
      </c>
      <c r="Y37" s="15">
        <f t="shared" si="2"/>
        <v>79.82588879455686</v>
      </c>
      <c r="Z37" s="15">
        <f t="shared" si="3"/>
        <v>20.837194259562718</v>
      </c>
      <c r="AA37" s="15">
        <f t="shared" si="4"/>
        <v>4.5147027514370279</v>
      </c>
      <c r="AB37" s="15">
        <f t="shared" si="5"/>
        <v>1.9418700626457797</v>
      </c>
      <c r="AC37" s="15">
        <f t="shared" si="6"/>
        <v>2.572832688791248</v>
      </c>
      <c r="AD37" s="15">
        <f t="shared" si="7"/>
        <v>7.8233753765888494</v>
      </c>
      <c r="AE37" s="15">
        <f t="shared" si="8"/>
        <v>8.4991161315368444</v>
      </c>
      <c r="AF37" s="15">
        <v>7717836</v>
      </c>
      <c r="AG37" s="15">
        <v>28961289</v>
      </c>
      <c r="AH37" s="15">
        <f t="shared" si="10"/>
        <v>247072.80602900617</v>
      </c>
      <c r="AI37" s="15">
        <f t="shared" si="11"/>
        <v>927144.20719058951</v>
      </c>
      <c r="AJ37" s="15">
        <v>95.193919652757458</v>
      </c>
      <c r="AK37" s="64">
        <v>3.4647440000000002E-2</v>
      </c>
      <c r="AL37" s="15"/>
      <c r="AM37" s="15"/>
      <c r="AN37" s="15"/>
      <c r="AO37" s="64"/>
      <c r="AP37" s="64"/>
    </row>
    <row r="38" spans="1:42">
      <c r="A38" s="31">
        <v>35065</v>
      </c>
      <c r="B38" s="14">
        <v>1996</v>
      </c>
      <c r="C38" s="14">
        <v>1</v>
      </c>
      <c r="D38" s="15"/>
      <c r="E38" s="15"/>
      <c r="F38" s="15"/>
      <c r="G38" s="15"/>
      <c r="H38" s="15"/>
      <c r="I38" s="15"/>
      <c r="J38" s="15">
        <v>32.022443811668495</v>
      </c>
      <c r="K38" s="15">
        <v>698305.26900000009</v>
      </c>
      <c r="L38" s="15">
        <v>338332.87899999996</v>
      </c>
      <c r="M38" s="15">
        <v>359972.39000000013</v>
      </c>
      <c r="N38" s="15">
        <v>1074.4656350000002</v>
      </c>
      <c r="O38" s="15">
        <f t="shared" si="9"/>
        <v>160.06287197408142</v>
      </c>
      <c r="P38" s="15">
        <v>89.395981312664233</v>
      </c>
      <c r="Q38" s="15">
        <v>70.66689066141717</v>
      </c>
      <c r="R38" s="15">
        <v>474.11136724128909</v>
      </c>
      <c r="S38" s="15">
        <v>440.29139578462969</v>
      </c>
      <c r="T38" s="15">
        <v>84.452070407608602</v>
      </c>
      <c r="U38" s="15">
        <v>48.747220750821626</v>
      </c>
      <c r="V38" s="15">
        <v>57.721759236384344</v>
      </c>
      <c r="W38" s="15">
        <f t="shared" si="0"/>
        <v>143.25027319392979</v>
      </c>
      <c r="X38" s="15">
        <f t="shared" si="1"/>
        <v>69.405573033473388</v>
      </c>
      <c r="Y38" s="15">
        <f t="shared" si="2"/>
        <v>73.844700160456398</v>
      </c>
      <c r="Z38" s="15">
        <f t="shared" si="3"/>
        <v>18.614568391788055</v>
      </c>
      <c r="AA38" s="15">
        <f t="shared" si="4"/>
        <v>2.7730075120993081</v>
      </c>
      <c r="AB38" s="15">
        <f t="shared" si="5"/>
        <v>1.5487397212993181</v>
      </c>
      <c r="AC38" s="15">
        <f t="shared" si="6"/>
        <v>1.2242677907999899</v>
      </c>
      <c r="AD38" s="15">
        <f t="shared" si="7"/>
        <v>8.2137373065794854</v>
      </c>
      <c r="AE38" s="15">
        <f t="shared" si="8"/>
        <v>7.6278235731092607</v>
      </c>
      <c r="AF38" s="15">
        <v>6672377</v>
      </c>
      <c r="AG38" s="15">
        <v>28431308</v>
      </c>
      <c r="AH38" s="15">
        <f t="shared" si="10"/>
        <v>208365.64002553379</v>
      </c>
      <c r="AI38" s="15">
        <f t="shared" si="11"/>
        <v>887855.66046149353</v>
      </c>
      <c r="AJ38" s="15">
        <v>94.198979674179867</v>
      </c>
      <c r="AK38" s="64">
        <v>3.066549E-2</v>
      </c>
      <c r="AL38" s="15"/>
      <c r="AM38" s="15"/>
      <c r="AN38" s="15"/>
      <c r="AO38" s="64"/>
      <c r="AP38" s="64"/>
    </row>
    <row r="39" spans="1:42">
      <c r="A39" s="31">
        <v>35096</v>
      </c>
      <c r="B39" s="14">
        <v>1996</v>
      </c>
      <c r="C39" s="14">
        <v>2</v>
      </c>
      <c r="D39" s="15"/>
      <c r="E39" s="15"/>
      <c r="F39" s="15"/>
      <c r="G39" s="15"/>
      <c r="H39" s="15"/>
      <c r="I39" s="15"/>
      <c r="J39" s="15">
        <v>33.307293937555428</v>
      </c>
      <c r="K39" s="15">
        <v>797454.2</v>
      </c>
      <c r="L39" s="15">
        <v>390403.70099999994</v>
      </c>
      <c r="M39" s="15">
        <v>407050.49900000001</v>
      </c>
      <c r="N39" s="15">
        <v>1083.8496422778535</v>
      </c>
      <c r="O39" s="15">
        <f t="shared" si="9"/>
        <v>174.89304649222797</v>
      </c>
      <c r="P39" s="15">
        <v>92.285936697417412</v>
      </c>
      <c r="Q39" s="15">
        <v>82.607109794810555</v>
      </c>
      <c r="R39" s="15">
        <v>544.88030354377395</v>
      </c>
      <c r="S39" s="15">
        <v>364.07629224185155</v>
      </c>
      <c r="T39" s="15">
        <v>87.014778141163902</v>
      </c>
      <c r="U39" s="15">
        <v>51.479845346946796</v>
      </c>
      <c r="V39" s="15">
        <v>59.162186523570917</v>
      </c>
      <c r="W39" s="15">
        <f t="shared" si="0"/>
        <v>154.9060986150177</v>
      </c>
      <c r="X39" s="15">
        <f t="shared" si="1"/>
        <v>75.83622257776544</v>
      </c>
      <c r="Y39" s="15">
        <f t="shared" si="2"/>
        <v>79.069876037252257</v>
      </c>
      <c r="Z39" s="15">
        <f t="shared" si="3"/>
        <v>18.319972704964766</v>
      </c>
      <c r="AA39" s="15">
        <f t="shared" si="4"/>
        <v>2.9561626567427237</v>
      </c>
      <c r="AB39" s="15">
        <f t="shared" si="5"/>
        <v>1.5598804256609009</v>
      </c>
      <c r="AC39" s="15">
        <f t="shared" si="6"/>
        <v>1.3962822310818228</v>
      </c>
      <c r="AD39" s="15">
        <f t="shared" si="7"/>
        <v>9.2099419504498403</v>
      </c>
      <c r="AE39" s="15">
        <f t="shared" si="8"/>
        <v>6.153868097772202</v>
      </c>
      <c r="AF39" s="15">
        <v>6618494.983</v>
      </c>
      <c r="AG39" s="15">
        <v>28859804.982999999</v>
      </c>
      <c r="AH39" s="15">
        <f t="shared" si="10"/>
        <v>198710.07820114013</v>
      </c>
      <c r="AI39" s="15">
        <f t="shared" si="11"/>
        <v>866471.02094533434</v>
      </c>
      <c r="AJ39" s="15">
        <v>92.421179224888277</v>
      </c>
      <c r="AK39" s="64">
        <v>3.2718440000000001E-2</v>
      </c>
      <c r="AL39" s="15"/>
      <c r="AM39" s="15"/>
      <c r="AN39" s="15"/>
      <c r="AO39" s="64"/>
      <c r="AP39" s="64"/>
    </row>
    <row r="40" spans="1:42">
      <c r="A40" s="31">
        <v>35125</v>
      </c>
      <c r="B40" s="14">
        <v>1996</v>
      </c>
      <c r="C40" s="14">
        <v>3</v>
      </c>
      <c r="D40" s="15"/>
      <c r="E40" s="15"/>
      <c r="F40" s="15"/>
      <c r="G40" s="15"/>
      <c r="H40" s="15"/>
      <c r="I40" s="15"/>
      <c r="J40" s="15">
        <v>34.009386855562056</v>
      </c>
      <c r="K40" s="15">
        <v>943499.32899999991</v>
      </c>
      <c r="L40" s="15">
        <v>474564.95900000003</v>
      </c>
      <c r="M40" s="15">
        <v>468934.36999999988</v>
      </c>
      <c r="N40" s="15">
        <v>1087.2544909000001</v>
      </c>
      <c r="O40" s="15">
        <f t="shared" si="9"/>
        <v>195.68421682172618</v>
      </c>
      <c r="P40" s="15">
        <v>115.91015334277759</v>
      </c>
      <c r="Q40" s="15">
        <v>79.774063478948591</v>
      </c>
      <c r="R40" s="15">
        <v>553.06318072972942</v>
      </c>
      <c r="S40" s="15">
        <v>338.50709334854446</v>
      </c>
      <c r="T40" s="15">
        <v>88.52991264258776</v>
      </c>
      <c r="U40" s="15">
        <v>53.159966923073412</v>
      </c>
      <c r="V40" s="15">
        <v>60.047463434975242</v>
      </c>
      <c r="W40" s="15">
        <f t="shared" si="0"/>
        <v>177.48305418724519</v>
      </c>
      <c r="X40" s="15">
        <f t="shared" si="1"/>
        <v>89.271116305759222</v>
      </c>
      <c r="Y40" s="15">
        <f t="shared" si="2"/>
        <v>88.211937881485937</v>
      </c>
      <c r="Z40" s="15">
        <f t="shared" si="3"/>
        <v>18.106584836466514</v>
      </c>
      <c r="AA40" s="15">
        <f t="shared" si="4"/>
        <v>3.2588256960034712</v>
      </c>
      <c r="AB40" s="15">
        <f t="shared" si="5"/>
        <v>1.9303089041936876</v>
      </c>
      <c r="AC40" s="15">
        <f t="shared" si="6"/>
        <v>1.3285167918097835</v>
      </c>
      <c r="AD40" s="15">
        <f t="shared" si="7"/>
        <v>9.2104336984797968</v>
      </c>
      <c r="AE40" s="15">
        <f t="shared" si="8"/>
        <v>5.6373254419832435</v>
      </c>
      <c r="AF40" s="15">
        <v>6873422.9639999997</v>
      </c>
      <c r="AG40" s="15">
        <v>28972139.964000002</v>
      </c>
      <c r="AH40" s="15">
        <f t="shared" si="10"/>
        <v>202103.70134549742</v>
      </c>
      <c r="AI40" s="15">
        <f t="shared" si="11"/>
        <v>851886.57140585175</v>
      </c>
      <c r="AJ40" s="15">
        <v>92.200703886942122</v>
      </c>
      <c r="AK40" s="64">
        <v>4.0165079999999999E-2</v>
      </c>
      <c r="AL40" s="15"/>
      <c r="AM40" s="15"/>
      <c r="AN40" s="15"/>
      <c r="AO40" s="64"/>
      <c r="AP40" s="64"/>
    </row>
    <row r="41" spans="1:42">
      <c r="A41" s="31">
        <v>35156</v>
      </c>
      <c r="B41" s="14">
        <v>1996</v>
      </c>
      <c r="C41" s="14">
        <v>4</v>
      </c>
      <c r="D41" s="15"/>
      <c r="E41" s="15"/>
      <c r="F41" s="15"/>
      <c r="G41" s="15"/>
      <c r="H41" s="15"/>
      <c r="I41" s="15"/>
      <c r="J41" s="15">
        <v>34.681764175102174</v>
      </c>
      <c r="K41" s="15">
        <v>965796.14599999995</v>
      </c>
      <c r="L41" s="15">
        <v>488446.36200000002</v>
      </c>
      <c r="M41" s="15">
        <v>477349.78399999993</v>
      </c>
      <c r="N41" s="15">
        <v>1083.594771</v>
      </c>
      <c r="O41" s="15">
        <f t="shared" si="9"/>
        <v>182.06974078934542</v>
      </c>
      <c r="P41" s="15">
        <v>103.06297157560925</v>
      </c>
      <c r="Q41" s="15">
        <v>79.006769213736163</v>
      </c>
      <c r="R41" s="15">
        <v>565.39491494304878</v>
      </c>
      <c r="S41" s="15">
        <v>336.13011526760579</v>
      </c>
      <c r="T41" s="15">
        <v>90.430629724543806</v>
      </c>
      <c r="U41" s="15">
        <v>55.02014466420578</v>
      </c>
      <c r="V41" s="15">
        <v>60.84237700411893</v>
      </c>
      <c r="W41" s="15">
        <f t="shared" si="0"/>
        <v>175.53500665880907</v>
      </c>
      <c r="X41" s="15">
        <f t="shared" si="1"/>
        <v>88.775913800489604</v>
      </c>
      <c r="Y41" s="15">
        <f t="shared" si="2"/>
        <v>86.759092858319448</v>
      </c>
      <c r="Z41" s="15">
        <f t="shared" si="3"/>
        <v>17.809869113539769</v>
      </c>
      <c r="AA41" s="15">
        <f t="shared" si="4"/>
        <v>2.9924823742014484</v>
      </c>
      <c r="AB41" s="15">
        <f t="shared" si="5"/>
        <v>1.6939340086701751</v>
      </c>
      <c r="AC41" s="15">
        <f t="shared" si="6"/>
        <v>1.2985483655312733</v>
      </c>
      <c r="AD41" s="15">
        <f t="shared" si="7"/>
        <v>9.2927814918337663</v>
      </c>
      <c r="AE41" s="15">
        <f t="shared" si="8"/>
        <v>5.5246052475045531</v>
      </c>
      <c r="AF41" s="15">
        <v>6794802</v>
      </c>
      <c r="AG41" s="15">
        <v>29677241</v>
      </c>
      <c r="AH41" s="15">
        <f t="shared" si="10"/>
        <v>195918.58031483722</v>
      </c>
      <c r="AI41" s="15">
        <f t="shared" si="11"/>
        <v>855701.59724761371</v>
      </c>
      <c r="AJ41" s="15">
        <v>90.803676592991408</v>
      </c>
      <c r="AK41" s="64">
        <v>3.8128809999999999E-2</v>
      </c>
      <c r="AL41" s="15"/>
      <c r="AM41" s="15"/>
      <c r="AN41" s="15"/>
      <c r="AO41" s="64"/>
      <c r="AP41" s="64"/>
    </row>
    <row r="42" spans="1:42">
      <c r="A42" s="31">
        <v>35186</v>
      </c>
      <c r="B42" s="14">
        <v>1996</v>
      </c>
      <c r="C42" s="14">
        <v>5</v>
      </c>
      <c r="D42" s="15"/>
      <c r="E42" s="15"/>
      <c r="F42" s="15"/>
      <c r="G42" s="15"/>
      <c r="H42" s="15"/>
      <c r="I42" s="15"/>
      <c r="J42" s="15">
        <v>35.220387120490003</v>
      </c>
      <c r="K42" s="15">
        <v>920015.66400000011</v>
      </c>
      <c r="L42" s="15">
        <v>468685.37300000002</v>
      </c>
      <c r="M42" s="15">
        <v>451330.29100000008</v>
      </c>
      <c r="N42" s="15">
        <v>1218.5802610400001</v>
      </c>
      <c r="O42" s="15">
        <f t="shared" si="9"/>
        <v>217.74315415001968</v>
      </c>
      <c r="P42" s="15">
        <v>125.25468213352612</v>
      </c>
      <c r="Q42" s="15">
        <v>92.488472016493574</v>
      </c>
      <c r="R42" s="15">
        <v>616.89459022812889</v>
      </c>
      <c r="S42" s="15">
        <v>383.94251666185141</v>
      </c>
      <c r="T42" s="15">
        <v>88.913662202731842</v>
      </c>
      <c r="U42" s="15">
        <v>54.770070145511397</v>
      </c>
      <c r="V42" s="15">
        <v>61.59916124096911</v>
      </c>
      <c r="W42" s="15">
        <f t="shared" si="0"/>
        <v>167.97781371390093</v>
      </c>
      <c r="X42" s="15">
        <f t="shared" si="1"/>
        <v>85.573265061522022</v>
      </c>
      <c r="Y42" s="15">
        <f t="shared" si="2"/>
        <v>82.404548652378921</v>
      </c>
      <c r="Z42" s="15">
        <f t="shared" si="3"/>
        <v>19.782416456500908</v>
      </c>
      <c r="AA42" s="15">
        <f t="shared" si="4"/>
        <v>3.5348395946209807</v>
      </c>
      <c r="AB42" s="15">
        <f t="shared" si="5"/>
        <v>2.0333829164254955</v>
      </c>
      <c r="AC42" s="15">
        <f t="shared" si="6"/>
        <v>1.5014566781954855</v>
      </c>
      <c r="AD42" s="15">
        <f t="shared" si="7"/>
        <v>10.014658930417989</v>
      </c>
      <c r="AE42" s="15">
        <f t="shared" si="8"/>
        <v>6.2329179314619356</v>
      </c>
      <c r="AF42" s="15">
        <v>6680954.8959999997</v>
      </c>
      <c r="AG42" s="15">
        <v>29682051.895999998</v>
      </c>
      <c r="AH42" s="15">
        <f t="shared" si="10"/>
        <v>189689.99043492205</v>
      </c>
      <c r="AI42" s="15">
        <f t="shared" si="11"/>
        <v>842752.00594635168</v>
      </c>
      <c r="AJ42" s="15">
        <v>90.541841260343858</v>
      </c>
      <c r="AK42" s="64">
        <v>3.765781E-2</v>
      </c>
      <c r="AL42" s="15"/>
      <c r="AM42" s="15"/>
      <c r="AN42" s="15"/>
      <c r="AO42" s="64"/>
      <c r="AP42" s="64"/>
    </row>
    <row r="43" spans="1:42">
      <c r="A43" s="31">
        <v>35217</v>
      </c>
      <c r="B43" s="14">
        <v>1996</v>
      </c>
      <c r="C43" s="14">
        <v>6</v>
      </c>
      <c r="D43" s="15"/>
      <c r="E43" s="15"/>
      <c r="F43" s="15"/>
      <c r="G43" s="15"/>
      <c r="H43" s="15"/>
      <c r="I43" s="15"/>
      <c r="J43" s="15">
        <v>35.624158766941527</v>
      </c>
      <c r="K43" s="15">
        <v>872110.54599999997</v>
      </c>
      <c r="L43" s="15">
        <v>459556.02700000006</v>
      </c>
      <c r="M43" s="15">
        <v>412554.51899999991</v>
      </c>
      <c r="N43" s="15">
        <v>1109.0664749999999</v>
      </c>
      <c r="O43" s="15">
        <f t="shared" si="9"/>
        <v>207.22004863227588</v>
      </c>
      <c r="P43" s="15">
        <v>113.99655921493337</v>
      </c>
      <c r="Q43" s="15">
        <v>93.223489417342506</v>
      </c>
      <c r="R43" s="15">
        <v>519.06783729559402</v>
      </c>
      <c r="S43" s="15">
        <v>382.77858907212988</v>
      </c>
      <c r="T43" s="15">
        <v>87.700285908102771</v>
      </c>
      <c r="U43" s="15">
        <v>54.089429234736066</v>
      </c>
      <c r="V43" s="15">
        <v>61.67531687572145</v>
      </c>
      <c r="W43" s="15">
        <f t="shared" si="0"/>
        <v>161.23493228505603</v>
      </c>
      <c r="X43" s="15">
        <f t="shared" si="1"/>
        <v>84.962262220521751</v>
      </c>
      <c r="Y43" s="15">
        <f t="shared" si="2"/>
        <v>76.272670064534282</v>
      </c>
      <c r="Z43" s="15">
        <f t="shared" si="3"/>
        <v>17.982339308200377</v>
      </c>
      <c r="AA43" s="15">
        <f t="shared" si="4"/>
        <v>3.3598538139631069</v>
      </c>
      <c r="AB43" s="15">
        <f t="shared" si="5"/>
        <v>1.8483335796172979</v>
      </c>
      <c r="AC43" s="15">
        <f t="shared" si="6"/>
        <v>1.511520234345809</v>
      </c>
      <c r="AD43" s="15">
        <f t="shared" si="7"/>
        <v>8.4161357183059007</v>
      </c>
      <c r="AE43" s="15">
        <f t="shared" si="8"/>
        <v>6.2063497759313666</v>
      </c>
      <c r="AF43" s="15">
        <v>7150295.7439999999</v>
      </c>
      <c r="AG43" s="15">
        <v>30190288.743999999</v>
      </c>
      <c r="AH43" s="15">
        <f t="shared" si="10"/>
        <v>200714.79556270462</v>
      </c>
      <c r="AI43" s="15">
        <f t="shared" si="11"/>
        <v>847466.71329165401</v>
      </c>
      <c r="AJ43" s="15">
        <v>88.781404456745619</v>
      </c>
      <c r="AK43" s="64">
        <v>2.5038379999999999E-2</v>
      </c>
      <c r="AL43" s="15"/>
      <c r="AM43" s="15"/>
      <c r="AN43" s="15"/>
      <c r="AO43" s="64"/>
      <c r="AP43" s="64"/>
    </row>
    <row r="44" spans="1:42">
      <c r="A44" s="31">
        <v>35247</v>
      </c>
      <c r="B44" s="14">
        <v>1996</v>
      </c>
      <c r="C44" s="14">
        <v>7</v>
      </c>
      <c r="D44" s="15"/>
      <c r="E44" s="15"/>
      <c r="F44" s="15"/>
      <c r="G44" s="15"/>
      <c r="H44" s="15"/>
      <c r="I44" s="15"/>
      <c r="J44" s="15">
        <v>36.162276041484581</v>
      </c>
      <c r="K44" s="15">
        <v>896226.02</v>
      </c>
      <c r="L44" s="15">
        <v>451550.179</v>
      </c>
      <c r="M44" s="15">
        <v>444675.84100000001</v>
      </c>
      <c r="N44" s="15">
        <v>1227.3991080000014</v>
      </c>
      <c r="O44" s="15">
        <f t="shared" si="9"/>
        <v>240.65530282446261</v>
      </c>
      <c r="P44" s="15">
        <v>139.02217457134728</v>
      </c>
      <c r="Q44" s="15">
        <v>101.63312825311533</v>
      </c>
      <c r="R44" s="15">
        <v>588.45387683720128</v>
      </c>
      <c r="S44" s="15">
        <v>398.2899283383374</v>
      </c>
      <c r="T44" s="15">
        <v>88.49557878095581</v>
      </c>
      <c r="U44" s="15">
        <v>54.501107951129789</v>
      </c>
      <c r="V44" s="15">
        <v>61.586249507482052</v>
      </c>
      <c r="W44" s="15">
        <f t="shared" si="0"/>
        <v>164.44179828484047</v>
      </c>
      <c r="X44" s="15">
        <f t="shared" si="1"/>
        <v>82.851559532495614</v>
      </c>
      <c r="Y44" s="15">
        <f t="shared" si="2"/>
        <v>81.59023875234486</v>
      </c>
      <c r="Z44" s="15">
        <f t="shared" si="3"/>
        <v>19.929758961062987</v>
      </c>
      <c r="AA44" s="15">
        <f t="shared" si="4"/>
        <v>3.9076141955230712</v>
      </c>
      <c r="AB44" s="15">
        <f t="shared" si="5"/>
        <v>2.2573573757638483</v>
      </c>
      <c r="AC44" s="15">
        <f t="shared" si="6"/>
        <v>1.6502568197592227</v>
      </c>
      <c r="AD44" s="15">
        <f t="shared" si="7"/>
        <v>9.5549555549037066</v>
      </c>
      <c r="AE44" s="15">
        <f t="shared" si="8"/>
        <v>6.4671892106362083</v>
      </c>
      <c r="AF44" s="15">
        <v>6838069.9950000001</v>
      </c>
      <c r="AG44" s="15">
        <v>30647058.995000001</v>
      </c>
      <c r="AH44" s="15">
        <f t="shared" si="10"/>
        <v>189094.01574047812</v>
      </c>
      <c r="AI44" s="15">
        <f t="shared" si="11"/>
        <v>847487.00440874789</v>
      </c>
      <c r="AJ44" s="15">
        <v>88.379255547262332</v>
      </c>
      <c r="AK44" s="64">
        <v>3.075218E-2</v>
      </c>
      <c r="AL44" s="15"/>
      <c r="AM44" s="15"/>
      <c r="AN44" s="15"/>
      <c r="AO44" s="64"/>
      <c r="AP44" s="64"/>
    </row>
    <row r="45" spans="1:42">
      <c r="A45" s="31">
        <v>35278</v>
      </c>
      <c r="B45" s="14">
        <v>1996</v>
      </c>
      <c r="C45" s="14">
        <v>8</v>
      </c>
      <c r="D45" s="15"/>
      <c r="E45" s="15"/>
      <c r="F45" s="15"/>
      <c r="G45" s="15"/>
      <c r="H45" s="15"/>
      <c r="I45" s="15"/>
      <c r="J45" s="15">
        <v>36.561300957281745</v>
      </c>
      <c r="K45" s="15">
        <v>777597.61100000003</v>
      </c>
      <c r="L45" s="15">
        <v>399381.27299999999</v>
      </c>
      <c r="M45" s="15">
        <v>378216.33800000005</v>
      </c>
      <c r="N45" s="15">
        <v>1184.4441760000007</v>
      </c>
      <c r="O45" s="15">
        <f t="shared" si="9"/>
        <v>227.32362006357846</v>
      </c>
      <c r="P45" s="15">
        <v>135.42775269809627</v>
      </c>
      <c r="Q45" s="15">
        <v>91.895867365482175</v>
      </c>
      <c r="R45" s="15">
        <v>535.28102403968819</v>
      </c>
      <c r="S45" s="15">
        <v>421.83953189673412</v>
      </c>
      <c r="T45" s="15">
        <v>87.627459145248338</v>
      </c>
      <c r="U45" s="15">
        <v>53.875151191368609</v>
      </c>
      <c r="V45" s="15">
        <v>61.482041949963381</v>
      </c>
      <c r="W45" s="15">
        <f t="shared" si="0"/>
        <v>144.33325824700046</v>
      </c>
      <c r="X45" s="15">
        <f t="shared" si="1"/>
        <v>74.130886720181536</v>
      </c>
      <c r="Y45" s="15">
        <f t="shared" si="2"/>
        <v>70.202371526818922</v>
      </c>
      <c r="Z45" s="15">
        <f t="shared" si="3"/>
        <v>19.264880255017395</v>
      </c>
      <c r="AA45" s="15">
        <f t="shared" si="4"/>
        <v>3.6973986688435589</v>
      </c>
      <c r="AB45" s="15">
        <f t="shared" si="5"/>
        <v>2.202720475814921</v>
      </c>
      <c r="AC45" s="15">
        <f t="shared" si="6"/>
        <v>1.4946781930286379</v>
      </c>
      <c r="AD45" s="15">
        <f t="shared" si="7"/>
        <v>8.7062987347642409</v>
      </c>
      <c r="AE45" s="15">
        <f t="shared" si="8"/>
        <v>6.8611828514095956</v>
      </c>
      <c r="AF45" s="15">
        <v>6649153.9810000006</v>
      </c>
      <c r="AG45" s="15">
        <v>30599053.980999999</v>
      </c>
      <c r="AH45" s="15">
        <f t="shared" si="10"/>
        <v>181863.16697999553</v>
      </c>
      <c r="AI45" s="15">
        <f t="shared" si="11"/>
        <v>836924.64928291144</v>
      </c>
      <c r="AJ45" s="15">
        <v>86.337745409486814</v>
      </c>
      <c r="AK45" s="64">
        <v>1.9129730000000001E-2</v>
      </c>
      <c r="AL45" s="15"/>
      <c r="AM45" s="15"/>
      <c r="AN45" s="15"/>
      <c r="AO45" s="64"/>
      <c r="AP45" s="64"/>
    </row>
    <row r="46" spans="1:42">
      <c r="A46" s="31">
        <v>35309</v>
      </c>
      <c r="B46" s="14">
        <v>1996</v>
      </c>
      <c r="C46" s="14">
        <v>9</v>
      </c>
      <c r="D46" s="15"/>
      <c r="E46" s="15"/>
      <c r="F46" s="15"/>
      <c r="G46" s="15"/>
      <c r="H46" s="15"/>
      <c r="I46" s="15"/>
      <c r="J46" s="15">
        <v>36.996613626983091</v>
      </c>
      <c r="K46" s="15">
        <v>870343.23200000008</v>
      </c>
      <c r="L46" s="15">
        <v>458524.05200000003</v>
      </c>
      <c r="M46" s="15">
        <v>411819.18000000005</v>
      </c>
      <c r="N46" s="15">
        <v>1076.3753340000001</v>
      </c>
      <c r="O46" s="15">
        <f t="shared" si="9"/>
        <v>206.80353779765306</v>
      </c>
      <c r="P46" s="15">
        <v>122.63051516062578</v>
      </c>
      <c r="Q46" s="15">
        <v>84.173022637027273</v>
      </c>
      <c r="R46" s="15">
        <v>504.35893332339424</v>
      </c>
      <c r="S46" s="15">
        <v>365.21286287895288</v>
      </c>
      <c r="T46" s="15">
        <v>88.67758025479931</v>
      </c>
      <c r="U46" s="15">
        <v>54.428264341702558</v>
      </c>
      <c r="V46" s="15">
        <v>61.377705825206988</v>
      </c>
      <c r="W46" s="15">
        <f t="shared" si="0"/>
        <v>159.90648287734376</v>
      </c>
      <c r="X46" s="15">
        <f t="shared" si="1"/>
        <v>84.243739451504439</v>
      </c>
      <c r="Y46" s="15">
        <f t="shared" si="2"/>
        <v>75.662743425839338</v>
      </c>
      <c r="Z46" s="15">
        <f t="shared" si="3"/>
        <v>17.536910504040822</v>
      </c>
      <c r="AA46" s="15">
        <f t="shared" si="4"/>
        <v>3.3693592000097481</v>
      </c>
      <c r="AB46" s="15">
        <f t="shared" si="5"/>
        <v>1.9979651163543994</v>
      </c>
      <c r="AC46" s="15">
        <f t="shared" si="6"/>
        <v>1.3713940836553484</v>
      </c>
      <c r="AD46" s="15">
        <f t="shared" si="7"/>
        <v>8.2172985539687744</v>
      </c>
      <c r="AE46" s="15">
        <f t="shared" si="8"/>
        <v>5.9502527500623028</v>
      </c>
      <c r="AF46" s="15">
        <v>6967011.9649999999</v>
      </c>
      <c r="AG46" s="15">
        <v>31013222.965</v>
      </c>
      <c r="AH46" s="15">
        <f t="shared" si="10"/>
        <v>188314.85592829186</v>
      </c>
      <c r="AI46" s="15">
        <f t="shared" si="11"/>
        <v>838271.93693156913</v>
      </c>
      <c r="AJ46" s="15">
        <v>84.817481195554805</v>
      </c>
      <c r="AK46" s="64">
        <v>2.2687220000000001E-2</v>
      </c>
      <c r="AL46" s="15"/>
      <c r="AM46" s="15"/>
      <c r="AN46" s="15"/>
      <c r="AO46" s="64"/>
      <c r="AP46" s="64"/>
    </row>
    <row r="47" spans="1:42">
      <c r="A47" s="31">
        <v>35339</v>
      </c>
      <c r="B47" s="14">
        <v>1996</v>
      </c>
      <c r="C47" s="14">
        <v>10</v>
      </c>
      <c r="D47" s="15"/>
      <c r="E47" s="15"/>
      <c r="F47" s="15"/>
      <c r="G47" s="15"/>
      <c r="H47" s="15"/>
      <c r="I47" s="15"/>
      <c r="J47" s="15">
        <v>37.423437393039478</v>
      </c>
      <c r="K47" s="15">
        <v>986609.95500000007</v>
      </c>
      <c r="L47" s="15">
        <v>564488.55999999994</v>
      </c>
      <c r="M47" s="15">
        <v>422121.39500000014</v>
      </c>
      <c r="N47" s="15">
        <v>1257.8052329999996</v>
      </c>
      <c r="O47" s="15">
        <f t="shared" si="9"/>
        <v>248.16678608650258</v>
      </c>
      <c r="P47" s="15">
        <v>143.08014873141974</v>
      </c>
      <c r="Q47" s="15">
        <v>105.08663735508284</v>
      </c>
      <c r="R47" s="15">
        <v>614.24774688199432</v>
      </c>
      <c r="S47" s="15">
        <v>395.39070003150272</v>
      </c>
      <c r="T47" s="15">
        <v>87.762874010084531</v>
      </c>
      <c r="U47" s="15">
        <v>53.46605739854963</v>
      </c>
      <c r="V47" s="15">
        <v>60.921042071167854</v>
      </c>
      <c r="W47" s="15">
        <f t="shared" si="0"/>
        <v>184.53014922075846</v>
      </c>
      <c r="X47" s="15">
        <f t="shared" si="1"/>
        <v>105.57886394954431</v>
      </c>
      <c r="Y47" s="15">
        <f t="shared" si="2"/>
        <v>78.951285271214147</v>
      </c>
      <c r="Z47" s="15">
        <f t="shared" si="3"/>
        <v>20.646482565590944</v>
      </c>
      <c r="AA47" s="15">
        <f t="shared" si="4"/>
        <v>4.0735807801283928</v>
      </c>
      <c r="AB47" s="15">
        <f t="shared" si="5"/>
        <v>2.3486162394312586</v>
      </c>
      <c r="AC47" s="15">
        <f t="shared" si="6"/>
        <v>1.7249645406971341</v>
      </c>
      <c r="AD47" s="15">
        <f t="shared" si="7"/>
        <v>10.082686145854682</v>
      </c>
      <c r="AE47" s="15">
        <f t="shared" si="8"/>
        <v>6.4902156396078716</v>
      </c>
      <c r="AF47" s="15">
        <v>6938919</v>
      </c>
      <c r="AG47" s="15">
        <v>31531149</v>
      </c>
      <c r="AH47" s="15">
        <f t="shared" si="10"/>
        <v>185416.39901017203</v>
      </c>
      <c r="AI47" s="15">
        <f t="shared" si="11"/>
        <v>842550.85038940317</v>
      </c>
      <c r="AJ47" s="15">
        <v>81.681593446540205</v>
      </c>
      <c r="AK47" s="64">
        <v>1.6655050000000001E-2</v>
      </c>
      <c r="AL47" s="15"/>
      <c r="AM47" s="15"/>
      <c r="AN47" s="15"/>
      <c r="AO47" s="64"/>
      <c r="AP47" s="64"/>
    </row>
    <row r="48" spans="1:42">
      <c r="A48" s="31">
        <v>35370</v>
      </c>
      <c r="B48" s="14">
        <v>1996</v>
      </c>
      <c r="C48" s="14">
        <v>11</v>
      </c>
      <c r="D48" s="15"/>
      <c r="E48" s="15"/>
      <c r="F48" s="15"/>
      <c r="G48" s="15"/>
      <c r="H48" s="15"/>
      <c r="I48" s="15"/>
      <c r="J48" s="15">
        <v>37.723984346898987</v>
      </c>
      <c r="K48" s="15">
        <v>988750.47500000009</v>
      </c>
      <c r="L48" s="15">
        <v>537486.37600000005</v>
      </c>
      <c r="M48" s="15">
        <v>451264.09900000005</v>
      </c>
      <c r="N48" s="15">
        <v>1182.328793000001</v>
      </c>
      <c r="O48" s="15">
        <f t="shared" si="9"/>
        <v>247.81050505365101</v>
      </c>
      <c r="P48" s="15">
        <v>131.37432171121776</v>
      </c>
      <c r="Q48" s="15">
        <v>116.43618334243324</v>
      </c>
      <c r="R48" s="15">
        <v>529.93354159005048</v>
      </c>
      <c r="S48" s="15">
        <v>404.58474635629943</v>
      </c>
      <c r="T48" s="15">
        <v>86.87822735913258</v>
      </c>
      <c r="U48" s="15">
        <v>52.594886032603782</v>
      </c>
      <c r="V48" s="15">
        <v>60.538627031591986</v>
      </c>
      <c r="W48" s="15">
        <f t="shared" si="0"/>
        <v>187.99365291657247</v>
      </c>
      <c r="X48" s="15">
        <f t="shared" si="1"/>
        <v>102.19365731999306</v>
      </c>
      <c r="Y48" s="15">
        <f t="shared" si="2"/>
        <v>85.799995596579407</v>
      </c>
      <c r="Z48" s="15">
        <f t="shared" si="3"/>
        <v>19.530155389599514</v>
      </c>
      <c r="AA48" s="15">
        <f t="shared" si="4"/>
        <v>4.0934279022273081</v>
      </c>
      <c r="AB48" s="15">
        <f t="shared" si="5"/>
        <v>2.1700908684741114</v>
      </c>
      <c r="AC48" s="15">
        <f t="shared" si="6"/>
        <v>1.923337033753197</v>
      </c>
      <c r="AD48" s="15">
        <f t="shared" si="7"/>
        <v>8.7536432121842722</v>
      </c>
      <c r="AE48" s="15">
        <f t="shared" si="8"/>
        <v>6.6830842751879311</v>
      </c>
      <c r="AF48" s="15">
        <v>7204294</v>
      </c>
      <c r="AG48" s="15">
        <v>31790973</v>
      </c>
      <c r="AH48" s="15">
        <f t="shared" si="10"/>
        <v>190973.83600182235</v>
      </c>
      <c r="AI48" s="15">
        <f t="shared" si="11"/>
        <v>842725.74995417474</v>
      </c>
      <c r="AJ48" s="15">
        <v>80.045955350092058</v>
      </c>
      <c r="AK48" s="64">
        <v>1.255147E-2</v>
      </c>
      <c r="AL48" s="15"/>
      <c r="AM48" s="15"/>
      <c r="AN48" s="15"/>
      <c r="AO48" s="64"/>
      <c r="AP48" s="64"/>
    </row>
    <row r="49" spans="1:42">
      <c r="A49" s="31">
        <v>35400</v>
      </c>
      <c r="B49" s="14">
        <v>1996</v>
      </c>
      <c r="C49" s="14">
        <v>12</v>
      </c>
      <c r="D49" s="15"/>
      <c r="E49" s="15"/>
      <c r="F49" s="15"/>
      <c r="G49" s="15"/>
      <c r="H49" s="15"/>
      <c r="I49" s="15"/>
      <c r="J49" s="15">
        <v>37.996509621344764</v>
      </c>
      <c r="K49" s="15">
        <v>930855.75800000003</v>
      </c>
      <c r="L49" s="15">
        <v>514640.44299999997</v>
      </c>
      <c r="M49" s="15">
        <v>416215.31500000006</v>
      </c>
      <c r="N49" s="15">
        <v>1098.4853589999989</v>
      </c>
      <c r="O49" s="15">
        <f t="shared" si="9"/>
        <v>252.20098651762765</v>
      </c>
      <c r="P49" s="15">
        <v>128.76254704353698</v>
      </c>
      <c r="Q49" s="15">
        <v>123.43843947409069</v>
      </c>
      <c r="R49" s="15">
        <v>491.78781457191621</v>
      </c>
      <c r="S49" s="15">
        <v>354.49655791045507</v>
      </c>
      <c r="T49" s="15">
        <v>87.799464084750909</v>
      </c>
      <c r="U49" s="15">
        <v>53.267834933427402</v>
      </c>
      <c r="V49" s="15">
        <v>60.669886187470482</v>
      </c>
      <c r="W49" s="15">
        <f t="shared" si="0"/>
        <v>174.75006430491433</v>
      </c>
      <c r="X49" s="15">
        <f t="shared" si="1"/>
        <v>96.613733905870717</v>
      </c>
      <c r="Y49" s="15">
        <f t="shared" si="2"/>
        <v>78.136330399043615</v>
      </c>
      <c r="Z49" s="15">
        <f t="shared" si="3"/>
        <v>18.105940657374394</v>
      </c>
      <c r="AA49" s="15">
        <f t="shared" si="4"/>
        <v>4.1569385137516885</v>
      </c>
      <c r="AB49" s="15">
        <f t="shared" si="5"/>
        <v>2.122346935770731</v>
      </c>
      <c r="AC49" s="15">
        <f t="shared" si="6"/>
        <v>2.034591577980958</v>
      </c>
      <c r="AD49" s="15">
        <f t="shared" si="7"/>
        <v>8.105962372375112</v>
      </c>
      <c r="AE49" s="15">
        <f t="shared" si="8"/>
        <v>5.8430397712475939</v>
      </c>
      <c r="AF49" s="15">
        <v>8992756.9969999995</v>
      </c>
      <c r="AG49" s="15">
        <v>34815523.997000001</v>
      </c>
      <c r="AH49" s="15">
        <f t="shared" si="10"/>
        <v>236673.23884792475</v>
      </c>
      <c r="AI49" s="15">
        <f t="shared" si="11"/>
        <v>916282.16233425227</v>
      </c>
      <c r="AJ49" s="15">
        <v>79.047107744520389</v>
      </c>
      <c r="AK49" s="64">
        <v>1.496274E-2</v>
      </c>
      <c r="AL49" s="15"/>
      <c r="AM49" s="15"/>
      <c r="AN49" s="15"/>
      <c r="AO49" s="64"/>
      <c r="AP49" s="64"/>
    </row>
    <row r="50" spans="1:42">
      <c r="A50" s="31">
        <v>35431</v>
      </c>
      <c r="B50" s="14">
        <v>1997</v>
      </c>
      <c r="C50" s="14">
        <v>1</v>
      </c>
      <c r="D50" s="15"/>
      <c r="E50" s="15"/>
      <c r="F50" s="15"/>
      <c r="G50" s="15"/>
      <c r="H50" s="15"/>
      <c r="I50" s="15"/>
      <c r="J50" s="15">
        <v>38.626125138992784</v>
      </c>
      <c r="K50" s="15">
        <v>799845.48600000003</v>
      </c>
      <c r="L50" s="15">
        <v>456582.20499999996</v>
      </c>
      <c r="M50" s="15">
        <v>343263.28100000008</v>
      </c>
      <c r="N50" s="15">
        <v>1066.6209759999999</v>
      </c>
      <c r="O50" s="15">
        <f t="shared" si="9"/>
        <v>174.84225784093269</v>
      </c>
      <c r="P50" s="15">
        <v>109.87164415170896</v>
      </c>
      <c r="Q50" s="15">
        <v>64.97061368922374</v>
      </c>
      <c r="R50" s="15">
        <v>497.41871330590925</v>
      </c>
      <c r="S50" s="15">
        <v>394.36000485315805</v>
      </c>
      <c r="T50" s="15">
        <v>88.229908242087888</v>
      </c>
      <c r="U50" s="15">
        <v>53.96932252245341</v>
      </c>
      <c r="V50" s="15">
        <v>61.168965941085141</v>
      </c>
      <c r="W50" s="15">
        <f t="shared" si="0"/>
        <v>148.20372919582826</v>
      </c>
      <c r="X50" s="15">
        <f t="shared" si="1"/>
        <v>84.600321749461159</v>
      </c>
      <c r="Y50" s="15">
        <f t="shared" si="2"/>
        <v>63.6034074463671</v>
      </c>
      <c r="Z50" s="15">
        <f t="shared" si="3"/>
        <v>17.437289638463323</v>
      </c>
      <c r="AA50" s="15">
        <f t="shared" si="4"/>
        <v>2.8583490852098419</v>
      </c>
      <c r="AB50" s="15">
        <f t="shared" si="5"/>
        <v>1.7961991421848096</v>
      </c>
      <c r="AC50" s="15">
        <f t="shared" si="6"/>
        <v>1.0621499430250325</v>
      </c>
      <c r="AD50" s="15">
        <f t="shared" si="7"/>
        <v>8.1318803686333005</v>
      </c>
      <c r="AE50" s="15">
        <f t="shared" si="8"/>
        <v>6.4470601846201827</v>
      </c>
      <c r="AF50" s="15">
        <v>7603123.9979999997</v>
      </c>
      <c r="AG50" s="15">
        <v>34106835.997999996</v>
      </c>
      <c r="AH50" s="15">
        <f t="shared" si="10"/>
        <v>196838.90037224322</v>
      </c>
      <c r="AI50" s="15">
        <f t="shared" si="11"/>
        <v>882999.1586075353</v>
      </c>
      <c r="AJ50" s="15">
        <v>79.25465423354872</v>
      </c>
      <c r="AK50" s="64">
        <v>9.5932499999999993E-3</v>
      </c>
      <c r="AL50" s="15"/>
      <c r="AM50" s="15"/>
      <c r="AN50" s="15"/>
      <c r="AO50" s="64"/>
      <c r="AP50" s="64"/>
    </row>
    <row r="51" spans="1:42">
      <c r="A51" s="31">
        <v>35462</v>
      </c>
      <c r="B51" s="14">
        <v>1997</v>
      </c>
      <c r="C51" s="14">
        <v>2</v>
      </c>
      <c r="D51" s="15"/>
      <c r="E51" s="15"/>
      <c r="F51" s="15"/>
      <c r="G51" s="15"/>
      <c r="H51" s="15"/>
      <c r="I51" s="15"/>
      <c r="J51" s="15">
        <v>39.831026042895203</v>
      </c>
      <c r="K51" s="15">
        <v>862569.495</v>
      </c>
      <c r="L51" s="15">
        <v>455458.50599999999</v>
      </c>
      <c r="M51" s="15">
        <v>407110.989</v>
      </c>
      <c r="N51" s="15">
        <v>1036.5333309999999</v>
      </c>
      <c r="O51" s="15">
        <f t="shared" si="9"/>
        <v>176.03028775700466</v>
      </c>
      <c r="P51" s="15">
        <v>105.48600457136513</v>
      </c>
      <c r="Q51" s="15">
        <v>70.544283185639543</v>
      </c>
      <c r="R51" s="15">
        <v>463.09978530876936</v>
      </c>
      <c r="S51" s="15">
        <v>397.40325793422596</v>
      </c>
      <c r="T51" s="15">
        <v>89.198954869596605</v>
      </c>
      <c r="U51" s="15">
        <v>55.997440143466712</v>
      </c>
      <c r="V51" s="15">
        <v>62.778134817085615</v>
      </c>
      <c r="W51" s="15">
        <f t="shared" si="0"/>
        <v>154.03730827517782</v>
      </c>
      <c r="X51" s="15">
        <f t="shared" si="1"/>
        <v>81.335594061640137</v>
      </c>
      <c r="Y51" s="15">
        <f t="shared" si="2"/>
        <v>72.701714213537684</v>
      </c>
      <c r="Z51" s="15">
        <f t="shared" si="3"/>
        <v>16.511056501122717</v>
      </c>
      <c r="AA51" s="15">
        <f t="shared" si="4"/>
        <v>2.8040063354844444</v>
      </c>
      <c r="AB51" s="15">
        <f t="shared" si="5"/>
        <v>1.6802984809713748</v>
      </c>
      <c r="AC51" s="15">
        <f t="shared" si="6"/>
        <v>1.1237078545130701</v>
      </c>
      <c r="AD51" s="15">
        <f t="shared" si="7"/>
        <v>7.3767687851524499</v>
      </c>
      <c r="AE51" s="15">
        <f t="shared" si="8"/>
        <v>6.3302813804858253</v>
      </c>
      <c r="AF51" s="15">
        <v>7570262.9869999997</v>
      </c>
      <c r="AG51" s="15">
        <v>34164009.987000003</v>
      </c>
      <c r="AH51" s="15">
        <f t="shared" si="10"/>
        <v>190059.45211773759</v>
      </c>
      <c r="AI51" s="15">
        <f t="shared" si="11"/>
        <v>857723.57333220029</v>
      </c>
      <c r="AJ51" s="15">
        <v>79.219262584128984</v>
      </c>
      <c r="AK51" s="64">
        <v>2.7271299999999999E-3</v>
      </c>
      <c r="AL51" s="15"/>
      <c r="AM51" s="15"/>
      <c r="AN51" s="15"/>
      <c r="AO51" s="64"/>
      <c r="AP51" s="64"/>
    </row>
    <row r="52" spans="1:42">
      <c r="A52" s="31">
        <v>35490</v>
      </c>
      <c r="B52" s="14">
        <v>1997</v>
      </c>
      <c r="C52" s="14">
        <v>3</v>
      </c>
      <c r="D52" s="15"/>
      <c r="E52" s="15"/>
      <c r="F52" s="15"/>
      <c r="G52" s="15"/>
      <c r="H52" s="15"/>
      <c r="I52" s="15"/>
      <c r="J52" s="15">
        <v>40.450162328103666</v>
      </c>
      <c r="K52" s="15">
        <v>766494.03300000005</v>
      </c>
      <c r="L52" s="15">
        <v>417087.24900000001</v>
      </c>
      <c r="M52" s="15">
        <v>349406.78400000004</v>
      </c>
      <c r="N52" s="15">
        <v>1040.115393</v>
      </c>
      <c r="O52" s="15">
        <f t="shared" si="9"/>
        <v>197.94890889520144</v>
      </c>
      <c r="P52" s="15">
        <v>109.35579236194364</v>
      </c>
      <c r="Q52" s="15">
        <v>88.593116533257785</v>
      </c>
      <c r="R52" s="15">
        <v>498.3999138013595</v>
      </c>
      <c r="S52" s="15">
        <v>343.76657030343904</v>
      </c>
      <c r="T52" s="15">
        <v>90.325855008777424</v>
      </c>
      <c r="U52" s="15">
        <v>57.302771071240656</v>
      </c>
      <c r="V52" s="15">
        <v>63.44005386461302</v>
      </c>
      <c r="W52" s="15">
        <f t="shared" si="0"/>
        <v>133.7621233093719</v>
      </c>
      <c r="X52" s="15">
        <f t="shared" si="1"/>
        <v>72.78657579778536</v>
      </c>
      <c r="Y52" s="15">
        <f t="shared" si="2"/>
        <v>60.975547511586527</v>
      </c>
      <c r="Z52" s="15">
        <f t="shared" si="3"/>
        <v>16.395247633611774</v>
      </c>
      <c r="AA52" s="15">
        <f t="shared" si="4"/>
        <v>3.1202512740238659</v>
      </c>
      <c r="AB52" s="15">
        <f t="shared" si="5"/>
        <v>1.7237657552327916</v>
      </c>
      <c r="AC52" s="15">
        <f t="shared" si="6"/>
        <v>1.3964855187910739</v>
      </c>
      <c r="AD52" s="15">
        <f t="shared" si="7"/>
        <v>7.8562340893497868</v>
      </c>
      <c r="AE52" s="15">
        <f t="shared" si="8"/>
        <v>5.41876227023812</v>
      </c>
      <c r="AF52" s="15">
        <v>7898136.9509999994</v>
      </c>
      <c r="AG52" s="15">
        <v>34711665.950999998</v>
      </c>
      <c r="AH52" s="15">
        <f t="shared" si="10"/>
        <v>195256.00137116358</v>
      </c>
      <c r="AI52" s="15">
        <f t="shared" si="11"/>
        <v>858134.1570261952</v>
      </c>
      <c r="AJ52" s="15">
        <v>76.844524987485556</v>
      </c>
      <c r="AK52" s="64">
        <v>-3.1497999999999999E-3</v>
      </c>
      <c r="AL52" s="15"/>
      <c r="AM52" s="15"/>
      <c r="AN52" s="15"/>
      <c r="AO52" s="64"/>
      <c r="AP52" s="64"/>
    </row>
    <row r="53" spans="1:42">
      <c r="A53" s="31">
        <v>35521</v>
      </c>
      <c r="B53" s="14">
        <v>1997</v>
      </c>
      <c r="C53" s="14">
        <v>4</v>
      </c>
      <c r="D53" s="15"/>
      <c r="E53" s="15"/>
      <c r="F53" s="15"/>
      <c r="G53" s="15"/>
      <c r="H53" s="15"/>
      <c r="I53" s="15"/>
      <c r="J53" s="15">
        <v>41.107182700667458</v>
      </c>
      <c r="K53" s="15">
        <v>1115496.442</v>
      </c>
      <c r="L53" s="15">
        <v>525625.70899999992</v>
      </c>
      <c r="M53" s="15">
        <v>589870.73300000012</v>
      </c>
      <c r="N53" s="15">
        <v>1287.000579</v>
      </c>
      <c r="O53" s="15">
        <f t="shared" si="9"/>
        <v>254.5382712826862</v>
      </c>
      <c r="P53" s="15">
        <v>148.99928228492365</v>
      </c>
      <c r="Q53" s="15">
        <v>105.53898899776256</v>
      </c>
      <c r="R53" s="15">
        <v>555.95254654127211</v>
      </c>
      <c r="S53" s="15">
        <v>476.50976117604159</v>
      </c>
      <c r="T53" s="15">
        <v>87.809437171846753</v>
      </c>
      <c r="U53" s="15">
        <v>55.612360058665324</v>
      </c>
      <c r="V53" s="15">
        <v>63.333010493883023</v>
      </c>
      <c r="W53" s="15">
        <f t="shared" si="0"/>
        <v>200.58426594794142</v>
      </c>
      <c r="X53" s="15">
        <f t="shared" si="1"/>
        <v>94.515986813995809</v>
      </c>
      <c r="Y53" s="15">
        <f t="shared" si="2"/>
        <v>106.06827913394559</v>
      </c>
      <c r="Z53" s="15">
        <f t="shared" si="3"/>
        <v>20.321165360113493</v>
      </c>
      <c r="AA53" s="15">
        <f t="shared" si="4"/>
        <v>4.0190458229878496</v>
      </c>
      <c r="AB53" s="15">
        <f t="shared" si="5"/>
        <v>2.3526322390645658</v>
      </c>
      <c r="AC53" s="15">
        <f t="shared" si="6"/>
        <v>1.6664135839232839</v>
      </c>
      <c r="AD53" s="15">
        <f t="shared" si="7"/>
        <v>8.7782428500689758</v>
      </c>
      <c r="AE53" s="15">
        <f t="shared" si="8"/>
        <v>7.5238766870566645</v>
      </c>
      <c r="AF53" s="15">
        <v>8139834.9819999998</v>
      </c>
      <c r="AG53" s="15">
        <v>35528627.982000001</v>
      </c>
      <c r="AH53" s="15">
        <f t="shared" si="10"/>
        <v>198014.90754723587</v>
      </c>
      <c r="AI53" s="15">
        <f t="shared" si="11"/>
        <v>864292.45810180809</v>
      </c>
      <c r="AJ53" s="15">
        <v>75.460312604768816</v>
      </c>
      <c r="AK53" s="64">
        <v>-5.1371100000000003E-3</v>
      </c>
      <c r="AL53" s="15"/>
      <c r="AM53" s="15"/>
      <c r="AN53" s="15"/>
      <c r="AO53" s="64"/>
      <c r="AP53" s="64"/>
    </row>
    <row r="54" spans="1:42">
      <c r="A54" s="31">
        <v>35551</v>
      </c>
      <c r="B54" s="14">
        <v>1997</v>
      </c>
      <c r="C54" s="14">
        <v>5</v>
      </c>
      <c r="D54" s="15"/>
      <c r="E54" s="15"/>
      <c r="F54" s="15"/>
      <c r="G54" s="15"/>
      <c r="H54" s="15"/>
      <c r="I54" s="15"/>
      <c r="J54" s="15">
        <v>41.774353541344496</v>
      </c>
      <c r="K54" s="15">
        <v>1070640.1869999999</v>
      </c>
      <c r="L54" s="15">
        <v>564923.36400000006</v>
      </c>
      <c r="M54" s="15">
        <v>505716.82299999986</v>
      </c>
      <c r="N54" s="15">
        <v>1438.243954</v>
      </c>
      <c r="O54" s="15">
        <f t="shared" si="9"/>
        <v>272.26419247961809</v>
      </c>
      <c r="P54" s="15">
        <v>159.48775408069048</v>
      </c>
      <c r="Q54" s="15">
        <v>112.77643839892761</v>
      </c>
      <c r="R54" s="15">
        <v>601.50426789441951</v>
      </c>
      <c r="S54" s="15">
        <v>564.47549362596237</v>
      </c>
      <c r="T54" s="15">
        <v>93.310648142463904</v>
      </c>
      <c r="U54" s="15">
        <v>59.343164931377181</v>
      </c>
      <c r="V54" s="15">
        <v>63.59742013663201</v>
      </c>
      <c r="W54" s="15">
        <f t="shared" si="0"/>
        <v>180.41508036149725</v>
      </c>
      <c r="X54" s="15">
        <f t="shared" si="1"/>
        <v>95.196028835546954</v>
      </c>
      <c r="Y54" s="15">
        <f t="shared" si="2"/>
        <v>85.219051525950292</v>
      </c>
      <c r="Z54" s="15">
        <f t="shared" si="3"/>
        <v>22.614815992694236</v>
      </c>
      <c r="AA54" s="15">
        <f t="shared" si="4"/>
        <v>4.2810571858840918</v>
      </c>
      <c r="AB54" s="15">
        <f t="shared" si="5"/>
        <v>2.5077708142570674</v>
      </c>
      <c r="AC54" s="15">
        <f t="shared" si="6"/>
        <v>1.773286371627024</v>
      </c>
      <c r="AD54" s="15">
        <f t="shared" si="7"/>
        <v>9.4579979282517161</v>
      </c>
      <c r="AE54" s="15">
        <f t="shared" si="8"/>
        <v>8.8757608785584274</v>
      </c>
      <c r="AF54" s="15">
        <v>8156582</v>
      </c>
      <c r="AG54" s="15">
        <v>35835226</v>
      </c>
      <c r="AH54" s="15">
        <f t="shared" si="10"/>
        <v>195253.3386765004</v>
      </c>
      <c r="AI54" s="15">
        <f t="shared" si="11"/>
        <v>857828.37942742836</v>
      </c>
      <c r="AJ54" s="15">
        <v>75.692221728022758</v>
      </c>
      <c r="AK54" s="64">
        <v>-2.0693999999999999E-4</v>
      </c>
      <c r="AL54" s="15"/>
      <c r="AM54" s="15"/>
      <c r="AN54" s="15"/>
      <c r="AO54" s="64"/>
      <c r="AP54" s="64"/>
    </row>
    <row r="55" spans="1:42">
      <c r="A55" s="31">
        <v>35582</v>
      </c>
      <c r="B55" s="14">
        <v>1997</v>
      </c>
      <c r="C55" s="14">
        <v>6</v>
      </c>
      <c r="D55" s="15"/>
      <c r="E55" s="15"/>
      <c r="F55" s="15"/>
      <c r="G55" s="15"/>
      <c r="H55" s="15"/>
      <c r="I55" s="15"/>
      <c r="J55" s="15">
        <v>42.276918346008436</v>
      </c>
      <c r="K55" s="15">
        <v>925282.33400000003</v>
      </c>
      <c r="L55" s="15">
        <v>491309.50599999999</v>
      </c>
      <c r="M55" s="15">
        <v>433972.82800000004</v>
      </c>
      <c r="N55" s="15">
        <v>1176.0808310000002</v>
      </c>
      <c r="O55" s="15">
        <f t="shared" si="9"/>
        <v>231.66412067765071</v>
      </c>
      <c r="P55" s="15">
        <v>140.81388530235344</v>
      </c>
      <c r="Q55" s="15">
        <v>90.85023537529726</v>
      </c>
      <c r="R55" s="15">
        <v>529.99053234368307</v>
      </c>
      <c r="S55" s="15">
        <v>414.42617797866626</v>
      </c>
      <c r="T55" s="15">
        <v>92.167345565081163</v>
      </c>
      <c r="U55" s="15">
        <v>58.75577684590688</v>
      </c>
      <c r="V55" s="15">
        <v>63.749017057693479</v>
      </c>
      <c r="W55" s="15">
        <f t="shared" si="0"/>
        <v>157.47938052570541</v>
      </c>
      <c r="X55" s="15">
        <f t="shared" si="1"/>
        <v>83.618927767478965</v>
      </c>
      <c r="Y55" s="15">
        <f t="shared" si="2"/>
        <v>73.860452758226444</v>
      </c>
      <c r="Z55" s="15">
        <f t="shared" si="3"/>
        <v>18.448611214438579</v>
      </c>
      <c r="AA55" s="15">
        <f t="shared" si="4"/>
        <v>3.6340030226347246</v>
      </c>
      <c r="AB55" s="15">
        <f t="shared" si="5"/>
        <v>2.2088793176985853</v>
      </c>
      <c r="AC55" s="15">
        <f t="shared" si="6"/>
        <v>1.4251237049361392</v>
      </c>
      <c r="AD55" s="15">
        <f t="shared" si="7"/>
        <v>8.3137051644896189</v>
      </c>
      <c r="AE55" s="15">
        <f t="shared" si="8"/>
        <v>6.5009030273142336</v>
      </c>
      <c r="AF55" s="15">
        <v>8762584</v>
      </c>
      <c r="AG55" s="15">
        <v>37016093</v>
      </c>
      <c r="AH55" s="15">
        <f t="shared" si="10"/>
        <v>207266.38418354152</v>
      </c>
      <c r="AI55" s="15">
        <f t="shared" si="11"/>
        <v>875562.70532889641</v>
      </c>
      <c r="AJ55" s="15">
        <v>75.303450535603417</v>
      </c>
      <c r="AK55" s="64">
        <v>1.0418800000000001E-2</v>
      </c>
      <c r="AL55" s="15"/>
      <c r="AM55" s="15"/>
      <c r="AN55" s="15"/>
      <c r="AO55" s="64"/>
      <c r="AP55" s="64"/>
    </row>
    <row r="56" spans="1:42">
      <c r="A56" s="31">
        <v>35612</v>
      </c>
      <c r="B56" s="14">
        <v>1997</v>
      </c>
      <c r="C56" s="14">
        <v>7</v>
      </c>
      <c r="D56" s="15"/>
      <c r="E56" s="15"/>
      <c r="F56" s="15"/>
      <c r="G56" s="15"/>
      <c r="H56" s="15"/>
      <c r="I56" s="15"/>
      <c r="J56" s="15">
        <v>42.630102034056932</v>
      </c>
      <c r="K56" s="15">
        <v>1079472.639</v>
      </c>
      <c r="L56" s="15">
        <v>516165.48899999994</v>
      </c>
      <c r="M56" s="15">
        <v>563307.15</v>
      </c>
      <c r="N56" s="15">
        <v>1446.419676</v>
      </c>
      <c r="O56" s="15">
        <f t="shared" si="9"/>
        <v>282.15429332166894</v>
      </c>
      <c r="P56" s="15">
        <v>161.45810923898807</v>
      </c>
      <c r="Q56" s="15">
        <v>120.69618408268086</v>
      </c>
      <c r="R56" s="15">
        <v>660.50494094221153</v>
      </c>
      <c r="S56" s="15">
        <v>503.76044173611945</v>
      </c>
      <c r="T56" s="15">
        <v>91.004549797783952</v>
      </c>
      <c r="U56" s="15">
        <v>58.408297786992712</v>
      </c>
      <c r="V56" s="15">
        <v>64.181733679006683</v>
      </c>
      <c r="W56" s="15">
        <f t="shared" si="0"/>
        <v>184.81494580388099</v>
      </c>
      <c r="X56" s="15">
        <f t="shared" si="1"/>
        <v>88.371945178472217</v>
      </c>
      <c r="Y56" s="15">
        <f t="shared" si="2"/>
        <v>96.443000625408786</v>
      </c>
      <c r="Z56" s="15">
        <f t="shared" si="3"/>
        <v>22.536313575354725</v>
      </c>
      <c r="AA56" s="15">
        <f t="shared" si="4"/>
        <v>4.3961774970556657</v>
      </c>
      <c r="AB56" s="15">
        <f t="shared" si="5"/>
        <v>2.5156395750618326</v>
      </c>
      <c r="AC56" s="15">
        <f t="shared" si="6"/>
        <v>1.8805379219938334</v>
      </c>
      <c r="AD56" s="15">
        <f t="shared" si="7"/>
        <v>10.291167020286602</v>
      </c>
      <c r="AE56" s="15">
        <f t="shared" si="8"/>
        <v>7.8489690580124565</v>
      </c>
      <c r="AF56" s="15">
        <v>8444989.9560000002</v>
      </c>
      <c r="AG56" s="15">
        <v>37632275.956</v>
      </c>
      <c r="AH56" s="15">
        <f t="shared" si="10"/>
        <v>198099.21987175514</v>
      </c>
      <c r="AI56" s="15">
        <f t="shared" si="11"/>
        <v>882762.98109574779</v>
      </c>
      <c r="AJ56" s="15">
        <v>75.496722102058172</v>
      </c>
      <c r="AK56" s="64">
        <v>2.6732499999999998E-3</v>
      </c>
      <c r="AL56" s="15"/>
      <c r="AM56" s="15"/>
      <c r="AN56" s="15"/>
      <c r="AO56" s="64"/>
      <c r="AP56" s="64"/>
    </row>
    <row r="57" spans="1:42">
      <c r="A57" s="31">
        <v>35643</v>
      </c>
      <c r="B57" s="14">
        <v>1997</v>
      </c>
      <c r="C57" s="14">
        <v>8</v>
      </c>
      <c r="D57" s="15"/>
      <c r="E57" s="15"/>
      <c r="F57" s="15"/>
      <c r="G57" s="15"/>
      <c r="H57" s="15"/>
      <c r="I57" s="15"/>
      <c r="J57" s="15">
        <v>43.119896171111634</v>
      </c>
      <c r="K57" s="15">
        <v>899757.22199999995</v>
      </c>
      <c r="L57" s="15">
        <v>480121.62699999998</v>
      </c>
      <c r="M57" s="15">
        <v>419635.59499999997</v>
      </c>
      <c r="N57" s="15">
        <v>1243.9403110000001</v>
      </c>
      <c r="O57" s="15">
        <f t="shared" si="9"/>
        <v>250.01061075831069</v>
      </c>
      <c r="P57" s="15">
        <v>139.13897391435231</v>
      </c>
      <c r="Q57" s="15">
        <v>110.8716368439584</v>
      </c>
      <c r="R57" s="15">
        <v>527.6867890248036</v>
      </c>
      <c r="S57" s="15">
        <v>466.24291121688566</v>
      </c>
      <c r="T57" s="15">
        <v>91.489028216637948</v>
      </c>
      <c r="U57" s="15">
        <v>59.092415593742267</v>
      </c>
      <c r="V57" s="15">
        <v>64.589619920124889</v>
      </c>
      <c r="W57" s="15">
        <f t="shared" si="0"/>
        <v>152.26272491309052</v>
      </c>
      <c r="X57" s="15">
        <f t="shared" si="1"/>
        <v>81.249280838477631</v>
      </c>
      <c r="Y57" s="15">
        <f t="shared" si="2"/>
        <v>71.013444074612892</v>
      </c>
      <c r="Z57" s="15">
        <f t="shared" si="3"/>
        <v>19.259136569286611</v>
      </c>
      <c r="AA57" s="15">
        <f t="shared" si="4"/>
        <v>3.870755255526936</v>
      </c>
      <c r="AB57" s="15">
        <f t="shared" si="5"/>
        <v>2.1542002273185581</v>
      </c>
      <c r="AC57" s="15">
        <f t="shared" si="6"/>
        <v>1.7165550282083781</v>
      </c>
      <c r="AD57" s="15">
        <f t="shared" si="7"/>
        <v>8.1698388948157667</v>
      </c>
      <c r="AE57" s="15">
        <f t="shared" si="8"/>
        <v>7.2185424189439038</v>
      </c>
      <c r="AF57" s="15">
        <v>8250300.6060000006</v>
      </c>
      <c r="AG57" s="15">
        <v>37880331.605999999</v>
      </c>
      <c r="AH57" s="15">
        <f t="shared" si="10"/>
        <v>191333.96270854952</v>
      </c>
      <c r="AI57" s="15">
        <f t="shared" si="11"/>
        <v>878488.46981635585</v>
      </c>
      <c r="AJ57" s="15">
        <v>75.956404353593626</v>
      </c>
      <c r="AK57" s="64">
        <v>1.4464499999999999E-3</v>
      </c>
      <c r="AL57" s="15"/>
      <c r="AM57" s="15"/>
      <c r="AN57" s="15"/>
      <c r="AO57" s="64"/>
      <c r="AP57" s="64"/>
    </row>
    <row r="58" spans="1:42">
      <c r="A58" s="31">
        <v>35674</v>
      </c>
      <c r="B58" s="14">
        <v>1997</v>
      </c>
      <c r="C58" s="14">
        <v>9</v>
      </c>
      <c r="D58" s="15"/>
      <c r="E58" s="15"/>
      <c r="F58" s="15"/>
      <c r="G58" s="15"/>
      <c r="H58" s="15"/>
      <c r="I58" s="15"/>
      <c r="J58" s="15">
        <v>43.66319383211092</v>
      </c>
      <c r="K58" s="15">
        <v>982452.22499999998</v>
      </c>
      <c r="L58" s="15">
        <v>487125.29399999999</v>
      </c>
      <c r="M58" s="15">
        <v>495326.93099999998</v>
      </c>
      <c r="N58" s="15">
        <v>1371.8170060000002</v>
      </c>
      <c r="O58" s="15">
        <f t="shared" si="9"/>
        <v>263.19116909978266</v>
      </c>
      <c r="P58" s="15">
        <v>150.40252797809561</v>
      </c>
      <c r="Q58" s="15">
        <v>112.78864112168706</v>
      </c>
      <c r="R58" s="15">
        <v>594.25442446634815</v>
      </c>
      <c r="S58" s="15">
        <v>514.37141243386918</v>
      </c>
      <c r="T58" s="15">
        <v>93.049708555541457</v>
      </c>
      <c r="U58" s="15">
        <v>61.795627054483795</v>
      </c>
      <c r="V58" s="15">
        <v>66.411413870896681</v>
      </c>
      <c r="W58" s="15">
        <f t="shared" si="0"/>
        <v>158.98410159893584</v>
      </c>
      <c r="X58" s="15">
        <f t="shared" si="1"/>
        <v>78.828440978600753</v>
      </c>
      <c r="Y58" s="15">
        <f t="shared" si="2"/>
        <v>80.155660620335084</v>
      </c>
      <c r="Z58" s="15">
        <f t="shared" si="3"/>
        <v>20.656343933089616</v>
      </c>
      <c r="AA58" s="15">
        <f t="shared" si="4"/>
        <v>3.9630411966747827</v>
      </c>
      <c r="AB58" s="15">
        <f t="shared" si="5"/>
        <v>2.2647090193031736</v>
      </c>
      <c r="AC58" s="15">
        <f t="shared" si="6"/>
        <v>1.6983321773716094</v>
      </c>
      <c r="AD58" s="15">
        <f t="shared" si="7"/>
        <v>8.9480766908768814</v>
      </c>
      <c r="AE58" s="15">
        <f t="shared" si="8"/>
        <v>7.7452260455379491</v>
      </c>
      <c r="AF58" s="15">
        <v>8387941</v>
      </c>
      <c r="AG58" s="15">
        <v>38605216</v>
      </c>
      <c r="AH58" s="15">
        <f t="shared" si="10"/>
        <v>192105.53016924096</v>
      </c>
      <c r="AI58" s="15">
        <f t="shared" si="11"/>
        <v>884159.23371159425</v>
      </c>
      <c r="AJ58" s="15">
        <v>81.693804339309366</v>
      </c>
      <c r="AK58" s="64">
        <v>1.935506E-2</v>
      </c>
      <c r="AL58" s="15"/>
      <c r="AM58" s="15"/>
      <c r="AN58" s="15"/>
      <c r="AO58" s="64"/>
      <c r="AP58" s="64"/>
    </row>
    <row r="59" spans="1:42">
      <c r="A59" s="31">
        <v>35704</v>
      </c>
      <c r="B59" s="14">
        <v>1997</v>
      </c>
      <c r="C59" s="14">
        <v>10</v>
      </c>
      <c r="D59" s="15"/>
      <c r="E59" s="15"/>
      <c r="F59" s="15"/>
      <c r="G59" s="15"/>
      <c r="H59" s="15"/>
      <c r="I59" s="15"/>
      <c r="J59" s="15">
        <v>44.084955149390048</v>
      </c>
      <c r="K59" s="15">
        <v>932712.21499999997</v>
      </c>
      <c r="L59" s="15">
        <v>474189.68100000004</v>
      </c>
      <c r="M59" s="15">
        <v>458522.53399999993</v>
      </c>
      <c r="N59" s="15">
        <v>1487.627579</v>
      </c>
      <c r="O59" s="15">
        <f t="shared" si="9"/>
        <v>305.14119188961592</v>
      </c>
      <c r="P59" s="15">
        <v>167.45773293898404</v>
      </c>
      <c r="Q59" s="15">
        <v>137.68345895063186</v>
      </c>
      <c r="R59" s="15">
        <v>601.86528981152742</v>
      </c>
      <c r="S59" s="15">
        <v>580.62109729885663</v>
      </c>
      <c r="T59" s="15">
        <v>96.586346675735854</v>
      </c>
      <c r="U59" s="15">
        <v>65.866593621269459</v>
      </c>
      <c r="V59" s="15">
        <v>68.194518053778168</v>
      </c>
      <c r="W59" s="15">
        <f t="shared" si="0"/>
        <v>141.6062625559569</v>
      </c>
      <c r="X59" s="15">
        <f t="shared" si="1"/>
        <v>71.992440314520223</v>
      </c>
      <c r="Y59" s="15">
        <f t="shared" si="2"/>
        <v>69.613822241436679</v>
      </c>
      <c r="Z59" s="15">
        <f t="shared" si="3"/>
        <v>21.814474556838388</v>
      </c>
      <c r="AA59" s="15">
        <f t="shared" si="4"/>
        <v>4.474570692749551</v>
      </c>
      <c r="AB59" s="15">
        <f t="shared" si="5"/>
        <v>2.4555893599383887</v>
      </c>
      <c r="AC59" s="15">
        <f t="shared" si="6"/>
        <v>2.0189813328111614</v>
      </c>
      <c r="AD59" s="15">
        <f t="shared" si="7"/>
        <v>8.8257136642112002</v>
      </c>
      <c r="AE59" s="15">
        <f t="shared" si="8"/>
        <v>8.5141901998776373</v>
      </c>
      <c r="AF59" s="15">
        <v>8597939.9979999997</v>
      </c>
      <c r="AG59" s="15">
        <v>39547195.997999996</v>
      </c>
      <c r="AH59" s="15">
        <f t="shared" si="10"/>
        <v>195031.16128539282</v>
      </c>
      <c r="AI59" s="15">
        <f t="shared" si="11"/>
        <v>897067.85146966774</v>
      </c>
      <c r="AJ59" s="15">
        <v>84.201889586617767</v>
      </c>
      <c r="AK59" s="64">
        <v>1.83923E-2</v>
      </c>
      <c r="AL59" s="15"/>
      <c r="AM59" s="15"/>
      <c r="AN59" s="15"/>
      <c r="AO59" s="64"/>
      <c r="AP59" s="64"/>
    </row>
    <row r="60" spans="1:42">
      <c r="A60" s="31">
        <v>35735</v>
      </c>
      <c r="B60" s="14">
        <v>1997</v>
      </c>
      <c r="C60" s="14">
        <v>11</v>
      </c>
      <c r="D60" s="15"/>
      <c r="E60" s="15"/>
      <c r="F60" s="15"/>
      <c r="G60" s="15"/>
      <c r="H60" s="15"/>
      <c r="I60" s="15"/>
      <c r="J60" s="15">
        <v>44.443391238937679</v>
      </c>
      <c r="K60" s="15">
        <v>997182.89399999997</v>
      </c>
      <c r="L60" s="15">
        <v>535667.39599999995</v>
      </c>
      <c r="M60" s="15">
        <v>461515.49800000002</v>
      </c>
      <c r="N60" s="15">
        <v>1429.9579859999999</v>
      </c>
      <c r="O60" s="15">
        <f t="shared" si="9"/>
        <v>269.12667435451721</v>
      </c>
      <c r="P60" s="15">
        <v>141.64917474198401</v>
      </c>
      <c r="Q60" s="15">
        <v>127.47749961253321</v>
      </c>
      <c r="R60" s="15">
        <v>538.60348319785521</v>
      </c>
      <c r="S60" s="15">
        <v>622.22782844762764</v>
      </c>
      <c r="T60" s="15">
        <v>95.168568149925477</v>
      </c>
      <c r="U60" s="15">
        <v>66.029518405825371</v>
      </c>
      <c r="V60" s="15">
        <v>69.381645315714536</v>
      </c>
      <c r="W60" s="15">
        <f t="shared" si="0"/>
        <v>151.02077344729275</v>
      </c>
      <c r="X60" s="15">
        <f t="shared" si="1"/>
        <v>81.125443427850499</v>
      </c>
      <c r="Y60" s="15">
        <f t="shared" si="2"/>
        <v>69.895330019442241</v>
      </c>
      <c r="Z60" s="15">
        <f t="shared" si="3"/>
        <v>20.610032804686497</v>
      </c>
      <c r="AA60" s="15">
        <f t="shared" si="4"/>
        <v>3.8789318576963985</v>
      </c>
      <c r="AB60" s="15">
        <f t="shared" si="5"/>
        <v>2.0415943452684497</v>
      </c>
      <c r="AC60" s="15">
        <f t="shared" si="6"/>
        <v>1.837337512427949</v>
      </c>
      <c r="AD60" s="15">
        <f t="shared" si="7"/>
        <v>7.7629102156195868</v>
      </c>
      <c r="AE60" s="15">
        <f t="shared" si="8"/>
        <v>8.968190731370516</v>
      </c>
      <c r="AF60" s="15">
        <v>9184106</v>
      </c>
      <c r="AG60" s="15">
        <v>40928453</v>
      </c>
      <c r="AH60" s="15">
        <f t="shared" si="10"/>
        <v>206647.28194624433</v>
      </c>
      <c r="AI60" s="15">
        <f t="shared" si="11"/>
        <v>920912.0154661336</v>
      </c>
      <c r="AJ60" s="15">
        <v>85.528451607616702</v>
      </c>
      <c r="AK60" s="64">
        <v>2.384967E-2</v>
      </c>
      <c r="AL60" s="15"/>
      <c r="AM60" s="15"/>
      <c r="AN60" s="15"/>
      <c r="AO60" s="64"/>
      <c r="AP60" s="64"/>
    </row>
    <row r="61" spans="1:42">
      <c r="A61" s="31">
        <v>35765</v>
      </c>
      <c r="B61" s="14">
        <v>1997</v>
      </c>
      <c r="C61" s="14">
        <v>12</v>
      </c>
      <c r="D61" s="15"/>
      <c r="E61" s="15"/>
      <c r="F61" s="15"/>
      <c r="G61" s="15"/>
      <c r="H61" s="15"/>
      <c r="I61" s="15"/>
      <c r="J61" s="15">
        <v>44.715890420976599</v>
      </c>
      <c r="K61" s="15">
        <v>1117123.672</v>
      </c>
      <c r="L61" s="15">
        <v>612503.30800000008</v>
      </c>
      <c r="M61" s="15">
        <v>504620.36399999994</v>
      </c>
      <c r="N61" s="15">
        <v>1353.592527</v>
      </c>
      <c r="O61" s="15">
        <f t="shared" si="9"/>
        <v>293.46109297513419</v>
      </c>
      <c r="P61" s="15">
        <v>138.19097215335117</v>
      </c>
      <c r="Q61" s="15">
        <v>155.27012082178305</v>
      </c>
      <c r="R61" s="15">
        <v>508.58205434921115</v>
      </c>
      <c r="S61" s="15">
        <v>551.54937967565468</v>
      </c>
      <c r="T61" s="15">
        <v>93.779838470236697</v>
      </c>
      <c r="U61" s="15">
        <v>65.921967864700775</v>
      </c>
      <c r="V61" s="15">
        <v>70.29439263282876</v>
      </c>
      <c r="W61" s="15">
        <f t="shared" si="0"/>
        <v>169.46151763745908</v>
      </c>
      <c r="X61" s="15">
        <f t="shared" si="1"/>
        <v>92.91338348046753</v>
      </c>
      <c r="Y61" s="15">
        <f t="shared" si="2"/>
        <v>76.548134156991523</v>
      </c>
      <c r="Z61" s="15">
        <f t="shared" si="3"/>
        <v>19.256052670805033</v>
      </c>
      <c r="AA61" s="15">
        <f t="shared" si="4"/>
        <v>4.1747439871623921</v>
      </c>
      <c r="AB61" s="15">
        <f t="shared" si="5"/>
        <v>1.965888984561956</v>
      </c>
      <c r="AC61" s="15">
        <f t="shared" si="6"/>
        <v>2.2088550026004361</v>
      </c>
      <c r="AD61" s="15">
        <f t="shared" si="7"/>
        <v>7.2350302108122078</v>
      </c>
      <c r="AE61" s="15">
        <f t="shared" si="8"/>
        <v>7.846278472830436</v>
      </c>
      <c r="AF61" s="15">
        <v>10948009.965</v>
      </c>
      <c r="AG61" s="15">
        <v>43794557.965000004</v>
      </c>
      <c r="AH61" s="15">
        <f t="shared" si="10"/>
        <v>244834.88670202566</v>
      </c>
      <c r="AI61" s="15">
        <f t="shared" si="11"/>
        <v>979395.86023441027</v>
      </c>
      <c r="AJ61" s="15">
        <v>83.784538624547579</v>
      </c>
      <c r="AK61" s="64">
        <v>2.7803350000000001E-2</v>
      </c>
      <c r="AL61" s="15"/>
      <c r="AM61" s="15"/>
      <c r="AN61" s="15"/>
      <c r="AO61" s="64"/>
      <c r="AP61" s="64"/>
    </row>
    <row r="62" spans="1:42">
      <c r="A62" s="31">
        <v>35796</v>
      </c>
      <c r="B62" s="14">
        <v>1998</v>
      </c>
      <c r="C62" s="14">
        <v>1</v>
      </c>
      <c r="D62" s="15"/>
      <c r="E62" s="15"/>
      <c r="F62" s="15"/>
      <c r="G62" s="15"/>
      <c r="H62" s="15"/>
      <c r="I62" s="15"/>
      <c r="J62" s="15">
        <v>45.517780533011276</v>
      </c>
      <c r="K62" s="15">
        <v>864411.38500000001</v>
      </c>
      <c r="L62" s="15">
        <v>485713.80400000006</v>
      </c>
      <c r="M62" s="15">
        <v>378697.58099999995</v>
      </c>
      <c r="N62" s="15">
        <v>1298.8</v>
      </c>
      <c r="O62" s="15">
        <f t="shared" si="9"/>
        <v>219.2</v>
      </c>
      <c r="P62" s="15">
        <v>114.2</v>
      </c>
      <c r="Q62" s="15">
        <v>105</v>
      </c>
      <c r="R62" s="15">
        <v>499.8</v>
      </c>
      <c r="S62" s="15">
        <v>579.59999999999991</v>
      </c>
      <c r="T62" s="15">
        <v>90.922990842695597</v>
      </c>
      <c r="U62" s="15">
        <v>64.944972725309697</v>
      </c>
      <c r="V62" s="15">
        <v>71.42854862492365</v>
      </c>
      <c r="W62" s="15">
        <f t="shared" si="0"/>
        <v>133.09904504173122</v>
      </c>
      <c r="X62" s="15">
        <f t="shared" si="1"/>
        <v>74.788514586705276</v>
      </c>
      <c r="Y62" s="15">
        <f t="shared" si="2"/>
        <v>58.310530455025926</v>
      </c>
      <c r="Z62" s="15">
        <f t="shared" si="3"/>
        <v>18.183205805007887</v>
      </c>
      <c r="AA62" s="15">
        <f t="shared" si="4"/>
        <v>3.0688009797179929</v>
      </c>
      <c r="AB62" s="15">
        <f t="shared" si="5"/>
        <v>1.5988005104187719</v>
      </c>
      <c r="AC62" s="15">
        <f t="shared" si="6"/>
        <v>1.470000469299221</v>
      </c>
      <c r="AD62" s="15">
        <f t="shared" si="7"/>
        <v>6.997202233864293</v>
      </c>
      <c r="AE62" s="15">
        <f t="shared" si="8"/>
        <v>8.1144025905317001</v>
      </c>
      <c r="AF62" s="15">
        <v>9321836</v>
      </c>
      <c r="AG62" s="15">
        <v>42725077</v>
      </c>
      <c r="AH62" s="15">
        <f t="shared" si="10"/>
        <v>204795.4863097826</v>
      </c>
      <c r="AI62" s="15">
        <f t="shared" si="11"/>
        <v>938645.87639579887</v>
      </c>
      <c r="AJ62" s="15">
        <v>83.092807645106845</v>
      </c>
      <c r="AK62" s="64">
        <v>2.7541650000000001E-2</v>
      </c>
      <c r="AL62" s="15"/>
      <c r="AM62" s="15"/>
      <c r="AN62" s="15"/>
      <c r="AO62" s="64"/>
      <c r="AP62" s="64"/>
    </row>
    <row r="63" spans="1:42">
      <c r="A63" s="31">
        <v>35827</v>
      </c>
      <c r="B63" s="14">
        <v>1998</v>
      </c>
      <c r="C63" s="14">
        <v>2</v>
      </c>
      <c r="D63" s="15"/>
      <c r="E63" s="15"/>
      <c r="F63" s="15"/>
      <c r="G63" s="15"/>
      <c r="H63" s="15"/>
      <c r="I63" s="15"/>
      <c r="J63" s="15">
        <v>47.012822217072831</v>
      </c>
      <c r="K63" s="15">
        <v>818622.99</v>
      </c>
      <c r="L63" s="15">
        <v>374213.27799999999</v>
      </c>
      <c r="M63" s="15">
        <v>444409.712</v>
      </c>
      <c r="N63" s="15">
        <v>1233.7</v>
      </c>
      <c r="O63" s="15">
        <f t="shared" si="9"/>
        <v>224.2</v>
      </c>
      <c r="P63" s="15">
        <v>118.3</v>
      </c>
      <c r="Q63" s="15">
        <v>105.9</v>
      </c>
      <c r="R63" s="15">
        <v>519.29999999999995</v>
      </c>
      <c r="S63" s="15">
        <v>489.9</v>
      </c>
      <c r="T63" s="15">
        <v>91.15561026240789</v>
      </c>
      <c r="U63" s="15">
        <v>66.134086509894871</v>
      </c>
      <c r="V63" s="15">
        <v>72.550758334584074</v>
      </c>
      <c r="W63" s="15">
        <f t="shared" si="0"/>
        <v>123.78230851915056</v>
      </c>
      <c r="X63" s="15">
        <f t="shared" si="1"/>
        <v>56.584024630628385</v>
      </c>
      <c r="Y63" s="15">
        <f t="shared" si="2"/>
        <v>67.19828388852217</v>
      </c>
      <c r="Z63" s="15">
        <f t="shared" si="3"/>
        <v>17.004646516725796</v>
      </c>
      <c r="AA63" s="15">
        <f t="shared" si="4"/>
        <v>3.0902502626650912</v>
      </c>
      <c r="AB63" s="15">
        <f t="shared" si="5"/>
        <v>1.6305825426997338</v>
      </c>
      <c r="AC63" s="15">
        <f t="shared" si="6"/>
        <v>1.4596677199653576</v>
      </c>
      <c r="AD63" s="15">
        <f t="shared" si="7"/>
        <v>7.157747374674317</v>
      </c>
      <c r="AE63" s="15">
        <f t="shared" si="8"/>
        <v>6.7525138433524896</v>
      </c>
      <c r="AF63" s="15">
        <v>8878917.925999999</v>
      </c>
      <c r="AG63" s="15">
        <v>42805114.925999999</v>
      </c>
      <c r="AH63" s="15">
        <f t="shared" si="10"/>
        <v>188861.62343122633</v>
      </c>
      <c r="AI63" s="15">
        <f t="shared" si="11"/>
        <v>910498.73007741303</v>
      </c>
      <c r="AJ63" s="15">
        <v>82.269655551688984</v>
      </c>
      <c r="AK63" s="64">
        <v>3.382578E-2</v>
      </c>
      <c r="AL63" s="15"/>
      <c r="AM63" s="15"/>
      <c r="AN63" s="15"/>
      <c r="AO63" s="64"/>
      <c r="AP63" s="64"/>
    </row>
    <row r="64" spans="1:42">
      <c r="A64" s="31">
        <v>35855</v>
      </c>
      <c r="B64" s="14">
        <v>1998</v>
      </c>
      <c r="C64" s="14">
        <v>3</v>
      </c>
      <c r="D64" s="15"/>
      <c r="E64" s="15"/>
      <c r="F64" s="15"/>
      <c r="G64" s="15"/>
      <c r="H64" s="15"/>
      <c r="I64" s="15"/>
      <c r="J64" s="15">
        <v>48.235882914295523</v>
      </c>
      <c r="K64" s="15">
        <v>917399.505</v>
      </c>
      <c r="L64" s="15">
        <v>411507.071</v>
      </c>
      <c r="M64" s="15">
        <v>505892.43400000001</v>
      </c>
      <c r="N64" s="15">
        <v>1425.7</v>
      </c>
      <c r="O64" s="15">
        <f t="shared" si="9"/>
        <v>292.79999999999995</v>
      </c>
      <c r="P64" s="15">
        <v>160.69999999999999</v>
      </c>
      <c r="Q64" s="15">
        <v>132.1</v>
      </c>
      <c r="R64" s="15">
        <v>573.5</v>
      </c>
      <c r="S64" s="15">
        <v>559.1</v>
      </c>
      <c r="T64" s="15">
        <v>89.126033054832035</v>
      </c>
      <c r="U64" s="15">
        <v>65.477759941958453</v>
      </c>
      <c r="V64" s="15">
        <v>73.466480777479788</v>
      </c>
      <c r="W64" s="15">
        <f t="shared" si="0"/>
        <v>140.1085659945013</v>
      </c>
      <c r="X64" s="15">
        <f t="shared" si="1"/>
        <v>62.846846221491518</v>
      </c>
      <c r="Y64" s="15">
        <f t="shared" si="2"/>
        <v>77.261719773009787</v>
      </c>
      <c r="Z64" s="15">
        <f t="shared" si="3"/>
        <v>19.406128957207791</v>
      </c>
      <c r="AA64" s="15">
        <f t="shared" si="4"/>
        <v>3.9854910280356597</v>
      </c>
      <c r="AB64" s="15">
        <f t="shared" si="5"/>
        <v>2.1873921045264022</v>
      </c>
      <c r="AC64" s="15">
        <f t="shared" si="6"/>
        <v>1.7980989235092579</v>
      </c>
      <c r="AD64" s="15">
        <f t="shared" si="7"/>
        <v>7.8062810948717596</v>
      </c>
      <c r="AE64" s="15">
        <f t="shared" si="8"/>
        <v>7.6102733393945963</v>
      </c>
      <c r="AF64" s="15">
        <v>8862987</v>
      </c>
      <c r="AG64" s="15">
        <v>43437029</v>
      </c>
      <c r="AH64" s="15">
        <f t="shared" si="10"/>
        <v>183742.60953712746</v>
      </c>
      <c r="AI64" s="15">
        <f t="shared" si="11"/>
        <v>900512.77960803534</v>
      </c>
      <c r="AJ64" s="15">
        <v>80.915801371315382</v>
      </c>
      <c r="AK64" s="64">
        <v>4.1879119999999999E-2</v>
      </c>
      <c r="AL64" s="15"/>
      <c r="AM64" s="15"/>
      <c r="AN64" s="15"/>
      <c r="AO64" s="64"/>
      <c r="AP64" s="64"/>
    </row>
    <row r="65" spans="1:42">
      <c r="A65" s="31">
        <v>35886</v>
      </c>
      <c r="B65" s="14">
        <v>1998</v>
      </c>
      <c r="C65" s="14">
        <v>4</v>
      </c>
      <c r="D65" s="15"/>
      <c r="E65" s="15"/>
      <c r="F65" s="15"/>
      <c r="G65" s="15"/>
      <c r="H65" s="15"/>
      <c r="I65" s="15"/>
      <c r="J65" s="15">
        <v>49.63681293978189</v>
      </c>
      <c r="K65" s="15">
        <v>893728.19299999997</v>
      </c>
      <c r="L65" s="15">
        <v>426377.59699999995</v>
      </c>
      <c r="M65" s="15">
        <v>467350.59600000002</v>
      </c>
      <c r="N65" s="15">
        <v>1475.5</v>
      </c>
      <c r="O65" s="15">
        <f t="shared" si="9"/>
        <v>269.89999999999998</v>
      </c>
      <c r="P65" s="15">
        <v>147.19999999999999</v>
      </c>
      <c r="Q65" s="15">
        <v>122.7</v>
      </c>
      <c r="R65" s="15">
        <v>635.9</v>
      </c>
      <c r="S65" s="15">
        <v>569.5</v>
      </c>
      <c r="T65" s="15">
        <v>87.981865437765265</v>
      </c>
      <c r="U65" s="15">
        <v>64.864167584372765</v>
      </c>
      <c r="V65" s="15">
        <v>73.724474085236352</v>
      </c>
      <c r="W65" s="15">
        <f t="shared" si="0"/>
        <v>137.78457756934495</v>
      </c>
      <c r="X65" s="15">
        <f t="shared" si="1"/>
        <v>65.733919493437526</v>
      </c>
      <c r="Y65" s="15">
        <f t="shared" si="2"/>
        <v>72.050658075907421</v>
      </c>
      <c r="Z65" s="15">
        <f t="shared" si="3"/>
        <v>20.013706687064388</v>
      </c>
      <c r="AA65" s="15">
        <f t="shared" si="4"/>
        <v>3.6609281157835838</v>
      </c>
      <c r="AB65" s="15">
        <f t="shared" si="5"/>
        <v>1.9966232628504763</v>
      </c>
      <c r="AC65" s="15">
        <f t="shared" si="6"/>
        <v>1.6643048529331077</v>
      </c>
      <c r="AD65" s="15">
        <f t="shared" si="7"/>
        <v>8.6253582394471326</v>
      </c>
      <c r="AE65" s="15">
        <f t="shared" si="8"/>
        <v>7.7247075284874072</v>
      </c>
      <c r="AF65" s="15">
        <v>8788320.9220000003</v>
      </c>
      <c r="AG65" s="15">
        <v>44192693.921999998</v>
      </c>
      <c r="AH65" s="15">
        <f t="shared" si="10"/>
        <v>177052.48184773198</v>
      </c>
      <c r="AI65" s="15">
        <f t="shared" si="11"/>
        <v>890320.93933213328</v>
      </c>
      <c r="AJ65" s="15">
        <v>79.087929040922191</v>
      </c>
      <c r="AK65" s="64">
        <v>4.294311E-2</v>
      </c>
      <c r="AL65" s="15"/>
      <c r="AM65" s="15"/>
      <c r="AN65" s="15"/>
      <c r="AO65" s="64"/>
      <c r="AP65" s="64"/>
    </row>
    <row r="66" spans="1:42">
      <c r="A66" s="31">
        <v>35916</v>
      </c>
      <c r="B66" s="14">
        <v>1998</v>
      </c>
      <c r="C66" s="14">
        <v>5</v>
      </c>
      <c r="D66" s="15"/>
      <c r="E66" s="15"/>
      <c r="F66" s="15"/>
      <c r="G66" s="15"/>
      <c r="H66" s="15"/>
      <c r="I66" s="15"/>
      <c r="J66" s="15">
        <v>50.412447828346657</v>
      </c>
      <c r="K66" s="15">
        <v>1084466.1240000001</v>
      </c>
      <c r="L66" s="15">
        <v>543656.57399999991</v>
      </c>
      <c r="M66" s="15">
        <v>540809.55000000016</v>
      </c>
      <c r="N66" s="15">
        <v>1256.4000000000001</v>
      </c>
      <c r="O66" s="15">
        <f t="shared" si="9"/>
        <v>264.7</v>
      </c>
      <c r="P66" s="15">
        <v>143.5</v>
      </c>
      <c r="Q66" s="15">
        <v>121.2</v>
      </c>
      <c r="R66" s="15">
        <v>553.4</v>
      </c>
      <c r="S66" s="15">
        <v>438.30000000000007</v>
      </c>
      <c r="T66" s="15">
        <v>86.588883254847161</v>
      </c>
      <c r="U66" s="15">
        <v>64.3687786779345</v>
      </c>
      <c r="V66" s="15">
        <v>74.338386474491458</v>
      </c>
      <c r="W66" s="15">
        <f t="shared" ref="W66:W129" si="12">K66/$U66/100</f>
        <v>168.47703906672893</v>
      </c>
      <c r="X66" s="15">
        <f t="shared" ref="X66:X129" si="13">L66/$U66/100</f>
        <v>84.459668983336542</v>
      </c>
      <c r="Y66" s="15">
        <f t="shared" ref="Y66:Y129" si="14">M66/$U66/100</f>
        <v>84.017370083392422</v>
      </c>
      <c r="Z66" s="15">
        <f t="shared" ref="Z66:Z129" si="15">N66/$V66</f>
        <v>16.901093224980372</v>
      </c>
      <c r="AA66" s="15">
        <f t="shared" ref="AA66:AA129" si="16">O66/$V66</f>
        <v>3.5607444895354217</v>
      </c>
      <c r="AB66" s="15">
        <f t="shared" ref="AB66:AB129" si="17">P66/$V66</f>
        <v>1.9303620485392257</v>
      </c>
      <c r="AC66" s="15">
        <f t="shared" ref="AC66:AC129" si="18">Q66/$V66</f>
        <v>1.6303824409961962</v>
      </c>
      <c r="AD66" s="15">
        <f t="shared" ref="AD66:AD129" si="19">R66/$V66</f>
        <v>7.444336987188902</v>
      </c>
      <c r="AE66" s="15">
        <f t="shared" ref="AE66:AE129" si="20">S66/$V66</f>
        <v>5.896011748256047</v>
      </c>
      <c r="AF66" s="15">
        <v>8917456.2670000009</v>
      </c>
      <c r="AG66" s="15">
        <v>45450489.267000005</v>
      </c>
      <c r="AH66" s="15">
        <f t="shared" si="10"/>
        <v>176889.96767948574</v>
      </c>
      <c r="AI66" s="15">
        <f t="shared" si="11"/>
        <v>901572.75087609282</v>
      </c>
      <c r="AJ66" s="15">
        <v>79.768547761778166</v>
      </c>
      <c r="AK66" s="64">
        <v>4.5665549999999999E-2</v>
      </c>
      <c r="AL66" s="15"/>
      <c r="AM66" s="15"/>
      <c r="AN66" s="15"/>
      <c r="AO66" s="64"/>
      <c r="AP66" s="64"/>
    </row>
    <row r="67" spans="1:42">
      <c r="A67" s="31">
        <v>35947</v>
      </c>
      <c r="B67" s="14">
        <v>1998</v>
      </c>
      <c r="C67" s="14">
        <v>6</v>
      </c>
      <c r="D67" s="15"/>
      <c r="E67" s="15"/>
      <c r="F67" s="15"/>
      <c r="G67" s="15"/>
      <c r="H67" s="15"/>
      <c r="I67" s="15"/>
      <c r="J67" s="15">
        <v>51.027993276524256</v>
      </c>
      <c r="K67" s="15">
        <v>921201.41200000001</v>
      </c>
      <c r="L67" s="15">
        <v>427785.20899999997</v>
      </c>
      <c r="M67" s="15">
        <v>493416.20300000004</v>
      </c>
      <c r="N67" s="15">
        <v>1217.7</v>
      </c>
      <c r="O67" s="15">
        <f t="shared" ref="O67:O130" si="21">P67+Q67</f>
        <v>237.6</v>
      </c>
      <c r="P67" s="15">
        <v>145.19999999999999</v>
      </c>
      <c r="Q67" s="15">
        <v>92.4</v>
      </c>
      <c r="R67" s="15">
        <v>546.45000000000005</v>
      </c>
      <c r="S67" s="15">
        <v>433.65000000000003</v>
      </c>
      <c r="T67" s="15">
        <v>84.386742564592964</v>
      </c>
      <c r="U67" s="15">
        <v>62.840115311349777</v>
      </c>
      <c r="V67" s="15">
        <v>74.466810071794697</v>
      </c>
      <c r="W67" s="15">
        <f t="shared" si="12"/>
        <v>146.59448147664659</v>
      </c>
      <c r="X67" s="15">
        <f t="shared" si="13"/>
        <v>68.075178869497734</v>
      </c>
      <c r="Y67" s="15">
        <f t="shared" si="14"/>
        <v>78.519302607148845</v>
      </c>
      <c r="Z67" s="15">
        <f t="shared" si="15"/>
        <v>16.35225141007108</v>
      </c>
      <c r="AA67" s="15">
        <f t="shared" si="16"/>
        <v>3.1906832019650881</v>
      </c>
      <c r="AB67" s="15">
        <f t="shared" si="17"/>
        <v>1.9498619567564428</v>
      </c>
      <c r="AC67" s="15">
        <f t="shared" si="18"/>
        <v>1.2408212452086456</v>
      </c>
      <c r="AD67" s="15">
        <f t="shared" si="19"/>
        <v>7.3381685004790516</v>
      </c>
      <c r="AE67" s="15">
        <f t="shared" si="20"/>
        <v>5.8233997076269386</v>
      </c>
      <c r="AF67" s="15">
        <v>8952715.4299999997</v>
      </c>
      <c r="AG67" s="15">
        <v>45428378.43</v>
      </c>
      <c r="AH67" s="15">
        <f t="shared" ref="AH67:AH130" si="22">AF67/$J67</f>
        <v>175447.13901416052</v>
      </c>
      <c r="AI67" s="15">
        <f t="shared" ref="AI67:AI130" si="23">AG67/$J67</f>
        <v>890263.86328422616</v>
      </c>
      <c r="AJ67" s="15">
        <v>78.292724739013281</v>
      </c>
      <c r="AK67" s="64">
        <v>4.0634360000000001E-2</v>
      </c>
      <c r="AL67" s="15"/>
      <c r="AM67" s="15"/>
      <c r="AN67" s="15"/>
      <c r="AO67" s="64"/>
      <c r="AP67" s="64"/>
    </row>
    <row r="68" spans="1:42">
      <c r="A68" s="31">
        <v>35977</v>
      </c>
      <c r="B68" s="14">
        <v>1998</v>
      </c>
      <c r="C68" s="14">
        <v>7</v>
      </c>
      <c r="D68" s="15"/>
      <c r="E68" s="15"/>
      <c r="F68" s="15"/>
      <c r="G68" s="15"/>
      <c r="H68" s="15"/>
      <c r="I68" s="15"/>
      <c r="J68" s="15">
        <v>51.271970848634176</v>
      </c>
      <c r="K68" s="15">
        <v>926364.45900000003</v>
      </c>
      <c r="L68" s="15">
        <v>431815.63400000008</v>
      </c>
      <c r="M68" s="15">
        <v>494548.82499999995</v>
      </c>
      <c r="N68" s="15">
        <v>1392.5310000000002</v>
      </c>
      <c r="O68" s="15">
        <f t="shared" si="21"/>
        <v>246.51999999999998</v>
      </c>
      <c r="P68" s="15">
        <v>158.91</v>
      </c>
      <c r="Q68" s="15">
        <v>87.61</v>
      </c>
      <c r="R68" s="15">
        <v>622.82999999999993</v>
      </c>
      <c r="S68" s="15">
        <v>523.18099999999993</v>
      </c>
      <c r="T68" s="15">
        <v>81.166401865614503</v>
      </c>
      <c r="U68" s="15">
        <v>60.459715597534647</v>
      </c>
      <c r="V68" s="15">
        <v>74.488598986605965</v>
      </c>
      <c r="W68" s="15">
        <f t="shared" si="12"/>
        <v>153.22011521962472</v>
      </c>
      <c r="X68" s="15">
        <f t="shared" si="13"/>
        <v>71.422041888931432</v>
      </c>
      <c r="Y68" s="15">
        <f t="shared" si="14"/>
        <v>81.798073330693285</v>
      </c>
      <c r="Z68" s="15">
        <f t="shared" si="15"/>
        <v>18.694552172345134</v>
      </c>
      <c r="AA68" s="15">
        <f t="shared" si="16"/>
        <v>3.30949975370496</v>
      </c>
      <c r="AB68" s="15">
        <f t="shared" si="17"/>
        <v>2.133346608231605</v>
      </c>
      <c r="AC68" s="15">
        <f t="shared" si="18"/>
        <v>1.1761531454733554</v>
      </c>
      <c r="AD68" s="15">
        <f t="shared" si="19"/>
        <v>8.3614138065879455</v>
      </c>
      <c r="AE68" s="15">
        <f t="shared" si="20"/>
        <v>7.0236386120522258</v>
      </c>
      <c r="AF68" s="15">
        <v>8656393</v>
      </c>
      <c r="AG68" s="15">
        <v>45465386</v>
      </c>
      <c r="AH68" s="15">
        <f t="shared" si="22"/>
        <v>168832.85071204935</v>
      </c>
      <c r="AI68" s="15">
        <f t="shared" si="23"/>
        <v>886749.33394356037</v>
      </c>
      <c r="AJ68" s="15">
        <v>77.129548579981261</v>
      </c>
      <c r="AK68" s="64">
        <v>4.1827719999999999E-2</v>
      </c>
      <c r="AL68" s="15"/>
      <c r="AM68" s="15"/>
      <c r="AN68" s="15"/>
      <c r="AO68" s="64"/>
      <c r="AP68" s="64"/>
    </row>
    <row r="69" spans="1:42">
      <c r="A69" s="31">
        <v>36008</v>
      </c>
      <c r="B69" s="14">
        <v>1998</v>
      </c>
      <c r="C69" s="14">
        <v>8</v>
      </c>
      <c r="D69" s="15"/>
      <c r="E69" s="15"/>
      <c r="F69" s="15"/>
      <c r="G69" s="15"/>
      <c r="H69" s="15"/>
      <c r="I69" s="15"/>
      <c r="J69" s="15">
        <v>51.28860841093875</v>
      </c>
      <c r="K69" s="15">
        <v>826454.65500000003</v>
      </c>
      <c r="L69" s="15">
        <v>377910.1</v>
      </c>
      <c r="M69" s="15">
        <v>448544.55500000005</v>
      </c>
      <c r="N69" s="15">
        <v>1147.5999999999999</v>
      </c>
      <c r="O69" s="15">
        <f t="shared" si="21"/>
        <v>219.1</v>
      </c>
      <c r="P69" s="15">
        <v>149</v>
      </c>
      <c r="Q69" s="15">
        <v>70.099999999999994</v>
      </c>
      <c r="R69" s="15">
        <v>511.2</v>
      </c>
      <c r="S69" s="15">
        <v>417.29999999999995</v>
      </c>
      <c r="T69" s="15">
        <v>81.171874732577479</v>
      </c>
      <c r="U69" s="15">
        <v>60.447948670125214</v>
      </c>
      <c r="V69" s="15">
        <v>74.469080416427872</v>
      </c>
      <c r="W69" s="15">
        <f t="shared" si="12"/>
        <v>136.72170407470804</v>
      </c>
      <c r="X69" s="15">
        <f t="shared" si="13"/>
        <v>62.518267089975204</v>
      </c>
      <c r="Y69" s="15">
        <f t="shared" si="14"/>
        <v>74.203436984732832</v>
      </c>
      <c r="Z69" s="15">
        <f t="shared" si="15"/>
        <v>15.41042260200704</v>
      </c>
      <c r="AA69" s="15">
        <f t="shared" si="16"/>
        <v>2.94216067628071</v>
      </c>
      <c r="AB69" s="15">
        <f t="shared" si="17"/>
        <v>2.0008304005742845</v>
      </c>
      <c r="AC69" s="15">
        <f t="shared" si="18"/>
        <v>0.94133027570642513</v>
      </c>
      <c r="AD69" s="15">
        <f t="shared" si="19"/>
        <v>6.8645939649233174</v>
      </c>
      <c r="AE69" s="15">
        <f t="shared" si="20"/>
        <v>5.6036679608030129</v>
      </c>
      <c r="AF69" s="15">
        <v>8637403.1070000008</v>
      </c>
      <c r="AG69" s="15">
        <v>46024063.107000001</v>
      </c>
      <c r="AH69" s="15">
        <f t="shared" si="22"/>
        <v>168407.82728583118</v>
      </c>
      <c r="AI69" s="15">
        <f t="shared" si="23"/>
        <v>897354.49123989232</v>
      </c>
      <c r="AJ69" s="15">
        <v>77.984874716338155</v>
      </c>
      <c r="AK69" s="64">
        <v>4.725919E-2</v>
      </c>
      <c r="AL69" s="15"/>
      <c r="AM69" s="15"/>
      <c r="AN69" s="15"/>
      <c r="AO69" s="64"/>
      <c r="AP69" s="64"/>
    </row>
    <row r="70" spans="1:42">
      <c r="A70" s="31">
        <v>36039</v>
      </c>
      <c r="B70" s="14">
        <v>1998</v>
      </c>
      <c r="C70" s="14">
        <v>9</v>
      </c>
      <c r="D70" s="15"/>
      <c r="E70" s="15"/>
      <c r="F70" s="15"/>
      <c r="G70" s="15"/>
      <c r="H70" s="15"/>
      <c r="I70" s="15"/>
      <c r="J70" s="15">
        <v>51.437352350978891</v>
      </c>
      <c r="K70" s="15">
        <v>923689.09299999999</v>
      </c>
      <c r="L70" s="15">
        <v>437249.09099999996</v>
      </c>
      <c r="M70" s="15">
        <v>486440.00200000004</v>
      </c>
      <c r="N70" s="15">
        <v>1149.3</v>
      </c>
      <c r="O70" s="15">
        <f t="shared" si="21"/>
        <v>240.9</v>
      </c>
      <c r="P70" s="15">
        <v>141</v>
      </c>
      <c r="Q70" s="15">
        <v>99.9</v>
      </c>
      <c r="R70" s="15">
        <v>507.6</v>
      </c>
      <c r="S70" s="15">
        <v>400.80000000000007</v>
      </c>
      <c r="T70" s="15">
        <v>84.684290546551892</v>
      </c>
      <c r="U70" s="15">
        <v>65.07315635722064</v>
      </c>
      <c r="V70" s="15">
        <v>76.842063548314442</v>
      </c>
      <c r="W70" s="15">
        <f t="shared" si="12"/>
        <v>141.94625629182437</v>
      </c>
      <c r="X70" s="15">
        <f t="shared" si="13"/>
        <v>67.193465858596241</v>
      </c>
      <c r="Y70" s="15">
        <f t="shared" si="14"/>
        <v>74.752790433228114</v>
      </c>
      <c r="Z70" s="15">
        <f t="shared" si="15"/>
        <v>14.956651955050344</v>
      </c>
      <c r="AA70" s="15">
        <f t="shared" si="16"/>
        <v>3.1350017018808214</v>
      </c>
      <c r="AB70" s="15">
        <f t="shared" si="17"/>
        <v>1.8349325029688492</v>
      </c>
      <c r="AC70" s="15">
        <f t="shared" si="18"/>
        <v>1.3000691989119721</v>
      </c>
      <c r="AD70" s="15">
        <f t="shared" si="19"/>
        <v>6.6057570106878583</v>
      </c>
      <c r="AE70" s="15">
        <f t="shared" si="20"/>
        <v>5.2158932424816662</v>
      </c>
      <c r="AF70" s="15">
        <v>8459625.5179999992</v>
      </c>
      <c r="AG70" s="15">
        <v>45305948.517999999</v>
      </c>
      <c r="AH70" s="15">
        <f t="shared" si="22"/>
        <v>164464.63768734407</v>
      </c>
      <c r="AI70" s="15">
        <f t="shared" si="23"/>
        <v>880798.61126712512</v>
      </c>
      <c r="AJ70" s="15">
        <v>86.465660001523332</v>
      </c>
      <c r="AK70" s="64">
        <v>2.9118499999999999E-2</v>
      </c>
      <c r="AL70" s="15"/>
      <c r="AM70" s="15"/>
      <c r="AN70" s="15"/>
      <c r="AO70" s="64"/>
      <c r="AP70" s="64"/>
    </row>
    <row r="71" spans="1:42">
      <c r="A71" s="31">
        <v>36069</v>
      </c>
      <c r="B71" s="14">
        <v>1998</v>
      </c>
      <c r="C71" s="14">
        <v>10</v>
      </c>
      <c r="D71" s="15"/>
      <c r="E71" s="15"/>
      <c r="F71" s="15"/>
      <c r="G71" s="15"/>
      <c r="H71" s="15"/>
      <c r="I71" s="15"/>
      <c r="J71" s="15">
        <v>51.620886862618093</v>
      </c>
      <c r="K71" s="15">
        <v>883621.3899999999</v>
      </c>
      <c r="L71" s="15">
        <v>423875.03500000003</v>
      </c>
      <c r="M71" s="15">
        <v>459746.35499999986</v>
      </c>
      <c r="N71" s="15">
        <v>995.5</v>
      </c>
      <c r="O71" s="15">
        <f t="shared" si="21"/>
        <v>198.5</v>
      </c>
      <c r="P71" s="15">
        <v>132.19999999999999</v>
      </c>
      <c r="Q71" s="15">
        <v>66.3</v>
      </c>
      <c r="R71" s="15">
        <v>402.8</v>
      </c>
      <c r="S71" s="15">
        <v>394.20000000000005</v>
      </c>
      <c r="T71" s="15">
        <v>84.820899734752956</v>
      </c>
      <c r="U71" s="15">
        <v>67.163700007035658</v>
      </c>
      <c r="V71" s="15">
        <v>79.18296105920372</v>
      </c>
      <c r="W71" s="15">
        <f t="shared" si="12"/>
        <v>131.56234541983795</v>
      </c>
      <c r="X71" s="15">
        <f t="shared" si="13"/>
        <v>63.110733172174477</v>
      </c>
      <c r="Y71" s="15">
        <f t="shared" si="14"/>
        <v>68.451612247663491</v>
      </c>
      <c r="Z71" s="15">
        <f t="shared" si="15"/>
        <v>12.572149193254871</v>
      </c>
      <c r="AA71" s="15">
        <f t="shared" si="16"/>
        <v>2.5068524508900976</v>
      </c>
      <c r="AB71" s="15">
        <f t="shared" si="17"/>
        <v>1.6695511033132033</v>
      </c>
      <c r="AC71" s="15">
        <f t="shared" si="18"/>
        <v>0.83730134757689401</v>
      </c>
      <c r="AD71" s="15">
        <f t="shared" si="19"/>
        <v>5.086952983468672</v>
      </c>
      <c r="AE71" s="15">
        <f t="shared" si="20"/>
        <v>4.9783437588961039</v>
      </c>
      <c r="AF71" s="15">
        <v>8317646.4479999999</v>
      </c>
      <c r="AG71" s="15">
        <v>45558917.447999999</v>
      </c>
      <c r="AH71" s="15">
        <f t="shared" si="22"/>
        <v>161129.4759451978</v>
      </c>
      <c r="AI71" s="15">
        <f t="shared" si="23"/>
        <v>882567.50739770907</v>
      </c>
      <c r="AJ71" s="15">
        <v>91.786576562390493</v>
      </c>
      <c r="AK71" s="64">
        <v>2.7535239999999999E-2</v>
      </c>
      <c r="AL71" s="15"/>
      <c r="AM71" s="15"/>
      <c r="AN71" s="15"/>
      <c r="AO71" s="64"/>
      <c r="AP71" s="64"/>
    </row>
    <row r="72" spans="1:42">
      <c r="A72" s="31">
        <v>36100</v>
      </c>
      <c r="B72" s="14">
        <v>1998</v>
      </c>
      <c r="C72" s="14">
        <v>11</v>
      </c>
      <c r="D72" s="15"/>
      <c r="E72" s="15"/>
      <c r="F72" s="15"/>
      <c r="G72" s="15"/>
      <c r="H72" s="15"/>
      <c r="I72" s="15"/>
      <c r="J72" s="15">
        <v>51.712470688817533</v>
      </c>
      <c r="K72" s="15">
        <v>854017.47</v>
      </c>
      <c r="L72" s="15">
        <v>455257.61399999994</v>
      </c>
      <c r="M72" s="15">
        <v>398759.85600000003</v>
      </c>
      <c r="N72" s="15">
        <v>1063.8499999999999</v>
      </c>
      <c r="O72" s="15">
        <f t="shared" si="21"/>
        <v>205.05</v>
      </c>
      <c r="P72" s="15">
        <v>138.63</v>
      </c>
      <c r="Q72" s="15">
        <v>66.42</v>
      </c>
      <c r="R72" s="15">
        <v>443.16999999999996</v>
      </c>
      <c r="S72" s="15">
        <v>415.63</v>
      </c>
      <c r="T72" s="15">
        <v>83.582159086676342</v>
      </c>
      <c r="U72" s="15">
        <v>66.874067634169251</v>
      </c>
      <c r="V72" s="15">
        <v>80.009978642475033</v>
      </c>
      <c r="W72" s="15">
        <f t="shared" si="12"/>
        <v>127.70532737321342</v>
      </c>
      <c r="X72" s="15">
        <f t="shared" si="13"/>
        <v>68.076854019178342</v>
      </c>
      <c r="Y72" s="15">
        <f t="shared" si="14"/>
        <v>59.628473354035066</v>
      </c>
      <c r="Z72" s="15">
        <f t="shared" si="15"/>
        <v>13.296466491433758</v>
      </c>
      <c r="AA72" s="15">
        <f t="shared" si="16"/>
        <v>2.5628053335230461</v>
      </c>
      <c r="AB72" s="15">
        <f t="shared" si="17"/>
        <v>1.7326588802062903</v>
      </c>
      <c r="AC72" s="15">
        <f t="shared" si="18"/>
        <v>0.83014645331675541</v>
      </c>
      <c r="AD72" s="15">
        <f t="shared" si="19"/>
        <v>5.5389341119600495</v>
      </c>
      <c r="AE72" s="15">
        <f t="shared" si="20"/>
        <v>5.1947270459506631</v>
      </c>
      <c r="AF72" s="15">
        <v>8775240.4829999991</v>
      </c>
      <c r="AG72" s="15">
        <v>46241652.482999995</v>
      </c>
      <c r="AH72" s="15">
        <f t="shared" si="22"/>
        <v>169692.92640851493</v>
      </c>
      <c r="AI72" s="15">
        <f t="shared" si="23"/>
        <v>894206.98464131658</v>
      </c>
      <c r="AJ72" s="15">
        <v>89.607355177134835</v>
      </c>
      <c r="AK72" s="64">
        <v>1.7858570000000001E-2</v>
      </c>
      <c r="AL72" s="15"/>
      <c r="AM72" s="15"/>
      <c r="AN72" s="15"/>
      <c r="AO72" s="64"/>
      <c r="AP72" s="64"/>
    </row>
    <row r="73" spans="1:42">
      <c r="A73" s="31">
        <v>36130</v>
      </c>
      <c r="B73" s="14">
        <v>1998</v>
      </c>
      <c r="C73" s="14">
        <v>12</v>
      </c>
      <c r="D73" s="15"/>
      <c r="E73" s="15"/>
      <c r="F73" s="15"/>
      <c r="G73" s="15"/>
      <c r="H73" s="15"/>
      <c r="I73" s="15"/>
      <c r="J73" s="15">
        <v>52.184813702322046</v>
      </c>
      <c r="K73" s="15">
        <v>951648.78799999994</v>
      </c>
      <c r="L73" s="15">
        <v>481939.74400000001</v>
      </c>
      <c r="M73" s="15">
        <v>469709.04399999994</v>
      </c>
      <c r="N73" s="15">
        <v>977.9</v>
      </c>
      <c r="O73" s="15">
        <f t="shared" si="21"/>
        <v>212.6</v>
      </c>
      <c r="P73" s="15">
        <v>144.5</v>
      </c>
      <c r="Q73" s="15">
        <v>68.099999999999994</v>
      </c>
      <c r="R73" s="15">
        <v>411</v>
      </c>
      <c r="S73" s="15">
        <v>354.3</v>
      </c>
      <c r="T73" s="15">
        <v>80.58339615340428</v>
      </c>
      <c r="U73" s="15">
        <v>64.273358328659171</v>
      </c>
      <c r="V73" s="15">
        <v>79.760051569809548</v>
      </c>
      <c r="W73" s="15">
        <f t="shared" si="12"/>
        <v>148.06271412391166</v>
      </c>
      <c r="X73" s="15">
        <f t="shared" si="13"/>
        <v>74.982816602739348</v>
      </c>
      <c r="Y73" s="15">
        <f t="shared" si="14"/>
        <v>73.079897521172313</v>
      </c>
      <c r="Z73" s="15">
        <f t="shared" si="15"/>
        <v>12.260523667591894</v>
      </c>
      <c r="AA73" s="15">
        <f t="shared" si="16"/>
        <v>2.6654947660599619</v>
      </c>
      <c r="AB73" s="15">
        <f t="shared" si="17"/>
        <v>1.8116838837989864</v>
      </c>
      <c r="AC73" s="15">
        <f t="shared" si="18"/>
        <v>0.85381088226097546</v>
      </c>
      <c r="AD73" s="15">
        <f t="shared" si="19"/>
        <v>5.1529555449230688</v>
      </c>
      <c r="AE73" s="15">
        <f t="shared" si="20"/>
        <v>4.4420733566088639</v>
      </c>
      <c r="AF73" s="15">
        <v>10526461.683</v>
      </c>
      <c r="AG73" s="15">
        <v>48558066.682999998</v>
      </c>
      <c r="AH73" s="15">
        <f t="shared" si="22"/>
        <v>201715.03807690338</v>
      </c>
      <c r="AI73" s="15">
        <f t="shared" si="23"/>
        <v>930501.86899180838</v>
      </c>
      <c r="AJ73" s="15">
        <v>86.717509889319217</v>
      </c>
      <c r="AK73" s="64">
        <v>7.8922100000000002E-3</v>
      </c>
      <c r="AL73" s="15"/>
      <c r="AM73" s="15"/>
      <c r="AN73" s="15"/>
      <c r="AO73" s="64"/>
      <c r="AP73" s="64"/>
    </row>
    <row r="74" spans="1:42">
      <c r="A74" s="31">
        <v>36161</v>
      </c>
      <c r="B74" s="14">
        <v>1999</v>
      </c>
      <c r="C74" s="14">
        <v>1</v>
      </c>
      <c r="D74" s="15"/>
      <c r="E74" s="15"/>
      <c r="F74" s="15"/>
      <c r="G74" s="15"/>
      <c r="H74" s="15"/>
      <c r="I74" s="15"/>
      <c r="J74" s="15">
        <v>53.337612354115905</v>
      </c>
      <c r="K74" s="15">
        <v>719249.76300000004</v>
      </c>
      <c r="L74" s="15">
        <v>381257.147</v>
      </c>
      <c r="M74" s="15">
        <v>337992.61600000004</v>
      </c>
      <c r="N74" s="15">
        <v>779.53</v>
      </c>
      <c r="O74" s="15">
        <f t="shared" si="21"/>
        <v>145.53</v>
      </c>
      <c r="P74" s="15">
        <v>98.51</v>
      </c>
      <c r="Q74" s="15">
        <v>47.02</v>
      </c>
      <c r="R74" s="15">
        <v>331.1</v>
      </c>
      <c r="S74" s="15">
        <v>302.89999999999998</v>
      </c>
      <c r="T74" s="15">
        <v>82.573037042202813</v>
      </c>
      <c r="U74" s="15">
        <v>65.759393232412862</v>
      </c>
      <c r="V74" s="15">
        <v>79.637852243224927</v>
      </c>
      <c r="W74" s="15">
        <f t="shared" si="12"/>
        <v>109.37597317207015</v>
      </c>
      <c r="X74" s="15">
        <f t="shared" si="13"/>
        <v>57.977595026238475</v>
      </c>
      <c r="Y74" s="15">
        <f t="shared" si="14"/>
        <v>51.398378145831678</v>
      </c>
      <c r="Z74" s="15">
        <f t="shared" si="15"/>
        <v>9.7884357506177899</v>
      </c>
      <c r="AA74" s="15">
        <f t="shared" si="16"/>
        <v>1.8273973481295227</v>
      </c>
      <c r="AB74" s="15">
        <f t="shared" si="17"/>
        <v>1.2369745946831534</v>
      </c>
      <c r="AC74" s="15">
        <f t="shared" si="18"/>
        <v>0.59042275344636963</v>
      </c>
      <c r="AD74" s="15">
        <f t="shared" si="19"/>
        <v>4.1575706862206081</v>
      </c>
      <c r="AE74" s="15">
        <f t="shared" si="20"/>
        <v>3.8034677162676589</v>
      </c>
      <c r="AF74" s="15">
        <v>9159352.4580000006</v>
      </c>
      <c r="AG74" s="15">
        <v>48107550.438999996</v>
      </c>
      <c r="AH74" s="15">
        <f t="shared" si="22"/>
        <v>171724.0808829194</v>
      </c>
      <c r="AI74" s="15">
        <f t="shared" si="23"/>
        <v>901944.20626868727</v>
      </c>
      <c r="AJ74" s="15">
        <v>87.813543075771094</v>
      </c>
      <c r="AK74" s="64">
        <v>3.5100000000000001E-3</v>
      </c>
      <c r="AL74" s="15"/>
      <c r="AM74" s="15"/>
      <c r="AN74" s="15"/>
      <c r="AO74" s="64"/>
      <c r="AP74" s="64"/>
    </row>
    <row r="75" spans="1:42">
      <c r="A75" s="31">
        <v>36192</v>
      </c>
      <c r="B75" s="14">
        <v>1999</v>
      </c>
      <c r="C75" s="14">
        <v>2</v>
      </c>
      <c r="D75" s="15"/>
      <c r="E75" s="15"/>
      <c r="F75" s="15"/>
      <c r="G75" s="15"/>
      <c r="H75" s="15"/>
      <c r="I75" s="15"/>
      <c r="J75" s="15">
        <v>54.243440859128711</v>
      </c>
      <c r="K75" s="15">
        <v>762141.16399999999</v>
      </c>
      <c r="L75" s="15">
        <v>374049.16000000003</v>
      </c>
      <c r="M75" s="15">
        <v>388092.00399999996</v>
      </c>
      <c r="N75" s="15">
        <v>833.15</v>
      </c>
      <c r="O75" s="15">
        <f t="shared" si="21"/>
        <v>151.05000000000001</v>
      </c>
      <c r="P75" s="15">
        <v>110.94</v>
      </c>
      <c r="Q75" s="15">
        <v>40.11</v>
      </c>
      <c r="R75" s="15">
        <v>373.96000000000004</v>
      </c>
      <c r="S75" s="15">
        <v>308.14</v>
      </c>
      <c r="T75" s="15">
        <v>81.012523012702644</v>
      </c>
      <c r="U75" s="15">
        <v>65.705421245004743</v>
      </c>
      <c r="V75" s="15">
        <v>81.105264719014158</v>
      </c>
      <c r="W75" s="15">
        <f t="shared" si="12"/>
        <v>115.9936500761635</v>
      </c>
      <c r="X75" s="15">
        <f t="shared" si="13"/>
        <v>56.92820362649104</v>
      </c>
      <c r="Y75" s="15">
        <f t="shared" si="14"/>
        <v>59.065446449672471</v>
      </c>
      <c r="Z75" s="15">
        <f t="shared" si="15"/>
        <v>10.27245275490332</v>
      </c>
      <c r="AA75" s="15">
        <f t="shared" si="16"/>
        <v>1.8623945131466682</v>
      </c>
      <c r="AB75" s="15">
        <f t="shared" si="17"/>
        <v>1.3678520177986848</v>
      </c>
      <c r="AC75" s="15">
        <f t="shared" si="18"/>
        <v>0.49454249534798311</v>
      </c>
      <c r="AD75" s="15">
        <f t="shared" si="19"/>
        <v>4.6107980942491098</v>
      </c>
      <c r="AE75" s="15">
        <f t="shared" si="20"/>
        <v>3.799260147507542</v>
      </c>
      <c r="AF75" s="15">
        <v>8754860.8739999998</v>
      </c>
      <c r="AG75" s="15">
        <v>48530744.854999997</v>
      </c>
      <c r="AH75" s="15">
        <f t="shared" si="22"/>
        <v>161399.43807651411</v>
      </c>
      <c r="AI75" s="15">
        <f t="shared" si="23"/>
        <v>894684.1145464076</v>
      </c>
      <c r="AJ75" s="15">
        <v>85.639530781986565</v>
      </c>
      <c r="AK75" s="64">
        <v>-4.8263300000000002E-3</v>
      </c>
      <c r="AL75" s="15"/>
      <c r="AM75" s="15"/>
      <c r="AN75" s="15"/>
      <c r="AO75" s="64"/>
      <c r="AP75" s="64"/>
    </row>
    <row r="76" spans="1:42">
      <c r="A76" s="31">
        <v>36220</v>
      </c>
      <c r="B76" s="14">
        <v>1999</v>
      </c>
      <c r="C76" s="14">
        <v>3</v>
      </c>
      <c r="D76" s="15"/>
      <c r="E76" s="15"/>
      <c r="F76" s="15"/>
      <c r="G76" s="15"/>
      <c r="H76" s="15"/>
      <c r="I76" s="15"/>
      <c r="J76" s="15">
        <v>54.752218782493564</v>
      </c>
      <c r="K76" s="15">
        <v>952522.43300000008</v>
      </c>
      <c r="L76" s="15">
        <v>416677.42700000003</v>
      </c>
      <c r="M76" s="15">
        <v>535845.00600000005</v>
      </c>
      <c r="N76" s="15">
        <v>893.48399999999992</v>
      </c>
      <c r="O76" s="15">
        <f t="shared" si="21"/>
        <v>161.48000000000002</v>
      </c>
      <c r="P76" s="15">
        <v>121.045</v>
      </c>
      <c r="Q76" s="15">
        <v>40.435000000000002</v>
      </c>
      <c r="R76" s="15">
        <v>432.72999999999996</v>
      </c>
      <c r="S76" s="15">
        <v>299.274</v>
      </c>
      <c r="T76" s="15">
        <v>82.476564794033962</v>
      </c>
      <c r="U76" s="15">
        <v>66.702079539585114</v>
      </c>
      <c r="V76" s="15">
        <v>80.873978815870956</v>
      </c>
      <c r="W76" s="15">
        <f t="shared" si="12"/>
        <v>142.80250924331597</v>
      </c>
      <c r="X76" s="15">
        <f t="shared" si="13"/>
        <v>62.468431250740544</v>
      </c>
      <c r="Y76" s="15">
        <f t="shared" si="14"/>
        <v>80.33407799257543</v>
      </c>
      <c r="Z76" s="15">
        <f t="shared" si="15"/>
        <v>11.047855108430252</v>
      </c>
      <c r="AA76" s="15">
        <f t="shared" si="16"/>
        <v>1.9966867262416759</v>
      </c>
      <c r="AB76" s="15">
        <f t="shared" si="17"/>
        <v>1.4967113251048032</v>
      </c>
      <c r="AC76" s="15">
        <f t="shared" si="18"/>
        <v>0.49997540113687239</v>
      </c>
      <c r="AD76" s="15">
        <f t="shared" si="19"/>
        <v>5.3506703433648761</v>
      </c>
      <c r="AE76" s="15">
        <f t="shared" si="20"/>
        <v>3.7004980388237008</v>
      </c>
      <c r="AF76" s="15">
        <v>8711801.9399999995</v>
      </c>
      <c r="AG76" s="15">
        <v>48412779.920999996</v>
      </c>
      <c r="AH76" s="15">
        <f t="shared" si="22"/>
        <v>159113.22196107064</v>
      </c>
      <c r="AI76" s="15">
        <f t="shared" si="23"/>
        <v>884215.85458157666</v>
      </c>
      <c r="AJ76" s="15">
        <v>83.271052203065935</v>
      </c>
      <c r="AK76" s="64">
        <v>-1.4507610000000001E-2</v>
      </c>
      <c r="AL76" s="15"/>
      <c r="AM76" s="15"/>
      <c r="AN76" s="15"/>
      <c r="AO76" s="64"/>
      <c r="AP76" s="64"/>
    </row>
    <row r="77" spans="1:42">
      <c r="A77" s="31">
        <v>36251</v>
      </c>
      <c r="B77" s="14">
        <v>1999</v>
      </c>
      <c r="C77" s="14">
        <v>4</v>
      </c>
      <c r="D77" s="15"/>
      <c r="E77" s="15"/>
      <c r="F77" s="15"/>
      <c r="G77" s="15"/>
      <c r="H77" s="15"/>
      <c r="I77" s="15"/>
      <c r="J77" s="15">
        <v>55.181370048644375</v>
      </c>
      <c r="K77" s="15">
        <v>837487</v>
      </c>
      <c r="L77" s="15">
        <v>436602.99200000003</v>
      </c>
      <c r="M77" s="15">
        <v>400884.00799999997</v>
      </c>
      <c r="N77" s="15">
        <v>878.24</v>
      </c>
      <c r="O77" s="15">
        <f t="shared" si="21"/>
        <v>155.07999999999998</v>
      </c>
      <c r="P77" s="15">
        <v>110.14</v>
      </c>
      <c r="Q77" s="15">
        <v>44.94</v>
      </c>
      <c r="R77" s="15">
        <v>401.32</v>
      </c>
      <c r="S77" s="15">
        <v>321.84000000000003</v>
      </c>
      <c r="T77" s="15">
        <v>85.369539941142492</v>
      </c>
      <c r="U77" s="15">
        <v>69.437385254630371</v>
      </c>
      <c r="V77" s="15">
        <v>81.337424686256426</v>
      </c>
      <c r="W77" s="15">
        <f t="shared" si="12"/>
        <v>120.61038832739644</v>
      </c>
      <c r="X77" s="15">
        <f t="shared" si="13"/>
        <v>62.877222464376352</v>
      </c>
      <c r="Y77" s="15">
        <f t="shared" si="14"/>
        <v>57.733165863020076</v>
      </c>
      <c r="Z77" s="15">
        <f t="shared" si="15"/>
        <v>10.797489635154333</v>
      </c>
      <c r="AA77" s="15">
        <f t="shared" si="16"/>
        <v>1.9066254015072577</v>
      </c>
      <c r="AB77" s="15">
        <f t="shared" si="17"/>
        <v>1.3541122112587656</v>
      </c>
      <c r="AC77" s="15">
        <f t="shared" si="18"/>
        <v>0.5525131902484921</v>
      </c>
      <c r="AD77" s="15">
        <f t="shared" si="19"/>
        <v>4.9340140968074069</v>
      </c>
      <c r="AE77" s="15">
        <f t="shared" si="20"/>
        <v>3.9568501368396691</v>
      </c>
      <c r="AF77" s="15">
        <v>8875848.9930000007</v>
      </c>
      <c r="AG77" s="15">
        <v>49186307.973999999</v>
      </c>
      <c r="AH77" s="15">
        <f t="shared" si="22"/>
        <v>160848.65209355293</v>
      </c>
      <c r="AI77" s="15">
        <f t="shared" si="23"/>
        <v>891357.13612475526</v>
      </c>
      <c r="AJ77" s="15">
        <v>84.209019756956906</v>
      </c>
      <c r="AK77" s="64">
        <v>-2.3465349999999999E-2</v>
      </c>
      <c r="AL77" s="15"/>
      <c r="AM77" s="15"/>
      <c r="AN77" s="15"/>
      <c r="AO77" s="64"/>
      <c r="AP77" s="64"/>
    </row>
    <row r="78" spans="1:42">
      <c r="A78" s="31">
        <v>36281</v>
      </c>
      <c r="B78" s="14">
        <v>1999</v>
      </c>
      <c r="C78" s="14">
        <v>5</v>
      </c>
      <c r="D78" s="15"/>
      <c r="E78" s="15"/>
      <c r="F78" s="15"/>
      <c r="G78" s="15"/>
      <c r="H78" s="15"/>
      <c r="I78" s="15"/>
      <c r="J78" s="15">
        <v>55.445424548449473</v>
      </c>
      <c r="K78" s="15">
        <v>929693.54399999999</v>
      </c>
      <c r="L78" s="15">
        <v>458275.10399999999</v>
      </c>
      <c r="M78" s="15">
        <v>471418.44</v>
      </c>
      <c r="N78" s="15">
        <v>785.57</v>
      </c>
      <c r="O78" s="15">
        <f t="shared" si="21"/>
        <v>158.69</v>
      </c>
      <c r="P78" s="15">
        <v>114.59</v>
      </c>
      <c r="Q78" s="15">
        <v>44.1</v>
      </c>
      <c r="R78" s="15">
        <v>365.49</v>
      </c>
      <c r="S78" s="15">
        <v>261.39</v>
      </c>
      <c r="T78" s="15">
        <v>88.311717682418362</v>
      </c>
      <c r="U78" s="15">
        <v>72.755602863808747</v>
      </c>
      <c r="V78" s="15">
        <v>82.384993490273118</v>
      </c>
      <c r="W78" s="15">
        <f t="shared" si="12"/>
        <v>127.78308575633602</v>
      </c>
      <c r="X78" s="15">
        <f t="shared" si="13"/>
        <v>62.988290380583528</v>
      </c>
      <c r="Y78" s="15">
        <f t="shared" si="14"/>
        <v>64.794795375752486</v>
      </c>
      <c r="Z78" s="15">
        <f t="shared" si="15"/>
        <v>9.535353062724333</v>
      </c>
      <c r="AA78" s="15">
        <f t="shared" si="16"/>
        <v>1.9262003099962122</v>
      </c>
      <c r="AB78" s="15">
        <f t="shared" si="17"/>
        <v>1.3909086490797526</v>
      </c>
      <c r="AC78" s="15">
        <f t="shared" si="18"/>
        <v>0.53529166091645952</v>
      </c>
      <c r="AD78" s="15">
        <f t="shared" si="19"/>
        <v>4.4363661938402901</v>
      </c>
      <c r="AE78" s="15">
        <f t="shared" si="20"/>
        <v>3.172786558887831</v>
      </c>
      <c r="AF78" s="15">
        <v>9173761.0730000008</v>
      </c>
      <c r="AG78" s="15">
        <v>49238811.973000005</v>
      </c>
      <c r="AH78" s="15">
        <f t="shared" si="22"/>
        <v>165455.69174934822</v>
      </c>
      <c r="AI78" s="15">
        <f t="shared" si="23"/>
        <v>888059.06662278343</v>
      </c>
      <c r="AJ78" s="15">
        <v>86.909792478999421</v>
      </c>
      <c r="AK78" s="64">
        <v>-3.831727E-2</v>
      </c>
      <c r="AL78" s="15"/>
      <c r="AM78" s="15"/>
      <c r="AN78" s="15"/>
      <c r="AO78" s="64"/>
      <c r="AP78" s="64"/>
    </row>
    <row r="79" spans="1:42">
      <c r="A79" s="31">
        <v>36312</v>
      </c>
      <c r="B79" s="14">
        <v>1999</v>
      </c>
      <c r="C79" s="14">
        <v>6</v>
      </c>
      <c r="D79" s="15"/>
      <c r="E79" s="15"/>
      <c r="F79" s="15"/>
      <c r="G79" s="15"/>
      <c r="H79" s="15"/>
      <c r="I79" s="15"/>
      <c r="J79" s="15">
        <v>55.600332871793015</v>
      </c>
      <c r="K79" s="15">
        <v>1042934.025</v>
      </c>
      <c r="L79" s="15">
        <v>535322.43700000003</v>
      </c>
      <c r="M79" s="15">
        <v>507611.58799999999</v>
      </c>
      <c r="N79" s="15">
        <v>893.19600000000003</v>
      </c>
      <c r="O79" s="15">
        <f t="shared" si="21"/>
        <v>175.988</v>
      </c>
      <c r="P79" s="15">
        <v>123.14400000000001</v>
      </c>
      <c r="Q79" s="15">
        <v>52.844000000000001</v>
      </c>
      <c r="R79" s="15">
        <v>417.43200000000002</v>
      </c>
      <c r="S79" s="15">
        <v>299.77600000000001</v>
      </c>
      <c r="T79" s="15">
        <v>90.855504408751656</v>
      </c>
      <c r="U79" s="15">
        <v>76.028793085967749</v>
      </c>
      <c r="V79" s="15">
        <v>83.680998284837301</v>
      </c>
      <c r="W79" s="15">
        <f t="shared" si="12"/>
        <v>137.17619110706218</v>
      </c>
      <c r="X79" s="15">
        <f t="shared" si="13"/>
        <v>70.410487299817703</v>
      </c>
      <c r="Y79" s="15">
        <f t="shared" si="14"/>
        <v>66.765703807244478</v>
      </c>
      <c r="Z79" s="15">
        <f t="shared" si="15"/>
        <v>10.673821038316222</v>
      </c>
      <c r="AA79" s="15">
        <f t="shared" si="16"/>
        <v>2.1030819852430991</v>
      </c>
      <c r="AB79" s="15">
        <f t="shared" si="17"/>
        <v>1.471588562804147</v>
      </c>
      <c r="AC79" s="15">
        <f t="shared" si="18"/>
        <v>0.63149342243895223</v>
      </c>
      <c r="AD79" s="15">
        <f t="shared" si="19"/>
        <v>4.9883726121326308</v>
      </c>
      <c r="AE79" s="15">
        <f t="shared" si="20"/>
        <v>3.5823664409404921</v>
      </c>
      <c r="AF79" s="15">
        <v>9493248.8477560002</v>
      </c>
      <c r="AG79" s="15">
        <v>49381814.364756003</v>
      </c>
      <c r="AH79" s="15">
        <f t="shared" si="22"/>
        <v>170740.86354206136</v>
      </c>
      <c r="AI79" s="15">
        <f t="shared" si="23"/>
        <v>888156.81155405869</v>
      </c>
      <c r="AJ79" s="15">
        <v>89.178282148412535</v>
      </c>
      <c r="AK79" s="64">
        <v>-4.2462130000000001E-2</v>
      </c>
      <c r="AL79" s="15"/>
      <c r="AM79" s="15"/>
      <c r="AN79" s="15"/>
      <c r="AO79" s="64"/>
      <c r="AP79" s="64"/>
    </row>
    <row r="80" spans="1:42">
      <c r="A80" s="31">
        <v>36342</v>
      </c>
      <c r="B80" s="14">
        <v>1999</v>
      </c>
      <c r="C80" s="14">
        <v>7</v>
      </c>
      <c r="D80" s="15"/>
      <c r="E80" s="15"/>
      <c r="F80" s="15"/>
      <c r="G80" s="15"/>
      <c r="H80" s="15"/>
      <c r="I80" s="15"/>
      <c r="J80" s="15">
        <v>55.773816019498675</v>
      </c>
      <c r="K80" s="15">
        <v>1015420.933</v>
      </c>
      <c r="L80" s="15">
        <v>524277.163</v>
      </c>
      <c r="M80" s="15">
        <v>491143.76999999996</v>
      </c>
      <c r="N80" s="15">
        <v>911.56</v>
      </c>
      <c r="O80" s="15">
        <f t="shared" si="21"/>
        <v>184.78</v>
      </c>
      <c r="P80" s="15">
        <v>129.44</v>
      </c>
      <c r="Q80" s="15">
        <v>55.34</v>
      </c>
      <c r="R80" s="15">
        <v>426.82</v>
      </c>
      <c r="S80" s="15">
        <v>299.95999999999998</v>
      </c>
      <c r="T80" s="15">
        <v>93.441913072585152</v>
      </c>
      <c r="U80" s="15">
        <v>81.572336305758853</v>
      </c>
      <c r="V80" s="15">
        <v>87.297373976487322</v>
      </c>
      <c r="W80" s="15">
        <f t="shared" si="12"/>
        <v>124.4810408756569</v>
      </c>
      <c r="X80" s="15">
        <f t="shared" si="13"/>
        <v>64.271441366450972</v>
      </c>
      <c r="Y80" s="15">
        <f t="shared" si="14"/>
        <v>60.209599509205937</v>
      </c>
      <c r="Z80" s="15">
        <f t="shared" si="15"/>
        <v>10.442009403919981</v>
      </c>
      <c r="AA80" s="15">
        <f t="shared" si="16"/>
        <v>2.1166730633818225</v>
      </c>
      <c r="AB80" s="15">
        <f t="shared" si="17"/>
        <v>1.4827479236072252</v>
      </c>
      <c r="AC80" s="15">
        <f t="shared" si="18"/>
        <v>0.63392513977459708</v>
      </c>
      <c r="AD80" s="15">
        <f t="shared" si="19"/>
        <v>4.8892650552691279</v>
      </c>
      <c r="AE80" s="15">
        <f t="shared" si="20"/>
        <v>3.4360712852690303</v>
      </c>
      <c r="AF80" s="15">
        <v>9586549.5599999987</v>
      </c>
      <c r="AG80" s="15">
        <v>49089933.045000002</v>
      </c>
      <c r="AH80" s="15">
        <f t="shared" si="22"/>
        <v>171882.61883763727</v>
      </c>
      <c r="AI80" s="15">
        <f t="shared" si="23"/>
        <v>880160.91686891264</v>
      </c>
      <c r="AJ80" s="15">
        <v>95.417248700999437</v>
      </c>
      <c r="AK80" s="64">
        <v>-4.8195080000000001E-2</v>
      </c>
      <c r="AL80" s="15"/>
      <c r="AM80" s="15"/>
      <c r="AN80" s="15"/>
      <c r="AO80" s="64"/>
      <c r="AP80" s="64"/>
    </row>
    <row r="81" spans="1:42">
      <c r="A81" s="31">
        <v>36373</v>
      </c>
      <c r="B81" s="14">
        <v>1999</v>
      </c>
      <c r="C81" s="14">
        <v>8</v>
      </c>
      <c r="D81" s="15"/>
      <c r="E81" s="15"/>
      <c r="F81" s="15"/>
      <c r="G81" s="15"/>
      <c r="H81" s="15"/>
      <c r="I81" s="15"/>
      <c r="J81" s="15">
        <v>56.049959950699495</v>
      </c>
      <c r="K81" s="15">
        <v>1002153.6950000001</v>
      </c>
      <c r="L81" s="15">
        <v>528087.54399999999</v>
      </c>
      <c r="M81" s="15">
        <v>474066.15100000007</v>
      </c>
      <c r="N81" s="15">
        <v>788.1</v>
      </c>
      <c r="O81" s="15">
        <f t="shared" si="21"/>
        <v>157.69999999999999</v>
      </c>
      <c r="P81" s="15">
        <v>114.6</v>
      </c>
      <c r="Q81" s="15">
        <v>43.1</v>
      </c>
      <c r="R81" s="15">
        <v>390</v>
      </c>
      <c r="S81" s="15">
        <v>240.4</v>
      </c>
      <c r="T81" s="15">
        <v>94.289252766232281</v>
      </c>
      <c r="U81" s="15">
        <v>84.198763642872862</v>
      </c>
      <c r="V81" s="15">
        <v>89.298367706469818</v>
      </c>
      <c r="W81" s="15">
        <f t="shared" si="12"/>
        <v>119.02237653400853</v>
      </c>
      <c r="X81" s="15">
        <f t="shared" si="13"/>
        <v>62.719156570976658</v>
      </c>
      <c r="Y81" s="15">
        <f t="shared" si="14"/>
        <v>56.303219963031864</v>
      </c>
      <c r="Z81" s="15">
        <f t="shared" si="15"/>
        <v>8.8254692693884582</v>
      </c>
      <c r="AA81" s="15">
        <f t="shared" si="16"/>
        <v>1.7659897269160763</v>
      </c>
      <c r="AB81" s="15">
        <f t="shared" si="17"/>
        <v>1.2833381274862545</v>
      </c>
      <c r="AC81" s="15">
        <f t="shared" si="18"/>
        <v>0.48265159942982178</v>
      </c>
      <c r="AD81" s="15">
        <f t="shared" si="19"/>
        <v>4.3673810621259967</v>
      </c>
      <c r="AE81" s="15">
        <f t="shared" si="20"/>
        <v>2.6920984803463841</v>
      </c>
      <c r="AF81" s="15">
        <v>9379946.881000001</v>
      </c>
      <c r="AG81" s="15">
        <v>49459487.459999993</v>
      </c>
      <c r="AH81" s="15">
        <f t="shared" si="22"/>
        <v>167349.7517081266</v>
      </c>
      <c r="AI81" s="15">
        <f t="shared" si="23"/>
        <v>882417.89117251185</v>
      </c>
      <c r="AJ81" s="15">
        <v>99.052644240244987</v>
      </c>
      <c r="AK81" s="64">
        <v>-5.5741770000000003E-2</v>
      </c>
      <c r="AL81" s="15"/>
      <c r="AM81" s="15"/>
      <c r="AN81" s="15"/>
      <c r="AO81" s="64"/>
      <c r="AP81" s="64"/>
    </row>
    <row r="82" spans="1:42">
      <c r="A82" s="31">
        <v>36404</v>
      </c>
      <c r="B82" s="14">
        <v>1999</v>
      </c>
      <c r="C82" s="14">
        <v>9</v>
      </c>
      <c r="D82" s="15"/>
      <c r="E82" s="15"/>
      <c r="F82" s="15"/>
      <c r="G82" s="15"/>
      <c r="H82" s="15"/>
      <c r="I82" s="15"/>
      <c r="J82" s="15">
        <v>56.235392971953594</v>
      </c>
      <c r="K82" s="15">
        <v>1063460.9099999999</v>
      </c>
      <c r="L82" s="15">
        <v>571678.51599999995</v>
      </c>
      <c r="M82" s="15">
        <v>491782.39399999997</v>
      </c>
      <c r="N82" s="15">
        <v>894.24</v>
      </c>
      <c r="O82" s="15">
        <f t="shared" si="21"/>
        <v>179.55</v>
      </c>
      <c r="P82" s="15">
        <v>120.74</v>
      </c>
      <c r="Q82" s="15">
        <v>58.81</v>
      </c>
      <c r="R82" s="15">
        <v>450.79</v>
      </c>
      <c r="S82" s="15">
        <v>263.90000000000003</v>
      </c>
      <c r="T82" s="15">
        <v>94.51660455791243</v>
      </c>
      <c r="U82" s="15">
        <v>87.48523470589781</v>
      </c>
      <c r="V82" s="15">
        <v>92.560704137751429</v>
      </c>
      <c r="W82" s="15">
        <f t="shared" si="12"/>
        <v>121.55890231935409</v>
      </c>
      <c r="X82" s="15">
        <f t="shared" si="13"/>
        <v>65.345714385042427</v>
      </c>
      <c r="Y82" s="15">
        <f t="shared" si="14"/>
        <v>56.213187934311669</v>
      </c>
      <c r="Z82" s="15">
        <f t="shared" si="15"/>
        <v>9.6611192441791172</v>
      </c>
      <c r="AA82" s="15">
        <f t="shared" si="16"/>
        <v>1.9398080608028725</v>
      </c>
      <c r="AB82" s="15">
        <f t="shared" si="17"/>
        <v>1.3044412434493946</v>
      </c>
      <c r="AC82" s="15">
        <f t="shared" si="18"/>
        <v>0.63536681735347778</v>
      </c>
      <c r="AD82" s="15">
        <f t="shared" si="19"/>
        <v>4.8702092772449284</v>
      </c>
      <c r="AE82" s="15">
        <f t="shared" si="20"/>
        <v>2.8511019061313174</v>
      </c>
      <c r="AF82" s="15">
        <v>9382498.4560000002</v>
      </c>
      <c r="AG82" s="15">
        <v>48934594.267999999</v>
      </c>
      <c r="AH82" s="15">
        <f t="shared" si="22"/>
        <v>166843.29850205465</v>
      </c>
      <c r="AI82" s="15">
        <f t="shared" si="23"/>
        <v>870174.309840873</v>
      </c>
      <c r="AJ82" s="15">
        <v>104.71311852010739</v>
      </c>
      <c r="AK82" s="64">
        <v>-5.3632239999999998E-2</v>
      </c>
      <c r="AL82" s="15"/>
      <c r="AM82" s="15"/>
      <c r="AN82" s="15"/>
      <c r="AO82" s="64"/>
      <c r="AP82" s="64"/>
    </row>
    <row r="83" spans="1:42">
      <c r="A83" s="31">
        <v>36434</v>
      </c>
      <c r="B83" s="14">
        <v>1999</v>
      </c>
      <c r="C83" s="14">
        <v>10</v>
      </c>
      <c r="D83" s="15"/>
      <c r="E83" s="15"/>
      <c r="F83" s="15"/>
      <c r="G83" s="15"/>
      <c r="H83" s="15"/>
      <c r="I83" s="15"/>
      <c r="J83" s="15">
        <v>56.432016024557733</v>
      </c>
      <c r="K83" s="15">
        <v>966456.82400000002</v>
      </c>
      <c r="L83" s="15">
        <v>527947.94900000002</v>
      </c>
      <c r="M83" s="15">
        <v>438508.875</v>
      </c>
      <c r="N83" s="15">
        <v>924.46399999999994</v>
      </c>
      <c r="O83" s="15">
        <f t="shared" si="21"/>
        <v>179.684</v>
      </c>
      <c r="P83" s="15">
        <v>124.64</v>
      </c>
      <c r="Q83" s="15">
        <v>55.043999999999997</v>
      </c>
      <c r="R83" s="15">
        <v>458.62</v>
      </c>
      <c r="S83" s="15">
        <v>286.15999999999997</v>
      </c>
      <c r="T83" s="15">
        <v>94.861348583735037</v>
      </c>
      <c r="U83" s="15">
        <v>88.429401130112041</v>
      </c>
      <c r="V83" s="15">
        <v>93.219633128085405</v>
      </c>
      <c r="W83" s="15">
        <f t="shared" si="12"/>
        <v>109.29134559873226</v>
      </c>
      <c r="X83" s="15">
        <f t="shared" si="13"/>
        <v>59.702762005952657</v>
      </c>
      <c r="Y83" s="15">
        <f t="shared" si="14"/>
        <v>49.588583592779607</v>
      </c>
      <c r="Z83" s="15">
        <f t="shared" si="15"/>
        <v>9.9170525454629317</v>
      </c>
      <c r="AA83" s="15">
        <f t="shared" si="16"/>
        <v>1.9275338678184997</v>
      </c>
      <c r="AB83" s="15">
        <f t="shared" si="17"/>
        <v>1.3370573967904644</v>
      </c>
      <c r="AC83" s="15">
        <f t="shared" si="18"/>
        <v>0.59047647102803524</v>
      </c>
      <c r="AD83" s="15">
        <f t="shared" si="19"/>
        <v>4.9197790702506641</v>
      </c>
      <c r="AE83" s="15">
        <f t="shared" si="20"/>
        <v>3.0697396073937679</v>
      </c>
      <c r="AF83" s="15">
        <v>9304869.7070000004</v>
      </c>
      <c r="AG83" s="15">
        <v>49632411.723000005</v>
      </c>
      <c r="AH83" s="15">
        <f t="shared" si="22"/>
        <v>164886.35995125116</v>
      </c>
      <c r="AI83" s="15">
        <f t="shared" si="23"/>
        <v>879508.03851135285</v>
      </c>
      <c r="AJ83" s="15">
        <v>105.1391951917815</v>
      </c>
      <c r="AK83" s="64">
        <v>-5.2073540000000001E-2</v>
      </c>
      <c r="AL83" s="15"/>
      <c r="AM83" s="15"/>
      <c r="AN83" s="15"/>
      <c r="AO83" s="64"/>
      <c r="AP83" s="64"/>
    </row>
    <row r="84" spans="1:42">
      <c r="A84" s="31">
        <v>36465</v>
      </c>
      <c r="B84" s="14">
        <v>1999</v>
      </c>
      <c r="C84" s="14">
        <v>11</v>
      </c>
      <c r="D84" s="15"/>
      <c r="E84" s="15"/>
      <c r="F84" s="15"/>
      <c r="G84" s="15"/>
      <c r="H84" s="15"/>
      <c r="I84" s="15"/>
      <c r="J84" s="15">
        <v>56.702244702755763</v>
      </c>
      <c r="K84" s="15">
        <v>1076227.798</v>
      </c>
      <c r="L84" s="15">
        <v>597485.10800000001</v>
      </c>
      <c r="M84" s="15">
        <v>478742.68999999994</v>
      </c>
      <c r="N84" s="15">
        <v>1044.55</v>
      </c>
      <c r="O84" s="15">
        <f t="shared" si="21"/>
        <v>184.57999999999998</v>
      </c>
      <c r="P84" s="15">
        <v>131.04</v>
      </c>
      <c r="Q84" s="15">
        <v>53.54</v>
      </c>
      <c r="R84" s="15">
        <v>468.02</v>
      </c>
      <c r="S84" s="15">
        <v>391.86</v>
      </c>
      <c r="T84" s="15">
        <v>96.4081187920318</v>
      </c>
      <c r="U84" s="15">
        <v>89.747833473429651</v>
      </c>
      <c r="V84" s="15">
        <v>93.091572160048599</v>
      </c>
      <c r="W84" s="15">
        <f t="shared" si="12"/>
        <v>119.91685552148991</v>
      </c>
      <c r="X84" s="15">
        <f t="shared" si="13"/>
        <v>66.573763942378491</v>
      </c>
      <c r="Y84" s="15">
        <f t="shared" si="14"/>
        <v>53.343091579111423</v>
      </c>
      <c r="Z84" s="15">
        <f t="shared" si="15"/>
        <v>11.220672030376145</v>
      </c>
      <c r="AA84" s="15">
        <f t="shared" si="16"/>
        <v>1.9827788457870172</v>
      </c>
      <c r="AB84" s="15">
        <f t="shared" si="17"/>
        <v>1.407646223599148</v>
      </c>
      <c r="AC84" s="15">
        <f t="shared" si="18"/>
        <v>0.5751326221878692</v>
      </c>
      <c r="AD84" s="15">
        <f t="shared" si="19"/>
        <v>5.0275227836452476</v>
      </c>
      <c r="AE84" s="15">
        <f t="shared" si="20"/>
        <v>4.2094036109551451</v>
      </c>
      <c r="AF84" s="15">
        <v>9540694.9270000011</v>
      </c>
      <c r="AG84" s="15">
        <v>50270683.563999996</v>
      </c>
      <c r="AH84" s="15">
        <f t="shared" si="22"/>
        <v>168259.56321507529</v>
      </c>
      <c r="AI84" s="15">
        <f t="shared" si="23"/>
        <v>886573.07708942972</v>
      </c>
      <c r="AJ84" s="15">
        <v>102.2033799995107</v>
      </c>
      <c r="AK84" s="64">
        <v>-3.9242289999999999E-2</v>
      </c>
      <c r="AL84" s="15"/>
      <c r="AM84" s="15"/>
      <c r="AN84" s="15"/>
      <c r="AO84" s="64"/>
      <c r="AP84" s="64"/>
    </row>
    <row r="85" spans="1:42">
      <c r="A85" s="31">
        <v>36495</v>
      </c>
      <c r="B85" s="14">
        <v>1999</v>
      </c>
      <c r="C85" s="14">
        <v>12</v>
      </c>
      <c r="D85" s="15"/>
      <c r="E85" s="15"/>
      <c r="F85" s="15"/>
      <c r="G85" s="15"/>
      <c r="H85" s="15"/>
      <c r="I85" s="15"/>
      <c r="J85" s="15">
        <v>57.00235761986427</v>
      </c>
      <c r="K85" s="15">
        <v>1249292.496</v>
      </c>
      <c r="L85" s="15">
        <v>760949.10600000003</v>
      </c>
      <c r="M85" s="15">
        <v>488343.39</v>
      </c>
      <c r="N85" s="15">
        <v>1031.8699999999999</v>
      </c>
      <c r="O85" s="15">
        <f t="shared" si="21"/>
        <v>180.54000000000002</v>
      </c>
      <c r="P85" s="15">
        <v>125.04</v>
      </c>
      <c r="Q85" s="15">
        <v>55.5</v>
      </c>
      <c r="R85" s="15">
        <v>466.7</v>
      </c>
      <c r="S85" s="15">
        <v>384.63</v>
      </c>
      <c r="T85" s="15">
        <v>97.675519280459994</v>
      </c>
      <c r="U85" s="15">
        <v>90.136643267679531</v>
      </c>
      <c r="V85" s="15">
        <v>92.281713915301793</v>
      </c>
      <c r="W85" s="15">
        <f t="shared" si="12"/>
        <v>138.59984693350137</v>
      </c>
      <c r="X85" s="15">
        <f t="shared" si="13"/>
        <v>84.421726660066895</v>
      </c>
      <c r="Y85" s="15">
        <f t="shared" si="14"/>
        <v>54.17812027343448</v>
      </c>
      <c r="Z85" s="15">
        <f t="shared" si="15"/>
        <v>11.181738572249245</v>
      </c>
      <c r="AA85" s="15">
        <f t="shared" si="16"/>
        <v>1.9564005948752061</v>
      </c>
      <c r="AB85" s="15">
        <f t="shared" si="17"/>
        <v>1.3549813358989462</v>
      </c>
      <c r="AC85" s="15">
        <f t="shared" si="18"/>
        <v>0.6014192589762597</v>
      </c>
      <c r="AD85" s="15">
        <f t="shared" si="19"/>
        <v>5.05733996692289</v>
      </c>
      <c r="AE85" s="15">
        <f t="shared" si="20"/>
        <v>4.1679980104511491</v>
      </c>
      <c r="AF85" s="15">
        <v>12813970.753782</v>
      </c>
      <c r="AG85" s="15">
        <v>53670529.371552005</v>
      </c>
      <c r="AH85" s="15">
        <f t="shared" si="22"/>
        <v>224797.20644601141</v>
      </c>
      <c r="AI85" s="15">
        <f t="shared" si="23"/>
        <v>941549.29046037944</v>
      </c>
      <c r="AJ85" s="15">
        <v>98.272798750984009</v>
      </c>
      <c r="AK85" s="64">
        <v>-3.9081919999999999E-2</v>
      </c>
      <c r="AL85" s="15"/>
      <c r="AM85" s="15"/>
      <c r="AN85" s="15"/>
      <c r="AO85" s="64"/>
      <c r="AP85" s="64"/>
    </row>
    <row r="86" spans="1:42">
      <c r="A86" s="31">
        <v>36526</v>
      </c>
      <c r="B86" s="14">
        <v>2000</v>
      </c>
      <c r="C86" s="14">
        <v>1</v>
      </c>
      <c r="D86" s="15"/>
      <c r="E86" s="15"/>
      <c r="F86" s="15"/>
      <c r="G86" s="15"/>
      <c r="H86" s="15"/>
      <c r="I86" s="15">
        <v>77.459999999999994</v>
      </c>
      <c r="J86" s="15">
        <v>57.73728731526343</v>
      </c>
      <c r="K86" s="15">
        <v>1011676.3050000001</v>
      </c>
      <c r="L86" s="15">
        <v>550672.26300000004</v>
      </c>
      <c r="M86" s="15">
        <v>461004.04200000002</v>
      </c>
      <c r="N86" s="15">
        <v>846.14627299999995</v>
      </c>
      <c r="O86" s="15">
        <f t="shared" si="21"/>
        <v>130.738033</v>
      </c>
      <c r="P86" s="15">
        <v>93.986951000000005</v>
      </c>
      <c r="Q86" s="15">
        <v>36.751081999999997</v>
      </c>
      <c r="R86" s="15">
        <v>417.81322999999998</v>
      </c>
      <c r="S86" s="15">
        <v>297.59501</v>
      </c>
      <c r="T86" s="15">
        <v>98.383640312658756</v>
      </c>
      <c r="U86" s="15">
        <v>91.777131707779944</v>
      </c>
      <c r="V86" s="15">
        <v>93.284952067352236</v>
      </c>
      <c r="W86" s="15">
        <f t="shared" si="12"/>
        <v>110.23185037218158</v>
      </c>
      <c r="X86" s="15">
        <f t="shared" si="13"/>
        <v>60.001032147458098</v>
      </c>
      <c r="Y86" s="15">
        <f t="shared" si="14"/>
        <v>50.230818224723478</v>
      </c>
      <c r="Z86" s="15">
        <f t="shared" si="15"/>
        <v>9.0705548349221186</v>
      </c>
      <c r="AA86" s="15">
        <f t="shared" si="16"/>
        <v>1.4014911312341827</v>
      </c>
      <c r="AB86" s="15">
        <f t="shared" si="17"/>
        <v>1.0075253180399442</v>
      </c>
      <c r="AC86" s="15">
        <f t="shared" si="18"/>
        <v>0.39396581319423862</v>
      </c>
      <c r="AD86" s="15">
        <f t="shared" si="19"/>
        <v>4.4788920478657328</v>
      </c>
      <c r="AE86" s="15">
        <f t="shared" si="20"/>
        <v>3.190171655822204</v>
      </c>
      <c r="AF86" s="15">
        <v>11542274.48818456</v>
      </c>
      <c r="AG86" s="15">
        <v>52848127.921114556</v>
      </c>
      <c r="AH86" s="15">
        <f t="shared" si="22"/>
        <v>199910.2317564761</v>
      </c>
      <c r="AI86" s="15">
        <f t="shared" si="23"/>
        <v>915320.59053185943</v>
      </c>
      <c r="AJ86" s="15">
        <v>99.532249725093692</v>
      </c>
      <c r="AK86" s="64">
        <v>-2.8413500000000001E-2</v>
      </c>
      <c r="AL86" s="15"/>
      <c r="AM86" s="15"/>
      <c r="AN86" s="15"/>
      <c r="AO86" s="64"/>
      <c r="AP86" s="64"/>
    </row>
    <row r="87" spans="1:42">
      <c r="A87" s="31">
        <v>36557</v>
      </c>
      <c r="B87" s="14">
        <v>2000</v>
      </c>
      <c r="C87" s="14">
        <v>2</v>
      </c>
      <c r="D87" s="15"/>
      <c r="E87" s="15"/>
      <c r="F87" s="15"/>
      <c r="G87" s="15"/>
      <c r="H87" s="15"/>
      <c r="I87" s="15">
        <v>77.150000000000006</v>
      </c>
      <c r="J87" s="15">
        <v>59.066429275687796</v>
      </c>
      <c r="K87" s="15">
        <v>1054098.2680000002</v>
      </c>
      <c r="L87" s="15">
        <v>618483.38599999994</v>
      </c>
      <c r="M87" s="15">
        <v>435614.88200000022</v>
      </c>
      <c r="N87" s="15">
        <v>863.535933</v>
      </c>
      <c r="O87" s="15">
        <f t="shared" si="21"/>
        <v>153.78942699999999</v>
      </c>
      <c r="P87" s="15">
        <v>111.52306299999999</v>
      </c>
      <c r="Q87" s="15">
        <v>42.266364000000003</v>
      </c>
      <c r="R87" s="15">
        <v>431.04446100000001</v>
      </c>
      <c r="S87" s="15">
        <v>278.69921899999997</v>
      </c>
      <c r="T87" s="15">
        <v>101.00120482032946</v>
      </c>
      <c r="U87" s="15">
        <v>95.616242681371816</v>
      </c>
      <c r="V87" s="15">
        <v>94.668417917848686</v>
      </c>
      <c r="W87" s="15">
        <f t="shared" si="12"/>
        <v>110.24259460943681</v>
      </c>
      <c r="X87" s="15">
        <f t="shared" si="13"/>
        <v>64.683924891402825</v>
      </c>
      <c r="Y87" s="15">
        <f t="shared" si="14"/>
        <v>45.558669718033983</v>
      </c>
      <c r="Z87" s="15">
        <f t="shared" si="15"/>
        <v>9.1216897038393387</v>
      </c>
      <c r="AA87" s="15">
        <f t="shared" si="16"/>
        <v>1.6245061487502126</v>
      </c>
      <c r="AB87" s="15">
        <f t="shared" si="17"/>
        <v>1.1780387319536429</v>
      </c>
      <c r="AC87" s="15">
        <f t="shared" si="18"/>
        <v>0.44646741679656976</v>
      </c>
      <c r="AD87" s="15">
        <f t="shared" si="19"/>
        <v>4.5532023295673065</v>
      </c>
      <c r="AE87" s="15">
        <f t="shared" si="20"/>
        <v>2.9439513739613714</v>
      </c>
      <c r="AF87" s="15">
        <v>11508627.918684002</v>
      </c>
      <c r="AG87" s="15">
        <v>51593421.595062003</v>
      </c>
      <c r="AH87" s="15">
        <f t="shared" si="22"/>
        <v>194842.1135289626</v>
      </c>
      <c r="AI87" s="15">
        <f t="shared" si="23"/>
        <v>873481.30279306148</v>
      </c>
      <c r="AJ87" s="15">
        <v>98.073063300633677</v>
      </c>
      <c r="AK87" s="64">
        <v>-2.3263240000000001E-2</v>
      </c>
      <c r="AL87" s="15"/>
      <c r="AM87" s="15"/>
      <c r="AN87" s="15"/>
      <c r="AO87" s="64"/>
      <c r="AP87" s="64"/>
    </row>
    <row r="88" spans="1:42">
      <c r="A88" s="31">
        <v>36586</v>
      </c>
      <c r="B88" s="14">
        <v>2000</v>
      </c>
      <c r="C88" s="14">
        <v>3</v>
      </c>
      <c r="D88" s="15"/>
      <c r="E88" s="15"/>
      <c r="F88" s="15"/>
      <c r="G88" s="15"/>
      <c r="H88" s="15"/>
      <c r="I88" s="15">
        <v>80.099999999999994</v>
      </c>
      <c r="J88" s="15">
        <v>60.076974165755338</v>
      </c>
      <c r="K88" s="15">
        <v>1053545.8540000001</v>
      </c>
      <c r="L88" s="15">
        <v>552189.777</v>
      </c>
      <c r="M88" s="15">
        <v>501356.07700000005</v>
      </c>
      <c r="N88" s="15">
        <v>1078.9722899999999</v>
      </c>
      <c r="O88" s="15">
        <f t="shared" si="21"/>
        <v>197.63897600000001</v>
      </c>
      <c r="P88" s="15">
        <v>130.434292</v>
      </c>
      <c r="Q88" s="15">
        <v>67.204684</v>
      </c>
      <c r="R88" s="15">
        <v>509.574431</v>
      </c>
      <c r="S88" s="15">
        <v>371.75888299999997</v>
      </c>
      <c r="T88" s="15">
        <v>100.06512884696129</v>
      </c>
      <c r="U88" s="15">
        <v>95.355325466675595</v>
      </c>
      <c r="V88" s="15">
        <v>95.293262063861604</v>
      </c>
      <c r="W88" s="15">
        <f t="shared" si="12"/>
        <v>110.48631514221921</v>
      </c>
      <c r="X88" s="15">
        <f t="shared" si="13"/>
        <v>57.908645825237848</v>
      </c>
      <c r="Y88" s="15">
        <f t="shared" si="14"/>
        <v>52.577669316981357</v>
      </c>
      <c r="Z88" s="15">
        <f t="shared" si="15"/>
        <v>11.322650380851872</v>
      </c>
      <c r="AA88" s="15">
        <f t="shared" si="16"/>
        <v>2.0740078754734048</v>
      </c>
      <c r="AB88" s="15">
        <f t="shared" si="17"/>
        <v>1.3687672053097346</v>
      </c>
      <c r="AC88" s="15">
        <f t="shared" si="18"/>
        <v>0.70524067016367009</v>
      </c>
      <c r="AD88" s="15">
        <f t="shared" si="19"/>
        <v>5.347434015413433</v>
      </c>
      <c r="AE88" s="15">
        <f t="shared" si="20"/>
        <v>3.9012084899650361</v>
      </c>
      <c r="AF88" s="15">
        <v>11751272.662473999</v>
      </c>
      <c r="AG88" s="15">
        <v>51624896.581653997</v>
      </c>
      <c r="AH88" s="15">
        <f t="shared" si="22"/>
        <v>195603.60397066033</v>
      </c>
      <c r="AI88" s="15">
        <f t="shared" si="23"/>
        <v>859312.52861068468</v>
      </c>
      <c r="AJ88" s="15">
        <v>97.185968062921461</v>
      </c>
      <c r="AK88" s="64">
        <v>-2.0396520000000001E-2</v>
      </c>
      <c r="AL88" s="15"/>
      <c r="AM88" s="15"/>
      <c r="AN88" s="15"/>
      <c r="AO88" s="64"/>
      <c r="AP88" s="64"/>
    </row>
    <row r="89" spans="1:42">
      <c r="A89" s="31">
        <v>36617</v>
      </c>
      <c r="B89" s="14">
        <v>2000</v>
      </c>
      <c r="C89" s="14">
        <v>4</v>
      </c>
      <c r="D89" s="15"/>
      <c r="E89" s="15"/>
      <c r="F89" s="15"/>
      <c r="G89" s="15"/>
      <c r="H89" s="15"/>
      <c r="I89" s="15">
        <v>79.55</v>
      </c>
      <c r="J89" s="15">
        <v>60.675413625085127</v>
      </c>
      <c r="K89" s="15">
        <v>886358.96</v>
      </c>
      <c r="L89" s="15">
        <v>500910.83599999995</v>
      </c>
      <c r="M89" s="15">
        <v>385448.12400000001</v>
      </c>
      <c r="N89" s="15">
        <v>868.57165599999996</v>
      </c>
      <c r="O89" s="15">
        <f t="shared" si="21"/>
        <v>162.14557500000001</v>
      </c>
      <c r="P89" s="15">
        <v>100.36919399999999</v>
      </c>
      <c r="Q89" s="15">
        <v>61.776381000000001</v>
      </c>
      <c r="R89" s="15">
        <v>449.48728299999999</v>
      </c>
      <c r="S89" s="15">
        <v>256.93879800000002</v>
      </c>
      <c r="T89" s="15">
        <v>95.841723744216736</v>
      </c>
      <c r="U89" s="15">
        <v>92.51329950425125</v>
      </c>
      <c r="V89" s="15">
        <v>96.527165716626286</v>
      </c>
      <c r="W89" s="15">
        <f t="shared" si="12"/>
        <v>95.808815029807604</v>
      </c>
      <c r="X89" s="15">
        <f t="shared" si="13"/>
        <v>54.144737965699917</v>
      </c>
      <c r="Y89" s="15">
        <f t="shared" si="14"/>
        <v>41.664077064107694</v>
      </c>
      <c r="Z89" s="15">
        <f t="shared" si="15"/>
        <v>8.998209463125189</v>
      </c>
      <c r="AA89" s="15">
        <f t="shared" si="16"/>
        <v>1.6797921475909585</v>
      </c>
      <c r="AB89" s="15">
        <f t="shared" si="17"/>
        <v>1.0398025597752731</v>
      </c>
      <c r="AC89" s="15">
        <f t="shared" si="18"/>
        <v>0.63998958781568527</v>
      </c>
      <c r="AD89" s="15">
        <f t="shared" si="19"/>
        <v>4.6565884294122419</v>
      </c>
      <c r="AE89" s="15">
        <f t="shared" si="20"/>
        <v>2.6618288861219894</v>
      </c>
      <c r="AF89" s="15">
        <v>11901641.463599999</v>
      </c>
      <c r="AG89" s="15">
        <v>51767548.867229998</v>
      </c>
      <c r="AH89" s="15">
        <f t="shared" si="22"/>
        <v>196152.62183691954</v>
      </c>
      <c r="AI89" s="15">
        <f t="shared" si="23"/>
        <v>853188.23184466374</v>
      </c>
      <c r="AJ89" s="15">
        <v>97.609681917534616</v>
      </c>
      <c r="AK89" s="64">
        <v>-9.7571299999999993E-3</v>
      </c>
      <c r="AL89" s="15"/>
      <c r="AM89" s="15"/>
      <c r="AN89" s="15"/>
      <c r="AO89" s="64"/>
      <c r="AP89" s="64"/>
    </row>
    <row r="90" spans="1:42">
      <c r="A90" s="31">
        <v>36647</v>
      </c>
      <c r="B90" s="14">
        <v>2000</v>
      </c>
      <c r="C90" s="14">
        <v>5</v>
      </c>
      <c r="D90" s="15"/>
      <c r="E90" s="15"/>
      <c r="F90" s="15"/>
      <c r="G90" s="15"/>
      <c r="H90" s="15"/>
      <c r="I90" s="15">
        <v>81.92</v>
      </c>
      <c r="J90" s="15">
        <v>60.991703020358258</v>
      </c>
      <c r="K90" s="15">
        <v>1146258.267</v>
      </c>
      <c r="L90" s="15">
        <v>604854.42600000009</v>
      </c>
      <c r="M90" s="15">
        <v>541403.8409999999</v>
      </c>
      <c r="N90" s="15">
        <v>1049.8487250000001</v>
      </c>
      <c r="O90" s="15">
        <f t="shared" si="21"/>
        <v>204.36290400000001</v>
      </c>
      <c r="P90" s="15">
        <v>129.14663300000001</v>
      </c>
      <c r="Q90" s="15">
        <v>75.216271000000006</v>
      </c>
      <c r="R90" s="15">
        <v>547.28955499999995</v>
      </c>
      <c r="S90" s="15">
        <v>298.36332099999998</v>
      </c>
      <c r="T90" s="15">
        <v>100.64111852522932</v>
      </c>
      <c r="U90" s="15">
        <v>98.90906390712847</v>
      </c>
      <c r="V90" s="15">
        <v>98.278979165293507</v>
      </c>
      <c r="W90" s="15">
        <f t="shared" si="12"/>
        <v>115.89011377928813</v>
      </c>
      <c r="X90" s="15">
        <f t="shared" si="13"/>
        <v>61.152578146724089</v>
      </c>
      <c r="Y90" s="15">
        <f t="shared" si="14"/>
        <v>54.737535632564047</v>
      </c>
      <c r="Z90" s="15">
        <f t="shared" si="15"/>
        <v>10.682332416520932</v>
      </c>
      <c r="AA90" s="15">
        <f t="shared" si="16"/>
        <v>2.0794162264983034</v>
      </c>
      <c r="AB90" s="15">
        <f t="shared" si="17"/>
        <v>1.3140819542171962</v>
      </c>
      <c r="AC90" s="15">
        <f t="shared" si="18"/>
        <v>0.76533427228110729</v>
      </c>
      <c r="AD90" s="15">
        <f t="shared" si="19"/>
        <v>5.5687346332680594</v>
      </c>
      <c r="AE90" s="15">
        <f t="shared" si="20"/>
        <v>3.0358813607352242</v>
      </c>
      <c r="AF90" s="15">
        <v>12400967.523800001</v>
      </c>
      <c r="AG90" s="15">
        <v>52601011.582430005</v>
      </c>
      <c r="AH90" s="15">
        <f t="shared" si="22"/>
        <v>203322.20465561873</v>
      </c>
      <c r="AI90" s="15">
        <f t="shared" si="23"/>
        <v>862428.96947593766</v>
      </c>
      <c r="AJ90" s="15">
        <v>99.607844927707589</v>
      </c>
      <c r="AK90" s="64">
        <v>3.3794699999999999E-3</v>
      </c>
      <c r="AL90" s="15"/>
      <c r="AM90" s="15"/>
      <c r="AN90" s="15"/>
      <c r="AO90" s="64"/>
      <c r="AP90" s="64"/>
    </row>
    <row r="91" spans="1:42">
      <c r="A91" s="31">
        <v>36678</v>
      </c>
      <c r="B91" s="14">
        <v>2000</v>
      </c>
      <c r="C91" s="14">
        <v>6</v>
      </c>
      <c r="D91" s="15"/>
      <c r="E91" s="15"/>
      <c r="F91" s="15"/>
      <c r="G91" s="15"/>
      <c r="H91" s="15"/>
      <c r="I91" s="15">
        <v>82.2</v>
      </c>
      <c r="J91" s="15">
        <v>60.979885743202956</v>
      </c>
      <c r="K91" s="15">
        <v>1153955.79</v>
      </c>
      <c r="L91" s="15">
        <v>620430.76599999995</v>
      </c>
      <c r="M91" s="15">
        <v>533525.02400000009</v>
      </c>
      <c r="N91" s="15">
        <v>968.47009400000002</v>
      </c>
      <c r="O91" s="15">
        <f t="shared" si="21"/>
        <v>185.11755399999998</v>
      </c>
      <c r="P91" s="15">
        <v>116.60168</v>
      </c>
      <c r="Q91" s="15">
        <v>68.515873999999997</v>
      </c>
      <c r="R91" s="15">
        <v>526.81569999999999</v>
      </c>
      <c r="S91" s="15">
        <v>256.53683999999998</v>
      </c>
      <c r="T91" s="15">
        <v>102.6263350086476</v>
      </c>
      <c r="U91" s="15">
        <v>103.61521359706552</v>
      </c>
      <c r="V91" s="15">
        <v>100.96357196068104</v>
      </c>
      <c r="W91" s="15">
        <f t="shared" si="12"/>
        <v>111.36933949559325</v>
      </c>
      <c r="X91" s="15">
        <f t="shared" si="13"/>
        <v>59.87834647648414</v>
      </c>
      <c r="Y91" s="15">
        <f t="shared" si="14"/>
        <v>51.490993019109119</v>
      </c>
      <c r="Z91" s="15">
        <f t="shared" si="15"/>
        <v>9.5922724918761606</v>
      </c>
      <c r="AA91" s="15">
        <f t="shared" si="16"/>
        <v>1.8335083674742771</v>
      </c>
      <c r="AB91" s="15">
        <f t="shared" si="17"/>
        <v>1.154888617108446</v>
      </c>
      <c r="AC91" s="15">
        <f t="shared" si="18"/>
        <v>0.67861975036583122</v>
      </c>
      <c r="AD91" s="15">
        <f t="shared" si="19"/>
        <v>5.2178789811949358</v>
      </c>
      <c r="AE91" s="15">
        <f t="shared" si="20"/>
        <v>2.5408851432069475</v>
      </c>
      <c r="AF91" s="15">
        <v>12723611.209713999</v>
      </c>
      <c r="AG91" s="15">
        <v>52995648.439153999</v>
      </c>
      <c r="AH91" s="15">
        <f t="shared" si="22"/>
        <v>208652.59182831808</v>
      </c>
      <c r="AI91" s="15">
        <f t="shared" si="23"/>
        <v>869067.68999745278</v>
      </c>
      <c r="AJ91" s="15">
        <v>104.13549970898428</v>
      </c>
      <c r="AK91" s="64">
        <v>1.226531E-2</v>
      </c>
      <c r="AL91" s="15"/>
      <c r="AM91" s="15"/>
      <c r="AN91" s="15"/>
      <c r="AO91" s="64"/>
      <c r="AP91" s="64"/>
    </row>
    <row r="92" spans="1:42">
      <c r="A92" s="31">
        <v>36708</v>
      </c>
      <c r="B92" s="14">
        <v>2000</v>
      </c>
      <c r="C92" s="14">
        <v>7</v>
      </c>
      <c r="D92" s="15"/>
      <c r="E92" s="15"/>
      <c r="F92" s="15"/>
      <c r="G92" s="15"/>
      <c r="H92" s="15"/>
      <c r="I92" s="15">
        <v>83.71</v>
      </c>
      <c r="J92" s="15">
        <v>60.956196921904592</v>
      </c>
      <c r="K92" s="15">
        <v>1104407.8730000001</v>
      </c>
      <c r="L92" s="15">
        <v>566061.39900000009</v>
      </c>
      <c r="M92" s="15">
        <v>538346.47400000005</v>
      </c>
      <c r="N92" s="15">
        <v>866.27153599999997</v>
      </c>
      <c r="O92" s="15">
        <f t="shared" si="21"/>
        <v>165.328506</v>
      </c>
      <c r="P92" s="15">
        <v>101.930491</v>
      </c>
      <c r="Q92" s="15">
        <v>63.398015000000001</v>
      </c>
      <c r="R92" s="15">
        <v>492.19402600000001</v>
      </c>
      <c r="S92" s="15">
        <v>208.74900400000001</v>
      </c>
      <c r="T92" s="15">
        <v>100.71800988189995</v>
      </c>
      <c r="U92" s="15">
        <v>103.28520998809125</v>
      </c>
      <c r="V92" s="15">
        <v>102.54889876120623</v>
      </c>
      <c r="W92" s="15">
        <f t="shared" si="12"/>
        <v>106.92797866483865</v>
      </c>
      <c r="X92" s="15">
        <f t="shared" si="13"/>
        <v>54.805658919148897</v>
      </c>
      <c r="Y92" s="15">
        <f t="shared" si="14"/>
        <v>52.122319745689744</v>
      </c>
      <c r="Z92" s="15">
        <f t="shared" si="15"/>
        <v>8.4473996938493343</v>
      </c>
      <c r="AA92" s="15">
        <f t="shared" si="16"/>
        <v>1.6121919201197996</v>
      </c>
      <c r="AB92" s="15">
        <f t="shared" si="17"/>
        <v>0.99396963040386965</v>
      </c>
      <c r="AC92" s="15">
        <f t="shared" si="18"/>
        <v>0.61822228971592985</v>
      </c>
      <c r="AD92" s="15">
        <f t="shared" si="19"/>
        <v>4.7996032326599174</v>
      </c>
      <c r="AE92" s="15">
        <f t="shared" si="20"/>
        <v>2.0356045410696186</v>
      </c>
      <c r="AF92" s="15">
        <v>12919981.939641818</v>
      </c>
      <c r="AG92" s="15">
        <v>52952941.529501811</v>
      </c>
      <c r="AH92" s="15">
        <f t="shared" si="22"/>
        <v>211955.18408398321</v>
      </c>
      <c r="AI92" s="15">
        <f t="shared" si="23"/>
        <v>868704.81105216697</v>
      </c>
      <c r="AJ92" s="15">
        <v>105.91184067421642</v>
      </c>
      <c r="AK92" s="64">
        <v>1.938697E-2</v>
      </c>
      <c r="AL92" s="15"/>
      <c r="AM92" s="15"/>
      <c r="AN92" s="15"/>
      <c r="AO92" s="64"/>
      <c r="AP92" s="64"/>
    </row>
    <row r="93" spans="1:42">
      <c r="A93" s="31">
        <v>36739</v>
      </c>
      <c r="B93" s="14">
        <v>2000</v>
      </c>
      <c r="C93" s="14">
        <v>8</v>
      </c>
      <c r="D93" s="15"/>
      <c r="E93" s="15"/>
      <c r="F93" s="15"/>
      <c r="G93" s="15"/>
      <c r="H93" s="15"/>
      <c r="I93" s="15">
        <v>83.62</v>
      </c>
      <c r="J93" s="15">
        <v>61.148598311794402</v>
      </c>
      <c r="K93" s="15">
        <v>1242390.5549999999</v>
      </c>
      <c r="L93" s="15">
        <v>625779.34499999997</v>
      </c>
      <c r="M93" s="15">
        <v>616611.21</v>
      </c>
      <c r="N93" s="15">
        <v>1025.699431</v>
      </c>
      <c r="O93" s="15">
        <f t="shared" si="21"/>
        <v>191.91274799999999</v>
      </c>
      <c r="P93" s="15">
        <v>120.123983</v>
      </c>
      <c r="Q93" s="15">
        <v>71.788764999999998</v>
      </c>
      <c r="R93" s="15">
        <v>567.28769799999998</v>
      </c>
      <c r="S93" s="15">
        <v>266.49243899999999</v>
      </c>
      <c r="T93" s="15">
        <v>101.32976024019192</v>
      </c>
      <c r="U93" s="15">
        <v>104.98511719172583</v>
      </c>
      <c r="V93" s="15">
        <v>103.60738734885908</v>
      </c>
      <c r="W93" s="15">
        <f t="shared" si="12"/>
        <v>118.33968358878168</v>
      </c>
      <c r="X93" s="15">
        <f t="shared" si="13"/>
        <v>59.606481541301683</v>
      </c>
      <c r="Y93" s="15">
        <f t="shared" si="14"/>
        <v>58.733202047479999</v>
      </c>
      <c r="Z93" s="15">
        <f t="shared" si="15"/>
        <v>9.8998677338165209</v>
      </c>
      <c r="AA93" s="15">
        <f t="shared" si="16"/>
        <v>1.8523075710210284</v>
      </c>
      <c r="AB93" s="15">
        <f t="shared" si="17"/>
        <v>1.1594152316140109</v>
      </c>
      <c r="AC93" s="15">
        <f t="shared" si="18"/>
        <v>0.69289233940701755</v>
      </c>
      <c r="AD93" s="15">
        <f t="shared" si="19"/>
        <v>5.4753595522090626</v>
      </c>
      <c r="AE93" s="15">
        <f t="shared" si="20"/>
        <v>2.5721374297634445</v>
      </c>
      <c r="AF93" s="15">
        <v>12606055.998967998</v>
      </c>
      <c r="AG93" s="15">
        <v>52366677.369637996</v>
      </c>
      <c r="AH93" s="15">
        <f t="shared" si="22"/>
        <v>206154.45565391693</v>
      </c>
      <c r="AI93" s="15">
        <f t="shared" si="23"/>
        <v>856383.93708752375</v>
      </c>
      <c r="AJ93" s="15">
        <v>106.06351001715495</v>
      </c>
      <c r="AK93" s="64">
        <v>2.7714780000000001E-2</v>
      </c>
      <c r="AL93" s="15"/>
      <c r="AM93" s="15"/>
      <c r="AN93" s="15"/>
      <c r="AO93" s="64"/>
      <c r="AP93" s="64"/>
    </row>
    <row r="94" spans="1:42">
      <c r="A94" s="31">
        <v>36770</v>
      </c>
      <c r="B94" s="14">
        <v>2000</v>
      </c>
      <c r="C94" s="14">
        <v>9</v>
      </c>
      <c r="D94" s="15"/>
      <c r="E94" s="15"/>
      <c r="F94" s="15"/>
      <c r="G94" s="15"/>
      <c r="H94" s="15"/>
      <c r="I94" s="15">
        <v>85.17</v>
      </c>
      <c r="J94" s="15">
        <v>61.409073100370925</v>
      </c>
      <c r="K94" s="15">
        <v>1102913.078</v>
      </c>
      <c r="L94" s="15">
        <v>530706.80200000003</v>
      </c>
      <c r="M94" s="15">
        <v>572206.27599999995</v>
      </c>
      <c r="N94" s="15">
        <v>988.48265500000002</v>
      </c>
      <c r="O94" s="15">
        <f t="shared" si="21"/>
        <v>185.14475200000001</v>
      </c>
      <c r="P94" s="15">
        <v>116.041543</v>
      </c>
      <c r="Q94" s="15">
        <v>69.103209000000007</v>
      </c>
      <c r="R94" s="15">
        <v>553.37687800000003</v>
      </c>
      <c r="S94" s="15">
        <v>249.96102500000001</v>
      </c>
      <c r="T94" s="15">
        <v>103.69494277400888</v>
      </c>
      <c r="U94" s="15">
        <v>108.29655473796356</v>
      </c>
      <c r="V94" s="15">
        <v>104.43764357340295</v>
      </c>
      <c r="W94" s="15">
        <f t="shared" si="12"/>
        <v>101.84193584630923</v>
      </c>
      <c r="X94" s="15">
        <f t="shared" si="13"/>
        <v>49.004957109125819</v>
      </c>
      <c r="Y94" s="15">
        <f t="shared" si="14"/>
        <v>52.836978737183408</v>
      </c>
      <c r="Z94" s="15">
        <f t="shared" si="15"/>
        <v>9.4648119315834123</v>
      </c>
      <c r="AA94" s="15">
        <f t="shared" si="16"/>
        <v>1.7727779530938275</v>
      </c>
      <c r="AB94" s="15">
        <f t="shared" si="17"/>
        <v>1.1111083995153661</v>
      </c>
      <c r="AC94" s="15">
        <f t="shared" si="18"/>
        <v>0.66166955357846147</v>
      </c>
      <c r="AD94" s="15">
        <f t="shared" si="19"/>
        <v>5.298634276548615</v>
      </c>
      <c r="AE94" s="15">
        <f t="shared" si="20"/>
        <v>2.3933997019409712</v>
      </c>
      <c r="AF94" s="15">
        <v>12613668.46735375</v>
      </c>
      <c r="AG94" s="15">
        <v>51825562.850773744</v>
      </c>
      <c r="AH94" s="15">
        <f t="shared" si="22"/>
        <v>205403.98723714918</v>
      </c>
      <c r="AI94" s="15">
        <f t="shared" si="23"/>
        <v>843939.83224704792</v>
      </c>
      <c r="AJ94" s="15">
        <v>106.47817472275456</v>
      </c>
      <c r="AK94" s="64">
        <v>2.7064310000000001E-2</v>
      </c>
      <c r="AL94" s="15"/>
      <c r="AM94" s="15"/>
      <c r="AN94" s="15"/>
      <c r="AO94" s="64"/>
      <c r="AP94" s="64"/>
    </row>
    <row r="95" spans="1:42">
      <c r="A95" s="31">
        <v>36800</v>
      </c>
      <c r="B95" s="14">
        <v>2000</v>
      </c>
      <c r="C95" s="14">
        <v>10</v>
      </c>
      <c r="D95" s="15"/>
      <c r="E95" s="15"/>
      <c r="F95" s="15"/>
      <c r="G95" s="15"/>
      <c r="H95" s="15"/>
      <c r="I95" s="15">
        <v>89.3</v>
      </c>
      <c r="J95" s="15">
        <v>61.503048713136778</v>
      </c>
      <c r="K95" s="15">
        <v>981716.38199999998</v>
      </c>
      <c r="L95" s="15">
        <v>465317.44300000003</v>
      </c>
      <c r="M95" s="15">
        <v>516398.93899999995</v>
      </c>
      <c r="N95" s="15">
        <v>960.94234900000004</v>
      </c>
      <c r="O95" s="15">
        <f t="shared" si="21"/>
        <v>195.50566900000001</v>
      </c>
      <c r="P95" s="15">
        <v>126.621207</v>
      </c>
      <c r="Q95" s="15">
        <v>68.884461999999999</v>
      </c>
      <c r="R95" s="15">
        <v>510.04654099999999</v>
      </c>
      <c r="S95" s="15">
        <v>255.38951899999998</v>
      </c>
      <c r="T95" s="15">
        <v>100.74809828394447</v>
      </c>
      <c r="U95" s="15">
        <v>104.48183207749958</v>
      </c>
      <c r="V95" s="15">
        <v>103.70600920230982</v>
      </c>
      <c r="W95" s="15">
        <f t="shared" si="12"/>
        <v>93.960486955455579</v>
      </c>
      <c r="X95" s="15">
        <f t="shared" si="13"/>
        <v>44.535727766991116</v>
      </c>
      <c r="Y95" s="15">
        <f t="shared" si="14"/>
        <v>49.424759188464478</v>
      </c>
      <c r="Z95" s="15">
        <f t="shared" si="15"/>
        <v>9.2660237954523197</v>
      </c>
      <c r="AA95" s="15">
        <f t="shared" si="16"/>
        <v>1.885191325978105</v>
      </c>
      <c r="AB95" s="15">
        <f t="shared" si="17"/>
        <v>1.2209630664023257</v>
      </c>
      <c r="AC95" s="15">
        <f t="shared" si="18"/>
        <v>0.66422825957577925</v>
      </c>
      <c r="AD95" s="15">
        <f t="shared" si="19"/>
        <v>4.9181965917230555</v>
      </c>
      <c r="AE95" s="15">
        <f t="shared" si="20"/>
        <v>2.4626298993126405</v>
      </c>
      <c r="AF95" s="15">
        <v>12603436.478532</v>
      </c>
      <c r="AG95" s="15">
        <v>52172895.400141999</v>
      </c>
      <c r="AH95" s="15">
        <f t="shared" si="22"/>
        <v>204923.76788209463</v>
      </c>
      <c r="AI95" s="15">
        <f t="shared" si="23"/>
        <v>848297.71030518203</v>
      </c>
      <c r="AJ95" s="15">
        <v>103.90512461422713</v>
      </c>
      <c r="AK95" s="64">
        <v>3.4496010000000001E-2</v>
      </c>
      <c r="AL95" s="15"/>
      <c r="AM95" s="15"/>
      <c r="AN95" s="15"/>
      <c r="AO95" s="64"/>
      <c r="AP95" s="64"/>
    </row>
    <row r="96" spans="1:42">
      <c r="A96" s="31">
        <v>36831</v>
      </c>
      <c r="B96" s="14">
        <v>2000</v>
      </c>
      <c r="C96" s="14">
        <v>11</v>
      </c>
      <c r="D96" s="15"/>
      <c r="E96" s="15"/>
      <c r="F96" s="15"/>
      <c r="G96" s="15"/>
      <c r="H96" s="15"/>
      <c r="I96" s="15">
        <v>92.08</v>
      </c>
      <c r="J96" s="15">
        <v>61.705026887827351</v>
      </c>
      <c r="K96" s="15">
        <v>1192681.2540000002</v>
      </c>
      <c r="L96" s="15">
        <v>630939.74600000004</v>
      </c>
      <c r="M96" s="15">
        <v>561741.50800000015</v>
      </c>
      <c r="N96" s="15">
        <v>1027.514095</v>
      </c>
      <c r="O96" s="15">
        <f t="shared" si="21"/>
        <v>207.98004299999999</v>
      </c>
      <c r="P96" s="15">
        <v>139.485266</v>
      </c>
      <c r="Q96" s="15">
        <v>68.494776999999999</v>
      </c>
      <c r="R96" s="15">
        <v>500.192812</v>
      </c>
      <c r="S96" s="15">
        <v>319.34124000000003</v>
      </c>
      <c r="T96" s="15">
        <v>99.897468570931522</v>
      </c>
      <c r="U96" s="15">
        <v>103.18780096371655</v>
      </c>
      <c r="V96" s="15">
        <v>103.29370948018443</v>
      </c>
      <c r="W96" s="15">
        <f t="shared" si="12"/>
        <v>115.58355182114765</v>
      </c>
      <c r="X96" s="15">
        <f t="shared" si="13"/>
        <v>61.144800073979141</v>
      </c>
      <c r="Y96" s="15">
        <f t="shared" si="14"/>
        <v>54.438751747168517</v>
      </c>
      <c r="Z96" s="15">
        <f t="shared" si="15"/>
        <v>9.9474992249853837</v>
      </c>
      <c r="AA96" s="15">
        <f t="shared" si="16"/>
        <v>2.0134821766653497</v>
      </c>
      <c r="AB96" s="15">
        <f t="shared" si="17"/>
        <v>1.3503752232536332</v>
      </c>
      <c r="AC96" s="15">
        <f t="shared" si="18"/>
        <v>0.6631069534117161</v>
      </c>
      <c r="AD96" s="15">
        <f t="shared" si="19"/>
        <v>4.8424324628980004</v>
      </c>
      <c r="AE96" s="15">
        <f t="shared" si="20"/>
        <v>3.0915845854220341</v>
      </c>
      <c r="AF96" s="15">
        <v>13746819.5135241</v>
      </c>
      <c r="AG96" s="15">
        <v>53443368.068624094</v>
      </c>
      <c r="AH96" s="15">
        <f t="shared" si="22"/>
        <v>222782.81376514491</v>
      </c>
      <c r="AI96" s="15">
        <f t="shared" si="23"/>
        <v>866110.44130615157</v>
      </c>
      <c r="AJ96" s="15">
        <v>101.88608832959916</v>
      </c>
      <c r="AK96" s="64">
        <v>3.823331E-2</v>
      </c>
      <c r="AL96" s="15"/>
      <c r="AM96" s="15"/>
      <c r="AN96" s="15"/>
      <c r="AO96" s="64"/>
      <c r="AP96" s="64"/>
    </row>
    <row r="97" spans="1:42">
      <c r="A97" s="31">
        <v>36861</v>
      </c>
      <c r="B97" s="14">
        <v>2000</v>
      </c>
      <c r="C97" s="14">
        <v>12</v>
      </c>
      <c r="D97" s="15"/>
      <c r="E97" s="15"/>
      <c r="F97" s="15"/>
      <c r="G97" s="15"/>
      <c r="H97" s="15"/>
      <c r="I97" s="15">
        <v>92.96</v>
      </c>
      <c r="J97" s="15">
        <v>61.989027321008273</v>
      </c>
      <c r="K97" s="15">
        <v>1228398.2609999999</v>
      </c>
      <c r="L97" s="15">
        <v>680778.43599999999</v>
      </c>
      <c r="M97" s="15">
        <v>547619.82499999995</v>
      </c>
      <c r="N97" s="15">
        <v>994.05537900000002</v>
      </c>
      <c r="O97" s="15">
        <f t="shared" si="21"/>
        <v>190.502442</v>
      </c>
      <c r="P97" s="15">
        <v>121.59200800000001</v>
      </c>
      <c r="Q97" s="15">
        <v>68.910433999999995</v>
      </c>
      <c r="R97" s="15">
        <v>457.93312099999997</v>
      </c>
      <c r="S97" s="15">
        <v>345.61981600000001</v>
      </c>
      <c r="T97" s="15">
        <v>95.386264336944492</v>
      </c>
      <c r="U97" s="15">
        <v>99.557837061913972</v>
      </c>
      <c r="V97" s="15">
        <v>104.37334741429198</v>
      </c>
      <c r="W97" s="15">
        <f t="shared" si="12"/>
        <v>123.38539056810485</v>
      </c>
      <c r="X97" s="15">
        <f t="shared" si="13"/>
        <v>68.380195481409558</v>
      </c>
      <c r="Y97" s="15">
        <f t="shared" si="14"/>
        <v>55.005195086695274</v>
      </c>
      <c r="Z97" s="15">
        <f t="shared" si="15"/>
        <v>9.5240346661899107</v>
      </c>
      <c r="AA97" s="15">
        <f t="shared" si="16"/>
        <v>1.8252019957148011</v>
      </c>
      <c r="AB97" s="15">
        <f t="shared" si="17"/>
        <v>1.1649718152409305</v>
      </c>
      <c r="AC97" s="15">
        <f t="shared" si="18"/>
        <v>0.66023018047387061</v>
      </c>
      <c r="AD97" s="15">
        <f t="shared" si="19"/>
        <v>4.3874526624341508</v>
      </c>
      <c r="AE97" s="15">
        <f t="shared" si="20"/>
        <v>3.3113800080409592</v>
      </c>
      <c r="AF97" s="15">
        <v>16720781.522329502</v>
      </c>
      <c r="AG97" s="15">
        <v>56663646.7039195</v>
      </c>
      <c r="AH97" s="15">
        <f t="shared" si="22"/>
        <v>269737.76239045418</v>
      </c>
      <c r="AI97" s="15">
        <f t="shared" si="23"/>
        <v>914091.5602770882</v>
      </c>
      <c r="AJ97" s="15">
        <v>104.97885344390865</v>
      </c>
      <c r="AK97" s="64">
        <v>4.2994709999999998E-2</v>
      </c>
      <c r="AL97" s="15"/>
      <c r="AM97" s="15"/>
      <c r="AN97" s="15"/>
      <c r="AO97" s="64"/>
      <c r="AP97" s="64"/>
    </row>
    <row r="98" spans="1:42">
      <c r="A98" s="31">
        <v>36892</v>
      </c>
      <c r="B98" s="14">
        <v>2001</v>
      </c>
      <c r="C98" s="14">
        <v>1</v>
      </c>
      <c r="D98" s="15">
        <v>67.018317584438762</v>
      </c>
      <c r="E98" s="15">
        <v>67.14718743798106</v>
      </c>
      <c r="F98" s="15">
        <v>104.75154647047729</v>
      </c>
      <c r="G98" s="15"/>
      <c r="H98" s="15"/>
      <c r="I98" s="15">
        <v>81.599999999999994</v>
      </c>
      <c r="J98" s="15">
        <v>62.640435326446493</v>
      </c>
      <c r="K98" s="15">
        <v>1017194.943</v>
      </c>
      <c r="L98" s="15">
        <v>526735.01899999997</v>
      </c>
      <c r="M98" s="15">
        <v>490459.924</v>
      </c>
      <c r="N98" s="15">
        <v>959.96478300000001</v>
      </c>
      <c r="O98" s="15">
        <f t="shared" si="21"/>
        <v>155.89465899999999</v>
      </c>
      <c r="P98" s="15">
        <v>105.022186</v>
      </c>
      <c r="Q98" s="15">
        <v>50.872472999999999</v>
      </c>
      <c r="R98" s="15">
        <v>460.57466499999998</v>
      </c>
      <c r="S98" s="15">
        <v>343.478767</v>
      </c>
      <c r="T98" s="15">
        <v>95.725300232235227</v>
      </c>
      <c r="U98" s="15">
        <v>101.49482163530456</v>
      </c>
      <c r="V98" s="15">
        <v>106.0271645939706</v>
      </c>
      <c r="W98" s="15">
        <f t="shared" si="12"/>
        <v>100.22136367262434</v>
      </c>
      <c r="X98" s="15">
        <f t="shared" si="13"/>
        <v>51.897723500878328</v>
      </c>
      <c r="Y98" s="15">
        <f t="shared" si="14"/>
        <v>48.323640171746007</v>
      </c>
      <c r="Z98" s="15">
        <f t="shared" si="15"/>
        <v>9.0539512838636256</v>
      </c>
      <c r="AA98" s="15">
        <f t="shared" si="16"/>
        <v>1.4703275297136937</v>
      </c>
      <c r="AB98" s="15">
        <f t="shared" si="17"/>
        <v>0.99052149892134589</v>
      </c>
      <c r="AC98" s="15">
        <f t="shared" si="18"/>
        <v>0.47980603079234796</v>
      </c>
      <c r="AD98" s="15">
        <f t="shared" si="19"/>
        <v>4.3439307913567582</v>
      </c>
      <c r="AE98" s="15">
        <f t="shared" si="20"/>
        <v>3.2395355314399539</v>
      </c>
      <c r="AF98" s="15">
        <v>14229158.672081511</v>
      </c>
      <c r="AG98" s="15">
        <v>56528325.707171515</v>
      </c>
      <c r="AH98" s="15">
        <f t="shared" si="22"/>
        <v>227156.12683607946</v>
      </c>
      <c r="AI98" s="15">
        <f t="shared" si="23"/>
        <v>902425.49261635682</v>
      </c>
      <c r="AJ98" s="15">
        <v>106.67459090429428</v>
      </c>
      <c r="AK98" s="64">
        <v>4.601338E-2</v>
      </c>
      <c r="AL98" s="15"/>
      <c r="AM98" s="15"/>
      <c r="AN98" s="15"/>
      <c r="AO98" s="64"/>
      <c r="AP98" s="64"/>
    </row>
    <row r="99" spans="1:42">
      <c r="A99" s="31">
        <v>36923</v>
      </c>
      <c r="B99" s="14">
        <v>2001</v>
      </c>
      <c r="C99" s="14">
        <v>2</v>
      </c>
      <c r="D99" s="15">
        <v>67.673668510070272</v>
      </c>
      <c r="E99" s="15">
        <v>68.163173869326798</v>
      </c>
      <c r="F99" s="15">
        <v>109.27030606866602</v>
      </c>
      <c r="G99" s="15"/>
      <c r="H99" s="15"/>
      <c r="I99" s="15">
        <v>76.37</v>
      </c>
      <c r="J99" s="15">
        <v>63.826156891886377</v>
      </c>
      <c r="K99" s="15">
        <v>964437.34199999995</v>
      </c>
      <c r="L99" s="15">
        <v>462369.42700000003</v>
      </c>
      <c r="M99" s="15">
        <v>502067.91499999992</v>
      </c>
      <c r="N99" s="15">
        <v>1093.365468</v>
      </c>
      <c r="O99" s="15">
        <f t="shared" si="21"/>
        <v>197.85585900000001</v>
      </c>
      <c r="P99" s="15">
        <v>121.470045</v>
      </c>
      <c r="Q99" s="15">
        <v>76.385813999999996</v>
      </c>
      <c r="R99" s="15">
        <v>472.17370200000005</v>
      </c>
      <c r="S99" s="15">
        <v>423.33590700000002</v>
      </c>
      <c r="T99" s="15">
        <v>95.992713195859793</v>
      </c>
      <c r="U99" s="15">
        <v>102.70520357175963</v>
      </c>
      <c r="V99" s="15">
        <v>106.99270825088976</v>
      </c>
      <c r="W99" s="15">
        <f t="shared" si="12"/>
        <v>93.90345459236174</v>
      </c>
      <c r="X99" s="15">
        <f t="shared" si="13"/>
        <v>45.019084809753068</v>
      </c>
      <c r="Y99" s="15">
        <f t="shared" si="14"/>
        <v>48.88436978260868</v>
      </c>
      <c r="Z99" s="15">
        <f t="shared" si="15"/>
        <v>10.219065260374016</v>
      </c>
      <c r="AA99" s="15">
        <f t="shared" si="16"/>
        <v>1.8492461984983413</v>
      </c>
      <c r="AB99" s="15">
        <f t="shared" si="17"/>
        <v>1.1353114337022105</v>
      </c>
      <c r="AC99" s="15">
        <f t="shared" si="18"/>
        <v>0.71393476479613049</v>
      </c>
      <c r="AD99" s="15">
        <f t="shared" si="19"/>
        <v>4.4131390794668794</v>
      </c>
      <c r="AE99" s="15">
        <f t="shared" si="20"/>
        <v>3.9566799824087968</v>
      </c>
      <c r="AF99" s="15">
        <v>13695406.600008</v>
      </c>
      <c r="AG99" s="15">
        <v>55905875.530528001</v>
      </c>
      <c r="AH99" s="15">
        <f t="shared" si="22"/>
        <v>214573.57401615652</v>
      </c>
      <c r="AI99" s="15">
        <f t="shared" si="23"/>
        <v>875908.53425854305</v>
      </c>
      <c r="AJ99" s="15">
        <v>104.66484007825827</v>
      </c>
      <c r="AK99" s="64">
        <v>4.3110379999999997E-2</v>
      </c>
      <c r="AL99" s="15"/>
      <c r="AM99" s="15"/>
      <c r="AN99" s="15"/>
      <c r="AO99" s="64"/>
      <c r="AP99" s="64"/>
    </row>
    <row r="100" spans="1:42">
      <c r="A100" s="31">
        <v>36951</v>
      </c>
      <c r="B100" s="14">
        <v>2001</v>
      </c>
      <c r="C100" s="14">
        <v>3</v>
      </c>
      <c r="D100" s="15">
        <v>75.184235317364383</v>
      </c>
      <c r="E100" s="15">
        <v>73.266682961507058</v>
      </c>
      <c r="F100" s="15">
        <v>109.06477796956378</v>
      </c>
      <c r="G100" s="15"/>
      <c r="H100" s="15"/>
      <c r="I100" s="15">
        <v>79.069999999999993</v>
      </c>
      <c r="J100" s="15">
        <v>64.771566132573057</v>
      </c>
      <c r="K100" s="15">
        <v>1002450.334</v>
      </c>
      <c r="L100" s="15">
        <v>413899.10599999997</v>
      </c>
      <c r="M100" s="15">
        <v>588551.22800000012</v>
      </c>
      <c r="N100" s="15">
        <v>1122.8883760000001</v>
      </c>
      <c r="O100" s="15">
        <f t="shared" si="21"/>
        <v>217.410775</v>
      </c>
      <c r="P100" s="15">
        <v>137.60713000000001</v>
      </c>
      <c r="Q100" s="15">
        <v>79.803645000000003</v>
      </c>
      <c r="R100" s="15">
        <v>521.17803100000003</v>
      </c>
      <c r="S100" s="15">
        <v>384.29957000000002</v>
      </c>
      <c r="T100" s="15">
        <v>94.414124721073961</v>
      </c>
      <c r="U100" s="15">
        <v>101.93849737469247</v>
      </c>
      <c r="V100" s="15">
        <v>107.96954129040294</v>
      </c>
      <c r="W100" s="15">
        <f t="shared" si="12"/>
        <v>98.33873951617332</v>
      </c>
      <c r="X100" s="15">
        <f t="shared" si="13"/>
        <v>40.6028258861461</v>
      </c>
      <c r="Y100" s="15">
        <f t="shared" si="14"/>
        <v>57.73591363002722</v>
      </c>
      <c r="Z100" s="15">
        <f t="shared" si="15"/>
        <v>10.400047666960033</v>
      </c>
      <c r="AA100" s="15">
        <f t="shared" si="16"/>
        <v>2.0136306258376679</v>
      </c>
      <c r="AB100" s="15">
        <f t="shared" si="17"/>
        <v>1.2744995334367644</v>
      </c>
      <c r="AC100" s="15">
        <f t="shared" si="18"/>
        <v>0.73913109240090369</v>
      </c>
      <c r="AD100" s="15">
        <f t="shared" si="19"/>
        <v>4.8270838680160795</v>
      </c>
      <c r="AE100" s="15">
        <f t="shared" si="20"/>
        <v>3.5593331731062854</v>
      </c>
      <c r="AF100" s="15">
        <v>13824367.650336001</v>
      </c>
      <c r="AG100" s="15">
        <v>56096929.284796</v>
      </c>
      <c r="AH100" s="15">
        <f t="shared" si="22"/>
        <v>213432.65997367704</v>
      </c>
      <c r="AI100" s="15">
        <f t="shared" si="23"/>
        <v>866073.38118053228</v>
      </c>
      <c r="AJ100" s="15">
        <v>104.42390273201742</v>
      </c>
      <c r="AK100" s="64">
        <v>4.5539990000000002E-2</v>
      </c>
      <c r="AL100" s="15"/>
      <c r="AM100" s="15"/>
      <c r="AN100" s="15"/>
      <c r="AO100" s="64"/>
      <c r="AP100" s="64"/>
    </row>
    <row r="101" spans="1:42">
      <c r="A101" s="31">
        <v>36982</v>
      </c>
      <c r="B101" s="14">
        <v>2001</v>
      </c>
      <c r="C101" s="14">
        <v>4</v>
      </c>
      <c r="D101" s="15">
        <v>69.148391395212911</v>
      </c>
      <c r="E101" s="15">
        <v>69.517875448100256</v>
      </c>
      <c r="F101" s="15">
        <v>109.53902486505891</v>
      </c>
      <c r="G101" s="15"/>
      <c r="H101" s="15"/>
      <c r="I101" s="15">
        <v>80.260000000000005</v>
      </c>
      <c r="J101" s="15">
        <v>65.514843603006994</v>
      </c>
      <c r="K101" s="15">
        <v>1058456.83</v>
      </c>
      <c r="L101" s="15">
        <v>525664.821</v>
      </c>
      <c r="M101" s="15">
        <v>532792.00900000008</v>
      </c>
      <c r="N101" s="15">
        <v>1156.091042</v>
      </c>
      <c r="O101" s="15">
        <f t="shared" si="21"/>
        <v>195.28687500000001</v>
      </c>
      <c r="P101" s="15">
        <v>121.920108</v>
      </c>
      <c r="Q101" s="15">
        <v>73.366766999999996</v>
      </c>
      <c r="R101" s="15">
        <v>495.80207899999999</v>
      </c>
      <c r="S101" s="15">
        <v>465.00208799999996</v>
      </c>
      <c r="T101" s="15">
        <v>96.384893528145653</v>
      </c>
      <c r="U101" s="15">
        <v>105.16118619312597</v>
      </c>
      <c r="V101" s="15">
        <v>109.10546491646798</v>
      </c>
      <c r="W101" s="15">
        <f t="shared" si="12"/>
        <v>100.65090251608325</v>
      </c>
      <c r="X101" s="15">
        <f t="shared" si="13"/>
        <v>49.986581554398718</v>
      </c>
      <c r="Y101" s="15">
        <f t="shared" si="14"/>
        <v>50.664320961684517</v>
      </c>
      <c r="Z101" s="15">
        <f t="shared" si="15"/>
        <v>10.596087399335245</v>
      </c>
      <c r="AA101" s="15">
        <f t="shared" si="16"/>
        <v>1.7898908652239667</v>
      </c>
      <c r="AB101" s="15">
        <f t="shared" si="17"/>
        <v>1.1174518901811472</v>
      </c>
      <c r="AC101" s="15">
        <f t="shared" si="18"/>
        <v>0.67243897504281913</v>
      </c>
      <c r="AD101" s="15">
        <f t="shared" si="19"/>
        <v>4.5442460593480813</v>
      </c>
      <c r="AE101" s="15">
        <f t="shared" si="20"/>
        <v>4.2619504747631964</v>
      </c>
      <c r="AF101" s="15">
        <v>13674854.478652</v>
      </c>
      <c r="AG101" s="15">
        <v>56058834.409581997</v>
      </c>
      <c r="AH101" s="15">
        <f t="shared" si="22"/>
        <v>208729.10208739861</v>
      </c>
      <c r="AI101" s="15">
        <f t="shared" si="23"/>
        <v>855666.15634886466</v>
      </c>
      <c r="AJ101" s="15">
        <v>105.15925391828158</v>
      </c>
      <c r="AK101" s="64">
        <v>4.5947509999999997E-2</v>
      </c>
      <c r="AL101" s="15"/>
      <c r="AM101" s="15"/>
      <c r="AN101" s="15"/>
      <c r="AO101" s="64"/>
      <c r="AP101" s="64"/>
    </row>
    <row r="102" spans="1:42">
      <c r="A102" s="31">
        <v>37012</v>
      </c>
      <c r="B102" s="14">
        <v>2001</v>
      </c>
      <c r="C102" s="14">
        <v>5</v>
      </c>
      <c r="D102" s="15">
        <v>76.14655533371527</v>
      </c>
      <c r="E102" s="15">
        <v>74.569152131831956</v>
      </c>
      <c r="F102" s="15">
        <v>109.90305990241741</v>
      </c>
      <c r="G102" s="15"/>
      <c r="H102" s="15"/>
      <c r="I102" s="15">
        <v>83.26</v>
      </c>
      <c r="J102" s="15">
        <v>65.788952425624572</v>
      </c>
      <c r="K102" s="15">
        <v>1068022.5689999999</v>
      </c>
      <c r="L102" s="15">
        <v>474189.42500000005</v>
      </c>
      <c r="M102" s="15">
        <v>593833.14399999985</v>
      </c>
      <c r="N102" s="15">
        <v>1138.0221300000001</v>
      </c>
      <c r="O102" s="15">
        <f t="shared" si="21"/>
        <v>225.181701</v>
      </c>
      <c r="P102" s="15">
        <v>136.75052500000001</v>
      </c>
      <c r="Q102" s="15">
        <v>88.431175999999994</v>
      </c>
      <c r="R102" s="15">
        <v>545.88172199999997</v>
      </c>
      <c r="S102" s="15">
        <v>366.95870700000006</v>
      </c>
      <c r="T102" s="15">
        <v>97.875059193280094</v>
      </c>
      <c r="U102" s="15">
        <v>107.45608781442488</v>
      </c>
      <c r="V102" s="15">
        <v>109.78903992509932</v>
      </c>
      <c r="W102" s="15">
        <f t="shared" si="12"/>
        <v>99.391536647459162</v>
      </c>
      <c r="X102" s="15">
        <f t="shared" si="13"/>
        <v>44.1286701055894</v>
      </c>
      <c r="Y102" s="15">
        <f t="shared" si="14"/>
        <v>55.262866541869755</v>
      </c>
      <c r="Z102" s="15">
        <f t="shared" si="15"/>
        <v>10.365534945713941</v>
      </c>
      <c r="AA102" s="15">
        <f t="shared" si="16"/>
        <v>2.0510398957275178</v>
      </c>
      <c r="AB102" s="15">
        <f t="shared" si="17"/>
        <v>1.2455753788656359</v>
      </c>
      <c r="AC102" s="15">
        <f t="shared" si="18"/>
        <v>0.80546451686188203</v>
      </c>
      <c r="AD102" s="15">
        <f t="shared" si="19"/>
        <v>4.9720966899101535</v>
      </c>
      <c r="AE102" s="15">
        <f t="shared" si="20"/>
        <v>3.3423983600762699</v>
      </c>
      <c r="AF102" s="15">
        <v>13671006.572425</v>
      </c>
      <c r="AG102" s="15">
        <v>56165033.215704992</v>
      </c>
      <c r="AH102" s="15">
        <f t="shared" si="22"/>
        <v>207800.9463348772</v>
      </c>
      <c r="AI102" s="15">
        <f t="shared" si="23"/>
        <v>853715.26897620736</v>
      </c>
      <c r="AJ102" s="15">
        <v>105.66963023077327</v>
      </c>
      <c r="AK102" s="64">
        <v>4.3247790000000001E-2</v>
      </c>
      <c r="AL102" s="15"/>
      <c r="AM102" s="15"/>
      <c r="AN102" s="15"/>
      <c r="AO102" s="64"/>
      <c r="AP102" s="64"/>
    </row>
    <row r="103" spans="1:42">
      <c r="A103" s="31">
        <v>37043</v>
      </c>
      <c r="B103" s="14">
        <v>2001</v>
      </c>
      <c r="C103" s="14">
        <v>6</v>
      </c>
      <c r="D103" s="15">
        <v>72.527656752612955</v>
      </c>
      <c r="E103" s="15">
        <v>73.578839208392679</v>
      </c>
      <c r="F103" s="15">
        <v>109.39927244105274</v>
      </c>
      <c r="G103" s="15"/>
      <c r="H103" s="15"/>
      <c r="I103" s="15">
        <v>82.91</v>
      </c>
      <c r="J103" s="15">
        <v>65.815464920226034</v>
      </c>
      <c r="K103" s="15">
        <v>996736.13699999999</v>
      </c>
      <c r="L103" s="15">
        <v>431680.15700000001</v>
      </c>
      <c r="M103" s="15">
        <v>565055.98</v>
      </c>
      <c r="N103" s="15">
        <v>1063.370244</v>
      </c>
      <c r="O103" s="15">
        <f t="shared" si="21"/>
        <v>215.88609300000002</v>
      </c>
      <c r="P103" s="15">
        <v>131.145814</v>
      </c>
      <c r="Q103" s="15">
        <v>84.740279000000001</v>
      </c>
      <c r="R103" s="15">
        <v>487.656791</v>
      </c>
      <c r="S103" s="15">
        <v>359.82735200000002</v>
      </c>
      <c r="T103" s="15">
        <v>94.951519211672775</v>
      </c>
      <c r="U103" s="15">
        <v>103.41682209518947</v>
      </c>
      <c r="V103" s="15">
        <v>108.91539488130277</v>
      </c>
      <c r="W103" s="15">
        <f t="shared" si="12"/>
        <v>96.380464687124061</v>
      </c>
      <c r="X103" s="15">
        <f t="shared" si="13"/>
        <v>41.741773558141468</v>
      </c>
      <c r="Y103" s="15">
        <f t="shared" si="14"/>
        <v>54.638691128982593</v>
      </c>
      <c r="Z103" s="15">
        <f t="shared" si="15"/>
        <v>9.7632684999110815</v>
      </c>
      <c r="AA103" s="15">
        <f t="shared" si="16"/>
        <v>1.9821448862695226</v>
      </c>
      <c r="AB103" s="15">
        <f t="shared" si="17"/>
        <v>1.2041072260071608</v>
      </c>
      <c r="AC103" s="15">
        <f t="shared" si="18"/>
        <v>0.77803766026236154</v>
      </c>
      <c r="AD103" s="15">
        <f t="shared" si="19"/>
        <v>4.4773908365429316</v>
      </c>
      <c r="AE103" s="15">
        <f t="shared" si="20"/>
        <v>3.3037327036471194</v>
      </c>
      <c r="AF103" s="15">
        <v>14106570.088856</v>
      </c>
      <c r="AG103" s="15">
        <v>57264116.399856001</v>
      </c>
      <c r="AH103" s="15">
        <f t="shared" si="22"/>
        <v>214335.18863620228</v>
      </c>
      <c r="AI103" s="15">
        <f t="shared" si="23"/>
        <v>870070.83318890177</v>
      </c>
      <c r="AJ103" s="15">
        <v>103.28321188148153</v>
      </c>
      <c r="AK103" s="64">
        <v>4.0617739999999999E-2</v>
      </c>
      <c r="AL103" s="15"/>
      <c r="AM103" s="15"/>
      <c r="AN103" s="15"/>
      <c r="AO103" s="64"/>
      <c r="AP103" s="64"/>
    </row>
    <row r="104" spans="1:42">
      <c r="A104" s="31">
        <v>37073</v>
      </c>
      <c r="B104" s="14">
        <v>2001</v>
      </c>
      <c r="C104" s="14">
        <v>7</v>
      </c>
      <c r="D104" s="15">
        <v>72.98534170431482</v>
      </c>
      <c r="E104" s="15">
        <v>73.099511686239254</v>
      </c>
      <c r="F104" s="15">
        <v>108.80951115916042</v>
      </c>
      <c r="G104" s="15"/>
      <c r="H104" s="15"/>
      <c r="I104" s="15">
        <v>83.48</v>
      </c>
      <c r="J104" s="15">
        <v>65.8872574784005</v>
      </c>
      <c r="K104" s="15">
        <v>1005866.778</v>
      </c>
      <c r="L104" s="15">
        <v>378187.44</v>
      </c>
      <c r="M104" s="15">
        <v>627679.33799999999</v>
      </c>
      <c r="N104" s="15">
        <v>1053.732002</v>
      </c>
      <c r="O104" s="15">
        <f t="shared" si="21"/>
        <v>218.650395</v>
      </c>
      <c r="P104" s="15">
        <v>136.038647</v>
      </c>
      <c r="Q104" s="15">
        <v>82.611748000000006</v>
      </c>
      <c r="R104" s="15">
        <v>560.389273</v>
      </c>
      <c r="S104" s="15">
        <v>274.69233400000002</v>
      </c>
      <c r="T104" s="15">
        <v>92.522370724922283</v>
      </c>
      <c r="U104" s="15">
        <v>100.85792074458146</v>
      </c>
      <c r="V104" s="15">
        <v>109.00922658417558</v>
      </c>
      <c r="W104" s="15">
        <f t="shared" si="12"/>
        <v>99.731064310488435</v>
      </c>
      <c r="X104" s="15">
        <f t="shared" si="13"/>
        <v>37.497049037699689</v>
      </c>
      <c r="Y104" s="15">
        <f t="shared" si="14"/>
        <v>62.234015272788746</v>
      </c>
      <c r="Z104" s="15">
        <f t="shared" si="15"/>
        <v>9.6664478321596121</v>
      </c>
      <c r="AA104" s="15">
        <f t="shared" si="16"/>
        <v>2.0057971407691886</v>
      </c>
      <c r="AB104" s="15">
        <f t="shared" si="17"/>
        <v>1.2479553452748573</v>
      </c>
      <c r="AC104" s="15">
        <f t="shared" si="18"/>
        <v>0.75784179549433128</v>
      </c>
      <c r="AD104" s="15">
        <f t="shared" si="19"/>
        <v>5.1407508388042213</v>
      </c>
      <c r="AE104" s="15">
        <f t="shared" si="20"/>
        <v>2.5198998525862026</v>
      </c>
      <c r="AF104" s="15">
        <v>13804962.156801999</v>
      </c>
      <c r="AG104" s="15">
        <v>57464692.975801997</v>
      </c>
      <c r="AH104" s="15">
        <f t="shared" si="22"/>
        <v>209524.0063881489</v>
      </c>
      <c r="AI104" s="15">
        <f t="shared" si="23"/>
        <v>872167.01946716127</v>
      </c>
      <c r="AJ104" s="15">
        <v>103.10318681212129</v>
      </c>
      <c r="AK104" s="64">
        <v>3.845908E-2</v>
      </c>
      <c r="AL104" s="15"/>
      <c r="AM104" s="15"/>
      <c r="AN104" s="15"/>
      <c r="AO104" s="64"/>
      <c r="AP104" s="64"/>
    </row>
    <row r="105" spans="1:42">
      <c r="A105" s="31">
        <v>37104</v>
      </c>
      <c r="B105" s="14">
        <v>2001</v>
      </c>
      <c r="C105" s="14">
        <v>8</v>
      </c>
      <c r="D105" s="15">
        <v>74.544458142059014</v>
      </c>
      <c r="E105" s="15">
        <v>74.405809381271467</v>
      </c>
      <c r="F105" s="15">
        <v>109.26360473350341</v>
      </c>
      <c r="G105" s="15"/>
      <c r="H105" s="15"/>
      <c r="I105" s="15">
        <v>85.64</v>
      </c>
      <c r="J105" s="15">
        <v>66.058975819202459</v>
      </c>
      <c r="K105" s="15">
        <v>1189605.145</v>
      </c>
      <c r="L105" s="15">
        <v>562777.04399999999</v>
      </c>
      <c r="M105" s="15">
        <v>626828.10100000002</v>
      </c>
      <c r="N105" s="15">
        <v>1077.064687</v>
      </c>
      <c r="O105" s="15">
        <f t="shared" si="21"/>
        <v>235.59356000000002</v>
      </c>
      <c r="P105" s="15">
        <v>144.65768800000001</v>
      </c>
      <c r="Q105" s="15">
        <v>90.935872000000003</v>
      </c>
      <c r="R105" s="15">
        <v>515.09356200000002</v>
      </c>
      <c r="S105" s="15">
        <v>326.377565</v>
      </c>
      <c r="T105" s="15">
        <v>91.231851141499746</v>
      </c>
      <c r="U105" s="15">
        <v>99.380202327669451</v>
      </c>
      <c r="V105" s="15">
        <v>108.9314763256658</v>
      </c>
      <c r="W105" s="15">
        <f t="shared" si="12"/>
        <v>119.70242735849109</v>
      </c>
      <c r="X105" s="15">
        <f t="shared" si="13"/>
        <v>56.628687688162564</v>
      </c>
      <c r="Y105" s="15">
        <f t="shared" si="14"/>
        <v>63.073739670328536</v>
      </c>
      <c r="Z105" s="15">
        <f t="shared" si="15"/>
        <v>9.8875432825308032</v>
      </c>
      <c r="AA105" s="15">
        <f t="shared" si="16"/>
        <v>2.1627684480807026</v>
      </c>
      <c r="AB105" s="15">
        <f t="shared" si="17"/>
        <v>1.3279695904196298</v>
      </c>
      <c r="AC105" s="15">
        <f t="shared" si="18"/>
        <v>0.83479885766107276</v>
      </c>
      <c r="AD105" s="15">
        <f t="shared" si="19"/>
        <v>4.7286016803816757</v>
      </c>
      <c r="AE105" s="15">
        <f t="shared" si="20"/>
        <v>2.9961731540684244</v>
      </c>
      <c r="AF105" s="15">
        <v>13415217.862656001</v>
      </c>
      <c r="AG105" s="15">
        <v>56833920.977655999</v>
      </c>
      <c r="AH105" s="15">
        <f t="shared" si="22"/>
        <v>203079.4104251973</v>
      </c>
      <c r="AI105" s="15">
        <f t="shared" si="23"/>
        <v>860351.22816928593</v>
      </c>
      <c r="AJ105" s="15">
        <v>103.43797603719813</v>
      </c>
      <c r="AK105" s="64">
        <v>4.1600669999999999E-2</v>
      </c>
      <c r="AL105" s="15"/>
      <c r="AM105" s="15"/>
      <c r="AN105" s="15"/>
      <c r="AO105" s="64"/>
      <c r="AP105" s="64"/>
    </row>
    <row r="106" spans="1:42">
      <c r="A106" s="31">
        <v>37135</v>
      </c>
      <c r="B106" s="14">
        <v>2001</v>
      </c>
      <c r="C106" s="14">
        <v>9</v>
      </c>
      <c r="D106" s="15">
        <v>75.444780444129407</v>
      </c>
      <c r="E106" s="15">
        <v>74.384926176345402</v>
      </c>
      <c r="F106" s="15">
        <v>109.58463050786128</v>
      </c>
      <c r="G106" s="15"/>
      <c r="H106" s="15"/>
      <c r="I106" s="15">
        <v>87.35</v>
      </c>
      <c r="J106" s="15">
        <v>66.304084043141486</v>
      </c>
      <c r="K106" s="15">
        <v>1078781.4280000001</v>
      </c>
      <c r="L106" s="15">
        <v>498677.69499999995</v>
      </c>
      <c r="M106" s="15">
        <v>580103.73300000012</v>
      </c>
      <c r="N106" s="15">
        <v>1056.719474</v>
      </c>
      <c r="O106" s="15">
        <f t="shared" si="21"/>
        <v>196.82409999999999</v>
      </c>
      <c r="P106" s="15">
        <v>120.929044</v>
      </c>
      <c r="Q106" s="15">
        <v>75.895055999999997</v>
      </c>
      <c r="R106" s="15">
        <v>454.29962499999999</v>
      </c>
      <c r="S106" s="15">
        <v>405.59574899999996</v>
      </c>
      <c r="T106" s="15">
        <v>92.008534800295095</v>
      </c>
      <c r="U106" s="15">
        <v>100.73877334439416</v>
      </c>
      <c r="V106" s="15">
        <v>109.48850947691764</v>
      </c>
      <c r="W106" s="15">
        <f t="shared" si="12"/>
        <v>107.08701249636879</v>
      </c>
      <c r="X106" s="15">
        <f t="shared" si="13"/>
        <v>49.502061464971177</v>
      </c>
      <c r="Y106" s="15">
        <f t="shared" si="14"/>
        <v>57.584951031397615</v>
      </c>
      <c r="Z106" s="15">
        <f t="shared" si="15"/>
        <v>9.651418939288579</v>
      </c>
      <c r="AA106" s="15">
        <f t="shared" si="16"/>
        <v>1.7976690060018985</v>
      </c>
      <c r="AB106" s="15">
        <f t="shared" si="17"/>
        <v>1.1044907322032205</v>
      </c>
      <c r="AC106" s="15">
        <f t="shared" si="18"/>
        <v>0.69317827379867825</v>
      </c>
      <c r="AD106" s="15">
        <f t="shared" si="19"/>
        <v>4.1492904339498331</v>
      </c>
      <c r="AE106" s="15">
        <f t="shared" si="20"/>
        <v>3.7044594993368469</v>
      </c>
      <c r="AF106" s="15">
        <v>13587654.484939002</v>
      </c>
      <c r="AG106" s="15">
        <v>56736362.489349008</v>
      </c>
      <c r="AH106" s="15">
        <f t="shared" si="22"/>
        <v>204929.37472898417</v>
      </c>
      <c r="AI106" s="15">
        <f t="shared" si="23"/>
        <v>855699.36314078129</v>
      </c>
      <c r="AJ106" s="15">
        <v>105.64177481461927</v>
      </c>
      <c r="AK106" s="64">
        <v>4.2289180000000003E-2</v>
      </c>
      <c r="AL106" s="15"/>
      <c r="AM106" s="15"/>
      <c r="AN106" s="15"/>
      <c r="AO106" s="64"/>
      <c r="AP106" s="64"/>
    </row>
    <row r="107" spans="1:42">
      <c r="A107" s="31">
        <v>37165</v>
      </c>
      <c r="B107" s="14">
        <v>2001</v>
      </c>
      <c r="C107" s="14">
        <v>10</v>
      </c>
      <c r="D107" s="15">
        <v>79.479844214829143</v>
      </c>
      <c r="E107" s="15">
        <v>78.636612844183148</v>
      </c>
      <c r="F107" s="15">
        <v>109.61384862961764</v>
      </c>
      <c r="G107" s="15"/>
      <c r="H107" s="15"/>
      <c r="I107" s="15">
        <v>92.37</v>
      </c>
      <c r="J107" s="15">
        <v>66.426913536982156</v>
      </c>
      <c r="K107" s="15">
        <v>1013771.983</v>
      </c>
      <c r="L107" s="15">
        <v>421626.93599999999</v>
      </c>
      <c r="M107" s="15">
        <v>592145.04700000002</v>
      </c>
      <c r="N107" s="15">
        <v>1030.1531849999999</v>
      </c>
      <c r="O107" s="15">
        <f t="shared" si="21"/>
        <v>230.04356200000001</v>
      </c>
      <c r="P107" s="15">
        <v>144.347475</v>
      </c>
      <c r="Q107" s="15">
        <v>85.696087000000006</v>
      </c>
      <c r="R107" s="15">
        <v>471.05118600000003</v>
      </c>
      <c r="S107" s="15">
        <v>329.05843699999997</v>
      </c>
      <c r="T107" s="15">
        <v>88.196717320603724</v>
      </c>
      <c r="U107" s="15">
        <v>96.398130751048711</v>
      </c>
      <c r="V107" s="15">
        <v>109.29900077871611</v>
      </c>
      <c r="W107" s="15">
        <f t="shared" si="12"/>
        <v>105.16510798514329</v>
      </c>
      <c r="X107" s="15">
        <f t="shared" si="13"/>
        <v>43.738082130333538</v>
      </c>
      <c r="Y107" s="15">
        <f t="shared" si="14"/>
        <v>61.427025854809756</v>
      </c>
      <c r="Z107" s="15">
        <f t="shared" si="15"/>
        <v>9.4250924314086006</v>
      </c>
      <c r="AA107" s="15">
        <f t="shared" si="16"/>
        <v>2.1047178872727317</v>
      </c>
      <c r="AB107" s="15">
        <f t="shared" si="17"/>
        <v>1.3206660076631636</v>
      </c>
      <c r="AC107" s="15">
        <f t="shared" si="18"/>
        <v>0.78405187960956801</v>
      </c>
      <c r="AD107" s="15">
        <f t="shared" si="19"/>
        <v>4.3097483292978858</v>
      </c>
      <c r="AE107" s="15">
        <f t="shared" si="20"/>
        <v>3.0106262148379841</v>
      </c>
      <c r="AF107" s="15">
        <v>13967214.77665</v>
      </c>
      <c r="AG107" s="15">
        <v>56728172.569820002</v>
      </c>
      <c r="AH107" s="15">
        <f t="shared" si="22"/>
        <v>210264.39485064996</v>
      </c>
      <c r="AI107" s="15">
        <f t="shared" si="23"/>
        <v>853993.8038553826</v>
      </c>
      <c r="AJ107" s="15">
        <v>104.39551059764831</v>
      </c>
      <c r="AK107" s="64">
        <v>4.0600459999999998E-2</v>
      </c>
      <c r="AL107" s="15"/>
      <c r="AM107" s="15"/>
      <c r="AN107" s="15"/>
      <c r="AO107" s="64"/>
      <c r="AP107" s="64"/>
    </row>
    <row r="108" spans="1:42">
      <c r="A108" s="31">
        <v>37196</v>
      </c>
      <c r="B108" s="14">
        <v>2001</v>
      </c>
      <c r="C108" s="14">
        <v>11</v>
      </c>
      <c r="D108" s="15">
        <v>78.944812557398407</v>
      </c>
      <c r="E108" s="15">
        <v>81.836425204605945</v>
      </c>
      <c r="F108" s="15">
        <v>110.10206045279276</v>
      </c>
      <c r="G108" s="15"/>
      <c r="H108" s="15"/>
      <c r="I108" s="15">
        <v>93.47</v>
      </c>
      <c r="J108" s="15">
        <v>66.504551984105035</v>
      </c>
      <c r="K108" s="15">
        <v>965973.46</v>
      </c>
      <c r="L108" s="15">
        <v>356879.43399999995</v>
      </c>
      <c r="M108" s="15">
        <v>609094.02600000007</v>
      </c>
      <c r="N108" s="15">
        <v>1093.6101329999999</v>
      </c>
      <c r="O108" s="15">
        <f t="shared" si="21"/>
        <v>241.06913699999998</v>
      </c>
      <c r="P108" s="15">
        <v>143.50625299999999</v>
      </c>
      <c r="Q108" s="15">
        <v>97.562883999999997</v>
      </c>
      <c r="R108" s="15">
        <v>459.64347899999996</v>
      </c>
      <c r="S108" s="15">
        <v>392.85780699999998</v>
      </c>
      <c r="T108" s="15">
        <v>85.936171024489454</v>
      </c>
      <c r="U108" s="15">
        <v>93.554743099036799</v>
      </c>
      <c r="V108" s="15">
        <v>108.86538460315653</v>
      </c>
      <c r="W108" s="15">
        <f t="shared" si="12"/>
        <v>103.2522166168981</v>
      </c>
      <c r="X108" s="15">
        <f t="shared" si="13"/>
        <v>38.146589064138453</v>
      </c>
      <c r="Y108" s="15">
        <f t="shared" si="14"/>
        <v>65.105627552759657</v>
      </c>
      <c r="Z108" s="15">
        <f t="shared" si="15"/>
        <v>10.045526748346148</v>
      </c>
      <c r="AA108" s="15">
        <f t="shared" si="16"/>
        <v>2.2143782238841254</v>
      </c>
      <c r="AB108" s="15">
        <f t="shared" si="17"/>
        <v>1.3181991091394083</v>
      </c>
      <c r="AC108" s="15">
        <f t="shared" si="18"/>
        <v>0.89617911474471734</v>
      </c>
      <c r="AD108" s="15">
        <f t="shared" si="19"/>
        <v>4.2221269935849994</v>
      </c>
      <c r="AE108" s="15">
        <f t="shared" si="20"/>
        <v>3.6086567684675148</v>
      </c>
      <c r="AF108" s="15">
        <v>14755732.704230001</v>
      </c>
      <c r="AG108" s="15">
        <v>57877283.305230007</v>
      </c>
      <c r="AH108" s="15">
        <f t="shared" si="22"/>
        <v>221875.52977962629</v>
      </c>
      <c r="AI108" s="15">
        <f t="shared" si="23"/>
        <v>870275.51616411167</v>
      </c>
      <c r="AJ108" s="15">
        <v>103.14492931845285</v>
      </c>
      <c r="AK108" s="64">
        <v>3.2295600000000001E-2</v>
      </c>
      <c r="AL108" s="15"/>
      <c r="AM108" s="15"/>
      <c r="AN108" s="15"/>
      <c r="AO108" s="64"/>
      <c r="AP108" s="64"/>
    </row>
    <row r="109" spans="1:42">
      <c r="A109" s="31">
        <v>37226</v>
      </c>
      <c r="B109" s="14">
        <v>2001</v>
      </c>
      <c r="C109" s="14">
        <v>12</v>
      </c>
      <c r="D109" s="15">
        <v>73.908826684326186</v>
      </c>
      <c r="E109" s="15">
        <v>78.674442121419972</v>
      </c>
      <c r="F109" s="15">
        <v>106.2723706774229</v>
      </c>
      <c r="G109" s="15"/>
      <c r="H109" s="15"/>
      <c r="I109" s="15">
        <v>95.1</v>
      </c>
      <c r="J109" s="15">
        <v>66.728927536416876</v>
      </c>
      <c r="K109" s="15">
        <v>968599.397</v>
      </c>
      <c r="L109" s="15">
        <v>428462.48800000001</v>
      </c>
      <c r="M109" s="15">
        <v>540136.90899999999</v>
      </c>
      <c r="N109" s="15">
        <v>988.68688199999997</v>
      </c>
      <c r="O109" s="15">
        <f t="shared" si="21"/>
        <v>186.292563</v>
      </c>
      <c r="P109" s="15">
        <v>107.084841</v>
      </c>
      <c r="Q109" s="15">
        <v>79.207722000000004</v>
      </c>
      <c r="R109" s="15">
        <v>434.63891000000001</v>
      </c>
      <c r="S109" s="15">
        <v>367.75540899999999</v>
      </c>
      <c r="T109" s="15">
        <v>85.250922307831289</v>
      </c>
      <c r="U109" s="15">
        <v>92.746061469597947</v>
      </c>
      <c r="V109" s="15">
        <v>108.7918569780425</v>
      </c>
      <c r="W109" s="15">
        <f t="shared" si="12"/>
        <v>104.43563658145266</v>
      </c>
      <c r="X109" s="15">
        <f t="shared" si="13"/>
        <v>46.197378218637297</v>
      </c>
      <c r="Y109" s="15">
        <f t="shared" si="14"/>
        <v>58.238258362815358</v>
      </c>
      <c r="Z109" s="15">
        <f t="shared" si="15"/>
        <v>9.0878757791545652</v>
      </c>
      <c r="AA109" s="15">
        <f t="shared" si="16"/>
        <v>1.7123759826767135</v>
      </c>
      <c r="AB109" s="15">
        <f t="shared" si="17"/>
        <v>0.98430934055673824</v>
      </c>
      <c r="AC109" s="15">
        <f t="shared" si="18"/>
        <v>0.72806664211997529</v>
      </c>
      <c r="AD109" s="15">
        <f t="shared" si="19"/>
        <v>3.9951419350045962</v>
      </c>
      <c r="AE109" s="15">
        <f t="shared" si="20"/>
        <v>3.380357861473255</v>
      </c>
      <c r="AF109" s="15">
        <v>18736950.128767997</v>
      </c>
      <c r="AG109" s="15">
        <v>62158432.053847998</v>
      </c>
      <c r="AH109" s="15">
        <f t="shared" si="22"/>
        <v>280792.01660392981</v>
      </c>
      <c r="AI109" s="15">
        <f t="shared" si="23"/>
        <v>931506.53470229148</v>
      </c>
      <c r="AJ109" s="15">
        <v>102.28701765643653</v>
      </c>
      <c r="AK109" s="64">
        <v>3.22758E-2</v>
      </c>
      <c r="AL109" s="15">
        <v>1003648.4192124762</v>
      </c>
      <c r="AM109" s="15">
        <f t="shared" ref="AM109:AM113" si="24">AL109/J109</f>
        <v>15040.679601282993</v>
      </c>
      <c r="AN109" s="15"/>
      <c r="AO109" s="64"/>
      <c r="AP109" s="64"/>
    </row>
    <row r="110" spans="1:42">
      <c r="A110" s="31">
        <v>37257</v>
      </c>
      <c r="B110" s="14">
        <v>2002</v>
      </c>
      <c r="C110" s="14">
        <v>1</v>
      </c>
      <c r="D110" s="15">
        <v>67.982812962943314</v>
      </c>
      <c r="E110" s="15">
        <v>67.109472138106057</v>
      </c>
      <c r="F110" s="15">
        <v>100.07857059585723</v>
      </c>
      <c r="G110" s="15"/>
      <c r="H110" s="15"/>
      <c r="I110" s="15">
        <v>82.07</v>
      </c>
      <c r="J110" s="15">
        <v>67.260015751385893</v>
      </c>
      <c r="K110" s="15">
        <v>943702.03</v>
      </c>
      <c r="L110" s="15">
        <v>390619.88499999995</v>
      </c>
      <c r="M110" s="15">
        <v>553082.14500000002</v>
      </c>
      <c r="N110" s="15">
        <v>965.19248900000002</v>
      </c>
      <c r="O110" s="15">
        <f t="shared" si="21"/>
        <v>198.85049700000002</v>
      </c>
      <c r="P110" s="15">
        <v>119.3798</v>
      </c>
      <c r="Q110" s="15">
        <v>79.470697000000001</v>
      </c>
      <c r="R110" s="15">
        <v>448.50475500000005</v>
      </c>
      <c r="S110" s="15">
        <v>317.70436899999999</v>
      </c>
      <c r="T110" s="15">
        <v>84.995055637561492</v>
      </c>
      <c r="U110" s="15">
        <v>91.911450213098149</v>
      </c>
      <c r="V110" s="15">
        <v>108.13740813939785</v>
      </c>
      <c r="W110" s="15">
        <f t="shared" si="12"/>
        <v>102.67513218559951</v>
      </c>
      <c r="X110" s="15">
        <f t="shared" si="13"/>
        <v>42.499588908056786</v>
      </c>
      <c r="Y110" s="15">
        <f t="shared" si="14"/>
        <v>60.175543277542708</v>
      </c>
      <c r="Z110" s="15">
        <f t="shared" si="15"/>
        <v>8.9256114568215743</v>
      </c>
      <c r="AA110" s="15">
        <f t="shared" si="16"/>
        <v>1.8388687173236635</v>
      </c>
      <c r="AB110" s="15">
        <f t="shared" si="17"/>
        <v>1.1039639478515131</v>
      </c>
      <c r="AC110" s="15">
        <f t="shared" si="18"/>
        <v>0.73490476947215022</v>
      </c>
      <c r="AD110" s="15">
        <f t="shared" si="19"/>
        <v>4.1475448941946267</v>
      </c>
      <c r="AE110" s="15">
        <f t="shared" si="20"/>
        <v>2.937969149310971</v>
      </c>
      <c r="AF110" s="15">
        <v>15479387.754637999</v>
      </c>
      <c r="AG110" s="15">
        <v>59095609.313907996</v>
      </c>
      <c r="AH110" s="15">
        <f t="shared" si="22"/>
        <v>230142.49374925319</v>
      </c>
      <c r="AI110" s="15">
        <f t="shared" si="23"/>
        <v>878614.26515783009</v>
      </c>
      <c r="AJ110" s="15">
        <v>100.31023597760202</v>
      </c>
      <c r="AK110" s="64">
        <v>2.9633679999999999E-2</v>
      </c>
      <c r="AL110" s="15">
        <v>930759.19541601674</v>
      </c>
      <c r="AM110" s="15">
        <f t="shared" si="24"/>
        <v>13838.224463942955</v>
      </c>
      <c r="AN110" s="15"/>
      <c r="AO110" s="64"/>
      <c r="AP110" s="64"/>
    </row>
    <row r="111" spans="1:42">
      <c r="A111" s="31">
        <v>37288</v>
      </c>
      <c r="B111" s="14">
        <v>2002</v>
      </c>
      <c r="C111" s="14">
        <v>2</v>
      </c>
      <c r="D111" s="15">
        <v>68.015366873944757</v>
      </c>
      <c r="E111" s="15">
        <v>67.763449237500083</v>
      </c>
      <c r="F111" s="15">
        <v>104.24162690952596</v>
      </c>
      <c r="G111" s="15"/>
      <c r="H111" s="15"/>
      <c r="I111" s="15">
        <v>78.08</v>
      </c>
      <c r="J111" s="15">
        <v>68.105198504893082</v>
      </c>
      <c r="K111" s="15">
        <v>945934.88600000006</v>
      </c>
      <c r="L111" s="15">
        <v>418631.14600000001</v>
      </c>
      <c r="M111" s="15">
        <v>527303.74</v>
      </c>
      <c r="N111" s="15">
        <v>873.31400900000006</v>
      </c>
      <c r="O111" s="15">
        <f t="shared" si="21"/>
        <v>202.53735699999999</v>
      </c>
      <c r="P111" s="15">
        <v>116.952787</v>
      </c>
      <c r="Q111" s="15">
        <v>85.584569999999999</v>
      </c>
      <c r="R111" s="15">
        <v>422.10647900000004</v>
      </c>
      <c r="S111" s="15">
        <v>248.63261399999999</v>
      </c>
      <c r="T111" s="15">
        <v>85.538178304905259</v>
      </c>
      <c r="U111" s="15">
        <v>92.590666241238424</v>
      </c>
      <c r="V111" s="15">
        <v>108.24484233367025</v>
      </c>
      <c r="W111" s="15">
        <f t="shared" si="12"/>
        <v>102.16309314973863</v>
      </c>
      <c r="X111" s="15">
        <f t="shared" si="13"/>
        <v>45.213104408308958</v>
      </c>
      <c r="Y111" s="15">
        <f t="shared" si="14"/>
        <v>56.949988741429664</v>
      </c>
      <c r="Z111" s="15">
        <f t="shared" si="15"/>
        <v>8.0679503075810768</v>
      </c>
      <c r="AA111" s="15">
        <f t="shared" si="16"/>
        <v>1.8711039956589179</v>
      </c>
      <c r="AB111" s="15">
        <f t="shared" si="17"/>
        <v>1.0804467398038888</v>
      </c>
      <c r="AC111" s="15">
        <f t="shared" si="18"/>
        <v>0.79065725585502911</v>
      </c>
      <c r="AD111" s="15">
        <f t="shared" si="19"/>
        <v>3.8995528091660505</v>
      </c>
      <c r="AE111" s="15">
        <f t="shared" si="20"/>
        <v>2.2969465208658835</v>
      </c>
      <c r="AF111" s="15">
        <v>16053394.363088999</v>
      </c>
      <c r="AG111" s="15">
        <v>59491083.372038998</v>
      </c>
      <c r="AH111" s="15">
        <f t="shared" si="22"/>
        <v>235714.66959215497</v>
      </c>
      <c r="AI111" s="15">
        <f t="shared" si="23"/>
        <v>873517.50935378019</v>
      </c>
      <c r="AJ111" s="15">
        <v>99.692436096830178</v>
      </c>
      <c r="AK111" s="64">
        <v>3.1105859999999999E-2</v>
      </c>
      <c r="AL111" s="15">
        <v>926180.46728502726</v>
      </c>
      <c r="AM111" s="15">
        <f t="shared" si="24"/>
        <v>13599.262429555725</v>
      </c>
      <c r="AN111" s="15"/>
      <c r="AO111" s="64"/>
      <c r="AP111" s="64"/>
    </row>
    <row r="112" spans="1:42">
      <c r="A112" s="31">
        <v>37316</v>
      </c>
      <c r="B112" s="14">
        <v>2002</v>
      </c>
      <c r="C112" s="14">
        <v>3</v>
      </c>
      <c r="D112" s="15">
        <v>67.782781698712924</v>
      </c>
      <c r="E112" s="15">
        <v>66.571740613098612</v>
      </c>
      <c r="F112" s="15">
        <v>104.11925457006187</v>
      </c>
      <c r="G112" s="15"/>
      <c r="H112" s="15"/>
      <c r="I112" s="15">
        <v>79.36</v>
      </c>
      <c r="J112" s="15">
        <v>68.587606100744452</v>
      </c>
      <c r="K112" s="15">
        <v>859302.65099999995</v>
      </c>
      <c r="L112" s="15">
        <v>410476.21499999997</v>
      </c>
      <c r="M112" s="15">
        <v>448826.43599999999</v>
      </c>
      <c r="N112" s="15">
        <v>889.55316400000004</v>
      </c>
      <c r="O112" s="15">
        <f t="shared" si="21"/>
        <v>189.870003</v>
      </c>
      <c r="P112" s="15">
        <v>111.96710899999999</v>
      </c>
      <c r="Q112" s="15">
        <v>77.902894000000003</v>
      </c>
      <c r="R112" s="15">
        <v>393.03642999999994</v>
      </c>
      <c r="S112" s="15">
        <v>306.64666599999998</v>
      </c>
      <c r="T112" s="15">
        <v>87.87322773386451</v>
      </c>
      <c r="U112" s="15">
        <v>95.024296721093393</v>
      </c>
      <c r="V112" s="15">
        <v>108.13793822264823</v>
      </c>
      <c r="W112" s="15">
        <f t="shared" si="12"/>
        <v>90.429782766206245</v>
      </c>
      <c r="X112" s="15">
        <f t="shared" si="13"/>
        <v>43.196974791067603</v>
      </c>
      <c r="Y112" s="15">
        <f t="shared" si="14"/>
        <v>47.232807975138627</v>
      </c>
      <c r="Z112" s="15">
        <f t="shared" si="15"/>
        <v>8.226096951917782</v>
      </c>
      <c r="AA112" s="15">
        <f t="shared" si="16"/>
        <v>1.7558130487847043</v>
      </c>
      <c r="AB112" s="15">
        <f t="shared" si="17"/>
        <v>1.0354100590439201</v>
      </c>
      <c r="AC112" s="15">
        <f t="shared" si="18"/>
        <v>0.72040298974078409</v>
      </c>
      <c r="AD112" s="15">
        <f t="shared" si="19"/>
        <v>3.6345840919471408</v>
      </c>
      <c r="AE112" s="15">
        <f t="shared" si="20"/>
        <v>2.8356992101017919</v>
      </c>
      <c r="AF112" s="15">
        <v>15641206.363324</v>
      </c>
      <c r="AG112" s="15">
        <v>59099202.618493997</v>
      </c>
      <c r="AH112" s="15">
        <f t="shared" si="22"/>
        <v>228047.12472905844</v>
      </c>
      <c r="AI112" s="15">
        <f t="shared" si="23"/>
        <v>861660.08668806031</v>
      </c>
      <c r="AJ112" s="15">
        <v>99.128955975412353</v>
      </c>
      <c r="AK112" s="64">
        <v>2.94214E-2</v>
      </c>
      <c r="AL112" s="15">
        <v>900019.07057842379</v>
      </c>
      <c r="AM112" s="15">
        <f t="shared" si="24"/>
        <v>13122.182297140342</v>
      </c>
      <c r="AN112" s="15"/>
      <c r="AO112" s="64"/>
      <c r="AP112" s="64"/>
    </row>
    <row r="113" spans="1:42">
      <c r="A113" s="31">
        <v>37347</v>
      </c>
      <c r="B113" s="14">
        <v>2002</v>
      </c>
      <c r="C113" s="14">
        <v>4</v>
      </c>
      <c r="D113" s="15">
        <v>74.929664019261693</v>
      </c>
      <c r="E113" s="15">
        <v>76.008712985537358</v>
      </c>
      <c r="F113" s="15">
        <v>103.9819862968195</v>
      </c>
      <c r="G113" s="15"/>
      <c r="H113" s="15"/>
      <c r="I113" s="15">
        <v>84.42</v>
      </c>
      <c r="J113" s="15">
        <v>69.215178535969685</v>
      </c>
      <c r="K113" s="15">
        <v>1123901.8759999999</v>
      </c>
      <c r="L113" s="15">
        <v>488428.98</v>
      </c>
      <c r="M113" s="15">
        <v>635472.89599999995</v>
      </c>
      <c r="N113" s="15">
        <v>1187.5864489999999</v>
      </c>
      <c r="O113" s="15">
        <f t="shared" si="21"/>
        <v>238.068916</v>
      </c>
      <c r="P113" s="15">
        <v>132.01700700000001</v>
      </c>
      <c r="Q113" s="15">
        <v>106.05190899999999</v>
      </c>
      <c r="R113" s="15">
        <v>584.58320500000002</v>
      </c>
      <c r="S113" s="15">
        <v>364.93071099999997</v>
      </c>
      <c r="T113" s="15">
        <v>89.679303392113653</v>
      </c>
      <c r="U113" s="15">
        <v>96.508800055073067</v>
      </c>
      <c r="V113" s="15">
        <v>107.61546578155065</v>
      </c>
      <c r="W113" s="15">
        <f t="shared" si="12"/>
        <v>116.45589576894974</v>
      </c>
      <c r="X113" s="15">
        <f t="shared" si="13"/>
        <v>50.609786850657798</v>
      </c>
      <c r="Y113" s="15">
        <f t="shared" si="14"/>
        <v>65.846108918291932</v>
      </c>
      <c r="Z113" s="15">
        <f t="shared" si="15"/>
        <v>11.035462611021817</v>
      </c>
      <c r="AA113" s="15">
        <f t="shared" si="16"/>
        <v>2.212218422984459</v>
      </c>
      <c r="AB113" s="15">
        <f t="shared" si="17"/>
        <v>1.2267475315117087</v>
      </c>
      <c r="AC113" s="15">
        <f t="shared" si="18"/>
        <v>0.98547089147275047</v>
      </c>
      <c r="AD113" s="15">
        <f t="shared" si="19"/>
        <v>5.4321486298879131</v>
      </c>
      <c r="AE113" s="15">
        <f t="shared" si="20"/>
        <v>3.3910619477387689</v>
      </c>
      <c r="AF113" s="15">
        <v>16085613.352840001</v>
      </c>
      <c r="AG113" s="15">
        <v>59936790.998300001</v>
      </c>
      <c r="AH113" s="15">
        <f t="shared" si="22"/>
        <v>232400.08467912342</v>
      </c>
      <c r="AI113" s="15">
        <f t="shared" si="23"/>
        <v>865948.65846011078</v>
      </c>
      <c r="AJ113" s="15">
        <v>98.460441812006096</v>
      </c>
      <c r="AK113" s="64">
        <v>2.5172989999999999E-2</v>
      </c>
      <c r="AL113" s="15">
        <v>909967.12165494496</v>
      </c>
      <c r="AM113" s="15">
        <f t="shared" si="24"/>
        <v>13146.930209564569</v>
      </c>
      <c r="AN113" s="15"/>
      <c r="AO113" s="64"/>
      <c r="AP113" s="64"/>
    </row>
    <row r="114" spans="1:42">
      <c r="A114" s="31">
        <v>37377</v>
      </c>
      <c r="B114" s="14">
        <v>2002</v>
      </c>
      <c r="C114" s="14">
        <v>5</v>
      </c>
      <c r="D114" s="15">
        <v>76.306149211179417</v>
      </c>
      <c r="E114" s="15">
        <v>75.450639356855859</v>
      </c>
      <c r="F114" s="15">
        <v>104.04089289716728</v>
      </c>
      <c r="G114" s="15"/>
      <c r="H114" s="15"/>
      <c r="I114" s="15">
        <v>86.79</v>
      </c>
      <c r="J114" s="15">
        <v>69.629614415243836</v>
      </c>
      <c r="K114" s="15">
        <v>1076508.5930000001</v>
      </c>
      <c r="L114" s="15">
        <v>432518.18900000001</v>
      </c>
      <c r="M114" s="15">
        <v>643990.4040000001</v>
      </c>
      <c r="N114" s="15">
        <v>1155.6037249999999</v>
      </c>
      <c r="O114" s="15">
        <f t="shared" si="21"/>
        <v>234.456335</v>
      </c>
      <c r="P114" s="15">
        <v>126.506512</v>
      </c>
      <c r="Q114" s="15">
        <v>107.94982299999999</v>
      </c>
      <c r="R114" s="15">
        <v>535.37190899999996</v>
      </c>
      <c r="S114" s="15">
        <v>385.77548100000001</v>
      </c>
      <c r="T114" s="15">
        <v>91.158973848491115</v>
      </c>
      <c r="U114" s="15">
        <v>98.725845965343368</v>
      </c>
      <c r="V114" s="15">
        <v>108.30074297394859</v>
      </c>
      <c r="W114" s="15">
        <f t="shared" si="12"/>
        <v>109.04019940005342</v>
      </c>
      <c r="X114" s="15">
        <f t="shared" si="13"/>
        <v>43.81002611533264</v>
      </c>
      <c r="Y114" s="15">
        <f t="shared" si="14"/>
        <v>65.230173284720792</v>
      </c>
      <c r="Z114" s="15">
        <f t="shared" si="15"/>
        <v>10.670321304055845</v>
      </c>
      <c r="AA114" s="15">
        <f t="shared" si="16"/>
        <v>2.1648635878370452</v>
      </c>
      <c r="AB114" s="15">
        <f t="shared" si="17"/>
        <v>1.1681038239084911</v>
      </c>
      <c r="AC114" s="15">
        <f t="shared" si="18"/>
        <v>0.99675976392855403</v>
      </c>
      <c r="AD114" s="15">
        <f t="shared" si="19"/>
        <v>4.9433816823286429</v>
      </c>
      <c r="AE114" s="15">
        <f t="shared" si="20"/>
        <v>3.5620760338901563</v>
      </c>
      <c r="AF114" s="15">
        <v>16238972.388877999</v>
      </c>
      <c r="AG114" s="15">
        <v>60274739.862028003</v>
      </c>
      <c r="AH114" s="15">
        <f t="shared" si="22"/>
        <v>233219.33526782307</v>
      </c>
      <c r="AI114" s="15">
        <f t="shared" si="23"/>
        <v>865648.04886858899</v>
      </c>
      <c r="AJ114" s="15">
        <v>101.00137604441926</v>
      </c>
      <c r="AK114" s="64">
        <v>2.4366769999999999E-2</v>
      </c>
      <c r="AL114" s="15">
        <v>916260.6543148869</v>
      </c>
      <c r="AM114" s="15">
        <f t="shared" ref="AM114:AM145" si="25">AL114/J114</f>
        <v>13159.06546387958</v>
      </c>
      <c r="AN114" s="15"/>
      <c r="AO114" s="64"/>
      <c r="AP114" s="64"/>
    </row>
    <row r="115" spans="1:42">
      <c r="A115" s="31">
        <v>37408</v>
      </c>
      <c r="B115" s="14">
        <v>2002</v>
      </c>
      <c r="C115" s="14">
        <v>6</v>
      </c>
      <c r="D115" s="15">
        <v>71.088848627405568</v>
      </c>
      <c r="E115" s="15">
        <v>72.333638470635904</v>
      </c>
      <c r="F115" s="15">
        <v>103.46930024273955</v>
      </c>
      <c r="G115" s="15"/>
      <c r="H115" s="15"/>
      <c r="I115" s="15">
        <v>85.66</v>
      </c>
      <c r="J115" s="15">
        <v>69.928205377916157</v>
      </c>
      <c r="K115" s="15">
        <v>921462.72699999996</v>
      </c>
      <c r="L115" s="15">
        <v>416731.66399999999</v>
      </c>
      <c r="M115" s="15">
        <v>504731.06299999997</v>
      </c>
      <c r="N115" s="15">
        <v>990.71275400000002</v>
      </c>
      <c r="O115" s="15">
        <f t="shared" si="21"/>
        <v>220.06582500000002</v>
      </c>
      <c r="P115" s="15">
        <v>122.255093</v>
      </c>
      <c r="Q115" s="15">
        <v>97.810732000000002</v>
      </c>
      <c r="R115" s="15">
        <v>437.16953100000001</v>
      </c>
      <c r="S115" s="15">
        <v>333.47739799999999</v>
      </c>
      <c r="T115" s="15">
        <v>91.761347869674822</v>
      </c>
      <c r="U115" s="15">
        <v>100.79054716093032</v>
      </c>
      <c r="V115" s="15">
        <v>109.83987212576621</v>
      </c>
      <c r="W115" s="15">
        <f t="shared" si="12"/>
        <v>91.423526605993942</v>
      </c>
      <c r="X115" s="15">
        <f t="shared" si="13"/>
        <v>41.3463043646953</v>
      </c>
      <c r="Y115" s="15">
        <f t="shared" si="14"/>
        <v>50.077222241298642</v>
      </c>
      <c r="Z115" s="15">
        <f t="shared" si="15"/>
        <v>9.0196094990500164</v>
      </c>
      <c r="AA115" s="15">
        <f t="shared" si="16"/>
        <v>2.0035149417146583</v>
      </c>
      <c r="AB115" s="15">
        <f t="shared" si="17"/>
        <v>1.1130301832472858</v>
      </c>
      <c r="AC115" s="15">
        <f t="shared" si="18"/>
        <v>0.89048475846737252</v>
      </c>
      <c r="AD115" s="15">
        <f t="shared" si="19"/>
        <v>3.9800622719174572</v>
      </c>
      <c r="AE115" s="15">
        <f t="shared" si="20"/>
        <v>3.0360322854179014</v>
      </c>
      <c r="AF115" s="15">
        <v>17278960.239677001</v>
      </c>
      <c r="AG115" s="15">
        <v>61020409.584706999</v>
      </c>
      <c r="AH115" s="15">
        <f t="shared" si="22"/>
        <v>247095.71976422871</v>
      </c>
      <c r="AI115" s="15">
        <f t="shared" si="23"/>
        <v>872615.1236819484</v>
      </c>
      <c r="AJ115" s="15">
        <v>104.21437798437351</v>
      </c>
      <c r="AK115" s="64">
        <v>2.4769039999999999E-2</v>
      </c>
      <c r="AL115" s="15">
        <v>923647.02654638048</v>
      </c>
      <c r="AM115" s="15">
        <f t="shared" si="25"/>
        <v>13208.504659238331</v>
      </c>
      <c r="AN115" s="15"/>
      <c r="AO115" s="64"/>
      <c r="AP115" s="64"/>
    </row>
    <row r="116" spans="1:42">
      <c r="A116" s="31">
        <v>37438</v>
      </c>
      <c r="B116" s="14">
        <v>2002</v>
      </c>
      <c r="C116" s="14">
        <v>7</v>
      </c>
      <c r="D116" s="15">
        <v>74.044726152618168</v>
      </c>
      <c r="E116" s="15">
        <v>76.016248987620685</v>
      </c>
      <c r="F116" s="15">
        <v>103.40806453038684</v>
      </c>
      <c r="G116" s="15"/>
      <c r="H116" s="15"/>
      <c r="I116" s="15">
        <v>86.36</v>
      </c>
      <c r="J116" s="15">
        <v>69.944000760823272</v>
      </c>
      <c r="K116" s="15">
        <v>1040875.56</v>
      </c>
      <c r="L116" s="15">
        <v>409580.3</v>
      </c>
      <c r="M116" s="15">
        <v>631295.26</v>
      </c>
      <c r="N116" s="15">
        <v>1066.1088609999999</v>
      </c>
      <c r="O116" s="15">
        <f t="shared" si="21"/>
        <v>248.72664500000002</v>
      </c>
      <c r="P116" s="15">
        <v>139.26285200000001</v>
      </c>
      <c r="Q116" s="15">
        <v>109.463793</v>
      </c>
      <c r="R116" s="15">
        <v>533.12876099999994</v>
      </c>
      <c r="S116" s="15">
        <v>284.25345499999997</v>
      </c>
      <c r="T116" s="15">
        <v>92.324042755178709</v>
      </c>
      <c r="U116" s="15">
        <v>104.63545384575855</v>
      </c>
      <c r="V116" s="15">
        <v>113.33499998827689</v>
      </c>
      <c r="W116" s="15">
        <f t="shared" si="12"/>
        <v>99.4763745694015</v>
      </c>
      <c r="X116" s="15">
        <f t="shared" si="13"/>
        <v>39.14354885904693</v>
      </c>
      <c r="Y116" s="15">
        <f t="shared" si="14"/>
        <v>60.332825710354562</v>
      </c>
      <c r="Z116" s="15">
        <f t="shared" si="15"/>
        <v>9.4067045582589301</v>
      </c>
      <c r="AA116" s="15">
        <f t="shared" si="16"/>
        <v>2.1946145941300368</v>
      </c>
      <c r="AB116" s="15">
        <f t="shared" si="17"/>
        <v>1.2287718005418011</v>
      </c>
      <c r="AC116" s="15">
        <f t="shared" si="18"/>
        <v>0.96584279358823555</v>
      </c>
      <c r="AD116" s="15">
        <f t="shared" si="19"/>
        <v>4.7040081268376541</v>
      </c>
      <c r="AE116" s="15">
        <f t="shared" si="20"/>
        <v>2.5080818372912383</v>
      </c>
      <c r="AF116" s="15">
        <v>17453268.224343002</v>
      </c>
      <c r="AG116" s="15">
        <v>61464296.706353001</v>
      </c>
      <c r="AH116" s="15">
        <f t="shared" si="22"/>
        <v>249532.02611365134</v>
      </c>
      <c r="AI116" s="15">
        <f t="shared" si="23"/>
        <v>878764.38347490295</v>
      </c>
      <c r="AJ116" s="15">
        <v>112.09254465888895</v>
      </c>
      <c r="AK116" s="64">
        <v>2.653583E-2</v>
      </c>
      <c r="AL116" s="15">
        <v>928844.22772120964</v>
      </c>
      <c r="AM116" s="15">
        <f t="shared" si="25"/>
        <v>13279.826970399294</v>
      </c>
      <c r="AN116" s="15">
        <v>138.99</v>
      </c>
      <c r="AO116" s="64">
        <f t="shared" ref="AO116:AO147" si="26">AN116/J116</f>
        <v>1.9871611358818708</v>
      </c>
      <c r="AP116" s="64"/>
    </row>
    <row r="117" spans="1:42">
      <c r="A117" s="31">
        <v>37469</v>
      </c>
      <c r="B117" s="14">
        <v>2002</v>
      </c>
      <c r="C117" s="14">
        <v>8</v>
      </c>
      <c r="D117" s="15">
        <v>74.369795909855867</v>
      </c>
      <c r="E117" s="15">
        <v>75.206196883022031</v>
      </c>
      <c r="F117" s="15">
        <v>104.78667543532907</v>
      </c>
      <c r="G117" s="15"/>
      <c r="H117" s="15"/>
      <c r="I117" s="15">
        <v>87.52</v>
      </c>
      <c r="J117" s="15">
        <v>70.010012833276335</v>
      </c>
      <c r="K117" s="15">
        <v>915456.66399999999</v>
      </c>
      <c r="L117" s="15">
        <v>408864.527</v>
      </c>
      <c r="M117" s="15">
        <v>506592.13699999999</v>
      </c>
      <c r="N117" s="15">
        <v>1158.4967380000001</v>
      </c>
      <c r="O117" s="15">
        <f t="shared" si="21"/>
        <v>236.95436599999999</v>
      </c>
      <c r="P117" s="15">
        <v>131.01094699999999</v>
      </c>
      <c r="Q117" s="15">
        <v>105.94341900000001</v>
      </c>
      <c r="R117" s="15">
        <v>521.21346700000004</v>
      </c>
      <c r="S117" s="15">
        <v>400.32890500000002</v>
      </c>
      <c r="T117" s="15">
        <v>95.032478736040886</v>
      </c>
      <c r="U117" s="15">
        <v>111.16152551787894</v>
      </c>
      <c r="V117" s="15">
        <v>116.97214152083475</v>
      </c>
      <c r="W117" s="15">
        <f t="shared" si="12"/>
        <v>82.353733428456792</v>
      </c>
      <c r="X117" s="15">
        <f t="shared" si="13"/>
        <v>36.781118745463715</v>
      </c>
      <c r="Y117" s="15">
        <f t="shared" si="14"/>
        <v>45.572614682993077</v>
      </c>
      <c r="Z117" s="15">
        <f t="shared" si="15"/>
        <v>9.9040397391856914</v>
      </c>
      <c r="AA117" s="15">
        <f t="shared" si="16"/>
        <v>2.0257333320497883</v>
      </c>
      <c r="AB117" s="15">
        <f t="shared" si="17"/>
        <v>1.1200183675928057</v>
      </c>
      <c r="AC117" s="15">
        <f t="shared" si="18"/>
        <v>0.90571496445698274</v>
      </c>
      <c r="AD117" s="15">
        <f t="shared" si="19"/>
        <v>4.4558769312363404</v>
      </c>
      <c r="AE117" s="15">
        <f t="shared" si="20"/>
        <v>3.422429475899563</v>
      </c>
      <c r="AF117" s="15">
        <v>17265513.452895999</v>
      </c>
      <c r="AG117" s="15">
        <v>61481527.931125998</v>
      </c>
      <c r="AH117" s="15">
        <f t="shared" si="22"/>
        <v>246614.91626937053</v>
      </c>
      <c r="AI117" s="15">
        <f t="shared" si="23"/>
        <v>878181.92631302192</v>
      </c>
      <c r="AJ117" s="15">
        <v>117.72627685105483</v>
      </c>
      <c r="AK117" s="64">
        <v>1.439088E-2</v>
      </c>
      <c r="AL117" s="15">
        <v>950301.58229408308</v>
      </c>
      <c r="AM117" s="15">
        <f t="shared" si="25"/>
        <v>13573.795287784849</v>
      </c>
      <c r="AN117" s="15">
        <v>137.41</v>
      </c>
      <c r="AO117" s="64">
        <f t="shared" si="26"/>
        <v>1.9627192517052059</v>
      </c>
      <c r="AP117" s="64"/>
    </row>
    <row r="118" spans="1:42">
      <c r="A118" s="31">
        <v>37500</v>
      </c>
      <c r="B118" s="14">
        <v>2002</v>
      </c>
      <c r="C118" s="14">
        <v>9</v>
      </c>
      <c r="D118" s="15">
        <v>74.688657878295146</v>
      </c>
      <c r="E118" s="15">
        <v>76.308348094930381</v>
      </c>
      <c r="F118" s="15">
        <v>105.13207945783041</v>
      </c>
      <c r="G118" s="15"/>
      <c r="H118" s="15"/>
      <c r="I118" s="15">
        <v>89.54</v>
      </c>
      <c r="J118" s="15">
        <v>70.262202729518592</v>
      </c>
      <c r="K118" s="15">
        <v>1055414.493</v>
      </c>
      <c r="L118" s="15">
        <v>466717.848</v>
      </c>
      <c r="M118" s="15">
        <v>588696.64500000002</v>
      </c>
      <c r="N118" s="15">
        <v>1040.763588</v>
      </c>
      <c r="O118" s="15">
        <f t="shared" si="21"/>
        <v>226.466261</v>
      </c>
      <c r="P118" s="15">
        <v>122.997443</v>
      </c>
      <c r="Q118" s="15">
        <v>103.468818</v>
      </c>
      <c r="R118" s="15">
        <v>485.19707499999998</v>
      </c>
      <c r="S118" s="15">
        <v>329.10025200000001</v>
      </c>
      <c r="T118" s="15">
        <v>96.993303497554777</v>
      </c>
      <c r="U118" s="15">
        <v>116.66774817252971</v>
      </c>
      <c r="V118" s="15">
        <v>120.284333006011</v>
      </c>
      <c r="W118" s="15">
        <f t="shared" si="12"/>
        <v>90.463260801026166</v>
      </c>
      <c r="X118" s="15">
        <f t="shared" si="13"/>
        <v>40.004016132188639</v>
      </c>
      <c r="Y118" s="15">
        <f t="shared" si="14"/>
        <v>50.459244668837535</v>
      </c>
      <c r="Z118" s="15">
        <f t="shared" si="15"/>
        <v>8.6525282386359468</v>
      </c>
      <c r="AA118" s="15">
        <f t="shared" si="16"/>
        <v>1.8827577568949296</v>
      </c>
      <c r="AB118" s="15">
        <f t="shared" si="17"/>
        <v>1.0225558052839137</v>
      </c>
      <c r="AC118" s="15">
        <f t="shared" si="18"/>
        <v>0.86020195161101598</v>
      </c>
      <c r="AD118" s="15">
        <f t="shared" si="19"/>
        <v>4.0337512199178356</v>
      </c>
      <c r="AE118" s="15">
        <f t="shared" si="20"/>
        <v>2.736019261823182</v>
      </c>
      <c r="AF118" s="15">
        <v>17157725.661480002</v>
      </c>
      <c r="AG118" s="15">
        <v>61888980.638840005</v>
      </c>
      <c r="AH118" s="15">
        <f t="shared" si="22"/>
        <v>244195.6698615099</v>
      </c>
      <c r="AI118" s="15">
        <f t="shared" si="23"/>
        <v>880828.92699916987</v>
      </c>
      <c r="AJ118" s="15">
        <v>122.37150049102119</v>
      </c>
      <c r="AK118" s="64">
        <v>3.2539060000000002E-2</v>
      </c>
      <c r="AL118" s="15">
        <v>976488.05338859779</v>
      </c>
      <c r="AM118" s="15">
        <f t="shared" si="25"/>
        <v>13897.771710170924</v>
      </c>
      <c r="AN118" s="15">
        <v>138.97</v>
      </c>
      <c r="AO118" s="64">
        <f t="shared" si="26"/>
        <v>1.9778770747478409</v>
      </c>
      <c r="AP118" s="64"/>
    </row>
    <row r="119" spans="1:42">
      <c r="A119" s="31">
        <v>37530</v>
      </c>
      <c r="B119" s="14">
        <v>2002</v>
      </c>
      <c r="C119" s="14">
        <v>10</v>
      </c>
      <c r="D119" s="15">
        <v>80.423406161333659</v>
      </c>
      <c r="E119" s="15">
        <v>79.616245848717682</v>
      </c>
      <c r="F119" s="15">
        <v>105.85437085505451</v>
      </c>
      <c r="G119" s="15"/>
      <c r="H119" s="15"/>
      <c r="I119" s="15">
        <v>95.35</v>
      </c>
      <c r="J119" s="15">
        <v>70.655053419956488</v>
      </c>
      <c r="K119" s="15">
        <v>1070342.1200000001</v>
      </c>
      <c r="L119" s="15">
        <v>459800.34100000001</v>
      </c>
      <c r="M119" s="15">
        <v>610541.7790000001</v>
      </c>
      <c r="N119" s="15">
        <v>1157.6156550000001</v>
      </c>
      <c r="O119" s="15">
        <f t="shared" si="21"/>
        <v>241.350829</v>
      </c>
      <c r="P119" s="15">
        <v>134.246093</v>
      </c>
      <c r="Q119" s="15">
        <v>107.104736</v>
      </c>
      <c r="R119" s="15">
        <v>566.00643000000002</v>
      </c>
      <c r="S119" s="15">
        <v>350.258396</v>
      </c>
      <c r="T119" s="15">
        <v>96.986747738577051</v>
      </c>
      <c r="U119" s="15">
        <v>119.65637867176217</v>
      </c>
      <c r="V119" s="15">
        <v>123.37394691725305</v>
      </c>
      <c r="W119" s="15">
        <f t="shared" si="12"/>
        <v>89.45132151593279</v>
      </c>
      <c r="X119" s="15">
        <f t="shared" si="13"/>
        <v>38.426730451312643</v>
      </c>
      <c r="Y119" s="15">
        <f t="shared" si="14"/>
        <v>51.024591064620147</v>
      </c>
      <c r="Z119" s="15">
        <f t="shared" si="15"/>
        <v>9.3829830683492137</v>
      </c>
      <c r="AA119" s="15">
        <f t="shared" si="16"/>
        <v>1.9562544202454193</v>
      </c>
      <c r="AB119" s="15">
        <f t="shared" si="17"/>
        <v>1.088123516791101</v>
      </c>
      <c r="AC119" s="15">
        <f t="shared" si="18"/>
        <v>0.86813090345431831</v>
      </c>
      <c r="AD119" s="15">
        <f t="shared" si="19"/>
        <v>4.5877305877197943</v>
      </c>
      <c r="AE119" s="15">
        <f t="shared" si="20"/>
        <v>2.8389980603840002</v>
      </c>
      <c r="AF119" s="15">
        <v>17644188.727090001</v>
      </c>
      <c r="AG119" s="15">
        <v>63087368.251540005</v>
      </c>
      <c r="AH119" s="15">
        <f t="shared" si="22"/>
        <v>249722.9550194694</v>
      </c>
      <c r="AI119" s="15">
        <f t="shared" si="23"/>
        <v>892892.51366868266</v>
      </c>
      <c r="AJ119" s="15">
        <v>124.50314849762978</v>
      </c>
      <c r="AK119" s="64">
        <v>2.5786630000000001E-2</v>
      </c>
      <c r="AL119" s="15">
        <v>986441.58643907553</v>
      </c>
      <c r="AM119" s="15">
        <f t="shared" si="25"/>
        <v>13961.373443112499</v>
      </c>
      <c r="AN119" s="15">
        <v>150.30000000000001</v>
      </c>
      <c r="AO119" s="64">
        <f t="shared" si="26"/>
        <v>2.1272363790690707</v>
      </c>
      <c r="AP119" s="64"/>
    </row>
    <row r="120" spans="1:42">
      <c r="A120" s="31">
        <v>37561</v>
      </c>
      <c r="B120" s="14">
        <v>2002</v>
      </c>
      <c r="C120" s="14">
        <v>11</v>
      </c>
      <c r="D120" s="15">
        <v>77.182227319462442</v>
      </c>
      <c r="E120" s="15">
        <v>81.311673212745205</v>
      </c>
      <c r="F120" s="15">
        <v>106.0518019714284</v>
      </c>
      <c r="G120" s="15"/>
      <c r="H120" s="15"/>
      <c r="I120" s="15">
        <v>95.61</v>
      </c>
      <c r="J120" s="15">
        <v>71.204922584083278</v>
      </c>
      <c r="K120" s="15">
        <v>966897.10100000002</v>
      </c>
      <c r="L120" s="15">
        <v>467602.69799999997</v>
      </c>
      <c r="M120" s="15">
        <v>499294.40300000005</v>
      </c>
      <c r="N120" s="15">
        <v>1159.679592</v>
      </c>
      <c r="O120" s="15">
        <f t="shared" si="21"/>
        <v>245.58578699999998</v>
      </c>
      <c r="P120" s="15">
        <v>129.510493</v>
      </c>
      <c r="Q120" s="15">
        <v>116.075294</v>
      </c>
      <c r="R120" s="15">
        <v>510.95772899999997</v>
      </c>
      <c r="S120" s="15">
        <v>403.136076</v>
      </c>
      <c r="T120" s="15">
        <v>92.333386511324591</v>
      </c>
      <c r="U120" s="15">
        <v>113.03257078026365</v>
      </c>
      <c r="V120" s="15">
        <v>122.4178761886962</v>
      </c>
      <c r="W120" s="15">
        <f t="shared" si="12"/>
        <v>85.541458919806118</v>
      </c>
      <c r="X120" s="15">
        <f t="shared" si="13"/>
        <v>41.368845702804009</v>
      </c>
      <c r="Y120" s="15">
        <f t="shared" si="14"/>
        <v>44.172613217002109</v>
      </c>
      <c r="Z120" s="15">
        <f t="shared" si="15"/>
        <v>9.4731229466230698</v>
      </c>
      <c r="AA120" s="15">
        <f t="shared" si="16"/>
        <v>2.0061268390365758</v>
      </c>
      <c r="AB120" s="15">
        <f t="shared" si="17"/>
        <v>1.0579377541264576</v>
      </c>
      <c r="AC120" s="15">
        <f t="shared" si="18"/>
        <v>0.94818908491011822</v>
      </c>
      <c r="AD120" s="15">
        <f t="shared" si="19"/>
        <v>4.1738816658802707</v>
      </c>
      <c r="AE120" s="15">
        <f t="shared" si="20"/>
        <v>3.2931144417062246</v>
      </c>
      <c r="AF120" s="15">
        <v>17911901.038801</v>
      </c>
      <c r="AG120" s="15">
        <v>63782164.888220996</v>
      </c>
      <c r="AH120" s="15">
        <f t="shared" si="22"/>
        <v>251554.25199219189</v>
      </c>
      <c r="AI120" s="15">
        <f t="shared" si="23"/>
        <v>895754.99240102363</v>
      </c>
      <c r="AJ120" s="15">
        <v>120.21196974208065</v>
      </c>
      <c r="AK120" s="64">
        <v>2.475612E-2</v>
      </c>
      <c r="AL120" s="15">
        <v>972000.36897565308</v>
      </c>
      <c r="AM120" s="15">
        <f t="shared" si="25"/>
        <v>13650.746798128368</v>
      </c>
      <c r="AN120" s="15">
        <v>165.02</v>
      </c>
      <c r="AO120" s="64">
        <f t="shared" si="26"/>
        <v>2.3175364007331649</v>
      </c>
      <c r="AP120" s="64"/>
    </row>
    <row r="121" spans="1:42">
      <c r="A121" s="31">
        <v>37591</v>
      </c>
      <c r="B121" s="14">
        <v>2002</v>
      </c>
      <c r="C121" s="14">
        <v>12</v>
      </c>
      <c r="D121" s="15">
        <v>76.049544136300753</v>
      </c>
      <c r="E121" s="15">
        <v>81.943322185918831</v>
      </c>
      <c r="F121" s="15">
        <v>103.13614958818708</v>
      </c>
      <c r="G121" s="15"/>
      <c r="H121" s="15"/>
      <c r="I121" s="15">
        <v>97.15</v>
      </c>
      <c r="J121" s="15">
        <v>71.395130500135693</v>
      </c>
      <c r="K121" s="15">
        <v>1055589.996</v>
      </c>
      <c r="L121" s="15">
        <v>539478.80200000003</v>
      </c>
      <c r="M121" s="15">
        <v>516111.19400000002</v>
      </c>
      <c r="N121" s="15">
        <v>1054.3676720000001</v>
      </c>
      <c r="O121" s="15">
        <f t="shared" si="21"/>
        <v>216.959023</v>
      </c>
      <c r="P121" s="15">
        <v>116.753927</v>
      </c>
      <c r="Q121" s="15">
        <v>100.205096</v>
      </c>
      <c r="R121" s="15">
        <v>445.33954899999998</v>
      </c>
      <c r="S121" s="15">
        <v>392.06909999999999</v>
      </c>
      <c r="T121" s="15">
        <v>95.255982937365417</v>
      </c>
      <c r="U121" s="15">
        <v>118.95757536232688</v>
      </c>
      <c r="V121" s="15">
        <v>124.88199868825689</v>
      </c>
      <c r="W121" s="15">
        <f t="shared" si="12"/>
        <v>88.736677154425166</v>
      </c>
      <c r="X121" s="15">
        <f t="shared" si="13"/>
        <v>45.350521003545062</v>
      </c>
      <c r="Y121" s="15">
        <f t="shared" si="14"/>
        <v>43.38615615088009</v>
      </c>
      <c r="Z121" s="15">
        <f t="shared" si="15"/>
        <v>8.4429115731244799</v>
      </c>
      <c r="AA121" s="15">
        <f t="shared" si="16"/>
        <v>1.737312224971632</v>
      </c>
      <c r="AB121" s="15">
        <f t="shared" si="17"/>
        <v>0.93491398461241004</v>
      </c>
      <c r="AC121" s="15">
        <f t="shared" si="18"/>
        <v>0.80239824035922203</v>
      </c>
      <c r="AD121" s="15">
        <f t="shared" si="19"/>
        <v>3.5660828115964236</v>
      </c>
      <c r="AE121" s="15">
        <f t="shared" si="20"/>
        <v>3.1395165365564228</v>
      </c>
      <c r="AF121" s="15">
        <v>21635640.149341002</v>
      </c>
      <c r="AG121" s="15">
        <v>66672227.867910996</v>
      </c>
      <c r="AH121" s="15">
        <f t="shared" si="22"/>
        <v>303040.83762827329</v>
      </c>
      <c r="AI121" s="15">
        <f t="shared" si="23"/>
        <v>933848.39275256009</v>
      </c>
      <c r="AJ121" s="15">
        <v>124.1614740849834</v>
      </c>
      <c r="AK121" s="64">
        <v>2.8567740000000001E-2</v>
      </c>
      <c r="AL121" s="15">
        <v>1010884.2967156033</v>
      </c>
      <c r="AM121" s="15">
        <f t="shared" si="25"/>
        <v>14159.009019721339</v>
      </c>
      <c r="AN121" s="15">
        <v>170.19</v>
      </c>
      <c r="AO121" s="64">
        <f t="shared" si="26"/>
        <v>2.3837760195658797</v>
      </c>
      <c r="AP121" s="64"/>
    </row>
    <row r="122" spans="1:42">
      <c r="A122" s="31">
        <v>37622</v>
      </c>
      <c r="B122" s="14">
        <v>2003</v>
      </c>
      <c r="C122" s="14">
        <v>1</v>
      </c>
      <c r="D122" s="15">
        <v>69.29232134426735</v>
      </c>
      <c r="E122" s="15">
        <v>69.390845425230978</v>
      </c>
      <c r="F122" s="15">
        <v>98.96943920112092</v>
      </c>
      <c r="G122" s="15">
        <v>47.642452435741113</v>
      </c>
      <c r="H122" s="15">
        <v>40.4</v>
      </c>
      <c r="I122" s="15">
        <v>84.71</v>
      </c>
      <c r="J122" s="15">
        <v>72.233409020143228</v>
      </c>
      <c r="K122" s="15">
        <v>923426.80900000001</v>
      </c>
      <c r="L122" s="15">
        <v>492285.00400000002</v>
      </c>
      <c r="M122" s="15">
        <v>431141.80499999999</v>
      </c>
      <c r="N122" s="15">
        <v>1209.6737035799997</v>
      </c>
      <c r="O122" s="15">
        <f t="shared" si="21"/>
        <v>170.39664335999998</v>
      </c>
      <c r="P122" s="15">
        <v>96.533983720000009</v>
      </c>
      <c r="Q122" s="15">
        <v>73.86265963999999</v>
      </c>
      <c r="R122" s="15">
        <v>491.62906898999961</v>
      </c>
      <c r="S122" s="15">
        <v>547.64799123000012</v>
      </c>
      <c r="T122" s="15">
        <v>98.72533110953816</v>
      </c>
      <c r="U122" s="15">
        <v>126.17366623724398</v>
      </c>
      <c r="V122" s="15">
        <v>127.80272785031353</v>
      </c>
      <c r="W122" s="15">
        <f t="shared" si="12"/>
        <v>73.186968131977977</v>
      </c>
      <c r="X122" s="15">
        <f t="shared" si="13"/>
        <v>39.0164618878838</v>
      </c>
      <c r="Y122" s="15">
        <f t="shared" si="14"/>
        <v>34.170506244094177</v>
      </c>
      <c r="Z122" s="15">
        <f t="shared" si="15"/>
        <v>9.4651634118233119</v>
      </c>
      <c r="AA122" s="15">
        <f t="shared" si="16"/>
        <v>1.3332786101371306</v>
      </c>
      <c r="AB122" s="15">
        <f t="shared" si="17"/>
        <v>0.75533586288599075</v>
      </c>
      <c r="AC122" s="15">
        <f t="shared" si="18"/>
        <v>0.57794274725114003</v>
      </c>
      <c r="AD122" s="15">
        <f t="shared" si="19"/>
        <v>3.8467807163381571</v>
      </c>
      <c r="AE122" s="15">
        <f t="shared" si="20"/>
        <v>4.2851040853480233</v>
      </c>
      <c r="AF122" s="15">
        <v>19232104.35647</v>
      </c>
      <c r="AG122" s="15">
        <v>65703133.120329998</v>
      </c>
      <c r="AH122" s="15">
        <f t="shared" si="22"/>
        <v>266249.4352316513</v>
      </c>
      <c r="AI122" s="15">
        <f t="shared" si="23"/>
        <v>909594.79846794752</v>
      </c>
      <c r="AJ122" s="15">
        <v>128.60414962085937</v>
      </c>
      <c r="AK122" s="64">
        <v>2.7776510000000001E-2</v>
      </c>
      <c r="AL122" s="15">
        <v>992609.85683006526</v>
      </c>
      <c r="AM122" s="15">
        <f t="shared" si="25"/>
        <v>13741.700278236391</v>
      </c>
      <c r="AN122" s="15">
        <v>180.47</v>
      </c>
      <c r="AO122" s="64">
        <f t="shared" si="26"/>
        <v>2.4984283927354665</v>
      </c>
      <c r="AP122" s="64"/>
    </row>
    <row r="123" spans="1:42">
      <c r="A123" s="31">
        <v>37653</v>
      </c>
      <c r="B123" s="14">
        <v>2003</v>
      </c>
      <c r="C123" s="14">
        <v>2</v>
      </c>
      <c r="D123" s="15">
        <v>68.770742014908095</v>
      </c>
      <c r="E123" s="15">
        <v>69.047123050291304</v>
      </c>
      <c r="F123" s="15">
        <v>102.48223797995249</v>
      </c>
      <c r="G123" s="15">
        <v>45.914253446630454</v>
      </c>
      <c r="H123" s="15">
        <v>37.4</v>
      </c>
      <c r="I123" s="15">
        <v>80.7</v>
      </c>
      <c r="J123" s="15">
        <v>73.035578597510721</v>
      </c>
      <c r="K123" s="15">
        <v>1033042.934</v>
      </c>
      <c r="L123" s="15">
        <v>453302.67700000003</v>
      </c>
      <c r="M123" s="15">
        <v>579740.25699999998</v>
      </c>
      <c r="N123" s="15">
        <v>1018.6849561599989</v>
      </c>
      <c r="O123" s="15">
        <f t="shared" si="21"/>
        <v>203.38884204999999</v>
      </c>
      <c r="P123" s="15">
        <v>110.22544083000004</v>
      </c>
      <c r="Q123" s="15">
        <v>93.163401219999969</v>
      </c>
      <c r="R123" s="15">
        <v>483.77245192999897</v>
      </c>
      <c r="S123" s="15">
        <v>331.5236621800002</v>
      </c>
      <c r="T123" s="15">
        <v>100.32400902083893</v>
      </c>
      <c r="U123" s="15">
        <v>130.13075866571742</v>
      </c>
      <c r="V123" s="15">
        <v>129.71048499336499</v>
      </c>
      <c r="W123" s="15">
        <f t="shared" si="12"/>
        <v>79.384992802024769</v>
      </c>
      <c r="X123" s="15">
        <f t="shared" si="13"/>
        <v>34.834399003578646</v>
      </c>
      <c r="Y123" s="15">
        <f t="shared" si="14"/>
        <v>44.550593798446123</v>
      </c>
      <c r="Z123" s="15">
        <f t="shared" si="15"/>
        <v>7.8535282341447354</v>
      </c>
      <c r="AA123" s="15">
        <f t="shared" si="16"/>
        <v>1.5680215987196704</v>
      </c>
      <c r="AB123" s="15">
        <f t="shared" si="17"/>
        <v>0.84978050028598962</v>
      </c>
      <c r="AC123" s="15">
        <f t="shared" si="18"/>
        <v>0.718241098433681</v>
      </c>
      <c r="AD123" s="15">
        <f t="shared" si="19"/>
        <v>3.7296325887205275</v>
      </c>
      <c r="AE123" s="15">
        <f t="shared" si="20"/>
        <v>2.5558740467045395</v>
      </c>
      <c r="AF123" s="15">
        <v>18805502.566570949</v>
      </c>
      <c r="AG123" s="15">
        <v>65786472.184350953</v>
      </c>
      <c r="AH123" s="15">
        <f t="shared" si="22"/>
        <v>257484.13208589132</v>
      </c>
      <c r="AI123" s="15">
        <f t="shared" si="23"/>
        <v>900745.54686410271</v>
      </c>
      <c r="AJ123" s="15">
        <v>130.03497505758253</v>
      </c>
      <c r="AK123" s="64">
        <v>3.1682349999999998E-2</v>
      </c>
      <c r="AL123" s="15">
        <v>978194.32400340971</v>
      </c>
      <c r="AM123" s="15">
        <f t="shared" si="25"/>
        <v>13393.394600104524</v>
      </c>
      <c r="AN123" s="15">
        <v>172.34</v>
      </c>
      <c r="AO123" s="64">
        <f t="shared" si="26"/>
        <v>2.3596718655402547</v>
      </c>
      <c r="AP123" s="64"/>
    </row>
    <row r="124" spans="1:42">
      <c r="A124" s="31">
        <v>37681</v>
      </c>
      <c r="B124" s="14">
        <v>2003</v>
      </c>
      <c r="C124" s="14">
        <v>3</v>
      </c>
      <c r="D124" s="15">
        <v>74.75330275495223</v>
      </c>
      <c r="E124" s="15">
        <v>73.81444281959763</v>
      </c>
      <c r="F124" s="15">
        <v>102.9504058533107</v>
      </c>
      <c r="G124" s="15">
        <v>49.206171903382227</v>
      </c>
      <c r="H124" s="15">
        <v>38.5</v>
      </c>
      <c r="I124" s="15">
        <v>83.5</v>
      </c>
      <c r="J124" s="15">
        <v>73.800352631311796</v>
      </c>
      <c r="K124" s="15">
        <v>1034233.025</v>
      </c>
      <c r="L124" s="15">
        <v>454824.14900000003</v>
      </c>
      <c r="M124" s="15">
        <v>579408.87599999993</v>
      </c>
      <c r="N124" s="15">
        <v>1103.0035131400009</v>
      </c>
      <c r="O124" s="15">
        <f t="shared" si="21"/>
        <v>209.00937846999994</v>
      </c>
      <c r="P124" s="15">
        <v>112.4491172099999</v>
      </c>
      <c r="Q124" s="15">
        <v>96.560261260000033</v>
      </c>
      <c r="R124" s="15">
        <v>515.52777601000071</v>
      </c>
      <c r="S124" s="15">
        <v>378.46635865999974</v>
      </c>
      <c r="T124" s="15">
        <v>97.949434096287078</v>
      </c>
      <c r="U124" s="15">
        <v>127.69465622982952</v>
      </c>
      <c r="V124" s="15">
        <v>130.36793668894711</v>
      </c>
      <c r="W124" s="15">
        <f t="shared" si="12"/>
        <v>80.992662930118982</v>
      </c>
      <c r="X124" s="15">
        <f t="shared" si="13"/>
        <v>35.61810356272003</v>
      </c>
      <c r="Y124" s="15">
        <f t="shared" si="14"/>
        <v>45.374559367398952</v>
      </c>
      <c r="Z124" s="15">
        <f t="shared" si="15"/>
        <v>8.4606962505798098</v>
      </c>
      <c r="AA124" s="15">
        <f t="shared" si="16"/>
        <v>1.6032268652735395</v>
      </c>
      <c r="AB124" s="15">
        <f t="shared" si="17"/>
        <v>0.86255194387481315</v>
      </c>
      <c r="AC124" s="15">
        <f t="shared" si="18"/>
        <v>0.74067492139872637</v>
      </c>
      <c r="AD124" s="15">
        <f t="shared" si="19"/>
        <v>3.9544061914551136</v>
      </c>
      <c r="AE124" s="15">
        <f t="shared" si="20"/>
        <v>2.9030631938511533</v>
      </c>
      <c r="AF124" s="15">
        <v>18863329.215291999</v>
      </c>
      <c r="AG124" s="15">
        <v>66321183.818782002</v>
      </c>
      <c r="AH124" s="15">
        <f t="shared" si="22"/>
        <v>255599.44556807878</v>
      </c>
      <c r="AI124" s="15">
        <f t="shared" si="23"/>
        <v>898656.73339131777</v>
      </c>
      <c r="AJ124" s="15">
        <v>129.70898872107693</v>
      </c>
      <c r="AK124" s="64">
        <v>3.4732819999999998E-2</v>
      </c>
      <c r="AL124" s="15">
        <v>969739.31705391803</v>
      </c>
      <c r="AM124" s="15">
        <f t="shared" si="25"/>
        <v>13140.036361323291</v>
      </c>
      <c r="AN124" s="15">
        <v>174.23</v>
      </c>
      <c r="AO124" s="64">
        <f t="shared" si="26"/>
        <v>2.3608288278839225</v>
      </c>
      <c r="AP124" s="64"/>
    </row>
    <row r="125" spans="1:42">
      <c r="A125" s="31">
        <v>37712</v>
      </c>
      <c r="B125" s="14">
        <v>2003</v>
      </c>
      <c r="C125" s="14">
        <v>4</v>
      </c>
      <c r="D125" s="15">
        <v>70.392261892849206</v>
      </c>
      <c r="E125" s="15">
        <v>72.484356337267982</v>
      </c>
      <c r="F125" s="15">
        <v>102.41835398667489</v>
      </c>
      <c r="G125" s="15">
        <v>49.860951474217053</v>
      </c>
      <c r="H125" s="15">
        <v>44.9</v>
      </c>
      <c r="I125" s="15">
        <v>85.73</v>
      </c>
      <c r="J125" s="15">
        <v>74.647280611980605</v>
      </c>
      <c r="K125" s="15">
        <v>1101056.3319999999</v>
      </c>
      <c r="L125" s="15">
        <v>508646.31700000004</v>
      </c>
      <c r="M125" s="15">
        <v>592410.0149999999</v>
      </c>
      <c r="N125" s="15">
        <v>1126.1729311400006</v>
      </c>
      <c r="O125" s="15">
        <f t="shared" si="21"/>
        <v>217.95112754000007</v>
      </c>
      <c r="P125" s="15">
        <v>114.84925322000004</v>
      </c>
      <c r="Q125" s="15">
        <v>103.10187432000002</v>
      </c>
      <c r="R125" s="15">
        <v>560.79951134000066</v>
      </c>
      <c r="S125" s="15">
        <v>347.42229225999961</v>
      </c>
      <c r="T125" s="15">
        <v>94.149943381707402</v>
      </c>
      <c r="U125" s="15">
        <v>122.63173116004917</v>
      </c>
      <c r="V125" s="15">
        <v>130.25151875330343</v>
      </c>
      <c r="W125" s="15">
        <f t="shared" si="12"/>
        <v>89.785598032779035</v>
      </c>
      <c r="X125" s="15">
        <f t="shared" si="13"/>
        <v>41.477545182507072</v>
      </c>
      <c r="Y125" s="15">
        <f t="shared" si="14"/>
        <v>48.30805285027197</v>
      </c>
      <c r="Z125" s="15">
        <f t="shared" si="15"/>
        <v>8.6461404973939224</v>
      </c>
      <c r="AA125" s="15">
        <f t="shared" si="16"/>
        <v>1.6733096828820848</v>
      </c>
      <c r="AB125" s="15">
        <f t="shared" si="17"/>
        <v>0.88174982003491797</v>
      </c>
      <c r="AC125" s="15">
        <f t="shared" si="18"/>
        <v>0.79155986284716673</v>
      </c>
      <c r="AD125" s="15">
        <f t="shared" si="19"/>
        <v>4.3055122635625906</v>
      </c>
      <c r="AE125" s="15">
        <f t="shared" si="20"/>
        <v>2.6673185509492443</v>
      </c>
      <c r="AF125" s="15">
        <v>19060042.727230001</v>
      </c>
      <c r="AG125" s="15">
        <v>66872370.984190002</v>
      </c>
      <c r="AH125" s="15">
        <f t="shared" si="22"/>
        <v>255334.7231268186</v>
      </c>
      <c r="AI125" s="15">
        <f t="shared" si="23"/>
        <v>895844.70373134047</v>
      </c>
      <c r="AJ125" s="15">
        <v>126.7241028062533</v>
      </c>
      <c r="AK125" s="64">
        <v>3.2693970000000003E-2</v>
      </c>
      <c r="AL125" s="15">
        <v>982824.03439421637</v>
      </c>
      <c r="AM125" s="15">
        <f t="shared" si="25"/>
        <v>13166.240301545249</v>
      </c>
      <c r="AN125" s="15">
        <v>179.47</v>
      </c>
      <c r="AO125" s="64">
        <f t="shared" si="26"/>
        <v>2.4042402955426048</v>
      </c>
      <c r="AP125" s="64"/>
    </row>
    <row r="126" spans="1:42">
      <c r="A126" s="31">
        <v>37742</v>
      </c>
      <c r="B126" s="14">
        <v>2003</v>
      </c>
      <c r="C126" s="14">
        <v>5</v>
      </c>
      <c r="D126" s="15">
        <v>76.183066837675383</v>
      </c>
      <c r="E126" s="15">
        <v>74.806961481401558</v>
      </c>
      <c r="F126" s="15">
        <v>103.31423481296699</v>
      </c>
      <c r="G126" s="15">
        <v>50.938790871515629</v>
      </c>
      <c r="H126" s="15">
        <v>57.7</v>
      </c>
      <c r="I126" s="15">
        <v>89.16</v>
      </c>
      <c r="J126" s="15">
        <v>75.012961065206639</v>
      </c>
      <c r="K126" s="15">
        <v>1181888.1939999999</v>
      </c>
      <c r="L126" s="15">
        <v>598882.38500000001</v>
      </c>
      <c r="M126" s="15">
        <v>583005.80899999989</v>
      </c>
      <c r="N126" s="15">
        <v>1139.0970021099999</v>
      </c>
      <c r="O126" s="15">
        <f t="shared" si="21"/>
        <v>236.81855320999998</v>
      </c>
      <c r="P126" s="15">
        <v>121.45974214999993</v>
      </c>
      <c r="Q126" s="15">
        <v>115.35881106000005</v>
      </c>
      <c r="R126" s="15">
        <v>532.58116509000013</v>
      </c>
      <c r="S126" s="15">
        <v>369.69728380999965</v>
      </c>
      <c r="T126" s="15">
        <v>92.165227204360349</v>
      </c>
      <c r="U126" s="15">
        <v>120.05310287579105</v>
      </c>
      <c r="V126" s="15">
        <v>130.25856553208965</v>
      </c>
      <c r="W126" s="15">
        <f t="shared" si="12"/>
        <v>98.447117624506646</v>
      </c>
      <c r="X126" s="15">
        <f t="shared" si="13"/>
        <v>49.88479020151722</v>
      </c>
      <c r="Y126" s="15">
        <f t="shared" si="14"/>
        <v>48.562327422989426</v>
      </c>
      <c r="Z126" s="15">
        <f t="shared" si="15"/>
        <v>8.7448913432827524</v>
      </c>
      <c r="AA126" s="15">
        <f t="shared" si="16"/>
        <v>1.8180651095198719</v>
      </c>
      <c r="AB126" s="15">
        <f t="shared" si="17"/>
        <v>0.93245109566386175</v>
      </c>
      <c r="AC126" s="15">
        <f t="shared" si="18"/>
        <v>0.88561401385601013</v>
      </c>
      <c r="AD126" s="15">
        <f t="shared" si="19"/>
        <v>4.0886460165937946</v>
      </c>
      <c r="AE126" s="15">
        <f t="shared" si="20"/>
        <v>2.8381802171690849</v>
      </c>
      <c r="AF126" s="15">
        <v>18290897.041689999</v>
      </c>
      <c r="AG126" s="15">
        <v>66711490.156580001</v>
      </c>
      <c r="AH126" s="15">
        <f t="shared" si="22"/>
        <v>243836.48881411628</v>
      </c>
      <c r="AI126" s="15">
        <f t="shared" si="23"/>
        <v>889332.84607428836</v>
      </c>
      <c r="AJ126" s="15">
        <v>125.40194409226457</v>
      </c>
      <c r="AK126" s="64">
        <v>3.7755459999999998E-2</v>
      </c>
      <c r="AL126" s="15">
        <v>983538.31832639745</v>
      </c>
      <c r="AM126" s="15">
        <f t="shared" si="25"/>
        <v>13111.578377387816</v>
      </c>
      <c r="AN126" s="15">
        <v>195.54</v>
      </c>
      <c r="AO126" s="64">
        <f t="shared" si="26"/>
        <v>2.6067495166604959</v>
      </c>
      <c r="AP126" s="64"/>
    </row>
    <row r="127" spans="1:42">
      <c r="A127" s="31">
        <v>37773</v>
      </c>
      <c r="B127" s="14">
        <v>2003</v>
      </c>
      <c r="C127" s="14">
        <v>6</v>
      </c>
      <c r="D127" s="15">
        <v>69.885697839345468</v>
      </c>
      <c r="E127" s="15">
        <v>70.551883700678971</v>
      </c>
      <c r="F127" s="15">
        <v>102.80014579250454</v>
      </c>
      <c r="G127" s="15">
        <v>48.700992006254246</v>
      </c>
      <c r="H127" s="15">
        <v>36.799999999999997</v>
      </c>
      <c r="I127" s="15">
        <v>87.98</v>
      </c>
      <c r="J127" s="15">
        <v>74.971949025336471</v>
      </c>
      <c r="K127" s="15">
        <v>995297.29599999997</v>
      </c>
      <c r="L127" s="15">
        <v>455073.603</v>
      </c>
      <c r="M127" s="15">
        <v>540223.69299999997</v>
      </c>
      <c r="N127" s="15">
        <v>1039.0302002300002</v>
      </c>
      <c r="O127" s="15">
        <f t="shared" si="21"/>
        <v>198.23174572999986</v>
      </c>
      <c r="P127" s="15">
        <v>105.68462401999986</v>
      </c>
      <c r="Q127" s="15">
        <v>92.547121709999999</v>
      </c>
      <c r="R127" s="15">
        <v>510.9067192600001</v>
      </c>
      <c r="S127" s="15">
        <v>329.89173524000034</v>
      </c>
      <c r="T127" s="15">
        <v>92.008082111585736</v>
      </c>
      <c r="U127" s="15">
        <v>119.28661299037361</v>
      </c>
      <c r="V127" s="15">
        <v>129.64797249626938</v>
      </c>
      <c r="W127" s="15">
        <f t="shared" si="12"/>
        <v>83.437468048516052</v>
      </c>
      <c r="X127" s="15">
        <f t="shared" si="13"/>
        <v>38.149595465228302</v>
      </c>
      <c r="Y127" s="15">
        <f t="shared" si="14"/>
        <v>45.287872583287772</v>
      </c>
      <c r="Z127" s="15">
        <f t="shared" si="15"/>
        <v>8.0142417981885394</v>
      </c>
      <c r="AA127" s="15">
        <f t="shared" si="16"/>
        <v>1.528999967475033</v>
      </c>
      <c r="AB127" s="15">
        <f t="shared" si="17"/>
        <v>0.81516603757949968</v>
      </c>
      <c r="AC127" s="15">
        <f t="shared" si="18"/>
        <v>0.7138339298955334</v>
      </c>
      <c r="AD127" s="15">
        <f t="shared" si="19"/>
        <v>3.9407227851149114</v>
      </c>
      <c r="AE127" s="15">
        <f t="shared" si="20"/>
        <v>2.5445190455985958</v>
      </c>
      <c r="AF127" s="15">
        <v>19648331.812100001</v>
      </c>
      <c r="AG127" s="15">
        <v>67856610.160030007</v>
      </c>
      <c r="AH127" s="15">
        <f t="shared" si="22"/>
        <v>262075.77724116424</v>
      </c>
      <c r="AI127" s="15">
        <f t="shared" si="23"/>
        <v>905093.31879711617</v>
      </c>
      <c r="AJ127" s="15">
        <v>124.36376382462464</v>
      </c>
      <c r="AK127" s="64">
        <v>3.90946E-2</v>
      </c>
      <c r="AL127" s="15">
        <v>983988.80995564547</v>
      </c>
      <c r="AM127" s="15">
        <f t="shared" si="25"/>
        <v>13124.759630073248</v>
      </c>
      <c r="AN127" s="15">
        <v>211.96</v>
      </c>
      <c r="AO127" s="64">
        <f t="shared" si="26"/>
        <v>2.827190739410669</v>
      </c>
      <c r="AP127" s="64"/>
    </row>
    <row r="128" spans="1:42">
      <c r="A128" s="31">
        <v>37803</v>
      </c>
      <c r="B128" s="14">
        <v>2003</v>
      </c>
      <c r="C128" s="14">
        <v>7</v>
      </c>
      <c r="D128" s="15">
        <v>77.268536649143641</v>
      </c>
      <c r="E128" s="15">
        <v>79.032844099236087</v>
      </c>
      <c r="F128" s="15">
        <v>101.50183121611937</v>
      </c>
      <c r="G128" s="15">
        <v>52.749511844706149</v>
      </c>
      <c r="H128" s="15">
        <v>54</v>
      </c>
      <c r="I128" s="15">
        <v>90.04</v>
      </c>
      <c r="J128" s="15">
        <v>74.864650864464068</v>
      </c>
      <c r="K128" s="15">
        <v>1267598.2919999999</v>
      </c>
      <c r="L128" s="15">
        <v>613339.45699999994</v>
      </c>
      <c r="M128" s="15">
        <v>654258.83499999996</v>
      </c>
      <c r="N128" s="15">
        <v>1246.5927699100007</v>
      </c>
      <c r="O128" s="15">
        <f t="shared" si="21"/>
        <v>248.78811785000005</v>
      </c>
      <c r="P128" s="15">
        <v>124.08485249000005</v>
      </c>
      <c r="Q128" s="15">
        <v>124.70326536000002</v>
      </c>
      <c r="R128" s="15">
        <v>597.27341485000034</v>
      </c>
      <c r="S128" s="15">
        <v>400.53123721000009</v>
      </c>
      <c r="T128" s="15">
        <v>92.99354912345153</v>
      </c>
      <c r="U128" s="15">
        <v>120.73814677388977</v>
      </c>
      <c r="V128" s="15">
        <v>129.83497018014282</v>
      </c>
      <c r="W128" s="15">
        <f t="shared" si="12"/>
        <v>104.98739013891543</v>
      </c>
      <c r="X128" s="15">
        <f t="shared" si="13"/>
        <v>50.799144544484406</v>
      </c>
      <c r="Y128" s="15">
        <f t="shared" si="14"/>
        <v>54.188245594431038</v>
      </c>
      <c r="Z128" s="15">
        <f t="shared" si="15"/>
        <v>9.6013637017853046</v>
      </c>
      <c r="AA128" s="15">
        <f t="shared" si="16"/>
        <v>1.9161872760844991</v>
      </c>
      <c r="AB128" s="15">
        <f t="shared" si="17"/>
        <v>0.95571210374089022</v>
      </c>
      <c r="AC128" s="15">
        <f t="shared" si="18"/>
        <v>0.96047517234360902</v>
      </c>
      <c r="AD128" s="15">
        <f t="shared" si="19"/>
        <v>4.6002507184412504</v>
      </c>
      <c r="AE128" s="15">
        <f t="shared" si="20"/>
        <v>3.0849257072595533</v>
      </c>
      <c r="AF128" s="15">
        <v>19870485.55212</v>
      </c>
      <c r="AG128" s="15">
        <v>68497147.34962</v>
      </c>
      <c r="AH128" s="15">
        <f t="shared" si="22"/>
        <v>265418.79675754829</v>
      </c>
      <c r="AI128" s="15">
        <f t="shared" si="23"/>
        <v>914946.46082873107</v>
      </c>
      <c r="AJ128" s="15">
        <v>125.45549605585838</v>
      </c>
      <c r="AK128" s="64">
        <v>3.7249829999999998E-2</v>
      </c>
      <c r="AL128" s="15">
        <v>1003745.7816275595</v>
      </c>
      <c r="AM128" s="15">
        <f t="shared" si="25"/>
        <v>13407.472953353563</v>
      </c>
      <c r="AN128" s="15">
        <v>225.38</v>
      </c>
      <c r="AO128" s="64">
        <f t="shared" si="26"/>
        <v>3.010499580209502</v>
      </c>
      <c r="AP128" s="64"/>
    </row>
    <row r="129" spans="1:42">
      <c r="A129" s="31">
        <v>37834</v>
      </c>
      <c r="B129" s="14">
        <v>2003</v>
      </c>
      <c r="C129" s="14">
        <v>8</v>
      </c>
      <c r="D129" s="15">
        <v>72.834968407099097</v>
      </c>
      <c r="E129" s="15">
        <v>73.60993309384537</v>
      </c>
      <c r="F129" s="15">
        <v>103.72527345250089</v>
      </c>
      <c r="G129" s="15">
        <v>51.57824310140024</v>
      </c>
      <c r="H129" s="15">
        <v>47.6</v>
      </c>
      <c r="I129" s="15">
        <v>89.98</v>
      </c>
      <c r="J129" s="15">
        <v>75.095915276629455</v>
      </c>
      <c r="K129" s="15">
        <v>1092850.25</v>
      </c>
      <c r="L129" s="15">
        <v>494896.68</v>
      </c>
      <c r="M129" s="15">
        <v>597953.57000000007</v>
      </c>
      <c r="N129" s="15">
        <v>1141.8547726499999</v>
      </c>
      <c r="O129" s="15">
        <f t="shared" si="21"/>
        <v>218.35399806999999</v>
      </c>
      <c r="P129" s="15">
        <v>114.51463875</v>
      </c>
      <c r="Q129" s="15">
        <v>103.83935931999997</v>
      </c>
      <c r="R129" s="15">
        <v>552.70389724000006</v>
      </c>
      <c r="S129" s="15">
        <v>370.79687734000009</v>
      </c>
      <c r="T129" s="15">
        <v>93.529945178914502</v>
      </c>
      <c r="U129" s="15">
        <v>121.71796714434457</v>
      </c>
      <c r="V129" s="15">
        <v>130.13796481063778</v>
      </c>
      <c r="W129" s="15">
        <f t="shared" si="12"/>
        <v>89.785450384986774</v>
      </c>
      <c r="X129" s="15">
        <f t="shared" si="13"/>
        <v>40.659295551091901</v>
      </c>
      <c r="Y129" s="15">
        <f t="shared" si="14"/>
        <v>49.12615483389488</v>
      </c>
      <c r="Z129" s="15">
        <f t="shared" si="15"/>
        <v>8.7741864897879669</v>
      </c>
      <c r="AA129" s="15">
        <f t="shared" si="16"/>
        <v>1.6778654744426371</v>
      </c>
      <c r="AB129" s="15">
        <f t="shared" si="17"/>
        <v>0.87994797610850073</v>
      </c>
      <c r="AC129" s="15">
        <f t="shared" si="18"/>
        <v>0.79791749833413639</v>
      </c>
      <c r="AD129" s="15">
        <f t="shared" si="19"/>
        <v>4.2470611711519615</v>
      </c>
      <c r="AE129" s="15">
        <f t="shared" si="20"/>
        <v>2.8492598441933703</v>
      </c>
      <c r="AF129" s="15">
        <v>19458566.129919998</v>
      </c>
      <c r="AG129" s="15">
        <v>68497330.462569997</v>
      </c>
      <c r="AH129" s="15">
        <f t="shared" si="22"/>
        <v>259116.17240752486</v>
      </c>
      <c r="AI129" s="15">
        <f t="shared" si="23"/>
        <v>912131.24189574935</v>
      </c>
      <c r="AJ129" s="15">
        <v>124.83596717876975</v>
      </c>
      <c r="AK129" s="64">
        <v>4.6260519999999999E-2</v>
      </c>
      <c r="AL129" s="15">
        <v>1019303.836398232</v>
      </c>
      <c r="AM129" s="15">
        <f t="shared" si="25"/>
        <v>13573.359251877297</v>
      </c>
      <c r="AN129" s="15">
        <v>219.29</v>
      </c>
      <c r="AO129" s="64">
        <f t="shared" si="26"/>
        <v>2.9201321961681326</v>
      </c>
      <c r="AP129" s="64"/>
    </row>
    <row r="130" spans="1:42">
      <c r="A130" s="31">
        <v>37865</v>
      </c>
      <c r="B130" s="14">
        <v>2003</v>
      </c>
      <c r="C130" s="14">
        <v>9</v>
      </c>
      <c r="D130" s="15">
        <v>78.937347525647212</v>
      </c>
      <c r="E130" s="15">
        <v>79.338524859078333</v>
      </c>
      <c r="F130" s="15">
        <v>104.84170609689593</v>
      </c>
      <c r="G130" s="15">
        <v>49.910611679478485</v>
      </c>
      <c r="H130" s="15">
        <v>46.1</v>
      </c>
      <c r="I130" s="15">
        <v>93.41</v>
      </c>
      <c r="J130" s="15">
        <v>75.261219023601754</v>
      </c>
      <c r="K130" s="15">
        <v>1079471.723</v>
      </c>
      <c r="L130" s="15">
        <v>429289.68300000002</v>
      </c>
      <c r="M130" s="15">
        <v>650182.04</v>
      </c>
      <c r="N130" s="15">
        <v>1222.6162610199997</v>
      </c>
      <c r="O130" s="15">
        <f t="shared" si="21"/>
        <v>239.3259009299999</v>
      </c>
      <c r="P130" s="15">
        <v>125.78894547999988</v>
      </c>
      <c r="Q130" s="15">
        <v>113.53695545000002</v>
      </c>
      <c r="R130" s="15">
        <v>568.59210963999976</v>
      </c>
      <c r="S130" s="15">
        <v>414.69825045000005</v>
      </c>
      <c r="T130" s="15">
        <v>91.64239286954583</v>
      </c>
      <c r="U130" s="15">
        <v>118.86108433902416</v>
      </c>
      <c r="V130" s="15">
        <v>129.70098293725755</v>
      </c>
      <c r="W130" s="15">
        <f t="shared" ref="W130:W193" si="27">K130/$U130/100</f>
        <v>90.817926573936745</v>
      </c>
      <c r="X130" s="15">
        <f t="shared" ref="X130:X193" si="28">L130/$U130/100</f>
        <v>36.11692467616642</v>
      </c>
      <c r="Y130" s="15">
        <f t="shared" ref="Y130:Y193" si="29">M130/$U130/100</f>
        <v>54.70100189777034</v>
      </c>
      <c r="Z130" s="15">
        <f t="shared" ref="Z130:Z193" si="30">N130/$V130</f>
        <v>9.4264224783202799</v>
      </c>
      <c r="AA130" s="15">
        <f t="shared" ref="AA130:AA193" si="31">O130/$V130</f>
        <v>1.8452127000901224</v>
      </c>
      <c r="AB130" s="15">
        <f t="shared" ref="AB130:AB193" si="32">P130/$V130</f>
        <v>0.96983802767978944</v>
      </c>
      <c r="AC130" s="15">
        <f t="shared" ref="AC130:AC193" si="33">Q130/$V130</f>
        <v>0.87537467241033307</v>
      </c>
      <c r="AD130" s="15">
        <f t="shared" ref="AD130:AD193" si="34">R130/$V130</f>
        <v>4.3838689327054245</v>
      </c>
      <c r="AE130" s="15">
        <f t="shared" ref="AE130:AE193" si="35">S130/$V130</f>
        <v>3.1973408455247334</v>
      </c>
      <c r="AF130" s="15">
        <v>19688254.938609999</v>
      </c>
      <c r="AG130" s="15">
        <v>68804831.65214999</v>
      </c>
      <c r="AH130" s="15">
        <f t="shared" si="22"/>
        <v>261598.93759408555</v>
      </c>
      <c r="AI130" s="15">
        <f t="shared" si="23"/>
        <v>914213.62216539367</v>
      </c>
      <c r="AJ130" s="15">
        <v>124.72623937939061</v>
      </c>
      <c r="AK130" s="64">
        <v>3.1127419999999999E-2</v>
      </c>
      <c r="AL130" s="15">
        <v>990166.45773041539</v>
      </c>
      <c r="AM130" s="15">
        <f t="shared" si="25"/>
        <v>13156.396754879845</v>
      </c>
      <c r="AN130" s="15">
        <v>220.93</v>
      </c>
      <c r="AO130" s="64">
        <f t="shared" si="26"/>
        <v>2.9355091887458911</v>
      </c>
      <c r="AP130" s="64"/>
    </row>
    <row r="131" spans="1:42">
      <c r="A131" s="31">
        <v>37895</v>
      </c>
      <c r="B131" s="14">
        <v>2003</v>
      </c>
      <c r="C131" s="14">
        <v>10</v>
      </c>
      <c r="D131" s="15">
        <v>81.563924318653008</v>
      </c>
      <c r="E131" s="15">
        <v>82.429871258926255</v>
      </c>
      <c r="F131" s="15">
        <v>105.80335888294904</v>
      </c>
      <c r="G131" s="15">
        <v>52.538433419684779</v>
      </c>
      <c r="H131" s="15">
        <v>59.7</v>
      </c>
      <c r="I131" s="15">
        <v>99.53</v>
      </c>
      <c r="J131" s="15">
        <v>75.306582342826545</v>
      </c>
      <c r="K131" s="15">
        <v>1169194.7120000001</v>
      </c>
      <c r="L131" s="15">
        <v>558402.89199999999</v>
      </c>
      <c r="M131" s="15">
        <v>610791.82000000007</v>
      </c>
      <c r="N131" s="15">
        <v>1244.1288425400014</v>
      </c>
      <c r="O131" s="15">
        <f t="shared" ref="O131:O194" si="36">P131+Q131</f>
        <v>260.51078343000023</v>
      </c>
      <c r="P131" s="15">
        <v>137.45383930000023</v>
      </c>
      <c r="Q131" s="15">
        <v>123.05694413000002</v>
      </c>
      <c r="R131" s="15">
        <v>593.6522539700004</v>
      </c>
      <c r="S131" s="15">
        <v>389.96580514000061</v>
      </c>
      <c r="T131" s="15">
        <v>92.49196083499784</v>
      </c>
      <c r="U131" s="15">
        <v>120.97114292924778</v>
      </c>
      <c r="V131" s="15">
        <v>130.79098100758802</v>
      </c>
      <c r="W131" s="15">
        <f t="shared" si="27"/>
        <v>96.650712201985655</v>
      </c>
      <c r="X131" s="15">
        <f t="shared" si="28"/>
        <v>46.160007955499957</v>
      </c>
      <c r="Y131" s="15">
        <f t="shared" si="29"/>
        <v>50.490704246485713</v>
      </c>
      <c r="Z131" s="15">
        <f t="shared" si="30"/>
        <v>9.5123442989377196</v>
      </c>
      <c r="AA131" s="15">
        <f t="shared" si="31"/>
        <v>1.9918099965538629</v>
      </c>
      <c r="AB131" s="15">
        <f t="shared" si="32"/>
        <v>1.0509427962163971</v>
      </c>
      <c r="AC131" s="15">
        <f t="shared" si="33"/>
        <v>0.94086720033746596</v>
      </c>
      <c r="AD131" s="15">
        <f t="shared" si="34"/>
        <v>4.5389387662407614</v>
      </c>
      <c r="AE131" s="15">
        <f t="shared" si="35"/>
        <v>2.9815955361430939</v>
      </c>
      <c r="AF131" s="15">
        <v>20047407.242279999</v>
      </c>
      <c r="AG131" s="15">
        <v>69897732.998229995</v>
      </c>
      <c r="AH131" s="15">
        <f t="shared" ref="AH131:AH194" si="37">AF131/$J131</f>
        <v>266210.557146465</v>
      </c>
      <c r="AI131" s="15">
        <f t="shared" ref="AI131:AI194" si="38">AG131/$J131</f>
        <v>928175.60993575247</v>
      </c>
      <c r="AJ131" s="15">
        <v>127.5735400147575</v>
      </c>
      <c r="AK131" s="64">
        <v>3.655978E-2</v>
      </c>
      <c r="AL131" s="15">
        <v>1035923.2499988552</v>
      </c>
      <c r="AM131" s="15">
        <f t="shared" si="25"/>
        <v>13756.07839010548</v>
      </c>
      <c r="AN131" s="15">
        <v>225.96</v>
      </c>
      <c r="AO131" s="64">
        <f t="shared" si="26"/>
        <v>3.0005345212897478</v>
      </c>
      <c r="AP131" s="64"/>
    </row>
    <row r="132" spans="1:42">
      <c r="A132" s="31">
        <v>37926</v>
      </c>
      <c r="B132" s="14">
        <v>2003</v>
      </c>
      <c r="C132" s="14">
        <v>11</v>
      </c>
      <c r="D132" s="15">
        <v>80.748318330052612</v>
      </c>
      <c r="E132" s="15">
        <v>81.975476613342551</v>
      </c>
      <c r="F132" s="15">
        <v>106.77146059617974</v>
      </c>
      <c r="G132" s="15">
        <v>52.254360242029563</v>
      </c>
      <c r="H132" s="15">
        <v>54.7</v>
      </c>
      <c r="I132" s="15">
        <v>100.4</v>
      </c>
      <c r="J132" s="15">
        <v>75.568888771397681</v>
      </c>
      <c r="K132" s="15">
        <v>1082836.2960000001</v>
      </c>
      <c r="L132" s="15">
        <v>477416.39500000002</v>
      </c>
      <c r="M132" s="15">
        <v>605419.90100000007</v>
      </c>
      <c r="N132" s="15">
        <v>1073.5350812499992</v>
      </c>
      <c r="O132" s="15">
        <f t="shared" si="36"/>
        <v>240.01208718000007</v>
      </c>
      <c r="P132" s="15">
        <v>124.24142485000006</v>
      </c>
      <c r="Q132" s="15">
        <v>115.77066233000001</v>
      </c>
      <c r="R132" s="15">
        <v>484.02190979999932</v>
      </c>
      <c r="S132" s="15">
        <v>349.50108426999992</v>
      </c>
      <c r="T132" s="15">
        <v>92.139746723093339</v>
      </c>
      <c r="U132" s="15">
        <v>120.09488060725617</v>
      </c>
      <c r="V132" s="15">
        <v>130.33992916018764</v>
      </c>
      <c r="W132" s="15">
        <f t="shared" si="27"/>
        <v>90.165067030723606</v>
      </c>
      <c r="X132" s="15">
        <f t="shared" si="28"/>
        <v>39.753267798423906</v>
      </c>
      <c r="Y132" s="15">
        <f t="shared" si="29"/>
        <v>50.4117992322997</v>
      </c>
      <c r="Z132" s="15">
        <f t="shared" si="30"/>
        <v>8.2364252318307276</v>
      </c>
      <c r="AA132" s="15">
        <f t="shared" si="31"/>
        <v>1.8414317755614664</v>
      </c>
      <c r="AB132" s="15">
        <f t="shared" si="32"/>
        <v>0.95321077470670923</v>
      </c>
      <c r="AC132" s="15">
        <f t="shared" si="33"/>
        <v>0.88822100085475708</v>
      </c>
      <c r="AD132" s="15">
        <f t="shared" si="34"/>
        <v>3.7135351608572451</v>
      </c>
      <c r="AE132" s="15">
        <f t="shared" si="35"/>
        <v>2.6814582954120181</v>
      </c>
      <c r="AF132" s="15">
        <v>20992489.987709999</v>
      </c>
      <c r="AG132" s="15">
        <v>70818375.439329997</v>
      </c>
      <c r="AH132" s="15">
        <f t="shared" si="37"/>
        <v>277792.75742976804</v>
      </c>
      <c r="AI132" s="15">
        <f t="shared" si="38"/>
        <v>937136.65227447776</v>
      </c>
      <c r="AJ132" s="15">
        <v>125.59499554409589</v>
      </c>
      <c r="AK132" s="64">
        <v>3.5762160000000001E-2</v>
      </c>
      <c r="AL132" s="15">
        <v>1044794.7400357962</v>
      </c>
      <c r="AM132" s="15">
        <f t="shared" si="25"/>
        <v>13825.725864467708</v>
      </c>
      <c r="AN132" s="15">
        <v>237.27</v>
      </c>
      <c r="AO132" s="64">
        <f t="shared" si="26"/>
        <v>3.1397841606188224</v>
      </c>
      <c r="AP132" s="64"/>
    </row>
    <row r="133" spans="1:42">
      <c r="A133" s="31">
        <v>37956</v>
      </c>
      <c r="B133" s="14">
        <v>2003</v>
      </c>
      <c r="C133" s="14">
        <v>12</v>
      </c>
      <c r="D133" s="15">
        <v>78.670249495447266</v>
      </c>
      <c r="E133" s="15">
        <v>84.124631029089514</v>
      </c>
      <c r="F133" s="15">
        <v>103.90549748614161</v>
      </c>
      <c r="G133" s="15">
        <v>75.971919140086698</v>
      </c>
      <c r="H133" s="15">
        <v>55</v>
      </c>
      <c r="I133" s="15">
        <v>102.58</v>
      </c>
      <c r="J133" s="15">
        <v>76.029130017016513</v>
      </c>
      <c r="K133" s="15">
        <v>1167628.331</v>
      </c>
      <c r="L133" s="15">
        <v>494465.777</v>
      </c>
      <c r="M133" s="15">
        <v>673162.554</v>
      </c>
      <c r="N133" s="15">
        <v>1324.0807949799998</v>
      </c>
      <c r="O133" s="15">
        <f t="shared" si="36"/>
        <v>237.31430924999998</v>
      </c>
      <c r="P133" s="15">
        <v>114.79661245000001</v>
      </c>
      <c r="Q133" s="15">
        <v>122.51769679999997</v>
      </c>
      <c r="R133" s="15">
        <v>546.79772338000078</v>
      </c>
      <c r="S133" s="15">
        <v>539.968762349999</v>
      </c>
      <c r="T133" s="15">
        <v>91.863793255742124</v>
      </c>
      <c r="U133" s="15">
        <v>119.49295959847892</v>
      </c>
      <c r="V133" s="15">
        <v>130.07623064923871</v>
      </c>
      <c r="W133" s="15">
        <f t="shared" si="27"/>
        <v>97.71524070735822</v>
      </c>
      <c r="X133" s="15">
        <f t="shared" si="28"/>
        <v>41.380327231119509</v>
      </c>
      <c r="Y133" s="15">
        <f t="shared" si="29"/>
        <v>56.334913476238725</v>
      </c>
      <c r="Z133" s="15">
        <f t="shared" si="30"/>
        <v>10.179267867551397</v>
      </c>
      <c r="AA133" s="15">
        <f t="shared" si="31"/>
        <v>1.8244248627555759</v>
      </c>
      <c r="AB133" s="15">
        <f t="shared" si="32"/>
        <v>0.88253335660962184</v>
      </c>
      <c r="AC133" s="15">
        <f t="shared" si="33"/>
        <v>0.94189150614595407</v>
      </c>
      <c r="AD133" s="15">
        <f t="shared" si="34"/>
        <v>4.2036713444940297</v>
      </c>
      <c r="AE133" s="15">
        <f t="shared" si="35"/>
        <v>4.1511716603017916</v>
      </c>
      <c r="AF133" s="15">
        <v>24918299.360140003</v>
      </c>
      <c r="AG133" s="15">
        <v>74758399.036799997</v>
      </c>
      <c r="AH133" s="15">
        <f t="shared" si="37"/>
        <v>327746.73805372883</v>
      </c>
      <c r="AI133" s="15">
        <f t="shared" si="38"/>
        <v>983286.26172715507</v>
      </c>
      <c r="AJ133" s="15">
        <v>124.66429488945127</v>
      </c>
      <c r="AK133" s="64">
        <v>4.2430710000000003E-2</v>
      </c>
      <c r="AL133" s="15">
        <v>1058976.0149712882</v>
      </c>
      <c r="AM133" s="15">
        <f t="shared" si="25"/>
        <v>13928.556261715381</v>
      </c>
      <c r="AN133" s="15">
        <v>243.58</v>
      </c>
      <c r="AO133" s="64">
        <f t="shared" si="26"/>
        <v>3.2037720271885655</v>
      </c>
      <c r="AP133" s="64"/>
    </row>
    <row r="134" spans="1:42">
      <c r="A134" s="31">
        <v>37987</v>
      </c>
      <c r="B134" s="14">
        <v>2004</v>
      </c>
      <c r="C134" s="14">
        <v>1</v>
      </c>
      <c r="D134" s="15">
        <v>69.52579004751513</v>
      </c>
      <c r="E134" s="15">
        <v>69.330390038873333</v>
      </c>
      <c r="F134" s="15">
        <v>98.389760132746645</v>
      </c>
      <c r="G134" s="15">
        <v>51.271785658068524</v>
      </c>
      <c r="H134" s="15">
        <v>46.2</v>
      </c>
      <c r="I134" s="15">
        <v>89.83</v>
      </c>
      <c r="J134" s="15">
        <v>76.702883559682064</v>
      </c>
      <c r="K134" s="15">
        <v>1183399.0299800013</v>
      </c>
      <c r="L134" s="15">
        <v>651683.68288999994</v>
      </c>
      <c r="M134" s="15">
        <v>531715.34709000133</v>
      </c>
      <c r="N134" s="15">
        <v>1195.33782473</v>
      </c>
      <c r="O134" s="15">
        <f t="shared" si="36"/>
        <v>191.22182108000007</v>
      </c>
      <c r="P134" s="15">
        <v>99.859334750000059</v>
      </c>
      <c r="Q134" s="15">
        <v>91.36248633000001</v>
      </c>
      <c r="R134" s="15">
        <v>576.04276523000044</v>
      </c>
      <c r="S134" s="15">
        <v>428.07323841999948</v>
      </c>
      <c r="T134" s="15">
        <v>92.889385198118475</v>
      </c>
      <c r="U134" s="15">
        <v>120.10447688787065</v>
      </c>
      <c r="V134" s="15">
        <v>129.29838714262846</v>
      </c>
      <c r="W134" s="15">
        <f t="shared" si="27"/>
        <v>98.530800903018857</v>
      </c>
      <c r="X134" s="15">
        <f t="shared" si="28"/>
        <v>54.259732840634307</v>
      </c>
      <c r="Y134" s="15">
        <f t="shared" si="29"/>
        <v>44.271068062384551</v>
      </c>
      <c r="Z134" s="15">
        <f t="shared" si="30"/>
        <v>9.2448007368524117</v>
      </c>
      <c r="AA134" s="15">
        <f t="shared" si="31"/>
        <v>1.4789188427313031</v>
      </c>
      <c r="AB134" s="15">
        <f t="shared" si="32"/>
        <v>0.77231694034857279</v>
      </c>
      <c r="AC134" s="15">
        <f t="shared" si="33"/>
        <v>0.70660190238273024</v>
      </c>
      <c r="AD134" s="15">
        <f t="shared" si="34"/>
        <v>4.4551426971364334</v>
      </c>
      <c r="AE134" s="15">
        <f t="shared" si="35"/>
        <v>3.310739196984676</v>
      </c>
      <c r="AF134" s="15">
        <v>22474844.639660001</v>
      </c>
      <c r="AG134" s="15">
        <v>73307244.815970004</v>
      </c>
      <c r="AH134" s="15">
        <f t="shared" si="37"/>
        <v>293011.73041522561</v>
      </c>
      <c r="AI134" s="15">
        <f t="shared" si="38"/>
        <v>955729.97277123306</v>
      </c>
      <c r="AJ134" s="15">
        <v>122.39442365003342</v>
      </c>
      <c r="AK134" s="64">
        <v>3.854747E-2</v>
      </c>
      <c r="AL134" s="15">
        <v>1043566.8075411814</v>
      </c>
      <c r="AM134" s="15">
        <f t="shared" si="25"/>
        <v>13605.313895783178</v>
      </c>
      <c r="AN134" s="15">
        <v>273.2</v>
      </c>
      <c r="AO134" s="64">
        <f t="shared" si="26"/>
        <v>3.5617956890424423</v>
      </c>
      <c r="AP134" s="64"/>
    </row>
    <row r="135" spans="1:42">
      <c r="A135" s="31">
        <v>38018</v>
      </c>
      <c r="B135" s="14">
        <v>2004</v>
      </c>
      <c r="C135" s="14">
        <v>2</v>
      </c>
      <c r="D135" s="15">
        <v>72.56781324588853</v>
      </c>
      <c r="E135" s="15">
        <v>73.393819863282133</v>
      </c>
      <c r="F135" s="15">
        <v>101.98349857624767</v>
      </c>
      <c r="G135" s="15">
        <v>49.535780835057366</v>
      </c>
      <c r="H135" s="15">
        <v>38.299999999999997</v>
      </c>
      <c r="I135" s="15">
        <v>85.51</v>
      </c>
      <c r="J135" s="15">
        <v>77.622879187481828</v>
      </c>
      <c r="K135" s="15">
        <v>1031825.8636099995</v>
      </c>
      <c r="L135" s="15">
        <v>435245.86223000009</v>
      </c>
      <c r="M135" s="15">
        <v>596580.00137999945</v>
      </c>
      <c r="N135" s="15">
        <v>1090.9261540399996</v>
      </c>
      <c r="O135" s="15">
        <f t="shared" si="36"/>
        <v>208.30718459000013</v>
      </c>
      <c r="P135" s="15">
        <v>106.20613996000013</v>
      </c>
      <c r="Q135" s="15">
        <v>102.10104463</v>
      </c>
      <c r="R135" s="15">
        <v>525.82737868999959</v>
      </c>
      <c r="S135" s="15">
        <v>356.79159075999956</v>
      </c>
      <c r="T135" s="15">
        <v>92.586488714311699</v>
      </c>
      <c r="U135" s="15">
        <v>120.122712019304</v>
      </c>
      <c r="V135" s="15">
        <v>129.74108175757598</v>
      </c>
      <c r="W135" s="15">
        <f t="shared" si="27"/>
        <v>85.897649683781935</v>
      </c>
      <c r="X135" s="15">
        <f t="shared" si="28"/>
        <v>36.233436201478291</v>
      </c>
      <c r="Y135" s="15">
        <f t="shared" si="29"/>
        <v>49.66421348230363</v>
      </c>
      <c r="Z135" s="15">
        <f t="shared" si="30"/>
        <v>8.4084866509624039</v>
      </c>
      <c r="AA135" s="15">
        <f t="shared" si="31"/>
        <v>1.6055607196125172</v>
      </c>
      <c r="AB135" s="15">
        <f t="shared" si="32"/>
        <v>0.8186006970286297</v>
      </c>
      <c r="AC135" s="15">
        <f t="shared" si="33"/>
        <v>0.78696002258388764</v>
      </c>
      <c r="AD135" s="15">
        <f t="shared" si="34"/>
        <v>4.0528980610206364</v>
      </c>
      <c r="AE135" s="15">
        <f t="shared" si="35"/>
        <v>2.7500278703292484</v>
      </c>
      <c r="AF135" s="15">
        <v>22049849.078829996</v>
      </c>
      <c r="AG135" s="15">
        <v>73562517.938899994</v>
      </c>
      <c r="AH135" s="15">
        <f t="shared" si="37"/>
        <v>284063.78775996185</v>
      </c>
      <c r="AI135" s="15">
        <f t="shared" si="38"/>
        <v>947691.17957123334</v>
      </c>
      <c r="AJ135" s="15">
        <v>119.87490650263581</v>
      </c>
      <c r="AK135" s="64">
        <v>4.4094500000000002E-2</v>
      </c>
      <c r="AL135" s="15">
        <v>1037190.0562068763</v>
      </c>
      <c r="AM135" s="15">
        <f t="shared" si="25"/>
        <v>13361.911682015307</v>
      </c>
      <c r="AN135" s="15">
        <v>320.32</v>
      </c>
      <c r="AO135" s="64">
        <f t="shared" si="26"/>
        <v>4.1266183804691661</v>
      </c>
      <c r="AP135" s="64"/>
    </row>
    <row r="136" spans="1:42">
      <c r="A136" s="31">
        <v>38047</v>
      </c>
      <c r="B136" s="14">
        <v>2004</v>
      </c>
      <c r="C136" s="14">
        <v>3</v>
      </c>
      <c r="D136" s="15">
        <v>81.159691702169866</v>
      </c>
      <c r="E136" s="15">
        <v>80.278983726738375</v>
      </c>
      <c r="F136" s="15">
        <v>102.75667440717851</v>
      </c>
      <c r="G136" s="15">
        <v>51.231206878306985</v>
      </c>
      <c r="H136" s="15">
        <v>46.3</v>
      </c>
      <c r="I136" s="15">
        <v>88.86</v>
      </c>
      <c r="J136" s="15">
        <v>78.386909812082337</v>
      </c>
      <c r="K136" s="15">
        <v>1206657.1874200006</v>
      </c>
      <c r="L136" s="15">
        <v>527555.73501000006</v>
      </c>
      <c r="M136" s="15">
        <v>679101.45241000049</v>
      </c>
      <c r="N136" s="15">
        <v>1312.2349112599979</v>
      </c>
      <c r="O136" s="15">
        <f t="shared" si="36"/>
        <v>238.71335374999998</v>
      </c>
      <c r="P136" s="15">
        <v>120.34673938999997</v>
      </c>
      <c r="Q136" s="15">
        <v>118.36661436000001</v>
      </c>
      <c r="R136" s="15">
        <v>639.24160455999868</v>
      </c>
      <c r="S136" s="15">
        <v>434.2799529499992</v>
      </c>
      <c r="T136" s="15">
        <v>93.815368181620428</v>
      </c>
      <c r="U136" s="15">
        <v>120.90794023940306</v>
      </c>
      <c r="V136" s="15">
        <v>128.87860761291603</v>
      </c>
      <c r="W136" s="15">
        <f t="shared" si="27"/>
        <v>99.799664524163276</v>
      </c>
      <c r="X136" s="15">
        <f t="shared" si="28"/>
        <v>43.632844457147847</v>
      </c>
      <c r="Y136" s="15">
        <f t="shared" si="29"/>
        <v>56.166820067015415</v>
      </c>
      <c r="Z136" s="15">
        <f t="shared" si="30"/>
        <v>10.18194513088833</v>
      </c>
      <c r="AA136" s="15">
        <f t="shared" si="31"/>
        <v>1.8522341152766806</v>
      </c>
      <c r="AB136" s="15">
        <f t="shared" si="32"/>
        <v>0.93379918994359923</v>
      </c>
      <c r="AC136" s="15">
        <f t="shared" si="33"/>
        <v>0.91843492533308124</v>
      </c>
      <c r="AD136" s="15">
        <f t="shared" si="34"/>
        <v>4.9600287929859261</v>
      </c>
      <c r="AE136" s="15">
        <f t="shared" si="35"/>
        <v>3.3696822226257224</v>
      </c>
      <c r="AF136" s="15">
        <v>22520959.37934</v>
      </c>
      <c r="AG136" s="15">
        <v>74604964.421120003</v>
      </c>
      <c r="AH136" s="15">
        <f t="shared" si="37"/>
        <v>287305.10532089736</v>
      </c>
      <c r="AI136" s="15">
        <f t="shared" si="38"/>
        <v>951752.84495805705</v>
      </c>
      <c r="AJ136" s="15">
        <v>116.50632953369036</v>
      </c>
      <c r="AK136" s="64">
        <v>4.216512E-2</v>
      </c>
      <c r="AL136" s="15">
        <v>1031518.3622955193</v>
      </c>
      <c r="AM136" s="15">
        <f t="shared" si="25"/>
        <v>13159.319135916798</v>
      </c>
      <c r="AN136" s="15">
        <v>336.7</v>
      </c>
      <c r="AO136" s="64">
        <f t="shared" si="26"/>
        <v>4.2953600391592683</v>
      </c>
      <c r="AP136" s="64"/>
    </row>
    <row r="137" spans="1:42">
      <c r="A137" s="31">
        <v>38078</v>
      </c>
      <c r="B137" s="14">
        <v>2004</v>
      </c>
      <c r="C137" s="14">
        <v>4</v>
      </c>
      <c r="D137" s="15">
        <v>73.33851464938877</v>
      </c>
      <c r="E137" s="15">
        <v>74.998894504839811</v>
      </c>
      <c r="F137" s="15">
        <v>102.69352667393525</v>
      </c>
      <c r="G137" s="15">
        <v>50.680237875424559</v>
      </c>
      <c r="H137" s="15">
        <v>50.3</v>
      </c>
      <c r="I137" s="15">
        <v>88.87</v>
      </c>
      <c r="J137" s="15">
        <v>78.744446073668826</v>
      </c>
      <c r="K137" s="15">
        <v>1271618.2128799988</v>
      </c>
      <c r="L137" s="15">
        <v>547172.86277000001</v>
      </c>
      <c r="M137" s="15">
        <v>724445.35010999884</v>
      </c>
      <c r="N137" s="15">
        <v>1357.911018190001</v>
      </c>
      <c r="O137" s="15">
        <f t="shared" si="36"/>
        <v>250.94676392000002</v>
      </c>
      <c r="P137" s="15">
        <v>129.38214261000005</v>
      </c>
      <c r="Q137" s="15">
        <v>121.56462130999998</v>
      </c>
      <c r="R137" s="15">
        <v>667.37638695000112</v>
      </c>
      <c r="S137" s="15">
        <v>439.5878673200001</v>
      </c>
      <c r="T137" s="15">
        <v>94.223517835257823</v>
      </c>
      <c r="U137" s="15">
        <v>121.09686555891793</v>
      </c>
      <c r="V137" s="15">
        <v>128.52084950876699</v>
      </c>
      <c r="W137" s="15">
        <f t="shared" si="27"/>
        <v>105.00835071253857</v>
      </c>
      <c r="X137" s="15">
        <f t="shared" si="28"/>
        <v>45.184725487694884</v>
      </c>
      <c r="Y137" s="15">
        <f t="shared" si="29"/>
        <v>59.823625224843703</v>
      </c>
      <c r="Z137" s="15">
        <f t="shared" si="30"/>
        <v>10.565686605560227</v>
      </c>
      <c r="AA137" s="15">
        <f t="shared" si="31"/>
        <v>1.9525762931008468</v>
      </c>
      <c r="AB137" s="15">
        <f t="shared" si="32"/>
        <v>1.0067015826966994</v>
      </c>
      <c r="AC137" s="15">
        <f t="shared" si="33"/>
        <v>0.94587471040414739</v>
      </c>
      <c r="AD137" s="15">
        <f t="shared" si="34"/>
        <v>5.1927480210475609</v>
      </c>
      <c r="AE137" s="15">
        <f t="shared" si="35"/>
        <v>3.4203622914118212</v>
      </c>
      <c r="AF137" s="15">
        <v>21398165.2729</v>
      </c>
      <c r="AG137" s="15">
        <v>73894230.749269992</v>
      </c>
      <c r="AH137" s="15">
        <f t="shared" si="37"/>
        <v>271741.89850648126</v>
      </c>
      <c r="AI137" s="15">
        <f t="shared" si="38"/>
        <v>938405.62012638641</v>
      </c>
      <c r="AJ137" s="15">
        <v>114.75758082678571</v>
      </c>
      <c r="AK137" s="64">
        <v>4.6072799999999997E-2</v>
      </c>
      <c r="AL137" s="15">
        <v>1024506.7671829943</v>
      </c>
      <c r="AM137" s="15">
        <f t="shared" si="25"/>
        <v>13010.527323089225</v>
      </c>
      <c r="AN137" s="15">
        <v>368.92</v>
      </c>
      <c r="AO137" s="64">
        <f t="shared" si="26"/>
        <v>4.6850288292695517</v>
      </c>
      <c r="AP137" s="64"/>
    </row>
    <row r="138" spans="1:42">
      <c r="A138" s="31">
        <v>38108</v>
      </c>
      <c r="B138" s="14">
        <v>2004</v>
      </c>
      <c r="C138" s="14">
        <v>5</v>
      </c>
      <c r="D138" s="15">
        <v>78.771904750306533</v>
      </c>
      <c r="E138" s="15">
        <v>76.877223901339391</v>
      </c>
      <c r="F138" s="15">
        <v>104.04372189847911</v>
      </c>
      <c r="G138" s="15">
        <v>53.780901071641807</v>
      </c>
      <c r="H138" s="15">
        <v>43.3</v>
      </c>
      <c r="I138" s="15">
        <v>92.9</v>
      </c>
      <c r="J138" s="15">
        <v>79.044334366465222</v>
      </c>
      <c r="K138" s="15">
        <v>1335726.6139600016</v>
      </c>
      <c r="L138" s="15">
        <v>607509.61731999984</v>
      </c>
      <c r="M138" s="15">
        <v>728216.99664000177</v>
      </c>
      <c r="N138" s="15">
        <v>1365.1619127799993</v>
      </c>
      <c r="O138" s="15">
        <f t="shared" si="36"/>
        <v>252.83851099999993</v>
      </c>
      <c r="P138" s="15">
        <v>119.88640931999991</v>
      </c>
      <c r="Q138" s="15">
        <v>132.95210168000003</v>
      </c>
      <c r="R138" s="15">
        <v>669.78585552999971</v>
      </c>
      <c r="S138" s="15">
        <v>442.53754624999942</v>
      </c>
      <c r="T138" s="15">
        <v>97.528858969155934</v>
      </c>
      <c r="U138" s="15">
        <v>127.51084441106441</v>
      </c>
      <c r="V138" s="15">
        <v>130.74165509450947</v>
      </c>
      <c r="W138" s="15">
        <f t="shared" si="27"/>
        <v>104.75396191824588</v>
      </c>
      <c r="X138" s="15">
        <f t="shared" si="28"/>
        <v>47.643760820964715</v>
      </c>
      <c r="Y138" s="15">
        <f t="shared" si="29"/>
        <v>57.110201097281163</v>
      </c>
      <c r="Z138" s="15">
        <f t="shared" si="30"/>
        <v>10.441675316051048</v>
      </c>
      <c r="AA138" s="15">
        <f t="shared" si="31"/>
        <v>1.9338787689143913</v>
      </c>
      <c r="AB138" s="15">
        <f t="shared" si="32"/>
        <v>0.91697178862648931</v>
      </c>
      <c r="AC138" s="15">
        <f t="shared" si="33"/>
        <v>1.0169069802879021</v>
      </c>
      <c r="AD138" s="15">
        <f t="shared" si="34"/>
        <v>5.122972131917944</v>
      </c>
      <c r="AE138" s="15">
        <f t="shared" si="35"/>
        <v>3.384824415218711</v>
      </c>
      <c r="AF138" s="15">
        <v>21391540.709540002</v>
      </c>
      <c r="AG138" s="15">
        <v>74687920.920710012</v>
      </c>
      <c r="AH138" s="15">
        <f t="shared" si="37"/>
        <v>270627.12186764169</v>
      </c>
      <c r="AI138" s="15">
        <f t="shared" si="38"/>
        <v>944886.45542186475</v>
      </c>
      <c r="AJ138" s="15">
        <v>118.17502575607826</v>
      </c>
      <c r="AK138" s="64">
        <v>4.3808529999999998E-2</v>
      </c>
      <c r="AL138" s="15">
        <v>1068592.8141262124</v>
      </c>
      <c r="AM138" s="15">
        <f t="shared" si="25"/>
        <v>13518.904582990148</v>
      </c>
      <c r="AN138" s="15">
        <v>331.04</v>
      </c>
      <c r="AO138" s="64">
        <f t="shared" si="26"/>
        <v>4.1880294476923909</v>
      </c>
      <c r="AP138" s="64"/>
    </row>
    <row r="139" spans="1:42">
      <c r="A139" s="31">
        <v>38139</v>
      </c>
      <c r="B139" s="14">
        <v>2004</v>
      </c>
      <c r="C139" s="14">
        <v>6</v>
      </c>
      <c r="D139" s="15">
        <v>78.201583820954511</v>
      </c>
      <c r="E139" s="15">
        <v>79.592473388769307</v>
      </c>
      <c r="F139" s="15">
        <v>103.75748553343062</v>
      </c>
      <c r="G139" s="15">
        <v>51.645981723461702</v>
      </c>
      <c r="H139" s="15">
        <v>41</v>
      </c>
      <c r="I139" s="15">
        <v>92.55</v>
      </c>
      <c r="J139" s="15">
        <v>79.521333387325484</v>
      </c>
      <c r="K139" s="15">
        <v>1433646.5002000013</v>
      </c>
      <c r="L139" s="15">
        <v>632118.90181000007</v>
      </c>
      <c r="M139" s="15">
        <v>801527.59839000122</v>
      </c>
      <c r="N139" s="15">
        <v>1362.6450380899985</v>
      </c>
      <c r="O139" s="15">
        <f t="shared" si="36"/>
        <v>270.79159189000018</v>
      </c>
      <c r="P139" s="15">
        <v>128.7369837600001</v>
      </c>
      <c r="Q139" s="15">
        <v>142.0546081300001</v>
      </c>
      <c r="R139" s="15">
        <v>719.54160945999865</v>
      </c>
      <c r="S139" s="15">
        <v>372.31183673999993</v>
      </c>
      <c r="T139" s="15">
        <v>97.151969290453934</v>
      </c>
      <c r="U139" s="15">
        <v>127.48379541618891</v>
      </c>
      <c r="V139" s="15">
        <v>131.22101008066272</v>
      </c>
      <c r="W139" s="15">
        <f t="shared" si="27"/>
        <v>112.45715547765575</v>
      </c>
      <c r="X139" s="15">
        <f t="shared" si="28"/>
        <v>49.584254982867307</v>
      </c>
      <c r="Y139" s="15">
        <f t="shared" si="29"/>
        <v>62.872900494788439</v>
      </c>
      <c r="Z139" s="15">
        <f t="shared" si="30"/>
        <v>10.384351082592403</v>
      </c>
      <c r="AA139" s="15">
        <f t="shared" si="31"/>
        <v>2.0636298388767331</v>
      </c>
      <c r="AB139" s="15">
        <f t="shared" si="32"/>
        <v>0.98106990398004357</v>
      </c>
      <c r="AC139" s="15">
        <f t="shared" si="33"/>
        <v>1.0825599348966897</v>
      </c>
      <c r="AD139" s="15">
        <f t="shared" si="34"/>
        <v>5.4834329427710546</v>
      </c>
      <c r="AE139" s="15">
        <f t="shared" si="35"/>
        <v>2.8372883009446164</v>
      </c>
      <c r="AF139" s="15">
        <v>23035258.65732</v>
      </c>
      <c r="AG139" s="15">
        <v>78489138.878710002</v>
      </c>
      <c r="AH139" s="15">
        <f t="shared" si="37"/>
        <v>289673.94881474006</v>
      </c>
      <c r="AI139" s="15">
        <f t="shared" si="38"/>
        <v>987019.90441246808</v>
      </c>
      <c r="AJ139" s="15">
        <v>117.74685533290996</v>
      </c>
      <c r="AK139" s="64">
        <v>4.4054120000000002E-2</v>
      </c>
      <c r="AL139" s="15">
        <v>1043041.9580470107</v>
      </c>
      <c r="AM139" s="15">
        <f t="shared" si="25"/>
        <v>13116.504887646364</v>
      </c>
      <c r="AN139" s="15">
        <v>335.31</v>
      </c>
      <c r="AO139" s="64">
        <f t="shared" si="26"/>
        <v>4.2166043464940621</v>
      </c>
      <c r="AP139" s="64"/>
    </row>
    <row r="140" spans="1:42">
      <c r="A140" s="31">
        <v>38169</v>
      </c>
      <c r="B140" s="14">
        <v>2004</v>
      </c>
      <c r="C140" s="14">
        <v>7</v>
      </c>
      <c r="D140" s="15">
        <v>80.326030764035337</v>
      </c>
      <c r="E140" s="15">
        <v>80.845066079334785</v>
      </c>
      <c r="F140" s="15">
        <v>103.50253400934736</v>
      </c>
      <c r="G140" s="15">
        <v>55.690954495252861</v>
      </c>
      <c r="H140" s="15">
        <v>45.1</v>
      </c>
      <c r="I140" s="15">
        <v>93.34</v>
      </c>
      <c r="J140" s="15">
        <v>79.496754000870396</v>
      </c>
      <c r="K140" s="15">
        <v>1541103.4843400021</v>
      </c>
      <c r="L140" s="15">
        <v>723709.03229</v>
      </c>
      <c r="M140" s="15">
        <v>817394.45205000206</v>
      </c>
      <c r="N140" s="15">
        <v>1415.313723890001</v>
      </c>
      <c r="O140" s="15">
        <f t="shared" si="36"/>
        <v>252.91949392000015</v>
      </c>
      <c r="P140" s="15">
        <v>115.47906575000017</v>
      </c>
      <c r="Q140" s="15">
        <v>137.44042816999999</v>
      </c>
      <c r="R140" s="15">
        <v>714.27818262000062</v>
      </c>
      <c r="S140" s="15">
        <v>448.11604735000054</v>
      </c>
      <c r="T140" s="15">
        <v>95.7142978873826</v>
      </c>
      <c r="U140" s="15">
        <v>124.68636382448048</v>
      </c>
      <c r="V140" s="15">
        <v>130.26931877114785</v>
      </c>
      <c r="W140" s="15">
        <f t="shared" si="27"/>
        <v>123.59839817844036</v>
      </c>
      <c r="X140" s="15">
        <f t="shared" si="28"/>
        <v>58.042356043741613</v>
      </c>
      <c r="Y140" s="15">
        <f t="shared" si="29"/>
        <v>65.556042134698757</v>
      </c>
      <c r="Z140" s="15">
        <f t="shared" si="30"/>
        <v>10.864520803830793</v>
      </c>
      <c r="AA140" s="15">
        <f t="shared" si="31"/>
        <v>1.9415123707242181</v>
      </c>
      <c r="AB140" s="15">
        <f t="shared" si="32"/>
        <v>0.88646403342961644</v>
      </c>
      <c r="AC140" s="15">
        <f t="shared" si="33"/>
        <v>1.0550483372946018</v>
      </c>
      <c r="AD140" s="15">
        <f t="shared" si="34"/>
        <v>5.4830883385121343</v>
      </c>
      <c r="AE140" s="15">
        <f t="shared" si="35"/>
        <v>3.4399200945944428</v>
      </c>
      <c r="AF140" s="15">
        <v>22145916.609839998</v>
      </c>
      <c r="AG140" s="15">
        <v>77736562.635410011</v>
      </c>
      <c r="AH140" s="15">
        <f t="shared" si="37"/>
        <v>278576.36312543688</v>
      </c>
      <c r="AI140" s="15">
        <f t="shared" si="38"/>
        <v>977858.32405885262</v>
      </c>
      <c r="AJ140" s="15">
        <v>115.04856397759013</v>
      </c>
      <c r="AK140" s="64">
        <v>5.1791240000000002E-2</v>
      </c>
      <c r="AL140" s="15">
        <v>1048786.1994907558</v>
      </c>
      <c r="AM140" s="15">
        <f t="shared" si="25"/>
        <v>13192.817903977222</v>
      </c>
      <c r="AN140" s="15">
        <v>327.58999999999997</v>
      </c>
      <c r="AO140" s="64">
        <f t="shared" si="26"/>
        <v>4.1207971836990129</v>
      </c>
      <c r="AP140" s="64"/>
    </row>
    <row r="141" spans="1:42">
      <c r="A141" s="31">
        <v>38200</v>
      </c>
      <c r="B141" s="14">
        <v>2004</v>
      </c>
      <c r="C141" s="14">
        <v>8</v>
      </c>
      <c r="D141" s="15">
        <v>79.761112848706844</v>
      </c>
      <c r="E141" s="15">
        <v>80.659488282817222</v>
      </c>
      <c r="F141" s="15">
        <v>104.45310044910795</v>
      </c>
      <c r="G141" s="15">
        <v>53.292961635484886</v>
      </c>
      <c r="H141" s="15">
        <v>43.4</v>
      </c>
      <c r="I141" s="15">
        <v>94.75</v>
      </c>
      <c r="J141" s="15">
        <v>79.520738407390539</v>
      </c>
      <c r="K141" s="15">
        <v>1516522.7071500011</v>
      </c>
      <c r="L141" s="15">
        <v>633562.48176999984</v>
      </c>
      <c r="M141" s="15">
        <v>882960.22538000124</v>
      </c>
      <c r="N141" s="15">
        <v>1470.7042394100006</v>
      </c>
      <c r="O141" s="15">
        <f t="shared" si="36"/>
        <v>271.81529422000006</v>
      </c>
      <c r="P141" s="15">
        <v>129.13553719999999</v>
      </c>
      <c r="Q141" s="15">
        <v>142.67975702000007</v>
      </c>
      <c r="R141" s="15">
        <v>742.5162015800006</v>
      </c>
      <c r="S141" s="15">
        <v>456.37274361000004</v>
      </c>
      <c r="T141" s="15">
        <v>96.589973739669716</v>
      </c>
      <c r="U141" s="15">
        <v>125.10618257646244</v>
      </c>
      <c r="V141" s="15">
        <v>129.5229491558305</v>
      </c>
      <c r="W141" s="15">
        <f t="shared" si="27"/>
        <v>121.21884593698094</v>
      </c>
      <c r="X141" s="15">
        <f t="shared" si="28"/>
        <v>50.641980174143583</v>
      </c>
      <c r="Y141" s="15">
        <f t="shared" si="29"/>
        <v>70.576865762837357</v>
      </c>
      <c r="Z141" s="15">
        <f t="shared" si="30"/>
        <v>11.354777273026574</v>
      </c>
      <c r="AA141" s="15">
        <f t="shared" si="31"/>
        <v>2.0985879026965026</v>
      </c>
      <c r="AB141" s="15">
        <f t="shared" si="32"/>
        <v>0.99700893194329276</v>
      </c>
      <c r="AC141" s="15">
        <f t="shared" si="33"/>
        <v>1.1015789707532095</v>
      </c>
      <c r="AD141" s="15">
        <f t="shared" si="34"/>
        <v>5.7326999301619601</v>
      </c>
      <c r="AE141" s="15">
        <f t="shared" si="35"/>
        <v>3.5234894401681118</v>
      </c>
      <c r="AF141" s="15">
        <v>21935083.467780001</v>
      </c>
      <c r="AG141" s="15">
        <v>78755633.655609995</v>
      </c>
      <c r="AH141" s="15">
        <f t="shared" si="37"/>
        <v>275841.04357035732</v>
      </c>
      <c r="AI141" s="15">
        <f t="shared" si="38"/>
        <v>990378.55071389233</v>
      </c>
      <c r="AJ141" s="15">
        <v>112.59953061530348</v>
      </c>
      <c r="AK141" s="64">
        <v>5.5933200000000002E-2</v>
      </c>
      <c r="AL141" s="15">
        <v>1053003.6225636811</v>
      </c>
      <c r="AM141" s="15">
        <f t="shared" si="25"/>
        <v>13241.874304147766</v>
      </c>
      <c r="AN141" s="15">
        <v>314.86</v>
      </c>
      <c r="AO141" s="64">
        <f t="shared" si="26"/>
        <v>3.9594702753758306</v>
      </c>
      <c r="AP141" s="64"/>
    </row>
    <row r="142" spans="1:42">
      <c r="A142" s="31">
        <v>38231</v>
      </c>
      <c r="B142" s="14">
        <v>2004</v>
      </c>
      <c r="C142" s="14">
        <v>9</v>
      </c>
      <c r="D142" s="15">
        <v>81.94430401094867</v>
      </c>
      <c r="E142" s="15">
        <v>80.512318796050508</v>
      </c>
      <c r="F142" s="15">
        <v>105.20536959515249</v>
      </c>
      <c r="G142" s="15">
        <v>52.912571970459908</v>
      </c>
      <c r="H142" s="15">
        <v>50</v>
      </c>
      <c r="I142" s="15">
        <v>97.47</v>
      </c>
      <c r="J142" s="15">
        <v>79.756303850153415</v>
      </c>
      <c r="K142" s="15">
        <v>1519457.9744500013</v>
      </c>
      <c r="L142" s="15">
        <v>704310.95204</v>
      </c>
      <c r="M142" s="15">
        <v>815147.02241000126</v>
      </c>
      <c r="N142" s="15">
        <v>1374.3332977399998</v>
      </c>
      <c r="O142" s="15">
        <f t="shared" si="36"/>
        <v>276.08294537999979</v>
      </c>
      <c r="P142" s="15">
        <v>138.00260392999979</v>
      </c>
      <c r="Q142" s="15">
        <v>138.08034144999999</v>
      </c>
      <c r="R142" s="15">
        <v>664.19366206000097</v>
      </c>
      <c r="S142" s="15">
        <v>434.05669029999922</v>
      </c>
      <c r="T142" s="15">
        <v>96.42409454534959</v>
      </c>
      <c r="U142" s="15">
        <v>124.36776043463205</v>
      </c>
      <c r="V142" s="15">
        <v>128.97996192864446</v>
      </c>
      <c r="W142" s="15">
        <f t="shared" si="27"/>
        <v>122.17458681734738</v>
      </c>
      <c r="X142" s="15">
        <f t="shared" si="28"/>
        <v>56.631312614991344</v>
      </c>
      <c r="Y142" s="15">
        <f t="shared" si="29"/>
        <v>65.543274202356031</v>
      </c>
      <c r="Z142" s="15">
        <f t="shared" si="30"/>
        <v>10.655401639057095</v>
      </c>
      <c r="AA142" s="15">
        <f t="shared" si="31"/>
        <v>2.1405103649568225</v>
      </c>
      <c r="AB142" s="15">
        <f t="shared" si="32"/>
        <v>1.0699538274507083</v>
      </c>
      <c r="AC142" s="15">
        <f t="shared" si="33"/>
        <v>1.0705565375061139</v>
      </c>
      <c r="AD142" s="15">
        <f t="shared" si="34"/>
        <v>5.1495879834997362</v>
      </c>
      <c r="AE142" s="15">
        <f t="shared" si="35"/>
        <v>3.3653032906005373</v>
      </c>
      <c r="AF142" s="15">
        <v>22606476.75928</v>
      </c>
      <c r="AG142" s="15">
        <v>79224098.035229996</v>
      </c>
      <c r="AH142" s="15">
        <f t="shared" si="37"/>
        <v>283444.38831760775</v>
      </c>
      <c r="AI142" s="15">
        <f t="shared" si="38"/>
        <v>993327.10031393473</v>
      </c>
      <c r="AJ142" s="15">
        <v>111.02392537746472</v>
      </c>
      <c r="AK142" s="64">
        <v>5.38094E-2</v>
      </c>
      <c r="AL142" s="15">
        <v>1056123.2245346943</v>
      </c>
      <c r="AM142" s="15">
        <f t="shared" si="25"/>
        <v>13241.877739456739</v>
      </c>
      <c r="AN142" s="15">
        <v>376.27</v>
      </c>
      <c r="AO142" s="64">
        <f t="shared" si="26"/>
        <v>4.7177462073335059</v>
      </c>
      <c r="AP142" s="64"/>
    </row>
    <row r="143" spans="1:42">
      <c r="A143" s="31">
        <v>38261</v>
      </c>
      <c r="B143" s="14">
        <v>2004</v>
      </c>
      <c r="C143" s="14">
        <v>10</v>
      </c>
      <c r="D143" s="15">
        <v>84.651346719621799</v>
      </c>
      <c r="E143" s="15">
        <v>85.719520533941164</v>
      </c>
      <c r="F143" s="15">
        <v>106.004442763756</v>
      </c>
      <c r="G143" s="15">
        <v>56.491073040956508</v>
      </c>
      <c r="H143" s="15">
        <v>42</v>
      </c>
      <c r="I143" s="15">
        <v>105.27</v>
      </c>
      <c r="J143" s="15">
        <v>79.748371737596742</v>
      </c>
      <c r="K143" s="15">
        <v>1529291.3346099977</v>
      </c>
      <c r="L143" s="15">
        <v>747612.20568000001</v>
      </c>
      <c r="M143" s="15">
        <v>781679.12892999768</v>
      </c>
      <c r="N143" s="15">
        <v>1452.4764996800011</v>
      </c>
      <c r="O143" s="15">
        <f t="shared" si="36"/>
        <v>308.44631839000022</v>
      </c>
      <c r="P143" s="15">
        <v>143.49743831000006</v>
      </c>
      <c r="Q143" s="15">
        <v>164.94888008000015</v>
      </c>
      <c r="R143" s="15">
        <v>685.59423673000083</v>
      </c>
      <c r="S143" s="15">
        <v>458.43594456</v>
      </c>
      <c r="T143" s="15">
        <v>99.925183208514198</v>
      </c>
      <c r="U143" s="15">
        <v>129.55408602751874</v>
      </c>
      <c r="V143" s="15">
        <v>129.65108681079704</v>
      </c>
      <c r="W143" s="15">
        <f t="shared" si="27"/>
        <v>118.0426940980587</v>
      </c>
      <c r="X143" s="15">
        <f t="shared" si="28"/>
        <v>57.706570946839832</v>
      </c>
      <c r="Y143" s="15">
        <f t="shared" si="29"/>
        <v>60.336123151218892</v>
      </c>
      <c r="Z143" s="15">
        <f t="shared" si="30"/>
        <v>11.202964320689691</v>
      </c>
      <c r="AA143" s="15">
        <f t="shared" si="31"/>
        <v>2.3790492311115243</v>
      </c>
      <c r="AB143" s="15">
        <f t="shared" si="32"/>
        <v>1.106797033791235</v>
      </c>
      <c r="AC143" s="15">
        <f t="shared" si="33"/>
        <v>1.2722521973202896</v>
      </c>
      <c r="AD143" s="15">
        <f t="shared" si="34"/>
        <v>5.2879945212530695</v>
      </c>
      <c r="AE143" s="15">
        <f t="shared" si="35"/>
        <v>3.5359205683250972</v>
      </c>
      <c r="AF143" s="15">
        <v>22578480.141370002</v>
      </c>
      <c r="AG143" s="15">
        <v>79212308.480190009</v>
      </c>
      <c r="AH143" s="15">
        <f t="shared" si="37"/>
        <v>283121.51896545314</v>
      </c>
      <c r="AI143" s="15">
        <f t="shared" si="38"/>
        <v>993278.06642660254</v>
      </c>
      <c r="AJ143" s="15">
        <v>113.08923198731532</v>
      </c>
      <c r="AK143" s="64">
        <v>5.1142430000000003E-2</v>
      </c>
      <c r="AL143" s="15">
        <v>1057620.1639517085</v>
      </c>
      <c r="AM143" s="15">
        <f t="shared" si="25"/>
        <v>13261.965616447838</v>
      </c>
      <c r="AN143" s="15">
        <v>397.88</v>
      </c>
      <c r="AO143" s="64">
        <f t="shared" si="26"/>
        <v>4.9891927738560033</v>
      </c>
      <c r="AP143" s="64"/>
    </row>
    <row r="144" spans="1:42">
      <c r="A144" s="31">
        <v>38292</v>
      </c>
      <c r="B144" s="14">
        <v>2004</v>
      </c>
      <c r="C144" s="14">
        <v>11</v>
      </c>
      <c r="D144" s="15">
        <v>87.038500470720308</v>
      </c>
      <c r="E144" s="15">
        <v>88.277234045777945</v>
      </c>
      <c r="F144" s="15">
        <v>106.77133015950231</v>
      </c>
      <c r="G144" s="15">
        <v>53.836019286639619</v>
      </c>
      <c r="H144" s="15">
        <v>42.6</v>
      </c>
      <c r="I144" s="15">
        <v>107.39</v>
      </c>
      <c r="J144" s="15">
        <v>79.969869516609108</v>
      </c>
      <c r="K144" s="15">
        <v>1585709.1952400007</v>
      </c>
      <c r="L144" s="15">
        <v>702158.66757000005</v>
      </c>
      <c r="M144" s="15">
        <v>883550.52767000068</v>
      </c>
      <c r="N144" s="15">
        <v>1591.3713776200018</v>
      </c>
      <c r="O144" s="15">
        <f t="shared" si="36"/>
        <v>327.79238047999974</v>
      </c>
      <c r="P144" s="15">
        <v>159.09349465999964</v>
      </c>
      <c r="Q144" s="15">
        <v>168.6988858200001</v>
      </c>
      <c r="R144" s="15">
        <v>706.09845758000233</v>
      </c>
      <c r="S144" s="15">
        <v>557.48053955999944</v>
      </c>
      <c r="T144" s="15">
        <v>96.492991445782707</v>
      </c>
      <c r="U144" s="15">
        <v>124.99248212125109</v>
      </c>
      <c r="V144" s="15">
        <v>129.53529603389032</v>
      </c>
      <c r="W144" s="15">
        <f t="shared" si="27"/>
        <v>126.86436562654677</v>
      </c>
      <c r="X144" s="15">
        <f t="shared" si="28"/>
        <v>56.176072004783379</v>
      </c>
      <c r="Y144" s="15">
        <f t="shared" si="29"/>
        <v>70.688293621763393</v>
      </c>
      <c r="Z144" s="15">
        <f t="shared" si="30"/>
        <v>12.285233649395847</v>
      </c>
      <c r="AA144" s="15">
        <f t="shared" si="31"/>
        <v>2.5305255827279649</v>
      </c>
      <c r="AB144" s="15">
        <f t="shared" si="32"/>
        <v>1.228186444398722</v>
      </c>
      <c r="AC144" s="15">
        <f t="shared" si="33"/>
        <v>1.3023391383292429</v>
      </c>
      <c r="AD144" s="15">
        <f t="shared" si="34"/>
        <v>5.4510120345520789</v>
      </c>
      <c r="AE144" s="15">
        <f t="shared" si="35"/>
        <v>4.3036960321158011</v>
      </c>
      <c r="AF144" s="15">
        <v>23765793.06024</v>
      </c>
      <c r="AG144" s="15">
        <v>82652989.968549997</v>
      </c>
      <c r="AH144" s="15">
        <f t="shared" si="37"/>
        <v>297184.34210154653</v>
      </c>
      <c r="AI144" s="15">
        <f t="shared" si="38"/>
        <v>1033551.6422392514</v>
      </c>
      <c r="AJ144" s="15">
        <v>112.14725733288917</v>
      </c>
      <c r="AK144" s="64">
        <v>6.2356000000000002E-2</v>
      </c>
      <c r="AL144" s="15">
        <v>1086362.3661864433</v>
      </c>
      <c r="AM144" s="15">
        <f t="shared" si="25"/>
        <v>13584.645976705195</v>
      </c>
      <c r="AN144" s="15">
        <v>451</v>
      </c>
      <c r="AO144" s="64">
        <f t="shared" si="26"/>
        <v>5.6396240574874374</v>
      </c>
      <c r="AP144" s="64"/>
    </row>
    <row r="145" spans="1:42">
      <c r="A145" s="31">
        <v>38322</v>
      </c>
      <c r="B145" s="14">
        <v>2004</v>
      </c>
      <c r="C145" s="14">
        <v>12</v>
      </c>
      <c r="D145" s="15">
        <v>84.965179127453183</v>
      </c>
      <c r="E145" s="15">
        <v>90.485495704726176</v>
      </c>
      <c r="F145" s="15">
        <v>103.75988002881614</v>
      </c>
      <c r="G145" s="15">
        <v>81.207119327110306</v>
      </c>
      <c r="H145" s="15">
        <v>49.5</v>
      </c>
      <c r="I145" s="15">
        <v>109.56</v>
      </c>
      <c r="J145" s="15">
        <v>80.208848842918059</v>
      </c>
      <c r="K145" s="15">
        <v>1633369.7357000017</v>
      </c>
      <c r="L145" s="15">
        <v>766763.62580000015</v>
      </c>
      <c r="M145" s="15">
        <v>866606.10990000155</v>
      </c>
      <c r="N145" s="15">
        <v>1759.2212640799999</v>
      </c>
      <c r="O145" s="15">
        <f t="shared" si="36"/>
        <v>322.22950457000002</v>
      </c>
      <c r="P145" s="15">
        <v>148.94290019000005</v>
      </c>
      <c r="Q145" s="15">
        <v>173.28660437999997</v>
      </c>
      <c r="R145" s="15">
        <v>733.9437228999999</v>
      </c>
      <c r="S145" s="15">
        <v>703.04803661000051</v>
      </c>
      <c r="T145" s="15">
        <v>92.784117739830791</v>
      </c>
      <c r="U145" s="15">
        <v>117.98811085872994</v>
      </c>
      <c r="V145" s="15">
        <v>127.16412434892341</v>
      </c>
      <c r="W145" s="15">
        <f t="shared" si="27"/>
        <v>138.43511213224485</v>
      </c>
      <c r="X145" s="15">
        <f t="shared" si="28"/>
        <v>64.986516032794611</v>
      </c>
      <c r="Y145" s="15">
        <f t="shared" si="29"/>
        <v>73.448596099450256</v>
      </c>
      <c r="Z145" s="15">
        <f t="shared" si="30"/>
        <v>13.834257681458203</v>
      </c>
      <c r="AA145" s="15">
        <f t="shared" si="31"/>
        <v>2.533965504970884</v>
      </c>
      <c r="AB145" s="15">
        <f t="shared" si="32"/>
        <v>1.1712650950304053</v>
      </c>
      <c r="AC145" s="15">
        <f t="shared" si="33"/>
        <v>1.3627004099404789</v>
      </c>
      <c r="AD145" s="15">
        <f t="shared" si="34"/>
        <v>5.7716256582410352</v>
      </c>
      <c r="AE145" s="15">
        <f t="shared" si="35"/>
        <v>5.5286665182462889</v>
      </c>
      <c r="AF145" s="15">
        <v>29113723.551990002</v>
      </c>
      <c r="AG145" s="15">
        <v>88342384.27719</v>
      </c>
      <c r="AH145" s="15">
        <f t="shared" si="37"/>
        <v>362973.96075346571</v>
      </c>
      <c r="AI145" s="15">
        <f t="shared" si="38"/>
        <v>1101404.4653626778</v>
      </c>
      <c r="AJ145" s="15">
        <v>107.02804721309826</v>
      </c>
      <c r="AK145" s="64">
        <v>5.2181699999999998E-2</v>
      </c>
      <c r="AL145" s="15">
        <v>1126710.9415390394</v>
      </c>
      <c r="AM145" s="15">
        <f t="shared" si="25"/>
        <v>14047.214961850446</v>
      </c>
      <c r="AN145" s="15">
        <v>456.32</v>
      </c>
      <c r="AO145" s="64">
        <f t="shared" si="26"/>
        <v>5.6891478506774531</v>
      </c>
      <c r="AP145" s="64"/>
    </row>
    <row r="146" spans="1:42">
      <c r="A146" s="31">
        <v>38353</v>
      </c>
      <c r="B146" s="14">
        <v>2005</v>
      </c>
      <c r="C146" s="14">
        <v>1</v>
      </c>
      <c r="D146" s="15">
        <v>73.251616790721599</v>
      </c>
      <c r="E146" s="15">
        <v>72.805186916014364</v>
      </c>
      <c r="F146" s="15">
        <v>99.298816905654732</v>
      </c>
      <c r="G146" s="15">
        <v>55.728699994401907</v>
      </c>
      <c r="H146" s="15">
        <v>43.6</v>
      </c>
      <c r="I146" s="15">
        <v>94.29</v>
      </c>
      <c r="J146" s="15">
        <v>80.868219739516078</v>
      </c>
      <c r="K146" s="15">
        <v>1378979.8001899973</v>
      </c>
      <c r="L146" s="15">
        <v>679543.62777999998</v>
      </c>
      <c r="M146" s="15">
        <v>699436.17240999732</v>
      </c>
      <c r="N146" s="15">
        <v>1464.0532349499997</v>
      </c>
      <c r="O146" s="15">
        <f t="shared" si="36"/>
        <v>251.51053851000026</v>
      </c>
      <c r="P146" s="15">
        <v>118.62007563000026</v>
      </c>
      <c r="Q146" s="15">
        <v>132.89046288</v>
      </c>
      <c r="R146" s="15">
        <v>678.80097715999909</v>
      </c>
      <c r="S146" s="15">
        <v>533.74171928000055</v>
      </c>
      <c r="T146" s="15">
        <v>94.313548229755085</v>
      </c>
      <c r="U146" s="15">
        <v>119.04350406876534</v>
      </c>
      <c r="V146" s="15">
        <v>126.22100037925217</v>
      </c>
      <c r="W146" s="15">
        <f t="shared" si="27"/>
        <v>115.83830726231237</v>
      </c>
      <c r="X146" s="15">
        <f t="shared" si="28"/>
        <v>57.083637876407131</v>
      </c>
      <c r="Y146" s="15">
        <f t="shared" si="29"/>
        <v>58.754669385905245</v>
      </c>
      <c r="Z146" s="15">
        <f t="shared" si="30"/>
        <v>11.599125585687057</v>
      </c>
      <c r="AA146" s="15">
        <f t="shared" si="31"/>
        <v>1.9926203861029039</v>
      </c>
      <c r="AB146" s="15">
        <f t="shared" si="32"/>
        <v>0.93978082310856625</v>
      </c>
      <c r="AC146" s="15">
        <f t="shared" si="33"/>
        <v>1.0528395629943377</v>
      </c>
      <c r="AD146" s="15">
        <f t="shared" si="34"/>
        <v>5.377876701344686</v>
      </c>
      <c r="AE146" s="15">
        <f t="shared" si="35"/>
        <v>4.2286284982394688</v>
      </c>
      <c r="AF146" s="15">
        <v>25788360.263309997</v>
      </c>
      <c r="AG146" s="15">
        <v>86863404.681590006</v>
      </c>
      <c r="AH146" s="15">
        <f t="shared" si="37"/>
        <v>318893.63147076394</v>
      </c>
      <c r="AI146" s="15">
        <f t="shared" si="38"/>
        <v>1074135.2407829054</v>
      </c>
      <c r="AJ146" s="15">
        <v>103.79679540923721</v>
      </c>
      <c r="AK146" s="64">
        <v>5.9153619999999997E-2</v>
      </c>
      <c r="AL146" s="15">
        <v>1095847.3905861359</v>
      </c>
      <c r="AM146" s="15">
        <f t="shared" ref="AM146:AM177" si="39">AL146/J146</f>
        <v>13551.026523348239</v>
      </c>
      <c r="AN146" s="15">
        <v>465.47</v>
      </c>
      <c r="AO146" s="64">
        <f t="shared" si="26"/>
        <v>5.755907592615757</v>
      </c>
      <c r="AP146" s="64"/>
    </row>
    <row r="147" spans="1:42">
      <c r="A147" s="31">
        <v>38384</v>
      </c>
      <c r="B147" s="14">
        <v>2005</v>
      </c>
      <c r="C147" s="14">
        <v>2</v>
      </c>
      <c r="D147" s="15">
        <v>76.058500700899799</v>
      </c>
      <c r="E147" s="15">
        <v>76.671564241791486</v>
      </c>
      <c r="F147" s="15">
        <v>103.32866745415899</v>
      </c>
      <c r="G147" s="15">
        <v>51.825275648797117</v>
      </c>
      <c r="H147" s="15">
        <v>48.2</v>
      </c>
      <c r="I147" s="15">
        <v>89.64</v>
      </c>
      <c r="J147" s="15">
        <v>81.695068971239706</v>
      </c>
      <c r="K147" s="15">
        <v>1529264.7802199952</v>
      </c>
      <c r="L147" s="15">
        <v>765850.19127000007</v>
      </c>
      <c r="M147" s="15">
        <v>763414.58894999512</v>
      </c>
      <c r="N147" s="15">
        <v>1464.50425883</v>
      </c>
      <c r="O147" s="15">
        <f t="shared" si="36"/>
        <v>280.63778118999988</v>
      </c>
      <c r="P147" s="15">
        <v>131.84422582999983</v>
      </c>
      <c r="Q147" s="15">
        <v>148.79355536000006</v>
      </c>
      <c r="R147" s="15">
        <v>696.62261338000008</v>
      </c>
      <c r="S147" s="15">
        <v>487.24386426000029</v>
      </c>
      <c r="T147" s="15">
        <v>96.01601592342584</v>
      </c>
      <c r="U147" s="15">
        <v>121.06076432472915</v>
      </c>
      <c r="V147" s="15">
        <v>126.08392793685259</v>
      </c>
      <c r="W147" s="15">
        <f t="shared" si="27"/>
        <v>126.32208203460115</v>
      </c>
      <c r="X147" s="15">
        <f t="shared" si="28"/>
        <v>63.261635224415933</v>
      </c>
      <c r="Y147" s="15">
        <f t="shared" si="29"/>
        <v>63.060446810185219</v>
      </c>
      <c r="Z147" s="15">
        <f t="shared" si="30"/>
        <v>11.615312774547101</v>
      </c>
      <c r="AA147" s="15">
        <f t="shared" si="31"/>
        <v>2.2258013831116799</v>
      </c>
      <c r="AB147" s="15">
        <f t="shared" si="32"/>
        <v>1.0456862185958562</v>
      </c>
      <c r="AC147" s="15">
        <f t="shared" si="33"/>
        <v>1.1801151645158237</v>
      </c>
      <c r="AD147" s="15">
        <f t="shared" si="34"/>
        <v>5.5250706793406215</v>
      </c>
      <c r="AE147" s="15">
        <f t="shared" si="35"/>
        <v>3.8644407120948019</v>
      </c>
      <c r="AF147" s="15">
        <v>25367144.089050002</v>
      </c>
      <c r="AG147" s="15">
        <v>86524576.613609999</v>
      </c>
      <c r="AH147" s="15">
        <f t="shared" si="37"/>
        <v>310510.10065222374</v>
      </c>
      <c r="AI147" s="15">
        <f t="shared" si="38"/>
        <v>1059116.2686216778</v>
      </c>
      <c r="AJ147" s="15">
        <v>101.95165363062641</v>
      </c>
      <c r="AK147" s="64">
        <v>5.1638240000000002E-2</v>
      </c>
      <c r="AL147" s="15">
        <v>1066570.50693563</v>
      </c>
      <c r="AM147" s="15">
        <f t="shared" si="39"/>
        <v>13055.506536277118</v>
      </c>
      <c r="AN147" s="15">
        <v>513.53</v>
      </c>
      <c r="AO147" s="64">
        <f t="shared" si="26"/>
        <v>6.2859363051738821</v>
      </c>
      <c r="AP147" s="64"/>
    </row>
    <row r="148" spans="1:42">
      <c r="A148" s="31">
        <v>38412</v>
      </c>
      <c r="B148" s="14">
        <v>2005</v>
      </c>
      <c r="C148" s="14">
        <v>3</v>
      </c>
      <c r="D148" s="15">
        <v>80.359013808160597</v>
      </c>
      <c r="E148" s="15">
        <v>79.72755451652354</v>
      </c>
      <c r="F148" s="15">
        <v>102.81963803960718</v>
      </c>
      <c r="G148" s="15">
        <v>53.549928870008301</v>
      </c>
      <c r="H148" s="15">
        <v>51.9</v>
      </c>
      <c r="I148" s="15">
        <v>91.54</v>
      </c>
      <c r="J148" s="15">
        <v>82.326989429487185</v>
      </c>
      <c r="K148" s="15">
        <v>1722080.9627099989</v>
      </c>
      <c r="L148" s="15">
        <v>872372.05916000006</v>
      </c>
      <c r="M148" s="15">
        <v>849708.90354999888</v>
      </c>
      <c r="N148" s="15">
        <v>1631.1741774399989</v>
      </c>
      <c r="O148" s="15">
        <f t="shared" si="36"/>
        <v>295.83722134000016</v>
      </c>
      <c r="P148" s="15">
        <v>145.79080315000013</v>
      </c>
      <c r="Q148" s="15">
        <v>150.04641819000005</v>
      </c>
      <c r="R148" s="15">
        <v>776.6280369299991</v>
      </c>
      <c r="S148" s="15">
        <v>558.70891916999926</v>
      </c>
      <c r="T148" s="15">
        <v>98.604274188838659</v>
      </c>
      <c r="U148" s="15">
        <v>124.8980813704482</v>
      </c>
      <c r="V148" s="15">
        <v>126.66599130505625</v>
      </c>
      <c r="W148" s="15">
        <f t="shared" si="27"/>
        <v>137.87889644215591</v>
      </c>
      <c r="X148" s="15">
        <f t="shared" si="28"/>
        <v>69.84671418390657</v>
      </c>
      <c r="Y148" s="15">
        <f t="shared" si="29"/>
        <v>68.03218225824935</v>
      </c>
      <c r="Z148" s="15">
        <f t="shared" si="30"/>
        <v>12.877759536192771</v>
      </c>
      <c r="AA148" s="15">
        <f t="shared" si="31"/>
        <v>2.3355694633733224</v>
      </c>
      <c r="AB148" s="15">
        <f t="shared" si="32"/>
        <v>1.1509861616989567</v>
      </c>
      <c r="AC148" s="15">
        <f t="shared" si="33"/>
        <v>1.1845833016743659</v>
      </c>
      <c r="AD148" s="15">
        <f t="shared" si="34"/>
        <v>6.1313066666774487</v>
      </c>
      <c r="AE148" s="15">
        <f t="shared" si="35"/>
        <v>4.4108834061419984</v>
      </c>
      <c r="AF148" s="15">
        <v>25876369.11905</v>
      </c>
      <c r="AG148" s="15">
        <v>89433692.5211</v>
      </c>
      <c r="AH148" s="15">
        <f t="shared" si="37"/>
        <v>314312.10224458686</v>
      </c>
      <c r="AI148" s="15">
        <f t="shared" si="38"/>
        <v>1086322.8831864388</v>
      </c>
      <c r="AJ148" s="15">
        <v>103.0465793583583</v>
      </c>
      <c r="AK148" s="64">
        <v>5.2112690000000003E-2</v>
      </c>
      <c r="AL148" s="15">
        <v>1092204.084047175</v>
      </c>
      <c r="AM148" s="15">
        <f t="shared" si="39"/>
        <v>13266.658863830366</v>
      </c>
      <c r="AN148" s="15">
        <v>508.83</v>
      </c>
      <c r="AO148" s="64">
        <f t="shared" ref="AO148:AO179" si="40">AN148/J148</f>
        <v>6.1805976815878996</v>
      </c>
      <c r="AP148" s="64"/>
    </row>
    <row r="149" spans="1:42">
      <c r="A149" s="31">
        <v>38443</v>
      </c>
      <c r="B149" s="14">
        <v>2005</v>
      </c>
      <c r="C149" s="14">
        <v>4</v>
      </c>
      <c r="D149" s="15">
        <v>83.19311956460848</v>
      </c>
      <c r="E149" s="15">
        <v>83.572815724721522</v>
      </c>
      <c r="F149" s="15">
        <v>103.73677846951519</v>
      </c>
      <c r="G149" s="15">
        <v>59.153100567899514</v>
      </c>
      <c r="H149" s="15">
        <v>43.3</v>
      </c>
      <c r="I149" s="15">
        <v>95.92</v>
      </c>
      <c r="J149" s="15">
        <v>82.68815057869547</v>
      </c>
      <c r="K149" s="15">
        <v>1682450.4564900061</v>
      </c>
      <c r="L149" s="15">
        <v>752262.67801999999</v>
      </c>
      <c r="M149" s="15">
        <v>930187.77847000607</v>
      </c>
      <c r="N149" s="15">
        <v>1839.7799749400003</v>
      </c>
      <c r="O149" s="15">
        <f t="shared" si="36"/>
        <v>318.89187775999983</v>
      </c>
      <c r="P149" s="15">
        <v>150.62495107999987</v>
      </c>
      <c r="Q149" s="15">
        <v>168.26692667999998</v>
      </c>
      <c r="R149" s="15">
        <v>822.00100980000059</v>
      </c>
      <c r="S149" s="15">
        <v>698.8870873799998</v>
      </c>
      <c r="T149" s="15">
        <v>98.029831010562987</v>
      </c>
      <c r="U149" s="15">
        <v>124.24237711286681</v>
      </c>
      <c r="V149" s="15">
        <v>126.73935661429361</v>
      </c>
      <c r="W149" s="15">
        <f t="shared" si="27"/>
        <v>135.4167954273444</v>
      </c>
      <c r="X149" s="15">
        <f t="shared" si="28"/>
        <v>60.547994613513723</v>
      </c>
      <c r="Y149" s="15">
        <f t="shared" si="29"/>
        <v>74.868800813830688</v>
      </c>
      <c r="Z149" s="15">
        <f t="shared" si="30"/>
        <v>14.516248339014455</v>
      </c>
      <c r="AA149" s="15">
        <f t="shared" si="31"/>
        <v>2.5161235332011724</v>
      </c>
      <c r="AB149" s="15">
        <f t="shared" si="32"/>
        <v>1.1884623301221056</v>
      </c>
      <c r="AC149" s="15">
        <f t="shared" si="33"/>
        <v>1.3276612030790671</v>
      </c>
      <c r="AD149" s="15">
        <f t="shared" si="34"/>
        <v>6.4857596863269515</v>
      </c>
      <c r="AE149" s="15">
        <f t="shared" si="35"/>
        <v>5.5143651194863299</v>
      </c>
      <c r="AF149" s="15">
        <v>25633493.219050001</v>
      </c>
      <c r="AG149" s="15">
        <v>89805728.795210004</v>
      </c>
      <c r="AH149" s="15">
        <f t="shared" si="37"/>
        <v>310002.01406916516</v>
      </c>
      <c r="AI149" s="15">
        <f t="shared" si="38"/>
        <v>1086077.3661849</v>
      </c>
      <c r="AJ149" s="15">
        <v>102.35890906192506</v>
      </c>
      <c r="AK149" s="64">
        <v>5.7187109999999999E-2</v>
      </c>
      <c r="AL149" s="15">
        <v>1088202.9761481571</v>
      </c>
      <c r="AM149" s="15">
        <f t="shared" si="39"/>
        <v>13160.325494431021</v>
      </c>
      <c r="AN149" s="15">
        <v>505.21</v>
      </c>
      <c r="AO149" s="64">
        <f t="shared" si="40"/>
        <v>6.109823432550769</v>
      </c>
      <c r="AP149" s="64"/>
    </row>
    <row r="150" spans="1:42">
      <c r="A150" s="31">
        <v>38473</v>
      </c>
      <c r="B150" s="14">
        <v>2005</v>
      </c>
      <c r="C150" s="14">
        <v>5</v>
      </c>
      <c r="D150" s="15">
        <v>82.250088538700879</v>
      </c>
      <c r="E150" s="15">
        <v>80.805319970767314</v>
      </c>
      <c r="F150" s="15">
        <v>104.04939742743137</v>
      </c>
      <c r="G150" s="15">
        <v>58.148190872532716</v>
      </c>
      <c r="H150" s="15">
        <v>49</v>
      </c>
      <c r="I150" s="15">
        <v>97.13</v>
      </c>
      <c r="J150" s="15">
        <v>83.025396361892135</v>
      </c>
      <c r="K150" s="15">
        <v>1737197.6783599989</v>
      </c>
      <c r="L150" s="15">
        <v>809300.01457</v>
      </c>
      <c r="M150" s="15">
        <v>927897.66378999886</v>
      </c>
      <c r="N150" s="15">
        <v>1754.6621793200025</v>
      </c>
      <c r="O150" s="15">
        <f t="shared" si="36"/>
        <v>299.98261722999985</v>
      </c>
      <c r="P150" s="15">
        <v>139.60845342000007</v>
      </c>
      <c r="Q150" s="15">
        <v>160.37416380999977</v>
      </c>
      <c r="R150" s="15">
        <v>783.26896293000095</v>
      </c>
      <c r="S150" s="15">
        <v>671.41059916000131</v>
      </c>
      <c r="T150" s="15">
        <v>97.348245301337528</v>
      </c>
      <c r="U150" s="15">
        <v>123.24402762720534</v>
      </c>
      <c r="V150" s="15">
        <v>126.60118037639864</v>
      </c>
      <c r="W150" s="15">
        <f t="shared" si="27"/>
        <v>140.95593204846898</v>
      </c>
      <c r="X150" s="15">
        <f t="shared" si="28"/>
        <v>65.666469211636837</v>
      </c>
      <c r="Y150" s="15">
        <f t="shared" si="29"/>
        <v>75.289462836832129</v>
      </c>
      <c r="Z150" s="15">
        <f t="shared" si="30"/>
        <v>13.859761608092491</v>
      </c>
      <c r="AA150" s="15">
        <f t="shared" si="31"/>
        <v>2.3695088492707566</v>
      </c>
      <c r="AB150" s="15">
        <f t="shared" si="32"/>
        <v>1.1027421150808345</v>
      </c>
      <c r="AC150" s="15">
        <f t="shared" si="33"/>
        <v>1.2667667341899222</v>
      </c>
      <c r="AD150" s="15">
        <f t="shared" si="34"/>
        <v>6.1869009483265467</v>
      </c>
      <c r="AE150" s="15">
        <f t="shared" si="35"/>
        <v>5.3033518104951858</v>
      </c>
      <c r="AF150" s="15">
        <v>25405330.409989998</v>
      </c>
      <c r="AG150" s="15">
        <v>90188780.330819994</v>
      </c>
      <c r="AH150" s="15">
        <f t="shared" si="37"/>
        <v>305994.68985673884</v>
      </c>
      <c r="AI150" s="15">
        <f t="shared" si="38"/>
        <v>1086279.4311478382</v>
      </c>
      <c r="AJ150" s="15">
        <v>100.8427747335098</v>
      </c>
      <c r="AK150" s="64">
        <v>6.0927170000000003E-2</v>
      </c>
      <c r="AL150" s="15">
        <v>1088762.2779728146</v>
      </c>
      <c r="AM150" s="15">
        <f t="shared" si="39"/>
        <v>13113.605302492071</v>
      </c>
      <c r="AN150" s="15">
        <v>510.03</v>
      </c>
      <c r="AO150" s="64">
        <f t="shared" si="40"/>
        <v>6.1430601038852597</v>
      </c>
      <c r="AP150" s="64"/>
    </row>
    <row r="151" spans="1:42">
      <c r="A151" s="31">
        <v>38504</v>
      </c>
      <c r="B151" s="14">
        <v>2005</v>
      </c>
      <c r="C151" s="14">
        <v>6</v>
      </c>
      <c r="D151" s="15">
        <v>81.884646027237835</v>
      </c>
      <c r="E151" s="15">
        <v>84.908035079592011</v>
      </c>
      <c r="F151" s="15">
        <v>103.65538537478113</v>
      </c>
      <c r="G151" s="15">
        <v>55.875840464589778</v>
      </c>
      <c r="H151" s="15">
        <v>58.6</v>
      </c>
      <c r="I151" s="15">
        <v>97.37</v>
      </c>
      <c r="J151" s="15">
        <v>83.358311896214119</v>
      </c>
      <c r="K151" s="15">
        <v>2097853.0301900012</v>
      </c>
      <c r="L151" s="15">
        <v>1109589.57125</v>
      </c>
      <c r="M151" s="15">
        <v>988263.4589400012</v>
      </c>
      <c r="N151" s="15">
        <v>1811.9495744100025</v>
      </c>
      <c r="O151" s="15">
        <f t="shared" si="36"/>
        <v>307.97308496000056</v>
      </c>
      <c r="P151" s="15">
        <v>148.55039171000055</v>
      </c>
      <c r="Q151" s="15">
        <v>159.42269325000001</v>
      </c>
      <c r="R151" s="15">
        <v>831.32516872000065</v>
      </c>
      <c r="S151" s="15">
        <v>672.65132073000109</v>
      </c>
      <c r="T151" s="15">
        <v>99.616622762132579</v>
      </c>
      <c r="U151" s="15">
        <v>125.9635281100711</v>
      </c>
      <c r="V151" s="15">
        <v>126.44830211806158</v>
      </c>
      <c r="W151" s="15">
        <f t="shared" si="27"/>
        <v>166.54448010989563</v>
      </c>
      <c r="X151" s="15">
        <f t="shared" si="28"/>
        <v>88.088162335402671</v>
      </c>
      <c r="Y151" s="15">
        <f t="shared" si="29"/>
        <v>78.456317774492931</v>
      </c>
      <c r="Z151" s="15">
        <f t="shared" si="30"/>
        <v>14.329568242982267</v>
      </c>
      <c r="AA151" s="15">
        <f t="shared" si="31"/>
        <v>2.4355652057111365</v>
      </c>
      <c r="AB151" s="15">
        <f t="shared" si="32"/>
        <v>1.1747915094289112</v>
      </c>
      <c r="AC151" s="15">
        <f t="shared" si="33"/>
        <v>1.2607736962822251</v>
      </c>
      <c r="AD151" s="15">
        <f t="shared" si="34"/>
        <v>6.5744272939609214</v>
      </c>
      <c r="AE151" s="15">
        <f t="shared" si="35"/>
        <v>5.3195757433102075</v>
      </c>
      <c r="AF151" s="15">
        <v>27474901.412859999</v>
      </c>
      <c r="AG151" s="15">
        <v>93435966.623930007</v>
      </c>
      <c r="AH151" s="15">
        <f t="shared" si="37"/>
        <v>329600.02173589874</v>
      </c>
      <c r="AI151" s="15">
        <f t="shared" si="38"/>
        <v>1120895.6191466923</v>
      </c>
      <c r="AJ151" s="15">
        <v>99.192257648045157</v>
      </c>
      <c r="AK151" s="64">
        <v>5.7871310000000002E-2</v>
      </c>
      <c r="AL151" s="15">
        <v>1090777.3038910786</v>
      </c>
      <c r="AM151" s="15">
        <f t="shared" si="39"/>
        <v>13085.405391236316</v>
      </c>
      <c r="AN151" s="15">
        <v>543.16999999999996</v>
      </c>
      <c r="AO151" s="64">
        <f t="shared" si="40"/>
        <v>6.516086850178513</v>
      </c>
      <c r="AP151" s="64"/>
    </row>
    <row r="152" spans="1:42">
      <c r="A152" s="31">
        <v>38534</v>
      </c>
      <c r="B152" s="14">
        <v>2005</v>
      </c>
      <c r="C152" s="14">
        <v>7</v>
      </c>
      <c r="D152" s="15">
        <v>80.273401112109539</v>
      </c>
      <c r="E152" s="15">
        <v>79.999457314233027</v>
      </c>
      <c r="F152" s="15">
        <v>103.53267423511927</v>
      </c>
      <c r="G152" s="15">
        <v>61.804678197566354</v>
      </c>
      <c r="H152" s="15">
        <v>44.6</v>
      </c>
      <c r="I152" s="15">
        <v>97.32</v>
      </c>
      <c r="J152" s="15">
        <v>83.39887987463058</v>
      </c>
      <c r="K152" s="15">
        <v>1653833.2056999991</v>
      </c>
      <c r="L152" s="15">
        <v>753936.28469</v>
      </c>
      <c r="M152" s="15">
        <v>899896.92100999912</v>
      </c>
      <c r="N152" s="15">
        <v>1675.3149060799983</v>
      </c>
      <c r="O152" s="15">
        <f t="shared" si="36"/>
        <v>314.33410171999998</v>
      </c>
      <c r="P152" s="15">
        <v>141.17554862</v>
      </c>
      <c r="Q152" s="15">
        <v>173.15855309999998</v>
      </c>
      <c r="R152" s="15">
        <v>755.31716919999872</v>
      </c>
      <c r="S152" s="15">
        <v>605.66363515999899</v>
      </c>
      <c r="T152" s="15">
        <v>99.873016015551741</v>
      </c>
      <c r="U152" s="15">
        <v>125.72659795098224</v>
      </c>
      <c r="V152" s="15">
        <v>125.88645358562587</v>
      </c>
      <c r="W152" s="15">
        <f t="shared" si="27"/>
        <v>131.5420310939129</v>
      </c>
      <c r="X152" s="15">
        <f t="shared" si="28"/>
        <v>59.966331466627416</v>
      </c>
      <c r="Y152" s="15">
        <f t="shared" si="29"/>
        <v>71.575699627285488</v>
      </c>
      <c r="Z152" s="15">
        <f t="shared" si="30"/>
        <v>13.308142841123704</v>
      </c>
      <c r="AA152" s="15">
        <f t="shared" si="31"/>
        <v>2.4969652632735033</v>
      </c>
      <c r="AB152" s="15">
        <f t="shared" si="32"/>
        <v>1.1214514715356148</v>
      </c>
      <c r="AC152" s="15">
        <f t="shared" si="33"/>
        <v>1.3755137917378888</v>
      </c>
      <c r="AD152" s="15">
        <f t="shared" si="34"/>
        <v>5.9999876689372664</v>
      </c>
      <c r="AE152" s="15">
        <f t="shared" si="35"/>
        <v>4.8111899089129286</v>
      </c>
      <c r="AF152" s="15">
        <v>26136578.213399999</v>
      </c>
      <c r="AG152" s="15">
        <v>92774149.55731</v>
      </c>
      <c r="AH152" s="15">
        <f t="shared" si="37"/>
        <v>313392.43707697064</v>
      </c>
      <c r="AI152" s="15">
        <f t="shared" si="38"/>
        <v>1112414.8153641007</v>
      </c>
      <c r="AJ152" s="15">
        <v>98.765680468108485</v>
      </c>
      <c r="AK152" s="64">
        <v>5.238843E-2</v>
      </c>
      <c r="AL152" s="15">
        <v>1110887.521806614</v>
      </c>
      <c r="AM152" s="15">
        <f t="shared" si="39"/>
        <v>13320.173166312981</v>
      </c>
      <c r="AN152" s="15">
        <v>610.39</v>
      </c>
      <c r="AO152" s="64">
        <f t="shared" si="40"/>
        <v>7.3189232387481598</v>
      </c>
      <c r="AP152" s="64"/>
    </row>
    <row r="153" spans="1:42">
      <c r="A153" s="31">
        <v>38565</v>
      </c>
      <c r="B153" s="14">
        <v>2005</v>
      </c>
      <c r="C153" s="14">
        <v>8</v>
      </c>
      <c r="D153" s="15">
        <v>85.681875383092915</v>
      </c>
      <c r="E153" s="15">
        <v>85.034416391715354</v>
      </c>
      <c r="F153" s="15">
        <v>104.96316372963926</v>
      </c>
      <c r="G153" s="15">
        <v>58.907589954709792</v>
      </c>
      <c r="H153" s="15">
        <v>44.6</v>
      </c>
      <c r="I153" s="15">
        <v>100.19</v>
      </c>
      <c r="J153" s="15">
        <v>83.400162608662271</v>
      </c>
      <c r="K153" s="15">
        <v>1882740.0593100067</v>
      </c>
      <c r="L153" s="15">
        <v>947156.67456999992</v>
      </c>
      <c r="M153" s="15">
        <v>935583.38474000676</v>
      </c>
      <c r="N153" s="15">
        <v>1960.601458710001</v>
      </c>
      <c r="O153" s="15">
        <f t="shared" si="36"/>
        <v>366.91415782999957</v>
      </c>
      <c r="P153" s="15">
        <v>163.78960083999974</v>
      </c>
      <c r="Q153" s="15">
        <v>203.1245569899998</v>
      </c>
      <c r="R153" s="15">
        <v>931.12676026000167</v>
      </c>
      <c r="S153" s="15">
        <v>662.56054061999964</v>
      </c>
      <c r="T153" s="15">
        <v>101.11203529376731</v>
      </c>
      <c r="U153" s="15">
        <v>126.97148477547955</v>
      </c>
      <c r="V153" s="15">
        <v>125.57504594441318</v>
      </c>
      <c r="W153" s="15">
        <f t="shared" si="27"/>
        <v>148.28054209488121</v>
      </c>
      <c r="X153" s="15">
        <f t="shared" si="28"/>
        <v>74.596014707147276</v>
      </c>
      <c r="Y153" s="15">
        <f t="shared" si="29"/>
        <v>73.684527387733951</v>
      </c>
      <c r="Z153" s="15">
        <f t="shared" si="30"/>
        <v>15.612986194549173</v>
      </c>
      <c r="AA153" s="15">
        <f t="shared" si="31"/>
        <v>2.9218715794252397</v>
      </c>
      <c r="AB153" s="15">
        <f t="shared" si="32"/>
        <v>1.3043164715424636</v>
      </c>
      <c r="AC153" s="15">
        <f t="shared" si="33"/>
        <v>1.6175551078827759</v>
      </c>
      <c r="AD153" s="15">
        <f t="shared" si="34"/>
        <v>7.4149028037956883</v>
      </c>
      <c r="AE153" s="15">
        <f t="shared" si="35"/>
        <v>5.2762118113282437</v>
      </c>
      <c r="AF153" s="15">
        <v>26954445.77138</v>
      </c>
      <c r="AG153" s="15">
        <v>94437576.036339998</v>
      </c>
      <c r="AH153" s="15">
        <f t="shared" si="37"/>
        <v>323194.16327589273</v>
      </c>
      <c r="AI153" s="15">
        <f t="shared" si="38"/>
        <v>1132342.8286281463</v>
      </c>
      <c r="AJ153" s="15">
        <v>99.065998169897753</v>
      </c>
      <c r="AK153" s="64">
        <v>4.9396839999999997E-2</v>
      </c>
      <c r="AL153" s="15">
        <v>1080521.3175457548</v>
      </c>
      <c r="AM153" s="15">
        <f t="shared" si="39"/>
        <v>12955.865837047273</v>
      </c>
      <c r="AN153" s="15">
        <v>703.52</v>
      </c>
      <c r="AO153" s="64">
        <f t="shared" si="40"/>
        <v>8.4354751596962672</v>
      </c>
      <c r="AP153" s="64"/>
    </row>
    <row r="154" spans="1:42">
      <c r="A154" s="31">
        <v>38596</v>
      </c>
      <c r="B154" s="14">
        <v>2005</v>
      </c>
      <c r="C154" s="14">
        <v>9</v>
      </c>
      <c r="D154" s="15">
        <v>86.052335114493061</v>
      </c>
      <c r="E154" s="15">
        <v>86.93494093858483</v>
      </c>
      <c r="F154" s="15">
        <v>105.19677703695749</v>
      </c>
      <c r="G154" s="15">
        <v>59.47025034552906</v>
      </c>
      <c r="H154" s="15">
        <v>44.7</v>
      </c>
      <c r="I154" s="15">
        <v>103.2</v>
      </c>
      <c r="J154" s="15">
        <v>83.756958378179277</v>
      </c>
      <c r="K154" s="15">
        <v>1908016.1280300079</v>
      </c>
      <c r="L154" s="15">
        <v>925667.56241000013</v>
      </c>
      <c r="M154" s="15">
        <v>982348.56562000781</v>
      </c>
      <c r="N154" s="15">
        <v>1944.2391021700003</v>
      </c>
      <c r="O154" s="15">
        <f t="shared" si="36"/>
        <v>389.26445273000013</v>
      </c>
      <c r="P154" s="15">
        <v>173.89138140000023</v>
      </c>
      <c r="Q154" s="15">
        <v>215.37307132999993</v>
      </c>
      <c r="R154" s="15">
        <v>813.33185826000033</v>
      </c>
      <c r="S154" s="15">
        <v>741.64279117999979</v>
      </c>
      <c r="T154" s="15">
        <v>100.88647019801498</v>
      </c>
      <c r="U154" s="15">
        <v>126.20827465345832</v>
      </c>
      <c r="V154" s="15">
        <v>125.09930658267947</v>
      </c>
      <c r="W154" s="15">
        <f t="shared" si="27"/>
        <v>151.17995498068757</v>
      </c>
      <c r="X154" s="15">
        <f t="shared" si="28"/>
        <v>73.344443139856779</v>
      </c>
      <c r="Y154" s="15">
        <f t="shared" si="29"/>
        <v>77.835511840830776</v>
      </c>
      <c r="Z154" s="15">
        <f t="shared" si="30"/>
        <v>15.541565779063944</v>
      </c>
      <c r="AA154" s="15">
        <f t="shared" si="31"/>
        <v>3.1116435683257051</v>
      </c>
      <c r="AB154" s="15">
        <f t="shared" si="32"/>
        <v>1.3900267407563409</v>
      </c>
      <c r="AC154" s="15">
        <f t="shared" si="33"/>
        <v>1.7216168275693644</v>
      </c>
      <c r="AD154" s="15">
        <f t="shared" si="34"/>
        <v>6.5014897402525618</v>
      </c>
      <c r="AE154" s="15">
        <f t="shared" si="35"/>
        <v>5.9284324704856788</v>
      </c>
      <c r="AF154" s="15">
        <v>26284304.573069997</v>
      </c>
      <c r="AG154" s="15">
        <v>95759273.681089997</v>
      </c>
      <c r="AH154" s="15">
        <f t="shared" si="37"/>
        <v>313816.36919515568</v>
      </c>
      <c r="AI154" s="15">
        <f t="shared" si="38"/>
        <v>1143299.3214571844</v>
      </c>
      <c r="AJ154" s="15">
        <v>99.051506051652353</v>
      </c>
      <c r="AK154" s="64">
        <v>6.235193E-2</v>
      </c>
      <c r="AL154" s="15">
        <v>1122710.2249459261</v>
      </c>
      <c r="AM154" s="15">
        <f t="shared" si="39"/>
        <v>13404.381518687282</v>
      </c>
      <c r="AN154" s="15">
        <v>699.1</v>
      </c>
      <c r="AO154" s="64">
        <f t="shared" si="40"/>
        <v>8.3467691943089068</v>
      </c>
      <c r="AP154" s="64"/>
    </row>
    <row r="155" spans="1:42">
      <c r="A155" s="31">
        <v>38626</v>
      </c>
      <c r="B155" s="14">
        <v>2005</v>
      </c>
      <c r="C155" s="14">
        <v>10</v>
      </c>
      <c r="D155" s="15">
        <v>86.420656908763888</v>
      </c>
      <c r="E155" s="15">
        <v>86.013759986021967</v>
      </c>
      <c r="F155" s="15">
        <v>106.10746118679349</v>
      </c>
      <c r="G155" s="15">
        <v>61.903735599096102</v>
      </c>
      <c r="H155" s="15">
        <v>44.8</v>
      </c>
      <c r="I155" s="15">
        <v>109.57</v>
      </c>
      <c r="J155" s="15">
        <v>83.949667136621784</v>
      </c>
      <c r="K155" s="15">
        <v>1788904.5426599935</v>
      </c>
      <c r="L155" s="15">
        <v>870693.08041000005</v>
      </c>
      <c r="M155" s="15">
        <v>918211.46224999346</v>
      </c>
      <c r="N155" s="15">
        <v>1714.0781014599995</v>
      </c>
      <c r="O155" s="15">
        <f t="shared" si="36"/>
        <v>370.00185820000024</v>
      </c>
      <c r="P155" s="15">
        <v>170.54925760000017</v>
      </c>
      <c r="Q155" s="15">
        <v>199.4526006000001</v>
      </c>
      <c r="R155" s="15">
        <v>760.03552799999977</v>
      </c>
      <c r="S155" s="15">
        <v>584.04071525999916</v>
      </c>
      <c r="T155" s="15">
        <v>100.7682959909697</v>
      </c>
      <c r="U155" s="15">
        <v>125.82658970399817</v>
      </c>
      <c r="V155" s="15">
        <v>124.8672397072925</v>
      </c>
      <c r="W155" s="15">
        <f t="shared" si="27"/>
        <v>142.17221867558499</v>
      </c>
      <c r="X155" s="15">
        <f t="shared" si="28"/>
        <v>69.197860520440827</v>
      </c>
      <c r="Y155" s="15">
        <f t="shared" si="29"/>
        <v>72.974358155144145</v>
      </c>
      <c r="Z155" s="15">
        <f t="shared" si="30"/>
        <v>13.727204232896115</v>
      </c>
      <c r="AA155" s="15">
        <f t="shared" si="31"/>
        <v>2.9631619876225339</v>
      </c>
      <c r="AB155" s="15">
        <f t="shared" si="32"/>
        <v>1.3658447003376799</v>
      </c>
      <c r="AC155" s="15">
        <f t="shared" si="33"/>
        <v>1.5973172872848542</v>
      </c>
      <c r="AD155" s="15">
        <f t="shared" si="34"/>
        <v>6.0867488524743303</v>
      </c>
      <c r="AE155" s="15">
        <f t="shared" si="35"/>
        <v>4.6772933927992488</v>
      </c>
      <c r="AF155" s="15">
        <v>26870132.731290001</v>
      </c>
      <c r="AG155" s="15">
        <v>97489767.211430013</v>
      </c>
      <c r="AH155" s="15">
        <f t="shared" si="37"/>
        <v>320074.32129017112</v>
      </c>
      <c r="AI155" s="15">
        <f t="shared" si="38"/>
        <v>1161288.3116352651</v>
      </c>
      <c r="AJ155" s="15">
        <v>98.371634626462097</v>
      </c>
      <c r="AK155" s="64">
        <v>5.7452540000000003E-2</v>
      </c>
      <c r="AL155" s="15">
        <v>1161536.3759070213</v>
      </c>
      <c r="AM155" s="15">
        <f t="shared" si="39"/>
        <v>13836.104603210732</v>
      </c>
      <c r="AN155" s="15">
        <v>713.2</v>
      </c>
      <c r="AO155" s="64">
        <f t="shared" si="40"/>
        <v>8.4955667404770114</v>
      </c>
      <c r="AP155" s="64"/>
    </row>
    <row r="156" spans="1:42">
      <c r="A156" s="31">
        <v>38657</v>
      </c>
      <c r="B156" s="14">
        <v>2005</v>
      </c>
      <c r="C156" s="14">
        <v>11</v>
      </c>
      <c r="D156" s="15">
        <v>88.290795088343643</v>
      </c>
      <c r="E156" s="15">
        <v>90.730650023391703</v>
      </c>
      <c r="F156" s="15">
        <v>106.67310614051408</v>
      </c>
      <c r="G156" s="15">
        <v>59.355947681723471</v>
      </c>
      <c r="H156" s="15">
        <v>51.1</v>
      </c>
      <c r="I156" s="15">
        <v>110.77</v>
      </c>
      <c r="J156" s="15">
        <v>84.045631225621364</v>
      </c>
      <c r="K156" s="15">
        <v>1826198.9299100079</v>
      </c>
      <c r="L156" s="15">
        <v>873337.29611999996</v>
      </c>
      <c r="M156" s="15">
        <v>952861.63379000791</v>
      </c>
      <c r="N156" s="15">
        <v>1931.2974053199987</v>
      </c>
      <c r="O156" s="15">
        <f t="shared" si="36"/>
        <v>397.99957263999988</v>
      </c>
      <c r="P156" s="15">
        <v>191.24093044999989</v>
      </c>
      <c r="Q156" s="15">
        <v>206.75864218999999</v>
      </c>
      <c r="R156" s="15">
        <v>856.92450139999971</v>
      </c>
      <c r="S156" s="15">
        <v>676.37333127999966</v>
      </c>
      <c r="T156" s="15">
        <v>98.846376831917411</v>
      </c>
      <c r="U156" s="15">
        <v>123.14274102687878</v>
      </c>
      <c r="V156" s="15">
        <v>124.57992389167276</v>
      </c>
      <c r="W156" s="15">
        <f t="shared" si="27"/>
        <v>148.2993568830336</v>
      </c>
      <c r="X156" s="15">
        <f t="shared" si="28"/>
        <v>70.920728971703952</v>
      </c>
      <c r="Y156" s="15">
        <f t="shared" si="29"/>
        <v>77.37862791132963</v>
      </c>
      <c r="Z156" s="15">
        <f t="shared" si="30"/>
        <v>15.502477004234962</v>
      </c>
      <c r="AA156" s="15">
        <f t="shared" si="31"/>
        <v>3.1947328285902348</v>
      </c>
      <c r="AB156" s="15">
        <f t="shared" si="32"/>
        <v>1.535086268123679</v>
      </c>
      <c r="AC156" s="15">
        <f t="shared" si="33"/>
        <v>1.6596465604665558</v>
      </c>
      <c r="AD156" s="15">
        <f t="shared" si="34"/>
        <v>6.8785119996150419</v>
      </c>
      <c r="AE156" s="15">
        <f t="shared" si="35"/>
        <v>5.4292321760296902</v>
      </c>
      <c r="AF156" s="15">
        <v>29901342.527120002</v>
      </c>
      <c r="AG156" s="15">
        <v>101880795.71899</v>
      </c>
      <c r="AH156" s="15">
        <f t="shared" si="37"/>
        <v>355775.09611236711</v>
      </c>
      <c r="AI156" s="15">
        <f t="shared" si="38"/>
        <v>1212208.109253055</v>
      </c>
      <c r="AJ156" s="15">
        <v>96.710422960995359</v>
      </c>
      <c r="AK156" s="64">
        <v>5.3989809999999999E-2</v>
      </c>
      <c r="AL156" s="15">
        <v>1199124.0105240091</v>
      </c>
      <c r="AM156" s="15">
        <f t="shared" si="39"/>
        <v>14267.535302399578</v>
      </c>
      <c r="AN156" s="15">
        <v>823.09</v>
      </c>
      <c r="AO156" s="64">
        <f t="shared" si="40"/>
        <v>9.7933704345726955</v>
      </c>
      <c r="AP156" s="64"/>
    </row>
    <row r="157" spans="1:42">
      <c r="A157" s="31">
        <v>38687</v>
      </c>
      <c r="B157" s="14">
        <v>2005</v>
      </c>
      <c r="C157" s="14">
        <v>12</v>
      </c>
      <c r="D157" s="15">
        <v>85.679429053584684</v>
      </c>
      <c r="E157" s="15">
        <v>92.708158699125349</v>
      </c>
      <c r="F157" s="15">
        <v>104.3289229115244</v>
      </c>
      <c r="G157" s="15">
        <v>89.34755508347898</v>
      </c>
      <c r="H157" s="15">
        <v>47.5</v>
      </c>
      <c r="I157" s="15">
        <v>113.07</v>
      </c>
      <c r="J157" s="15">
        <v>84.102909511972697</v>
      </c>
      <c r="K157" s="15">
        <v>1938567.0518300026</v>
      </c>
      <c r="L157" s="15">
        <v>963289.20180000004</v>
      </c>
      <c r="M157" s="15">
        <v>975277.85003000253</v>
      </c>
      <c r="N157" s="15">
        <v>2012.5092040200016</v>
      </c>
      <c r="O157" s="15">
        <f t="shared" si="36"/>
        <v>398.66865012999995</v>
      </c>
      <c r="P157" s="15">
        <v>181.6571535299997</v>
      </c>
      <c r="Q157" s="15">
        <v>217.01149660000024</v>
      </c>
      <c r="R157" s="15">
        <v>830.56605208000019</v>
      </c>
      <c r="S157" s="15">
        <v>783.27450181000154</v>
      </c>
      <c r="T157" s="15">
        <v>98.826643595612495</v>
      </c>
      <c r="U157" s="15">
        <v>122.89669920741646</v>
      </c>
      <c r="V157" s="15">
        <v>124.35583637778484</v>
      </c>
      <c r="W157" s="15">
        <f t="shared" si="27"/>
        <v>157.73955397762347</v>
      </c>
      <c r="X157" s="15">
        <f t="shared" si="28"/>
        <v>78.382023928423649</v>
      </c>
      <c r="Y157" s="15">
        <f t="shared" si="29"/>
        <v>79.357530049199838</v>
      </c>
      <c r="Z157" s="15">
        <f t="shared" si="30"/>
        <v>16.183472064038323</v>
      </c>
      <c r="AA157" s="15">
        <f t="shared" si="31"/>
        <v>3.2058700398980138</v>
      </c>
      <c r="AB157" s="15">
        <f t="shared" si="32"/>
        <v>1.4607851052373388</v>
      </c>
      <c r="AC157" s="15">
        <f t="shared" si="33"/>
        <v>1.7450849346606749</v>
      </c>
      <c r="AD157" s="15">
        <f t="shared" si="34"/>
        <v>6.6789470946646627</v>
      </c>
      <c r="AE157" s="15">
        <f t="shared" si="35"/>
        <v>6.2986549294756475</v>
      </c>
      <c r="AF157" s="15">
        <v>34292647.84668</v>
      </c>
      <c r="AG157" s="15">
        <v>104088205.83645001</v>
      </c>
      <c r="AH157" s="15">
        <f t="shared" si="37"/>
        <v>407746.27234267298</v>
      </c>
      <c r="AI157" s="15">
        <f t="shared" si="38"/>
        <v>1237629.071817453</v>
      </c>
      <c r="AJ157" s="15">
        <v>96.845787881182133</v>
      </c>
      <c r="AK157" s="64">
        <v>4.9873849999999997E-2</v>
      </c>
      <c r="AL157" s="15">
        <v>1223700.4552083984</v>
      </c>
      <c r="AM157" s="15">
        <f t="shared" si="39"/>
        <v>14550.037118920305</v>
      </c>
      <c r="AN157" s="15">
        <v>907.5</v>
      </c>
      <c r="AO157" s="64">
        <f t="shared" si="40"/>
        <v>10.790352025464831</v>
      </c>
      <c r="AP157" s="64"/>
    </row>
    <row r="158" spans="1:42">
      <c r="A158" s="31">
        <v>38718</v>
      </c>
      <c r="B158" s="14">
        <v>2006</v>
      </c>
      <c r="C158" s="14">
        <v>1</v>
      </c>
      <c r="D158" s="15">
        <v>77.241173868801297</v>
      </c>
      <c r="E158" s="15">
        <v>76.398305843996837</v>
      </c>
      <c r="F158" s="15">
        <v>99.08688492179283</v>
      </c>
      <c r="G158" s="15">
        <v>61.013377898953351</v>
      </c>
      <c r="H158" s="15">
        <v>55.6</v>
      </c>
      <c r="I158" s="15">
        <v>98.03</v>
      </c>
      <c r="J158" s="15">
        <v>84.558337987055424</v>
      </c>
      <c r="K158" s="15">
        <v>1668170.7489800041</v>
      </c>
      <c r="L158" s="15">
        <v>841833.57336999988</v>
      </c>
      <c r="M158" s="15">
        <v>826337.17561000423</v>
      </c>
      <c r="N158" s="15">
        <v>1797.4149113699987</v>
      </c>
      <c r="O158" s="15">
        <f t="shared" si="36"/>
        <v>305.2578680100001</v>
      </c>
      <c r="P158" s="15">
        <v>143.70889980999991</v>
      </c>
      <c r="Q158" s="15">
        <v>161.54896820000019</v>
      </c>
      <c r="R158" s="15">
        <v>859.97090619999835</v>
      </c>
      <c r="S158" s="15">
        <v>632.18613716000038</v>
      </c>
      <c r="T158" s="15">
        <v>100.17518593001866</v>
      </c>
      <c r="U158" s="15">
        <v>124.74312514193852</v>
      </c>
      <c r="V158" s="15">
        <v>124.52497490654298</v>
      </c>
      <c r="W158" s="15">
        <f t="shared" si="27"/>
        <v>133.72847177605033</v>
      </c>
      <c r="X158" s="15">
        <f t="shared" si="28"/>
        <v>67.485368224671504</v>
      </c>
      <c r="Y158" s="15">
        <f t="shared" si="29"/>
        <v>66.243103551378837</v>
      </c>
      <c r="Z158" s="15">
        <f t="shared" si="30"/>
        <v>14.434172042347114</v>
      </c>
      <c r="AA158" s="15">
        <f t="shared" si="31"/>
        <v>2.4513786751541096</v>
      </c>
      <c r="AB158" s="15">
        <f t="shared" si="32"/>
        <v>1.1540568461696508</v>
      </c>
      <c r="AC158" s="15">
        <f t="shared" si="33"/>
        <v>1.297321828984459</v>
      </c>
      <c r="AD158" s="15">
        <f t="shared" si="34"/>
        <v>6.906011479588039</v>
      </c>
      <c r="AE158" s="15">
        <f t="shared" si="35"/>
        <v>5.0767818876049668</v>
      </c>
      <c r="AF158" s="15">
        <v>30639117.656789999</v>
      </c>
      <c r="AG158" s="15">
        <v>102642440.63833</v>
      </c>
      <c r="AH158" s="15">
        <f t="shared" si="37"/>
        <v>362342.95027748035</v>
      </c>
      <c r="AI158" s="15">
        <f t="shared" si="38"/>
        <v>1213865.398513899</v>
      </c>
      <c r="AJ158" s="15">
        <v>96.930919293024104</v>
      </c>
      <c r="AK158" s="64">
        <v>5.1940010000000002E-2</v>
      </c>
      <c r="AL158" s="15">
        <v>1215138.0879342782</v>
      </c>
      <c r="AM158" s="15">
        <f t="shared" si="39"/>
        <v>14370.411207943764</v>
      </c>
      <c r="AN158" s="15">
        <v>1048.47</v>
      </c>
      <c r="AO158" s="64">
        <f t="shared" si="40"/>
        <v>12.399368589298723</v>
      </c>
      <c r="AP158" s="64"/>
    </row>
    <row r="159" spans="1:42">
      <c r="A159" s="31">
        <v>38749</v>
      </c>
      <c r="B159" s="14">
        <v>2006</v>
      </c>
      <c r="C159" s="14">
        <v>2</v>
      </c>
      <c r="D159" s="15">
        <v>80.147252173883444</v>
      </c>
      <c r="E159" s="15">
        <v>82.34619930113071</v>
      </c>
      <c r="F159" s="15">
        <v>103.50253908609488</v>
      </c>
      <c r="G159" s="15">
        <v>57.176620962639952</v>
      </c>
      <c r="H159" s="15">
        <v>52.8</v>
      </c>
      <c r="I159" s="15">
        <v>93.81</v>
      </c>
      <c r="J159" s="15">
        <v>85.114486320201834</v>
      </c>
      <c r="K159" s="15">
        <v>1862024.0041699985</v>
      </c>
      <c r="L159" s="15">
        <v>952228.6510500001</v>
      </c>
      <c r="M159" s="15">
        <v>909795.35311999836</v>
      </c>
      <c r="N159" s="15">
        <v>1701.7743404300002</v>
      </c>
      <c r="O159" s="15">
        <f t="shared" si="36"/>
        <v>350.94256797000037</v>
      </c>
      <c r="P159" s="15">
        <v>154.10539994000018</v>
      </c>
      <c r="Q159" s="15">
        <v>196.83716803000016</v>
      </c>
      <c r="R159" s="15">
        <v>778.56124866000005</v>
      </c>
      <c r="S159" s="15">
        <v>572.27052379999964</v>
      </c>
      <c r="T159" s="15">
        <v>99.111912404246766</v>
      </c>
      <c r="U159" s="15">
        <v>123.22092000999447</v>
      </c>
      <c r="V159" s="15">
        <v>124.32503522625468</v>
      </c>
      <c r="W159" s="15">
        <f t="shared" si="27"/>
        <v>151.11265230116521</v>
      </c>
      <c r="X159" s="15">
        <f t="shared" si="28"/>
        <v>77.278164371176956</v>
      </c>
      <c r="Y159" s="15">
        <f t="shared" si="29"/>
        <v>73.834487929988242</v>
      </c>
      <c r="Z159" s="15">
        <f t="shared" si="30"/>
        <v>13.6881066418602</v>
      </c>
      <c r="AA159" s="15">
        <f t="shared" si="31"/>
        <v>2.8227827752578758</v>
      </c>
      <c r="AB159" s="15">
        <f t="shared" si="32"/>
        <v>1.239536346477194</v>
      </c>
      <c r="AC159" s="15">
        <f t="shared" si="33"/>
        <v>1.5832464287806816</v>
      </c>
      <c r="AD159" s="15">
        <f t="shared" si="34"/>
        <v>6.262304669716154</v>
      </c>
      <c r="AE159" s="15">
        <f t="shared" si="35"/>
        <v>4.6030191968861702</v>
      </c>
      <c r="AF159" s="15">
        <v>29841484.020520002</v>
      </c>
      <c r="AG159" s="15">
        <v>102663521.30613001</v>
      </c>
      <c r="AH159" s="15">
        <f t="shared" si="37"/>
        <v>350604.05473465397</v>
      </c>
      <c r="AI159" s="15">
        <f t="shared" si="38"/>
        <v>1206181.5296623947</v>
      </c>
      <c r="AJ159" s="15">
        <v>95.347750284530818</v>
      </c>
      <c r="AK159" s="64">
        <v>5.5058910000000003E-2</v>
      </c>
      <c r="AL159" s="15">
        <v>1198915.0294508426</v>
      </c>
      <c r="AM159" s="15">
        <f t="shared" si="39"/>
        <v>14085.910416477265</v>
      </c>
      <c r="AN159" s="15">
        <v>1081.3</v>
      </c>
      <c r="AO159" s="64">
        <f t="shared" si="40"/>
        <v>12.704065391784601</v>
      </c>
      <c r="AP159" s="64"/>
    </row>
    <row r="160" spans="1:42">
      <c r="A160" s="31">
        <v>38777</v>
      </c>
      <c r="B160" s="14">
        <v>2006</v>
      </c>
      <c r="C160" s="14">
        <v>3</v>
      </c>
      <c r="D160" s="15">
        <v>89.750043810696013</v>
      </c>
      <c r="E160" s="15">
        <v>89.468541343554648</v>
      </c>
      <c r="F160" s="15">
        <v>104.14899116934883</v>
      </c>
      <c r="G160" s="15">
        <v>61.950368654329111</v>
      </c>
      <c r="H160" s="15">
        <v>56.8</v>
      </c>
      <c r="I160" s="15">
        <v>97.58</v>
      </c>
      <c r="J160" s="15">
        <v>85.71228092657023</v>
      </c>
      <c r="K160" s="15">
        <v>1929863.5032200031</v>
      </c>
      <c r="L160" s="15">
        <v>896744.52116999985</v>
      </c>
      <c r="M160" s="15">
        <v>1033118.9820500033</v>
      </c>
      <c r="N160" s="15">
        <v>2154.0146977200002</v>
      </c>
      <c r="O160" s="15">
        <f t="shared" si="36"/>
        <v>400.15199190999999</v>
      </c>
      <c r="P160" s="15">
        <v>188.32385305000031</v>
      </c>
      <c r="Q160" s="15">
        <v>211.82813885999971</v>
      </c>
      <c r="R160" s="15">
        <v>962.29879820000065</v>
      </c>
      <c r="S160" s="15">
        <v>791.56390760999943</v>
      </c>
      <c r="T160" s="15">
        <v>100.20824921614025</v>
      </c>
      <c r="U160" s="15">
        <v>124.92572325530669</v>
      </c>
      <c r="V160" s="15">
        <v>124.66610706455221</v>
      </c>
      <c r="W160" s="15">
        <f t="shared" si="27"/>
        <v>154.48087494966933</v>
      </c>
      <c r="X160" s="15">
        <f t="shared" si="28"/>
        <v>71.782215688065449</v>
      </c>
      <c r="Y160" s="15">
        <f t="shared" si="29"/>
        <v>82.698659261603879</v>
      </c>
      <c r="Z160" s="15">
        <f t="shared" si="30"/>
        <v>17.278270320935341</v>
      </c>
      <c r="AA160" s="15">
        <f t="shared" si="31"/>
        <v>3.2097897442389933</v>
      </c>
      <c r="AB160" s="15">
        <f t="shared" si="32"/>
        <v>1.5106259229903287</v>
      </c>
      <c r="AC160" s="15">
        <f t="shared" si="33"/>
        <v>1.6991638212486648</v>
      </c>
      <c r="AD160" s="15">
        <f t="shared" si="34"/>
        <v>7.7190089660995156</v>
      </c>
      <c r="AE160" s="15">
        <f t="shared" si="35"/>
        <v>6.3494716105968321</v>
      </c>
      <c r="AF160" s="15">
        <v>29945631.524149999</v>
      </c>
      <c r="AG160" s="15">
        <v>102480430.73329</v>
      </c>
      <c r="AH160" s="15">
        <f t="shared" si="37"/>
        <v>349373.8726869775</v>
      </c>
      <c r="AI160" s="15">
        <f t="shared" si="38"/>
        <v>1195632.9901089093</v>
      </c>
      <c r="AJ160" s="15">
        <v>95.517562960095276</v>
      </c>
      <c r="AK160" s="64">
        <v>5.0002989999999997E-2</v>
      </c>
      <c r="AL160" s="15">
        <v>1173691.6870300572</v>
      </c>
      <c r="AM160" s="15">
        <f t="shared" si="39"/>
        <v>13693.389959317028</v>
      </c>
      <c r="AN160" s="15">
        <v>1105.9100000000001</v>
      </c>
      <c r="AO160" s="64">
        <f t="shared" si="40"/>
        <v>12.902585114348245</v>
      </c>
      <c r="AP160" s="64"/>
    </row>
    <row r="161" spans="1:42">
      <c r="A161" s="31">
        <v>38808</v>
      </c>
      <c r="B161" s="14">
        <v>2006</v>
      </c>
      <c r="C161" s="14">
        <v>4</v>
      </c>
      <c r="D161" s="15">
        <v>80.75437636619084</v>
      </c>
      <c r="E161" s="15">
        <v>82.422497272462451</v>
      </c>
      <c r="F161" s="15">
        <v>104.31309928244481</v>
      </c>
      <c r="G161" s="15">
        <v>65.23082311392379</v>
      </c>
      <c r="H161" s="15">
        <v>38.799999999999997</v>
      </c>
      <c r="I161" s="15">
        <v>99.13</v>
      </c>
      <c r="J161" s="15">
        <v>86.096074410304979</v>
      </c>
      <c r="K161" s="15">
        <v>1872160.7791699988</v>
      </c>
      <c r="L161" s="15">
        <v>925203.18674999976</v>
      </c>
      <c r="M161" s="15">
        <v>946957.59241999907</v>
      </c>
      <c r="N161" s="15">
        <v>1933.651624130001</v>
      </c>
      <c r="O161" s="15">
        <f t="shared" si="36"/>
        <v>382.13864078999978</v>
      </c>
      <c r="P161" s="15">
        <v>156.21216251999985</v>
      </c>
      <c r="Q161" s="15">
        <v>225.92647826999993</v>
      </c>
      <c r="R161" s="15">
        <v>844.64220842999976</v>
      </c>
      <c r="S161" s="15">
        <v>706.8707749100015</v>
      </c>
      <c r="T161" s="15">
        <v>103.7636279113413</v>
      </c>
      <c r="U161" s="15">
        <v>130.80182881633539</v>
      </c>
      <c r="V161" s="15">
        <v>126.05749379551024</v>
      </c>
      <c r="W161" s="15">
        <f t="shared" si="27"/>
        <v>143.12955683507928</v>
      </c>
      <c r="X161" s="15">
        <f t="shared" si="28"/>
        <v>70.733199613678067</v>
      </c>
      <c r="Y161" s="15">
        <f t="shared" si="29"/>
        <v>72.396357221401246</v>
      </c>
      <c r="Z161" s="15">
        <f t="shared" si="30"/>
        <v>15.339442074477221</v>
      </c>
      <c r="AA161" s="15">
        <f t="shared" si="31"/>
        <v>3.0314630989721478</v>
      </c>
      <c r="AB161" s="15">
        <f t="shared" si="32"/>
        <v>1.2392136144909112</v>
      </c>
      <c r="AC161" s="15">
        <f t="shared" si="33"/>
        <v>1.7922494844812369</v>
      </c>
      <c r="AD161" s="15">
        <f t="shared" si="34"/>
        <v>6.7004521746257595</v>
      </c>
      <c r="AE161" s="15">
        <f t="shared" si="35"/>
        <v>5.607526800879314</v>
      </c>
      <c r="AF161" s="15">
        <v>30190476.977680001</v>
      </c>
      <c r="AG161" s="15">
        <v>104181357.15222</v>
      </c>
      <c r="AH161" s="15">
        <f t="shared" si="37"/>
        <v>350660.31970055134</v>
      </c>
      <c r="AI161" s="15">
        <f t="shared" si="38"/>
        <v>1210059.318799213</v>
      </c>
      <c r="AJ161" s="15">
        <v>99.756743482500156</v>
      </c>
      <c r="AK161" s="64">
        <v>4.8638679999999997E-2</v>
      </c>
      <c r="AL161" s="15">
        <v>1205043.2497394746</v>
      </c>
      <c r="AM161" s="15">
        <f t="shared" si="39"/>
        <v>13996.494706560525</v>
      </c>
      <c r="AN161" s="15">
        <v>1122.54</v>
      </c>
      <c r="AO161" s="64">
        <f t="shared" si="40"/>
        <v>13.038225118724361</v>
      </c>
      <c r="AP161" s="64"/>
    </row>
    <row r="162" spans="1:42">
      <c r="A162" s="31">
        <v>38838</v>
      </c>
      <c r="B162" s="14">
        <v>2006</v>
      </c>
      <c r="C162" s="14">
        <v>5</v>
      </c>
      <c r="D162" s="15">
        <v>91.058806936976296</v>
      </c>
      <c r="E162" s="15">
        <v>90.853410916639945</v>
      </c>
      <c r="F162" s="15">
        <v>105.27304132295957</v>
      </c>
      <c r="G162" s="15">
        <v>65.898120121386086</v>
      </c>
      <c r="H162" s="15">
        <v>64.900000000000006</v>
      </c>
      <c r="I162" s="15">
        <v>103.47</v>
      </c>
      <c r="J162" s="15">
        <v>86.378316538809983</v>
      </c>
      <c r="K162" s="15">
        <v>2211681.2868500096</v>
      </c>
      <c r="L162" s="15">
        <v>1084262.6375499999</v>
      </c>
      <c r="M162" s="15">
        <v>1127418.6493000097</v>
      </c>
      <c r="N162" s="15">
        <v>2218.0391889999992</v>
      </c>
      <c r="O162" s="15">
        <f t="shared" si="36"/>
        <v>454.04660961999946</v>
      </c>
      <c r="P162" s="15">
        <v>196.08251310999964</v>
      </c>
      <c r="Q162" s="15">
        <v>257.96409650999982</v>
      </c>
      <c r="R162" s="15">
        <v>943.51252871999986</v>
      </c>
      <c r="S162" s="15">
        <v>820.48005065999996</v>
      </c>
      <c r="T162" s="15">
        <v>105.55397601470946</v>
      </c>
      <c r="U162" s="15">
        <v>135.9042985055184</v>
      </c>
      <c r="V162" s="15">
        <v>128.75336736399154</v>
      </c>
      <c r="W162" s="15">
        <f t="shared" si="27"/>
        <v>162.73814082195526</v>
      </c>
      <c r="X162" s="15">
        <f t="shared" si="28"/>
        <v>79.781335062479528</v>
      </c>
      <c r="Y162" s="15">
        <f t="shared" si="29"/>
        <v>82.956805759475714</v>
      </c>
      <c r="Z162" s="15">
        <f t="shared" si="30"/>
        <v>17.22703828575996</v>
      </c>
      <c r="AA162" s="15">
        <f t="shared" si="31"/>
        <v>3.5264833760532985</v>
      </c>
      <c r="AB162" s="15">
        <f t="shared" si="32"/>
        <v>1.5229311444388525</v>
      </c>
      <c r="AC162" s="15">
        <f t="shared" si="33"/>
        <v>2.0035522316144458</v>
      </c>
      <c r="AD162" s="15">
        <f t="shared" si="34"/>
        <v>7.3280609900683036</v>
      </c>
      <c r="AE162" s="15">
        <f t="shared" si="35"/>
        <v>6.3724939196383588</v>
      </c>
      <c r="AF162" s="15">
        <v>31333814.91175</v>
      </c>
      <c r="AG162" s="15">
        <v>107537984.93384001</v>
      </c>
      <c r="AH162" s="15">
        <f t="shared" si="37"/>
        <v>362750.93295748177</v>
      </c>
      <c r="AI162" s="15">
        <f t="shared" si="38"/>
        <v>1244965.047281547</v>
      </c>
      <c r="AJ162" s="15">
        <v>104.60775569145486</v>
      </c>
      <c r="AK162" s="64">
        <v>4.6421560000000001E-2</v>
      </c>
      <c r="AL162" s="15">
        <v>1206753.597166785</v>
      </c>
      <c r="AM162" s="15">
        <f t="shared" si="39"/>
        <v>13970.561658545264</v>
      </c>
      <c r="AN162" s="15">
        <v>986.69</v>
      </c>
      <c r="AO162" s="64">
        <f t="shared" si="40"/>
        <v>11.422889904976071</v>
      </c>
      <c r="AP162" s="64"/>
    </row>
    <row r="163" spans="1:42">
      <c r="A163" s="31">
        <v>38869</v>
      </c>
      <c r="B163" s="14">
        <v>2006</v>
      </c>
      <c r="C163" s="14">
        <v>6</v>
      </c>
      <c r="D163" s="15">
        <v>89.504026380722522</v>
      </c>
      <c r="E163" s="15">
        <v>93.168750305329411</v>
      </c>
      <c r="F163" s="15">
        <v>105.94809514714545</v>
      </c>
      <c r="G163" s="15">
        <v>65.566948706892163</v>
      </c>
      <c r="H163" s="15">
        <v>50.2</v>
      </c>
      <c r="I163" s="15">
        <v>103.67</v>
      </c>
      <c r="J163" s="15">
        <v>86.641169358036024</v>
      </c>
      <c r="K163" s="15">
        <v>2039364.0033699984</v>
      </c>
      <c r="L163" s="15">
        <v>969219.32471999992</v>
      </c>
      <c r="M163" s="15">
        <v>1070144.6786499985</v>
      </c>
      <c r="N163" s="15">
        <v>2223.8153891999982</v>
      </c>
      <c r="O163" s="15">
        <f t="shared" si="36"/>
        <v>442.2226145300001</v>
      </c>
      <c r="P163" s="15">
        <v>179.96537687999998</v>
      </c>
      <c r="Q163" s="15">
        <v>262.25723765000015</v>
      </c>
      <c r="R163" s="15">
        <v>978.29168562999996</v>
      </c>
      <c r="S163" s="15">
        <v>803.30108903999883</v>
      </c>
      <c r="T163" s="15">
        <v>107.42419357055833</v>
      </c>
      <c r="U163" s="15">
        <v>142.09492463074344</v>
      </c>
      <c r="V163" s="15">
        <v>132.27460212434613</v>
      </c>
      <c r="W163" s="15">
        <f t="shared" si="27"/>
        <v>143.52124178042351</v>
      </c>
      <c r="X163" s="15">
        <f t="shared" si="28"/>
        <v>68.209285253408765</v>
      </c>
      <c r="Y163" s="15">
        <f t="shared" si="29"/>
        <v>75.311956527014729</v>
      </c>
      <c r="Z163" s="15">
        <f t="shared" si="30"/>
        <v>16.812111724286098</v>
      </c>
      <c r="AA163" s="15">
        <f t="shared" si="31"/>
        <v>3.3432163652572098</v>
      </c>
      <c r="AB163" s="15">
        <f t="shared" si="32"/>
        <v>1.3605437021902484</v>
      </c>
      <c r="AC163" s="15">
        <f t="shared" si="33"/>
        <v>1.9826726630669618</v>
      </c>
      <c r="AD163" s="15">
        <f t="shared" si="34"/>
        <v>7.3959147857450862</v>
      </c>
      <c r="AE163" s="15">
        <f t="shared" si="35"/>
        <v>6.0729805732838056</v>
      </c>
      <c r="AF163" s="15">
        <v>32966165.085620001</v>
      </c>
      <c r="AG163" s="15">
        <v>110013033.23438001</v>
      </c>
      <c r="AH163" s="15">
        <f t="shared" si="37"/>
        <v>380490.76818654884</v>
      </c>
      <c r="AI163" s="15">
        <f t="shared" si="38"/>
        <v>1269754.7141793768</v>
      </c>
      <c r="AJ163" s="15">
        <v>109.4991706203168</v>
      </c>
      <c r="AK163" s="64">
        <v>5.2175329999999999E-2</v>
      </c>
      <c r="AL163" s="15">
        <v>1229973.697971398</v>
      </c>
      <c r="AM163" s="15">
        <f t="shared" si="39"/>
        <v>14196.180719683663</v>
      </c>
      <c r="AN163" s="15">
        <v>763.93</v>
      </c>
      <c r="AO163" s="64">
        <f t="shared" si="40"/>
        <v>8.817170932252024</v>
      </c>
      <c r="AP163" s="64"/>
    </row>
    <row r="164" spans="1:42">
      <c r="A164" s="31">
        <v>38899</v>
      </c>
      <c r="B164" s="14">
        <v>2006</v>
      </c>
      <c r="C164" s="14">
        <v>7</v>
      </c>
      <c r="D164" s="15">
        <v>90.59447346968885</v>
      </c>
      <c r="E164" s="15">
        <v>92.857626520678537</v>
      </c>
      <c r="F164" s="15">
        <v>106.39755441969281</v>
      </c>
      <c r="G164" s="15">
        <v>71.334432680925403</v>
      </c>
      <c r="H164" s="15">
        <v>60.2</v>
      </c>
      <c r="I164" s="15">
        <v>104.46</v>
      </c>
      <c r="J164" s="15">
        <v>86.999092027294054</v>
      </c>
      <c r="K164" s="15">
        <v>2141958.181740006</v>
      </c>
      <c r="L164" s="15">
        <v>1092644.2734900001</v>
      </c>
      <c r="M164" s="15">
        <v>1049313.9082500059</v>
      </c>
      <c r="N164" s="15">
        <v>2184.6118140300018</v>
      </c>
      <c r="O164" s="15">
        <f t="shared" si="36"/>
        <v>428.31786455000002</v>
      </c>
      <c r="P164" s="15">
        <v>178.91904758999988</v>
      </c>
      <c r="Q164" s="15">
        <v>249.39881696000015</v>
      </c>
      <c r="R164" s="15">
        <v>957.60828522000031</v>
      </c>
      <c r="S164" s="15">
        <v>798.68566426000075</v>
      </c>
      <c r="T164" s="15">
        <v>107.99686711980398</v>
      </c>
      <c r="U164" s="15">
        <v>142.45361287495996</v>
      </c>
      <c r="V164" s="15">
        <v>131.90531973203642</v>
      </c>
      <c r="W164" s="15">
        <f t="shared" si="27"/>
        <v>150.36180118647678</v>
      </c>
      <c r="X164" s="15">
        <f t="shared" si="28"/>
        <v>76.701759361419576</v>
      </c>
      <c r="Y164" s="15">
        <f t="shared" si="29"/>
        <v>73.66004182505722</v>
      </c>
      <c r="Z164" s="15">
        <f t="shared" si="30"/>
        <v>16.561968982509622</v>
      </c>
      <c r="AA164" s="15">
        <f t="shared" si="31"/>
        <v>3.2471614141121905</v>
      </c>
      <c r="AB164" s="15">
        <f t="shared" si="32"/>
        <v>1.3564202562373611</v>
      </c>
      <c r="AC164" s="15">
        <f t="shared" si="33"/>
        <v>1.8907411578748297</v>
      </c>
      <c r="AD164" s="15">
        <f t="shared" si="34"/>
        <v>7.259815503767145</v>
      </c>
      <c r="AE164" s="15">
        <f t="shared" si="35"/>
        <v>6.0549920646302828</v>
      </c>
      <c r="AF164" s="15">
        <v>32678625.175219998</v>
      </c>
      <c r="AG164" s="15">
        <v>112307910.9734</v>
      </c>
      <c r="AH164" s="15">
        <f t="shared" si="37"/>
        <v>375620.30147358088</v>
      </c>
      <c r="AI164" s="15">
        <f t="shared" si="38"/>
        <v>1290909.0009602152</v>
      </c>
      <c r="AJ164" s="15">
        <v>107.16868343944022</v>
      </c>
      <c r="AK164" s="64">
        <v>5.5436699999999998E-2</v>
      </c>
      <c r="AL164" s="15">
        <v>1243558.7150866077</v>
      </c>
      <c r="AM164" s="15">
        <f t="shared" si="39"/>
        <v>14293.92751244425</v>
      </c>
      <c r="AN164" s="15">
        <v>834.84</v>
      </c>
      <c r="AO164" s="64">
        <f t="shared" si="40"/>
        <v>9.5959622169170142</v>
      </c>
      <c r="AP164" s="64"/>
    </row>
    <row r="165" spans="1:42">
      <c r="A165" s="31">
        <v>38930</v>
      </c>
      <c r="B165" s="14">
        <v>2006</v>
      </c>
      <c r="C165" s="14">
        <v>8</v>
      </c>
      <c r="D165" s="15">
        <v>95.83996432820939</v>
      </c>
      <c r="E165" s="15">
        <v>97.260432799024628</v>
      </c>
      <c r="F165" s="15">
        <v>108.21859107154988</v>
      </c>
      <c r="G165" s="15">
        <v>67.753828757849462</v>
      </c>
      <c r="H165" s="15">
        <v>68.5</v>
      </c>
      <c r="I165" s="15">
        <v>106.99</v>
      </c>
      <c r="J165" s="15">
        <v>87.34043482455904</v>
      </c>
      <c r="K165" s="15">
        <v>2129880.5149400043</v>
      </c>
      <c r="L165" s="15">
        <v>1038212.0761799999</v>
      </c>
      <c r="M165" s="15">
        <v>1091668.4387600045</v>
      </c>
      <c r="N165" s="15">
        <v>2360.9168322400001</v>
      </c>
      <c r="O165" s="15">
        <f t="shared" si="36"/>
        <v>477.59766063000029</v>
      </c>
      <c r="P165" s="15">
        <v>212.18371830999999</v>
      </c>
      <c r="Q165" s="15">
        <v>265.41394232000027</v>
      </c>
      <c r="R165" s="15">
        <v>1077.7915609099989</v>
      </c>
      <c r="S165" s="15">
        <v>805.52761070000088</v>
      </c>
      <c r="T165" s="15">
        <v>105.34334509383983</v>
      </c>
      <c r="U165" s="15">
        <v>136.40374924419228</v>
      </c>
      <c r="V165" s="15">
        <v>129.48492296564521</v>
      </c>
      <c r="W165" s="15">
        <f t="shared" si="27"/>
        <v>156.14530588356897</v>
      </c>
      <c r="X165" s="15">
        <f t="shared" si="28"/>
        <v>76.113162719697328</v>
      </c>
      <c r="Y165" s="15">
        <f t="shared" si="29"/>
        <v>80.032143163871638</v>
      </c>
      <c r="Z165" s="15">
        <f t="shared" si="30"/>
        <v>18.233140802550391</v>
      </c>
      <c r="AA165" s="15">
        <f t="shared" si="31"/>
        <v>3.6884422501970824</v>
      </c>
      <c r="AB165" s="15">
        <f t="shared" si="32"/>
        <v>1.6386750939821491</v>
      </c>
      <c r="AC165" s="15">
        <f t="shared" si="33"/>
        <v>2.0497671562149331</v>
      </c>
      <c r="AD165" s="15">
        <f t="shared" si="34"/>
        <v>8.3236838407507676</v>
      </c>
      <c r="AE165" s="15">
        <f t="shared" si="35"/>
        <v>6.2210147116025434</v>
      </c>
      <c r="AF165" s="15">
        <v>34010850.269830003</v>
      </c>
      <c r="AG165" s="15">
        <v>113767979.73533002</v>
      </c>
      <c r="AH165" s="15">
        <f t="shared" si="37"/>
        <v>389405.55240133265</v>
      </c>
      <c r="AI165" s="15">
        <f t="shared" si="38"/>
        <v>1302580.8717789883</v>
      </c>
      <c r="AJ165" s="15">
        <v>102.19371442957552</v>
      </c>
      <c r="AK165" s="64">
        <v>5.9071400000000003E-2</v>
      </c>
      <c r="AL165" s="15">
        <v>1242984.7910564956</v>
      </c>
      <c r="AM165" s="15">
        <f t="shared" si="39"/>
        <v>14231.493048474998</v>
      </c>
      <c r="AN165" s="15">
        <v>931.42</v>
      </c>
      <c r="AO165" s="64">
        <f t="shared" si="40"/>
        <v>10.664247342836633</v>
      </c>
      <c r="AP165" s="64"/>
    </row>
    <row r="166" spans="1:42">
      <c r="A166" s="31">
        <v>38961</v>
      </c>
      <c r="B166" s="14">
        <v>2006</v>
      </c>
      <c r="C166" s="14">
        <v>9</v>
      </c>
      <c r="D166" s="15">
        <v>98.375207345350773</v>
      </c>
      <c r="E166" s="15">
        <v>99.21680082395433</v>
      </c>
      <c r="F166" s="15">
        <v>109.67194214932084</v>
      </c>
      <c r="G166" s="15">
        <v>71.157031494072001</v>
      </c>
      <c r="H166" s="15">
        <v>57.5</v>
      </c>
      <c r="I166" s="15">
        <v>110.87</v>
      </c>
      <c r="J166" s="15">
        <v>87.590396236172396</v>
      </c>
      <c r="K166" s="15">
        <v>2104243.292489998</v>
      </c>
      <c r="L166" s="15">
        <v>927468.34057</v>
      </c>
      <c r="M166" s="15">
        <v>1176774.951919998</v>
      </c>
      <c r="N166" s="15">
        <v>2303.8602429399984</v>
      </c>
      <c r="O166" s="15">
        <f t="shared" si="36"/>
        <v>491.27616874000023</v>
      </c>
      <c r="P166" s="15">
        <v>227.65971118000041</v>
      </c>
      <c r="Q166" s="15">
        <v>263.61645755999984</v>
      </c>
      <c r="R166" s="15">
        <v>1024.1246143299991</v>
      </c>
      <c r="S166" s="15">
        <v>788.45945986999914</v>
      </c>
      <c r="T166" s="15">
        <v>102.48390979937466</v>
      </c>
      <c r="U166" s="15">
        <v>133.41298150312545</v>
      </c>
      <c r="V166" s="15">
        <v>130.17944159653786</v>
      </c>
      <c r="W166" s="15">
        <f t="shared" si="27"/>
        <v>157.72402871010735</v>
      </c>
      <c r="X166" s="15">
        <f t="shared" si="28"/>
        <v>69.518597824625658</v>
      </c>
      <c r="Y166" s="15">
        <f t="shared" si="29"/>
        <v>88.20543088548169</v>
      </c>
      <c r="Z166" s="15">
        <f t="shared" si="30"/>
        <v>17.697573554511774</v>
      </c>
      <c r="AA166" s="15">
        <f t="shared" si="31"/>
        <v>3.7738383473989781</v>
      </c>
      <c r="AB166" s="15">
        <f t="shared" si="32"/>
        <v>1.748814623783538</v>
      </c>
      <c r="AC166" s="15">
        <f t="shared" si="33"/>
        <v>2.0250237236154405</v>
      </c>
      <c r="AD166" s="15">
        <f t="shared" si="34"/>
        <v>7.8670226402110783</v>
      </c>
      <c r="AE166" s="15">
        <f t="shared" si="35"/>
        <v>6.0567125669017186</v>
      </c>
      <c r="AF166" s="15">
        <v>32567135.5638</v>
      </c>
      <c r="AG166" s="15">
        <v>112360247.11735001</v>
      </c>
      <c r="AH166" s="15">
        <f t="shared" si="37"/>
        <v>371811.71638941253</v>
      </c>
      <c r="AI166" s="15">
        <f t="shared" si="38"/>
        <v>1282791.8578469492</v>
      </c>
      <c r="AJ166" s="15">
        <v>102.03951613951459</v>
      </c>
      <c r="AK166" s="64">
        <v>4.7492350000000003E-2</v>
      </c>
      <c r="AL166" s="15">
        <v>1259966.4758590444</v>
      </c>
      <c r="AM166" s="15">
        <f t="shared" si="39"/>
        <v>14384.755977833027</v>
      </c>
      <c r="AN166" s="15">
        <v>897.82</v>
      </c>
      <c r="AO166" s="64">
        <f t="shared" si="40"/>
        <v>10.250210509142843</v>
      </c>
      <c r="AP166" s="64"/>
    </row>
    <row r="167" spans="1:42">
      <c r="A167" s="31">
        <v>38991</v>
      </c>
      <c r="B167" s="14">
        <v>2006</v>
      </c>
      <c r="C167" s="14">
        <v>10</v>
      </c>
      <c r="D167" s="15">
        <v>100.42133765564567</v>
      </c>
      <c r="E167" s="15">
        <v>98.907334961873246</v>
      </c>
      <c r="F167" s="15">
        <v>110.53908051077129</v>
      </c>
      <c r="G167" s="15">
        <v>72.534428344599249</v>
      </c>
      <c r="H167" s="15">
        <v>66.3</v>
      </c>
      <c r="I167" s="15">
        <v>117.73</v>
      </c>
      <c r="J167" s="15">
        <v>87.463740228245229</v>
      </c>
      <c r="K167" s="15">
        <v>2271571.9665299915</v>
      </c>
      <c r="L167" s="15">
        <v>1121619.9203600001</v>
      </c>
      <c r="M167" s="15">
        <v>1149952.0461699914</v>
      </c>
      <c r="N167" s="15">
        <v>2397.4587460300013</v>
      </c>
      <c r="O167" s="15">
        <f t="shared" si="36"/>
        <v>522.99048495000045</v>
      </c>
      <c r="P167" s="15">
        <v>226.07496874999995</v>
      </c>
      <c r="Q167" s="15">
        <v>296.91551620000052</v>
      </c>
      <c r="R167" s="15">
        <v>1017.903475290001</v>
      </c>
      <c r="S167" s="15">
        <v>856.56478579000054</v>
      </c>
      <c r="T167" s="15">
        <v>100.34100941275274</v>
      </c>
      <c r="U167" s="15">
        <v>129.96113774268713</v>
      </c>
      <c r="V167" s="15">
        <v>129.51946417849155</v>
      </c>
      <c r="W167" s="15">
        <f t="shared" si="27"/>
        <v>174.78855648582626</v>
      </c>
      <c r="X167" s="15">
        <f t="shared" si="28"/>
        <v>86.304255244419267</v>
      </c>
      <c r="Y167" s="15">
        <f t="shared" si="29"/>
        <v>88.484301241406968</v>
      </c>
      <c r="Z167" s="15">
        <f t="shared" si="30"/>
        <v>18.5104127880428</v>
      </c>
      <c r="AA167" s="15">
        <f t="shared" si="31"/>
        <v>4.0379296522510639</v>
      </c>
      <c r="AB167" s="15">
        <f t="shared" si="32"/>
        <v>1.7454903028200046</v>
      </c>
      <c r="AC167" s="15">
        <f t="shared" si="33"/>
        <v>2.2924393494310591</v>
      </c>
      <c r="AD167" s="15">
        <f t="shared" si="34"/>
        <v>7.8590772572006795</v>
      </c>
      <c r="AE167" s="15">
        <f t="shared" si="35"/>
        <v>6.6134058785910623</v>
      </c>
      <c r="AF167" s="15">
        <v>33197007.038450003</v>
      </c>
      <c r="AG167" s="15">
        <v>114599188.12639</v>
      </c>
      <c r="AH167" s="15">
        <f t="shared" si="37"/>
        <v>379551.65136797429</v>
      </c>
      <c r="AI167" s="15">
        <f t="shared" si="38"/>
        <v>1310247.9704999139</v>
      </c>
      <c r="AJ167" s="15">
        <v>100.01385017283366</v>
      </c>
      <c r="AK167" s="64">
        <v>6.0286609999999997E-2</v>
      </c>
      <c r="AL167" s="15">
        <v>1282932.609402115</v>
      </c>
      <c r="AM167" s="15">
        <f t="shared" si="39"/>
        <v>14668.165414081037</v>
      </c>
      <c r="AN167" s="15">
        <v>948.52</v>
      </c>
      <c r="AO167" s="64">
        <f t="shared" si="40"/>
        <v>10.844722596183788</v>
      </c>
      <c r="AP167" s="64"/>
    </row>
    <row r="168" spans="1:42">
      <c r="A168" s="31">
        <v>39022</v>
      </c>
      <c r="B168" s="14">
        <v>2006</v>
      </c>
      <c r="C168" s="14">
        <v>11</v>
      </c>
      <c r="D168" s="15">
        <v>101.74202314921961</v>
      </c>
      <c r="E168" s="15">
        <v>102.81757478465181</v>
      </c>
      <c r="F168" s="15">
        <v>111.22577952159975</v>
      </c>
      <c r="G168" s="15">
        <v>70.772789105235702</v>
      </c>
      <c r="H168" s="15">
        <v>62.9</v>
      </c>
      <c r="I168" s="15">
        <v>119.8</v>
      </c>
      <c r="J168" s="15">
        <v>87.671014963224295</v>
      </c>
      <c r="K168" s="15">
        <v>2146547.4946900038</v>
      </c>
      <c r="L168" s="15">
        <v>937093.12370999996</v>
      </c>
      <c r="M168" s="15">
        <v>1209454.3709800038</v>
      </c>
      <c r="N168" s="15">
        <v>2539.3745207099987</v>
      </c>
      <c r="O168" s="15">
        <f t="shared" si="36"/>
        <v>566.39614701000062</v>
      </c>
      <c r="P168" s="15">
        <v>250.80113498000063</v>
      </c>
      <c r="Q168" s="15">
        <v>315.59501202999996</v>
      </c>
      <c r="R168" s="15">
        <v>1122.216436369999</v>
      </c>
      <c r="S168" s="15">
        <v>850.76193732999855</v>
      </c>
      <c r="T168" s="15">
        <v>98.965949960530921</v>
      </c>
      <c r="U168" s="15">
        <v>126.69597111160378</v>
      </c>
      <c r="V168" s="15">
        <v>128.01975948508755</v>
      </c>
      <c r="W168" s="15">
        <f t="shared" si="27"/>
        <v>169.42507925521608</v>
      </c>
      <c r="X168" s="15">
        <f t="shared" si="28"/>
        <v>73.963924463275518</v>
      </c>
      <c r="Y168" s="15">
        <f t="shared" si="29"/>
        <v>95.461154791940572</v>
      </c>
      <c r="Z168" s="15">
        <f t="shared" si="30"/>
        <v>19.835801371004756</v>
      </c>
      <c r="AA168" s="15">
        <f t="shared" si="31"/>
        <v>4.4242869170206305</v>
      </c>
      <c r="AB168" s="15">
        <f t="shared" si="32"/>
        <v>1.9590814417145921</v>
      </c>
      <c r="AC168" s="15">
        <f t="shared" si="33"/>
        <v>2.4652054753060382</v>
      </c>
      <c r="AD168" s="15">
        <f t="shared" si="34"/>
        <v>8.7659626989122792</v>
      </c>
      <c r="AE168" s="15">
        <f t="shared" si="35"/>
        <v>6.6455517550718408</v>
      </c>
      <c r="AF168" s="15">
        <v>35287423.850539997</v>
      </c>
      <c r="AG168" s="15">
        <v>119691577.26562999</v>
      </c>
      <c r="AH168" s="15">
        <f t="shared" si="37"/>
        <v>402498.17873492342</v>
      </c>
      <c r="AI168" s="15">
        <f t="shared" si="38"/>
        <v>1365235.4465821742</v>
      </c>
      <c r="AJ168" s="15">
        <v>97.546838678281716</v>
      </c>
      <c r="AK168" s="64">
        <v>6.2916559999999996E-2</v>
      </c>
      <c r="AL168" s="15">
        <v>1314943.6930118646</v>
      </c>
      <c r="AM168" s="15">
        <f t="shared" si="39"/>
        <v>14998.613778606865</v>
      </c>
      <c r="AN168" s="15">
        <v>989.03</v>
      </c>
      <c r="AO168" s="64">
        <f t="shared" si="40"/>
        <v>11.281151477656239</v>
      </c>
      <c r="AP168" s="64"/>
    </row>
    <row r="169" spans="1:42">
      <c r="A169" s="31">
        <v>39052</v>
      </c>
      <c r="B169" s="14">
        <v>2006</v>
      </c>
      <c r="C169" s="14">
        <v>12</v>
      </c>
      <c r="D169" s="15">
        <v>95.381769473907013</v>
      </c>
      <c r="E169" s="15">
        <v>101.74226873259319</v>
      </c>
      <c r="F169" s="15">
        <v>108.19843364219511</v>
      </c>
      <c r="G169" s="15">
        <v>100.21920351663015</v>
      </c>
      <c r="H169" s="15">
        <v>79.2</v>
      </c>
      <c r="I169" s="15">
        <v>120.03</v>
      </c>
      <c r="J169" s="15">
        <v>87.868963176113667</v>
      </c>
      <c r="K169" s="15">
        <v>2134504.3416199978</v>
      </c>
      <c r="L169" s="15">
        <v>1051412.4259099998</v>
      </c>
      <c r="M169" s="15">
        <v>1083091.915709998</v>
      </c>
      <c r="N169" s="15">
        <v>2347.4073640799998</v>
      </c>
      <c r="O169" s="15">
        <f t="shared" si="36"/>
        <v>468.14352530000042</v>
      </c>
      <c r="P169" s="15">
        <v>217.77097077000033</v>
      </c>
      <c r="Q169" s="15">
        <v>250.37255453000012</v>
      </c>
      <c r="R169" s="15">
        <v>963.76361488999964</v>
      </c>
      <c r="S169" s="15">
        <v>915.50022389000014</v>
      </c>
      <c r="T169" s="15">
        <v>99.039865795043056</v>
      </c>
      <c r="U169" s="15">
        <v>126.18810101845872</v>
      </c>
      <c r="V169" s="15">
        <v>127.41142165882704</v>
      </c>
      <c r="W169" s="15">
        <f t="shared" si="27"/>
        <v>169.15258446656262</v>
      </c>
      <c r="X169" s="15">
        <f t="shared" si="28"/>
        <v>83.321043539295331</v>
      </c>
      <c r="Y169" s="15">
        <f t="shared" si="29"/>
        <v>85.831540927267284</v>
      </c>
      <c r="Z169" s="15">
        <f t="shared" si="30"/>
        <v>18.423837780930779</v>
      </c>
      <c r="AA169" s="15">
        <f t="shared" si="31"/>
        <v>3.6742665547956981</v>
      </c>
      <c r="AB169" s="15">
        <f t="shared" si="32"/>
        <v>1.7091950465251966</v>
      </c>
      <c r="AC169" s="15">
        <f t="shared" si="33"/>
        <v>1.9650715082705017</v>
      </c>
      <c r="AD169" s="15">
        <f t="shared" si="34"/>
        <v>7.5641853951735598</v>
      </c>
      <c r="AE169" s="15">
        <f t="shared" si="35"/>
        <v>7.1853858309615246</v>
      </c>
      <c r="AF169" s="15">
        <v>40527502.834820002</v>
      </c>
      <c r="AG169" s="15">
        <v>122183497.93336001</v>
      </c>
      <c r="AH169" s="15">
        <f t="shared" si="37"/>
        <v>461226.59662652097</v>
      </c>
      <c r="AI169" s="15">
        <f t="shared" si="38"/>
        <v>1390519.3997620132</v>
      </c>
      <c r="AJ169" s="15">
        <v>96.595533165564717</v>
      </c>
      <c r="AK169" s="64">
        <v>7.0984619999999998E-2</v>
      </c>
      <c r="AL169" s="15">
        <v>1363075.0232313436</v>
      </c>
      <c r="AM169" s="15">
        <f t="shared" si="39"/>
        <v>15512.58799423142</v>
      </c>
      <c r="AN169" s="15">
        <v>1029.0999999999999</v>
      </c>
      <c r="AO169" s="64">
        <f t="shared" si="40"/>
        <v>11.711757630932771</v>
      </c>
      <c r="AP169" s="64"/>
    </row>
    <row r="170" spans="1:42">
      <c r="A170" s="31">
        <v>39083</v>
      </c>
      <c r="B170" s="14">
        <v>2007</v>
      </c>
      <c r="C170" s="14">
        <v>1</v>
      </c>
      <c r="D170" s="15">
        <v>87.459914244998188</v>
      </c>
      <c r="E170" s="15">
        <v>86.299540043697405</v>
      </c>
      <c r="F170" s="15">
        <v>103.43821798190035</v>
      </c>
      <c r="G170" s="15">
        <v>70.545886331054334</v>
      </c>
      <c r="H170" s="15">
        <v>61.2</v>
      </c>
      <c r="I170" s="15">
        <v>105.03</v>
      </c>
      <c r="J170" s="15">
        <v>88.542518014664097</v>
      </c>
      <c r="K170" s="15">
        <v>1843667.9649899879</v>
      </c>
      <c r="L170" s="15">
        <v>897116.68128000014</v>
      </c>
      <c r="M170" s="15">
        <v>946551.28370998777</v>
      </c>
      <c r="N170" s="15">
        <v>2305.7594831099987</v>
      </c>
      <c r="O170" s="15">
        <f t="shared" si="36"/>
        <v>434.42354101999956</v>
      </c>
      <c r="P170" s="15">
        <v>201.17938615999986</v>
      </c>
      <c r="Q170" s="15">
        <v>233.2441548599997</v>
      </c>
      <c r="R170" s="15">
        <v>1083.9160890999999</v>
      </c>
      <c r="S170" s="15">
        <v>787.41985298999964</v>
      </c>
      <c r="T170" s="15">
        <v>100.84299946873428</v>
      </c>
      <c r="U170" s="15">
        <v>127.67404574982541</v>
      </c>
      <c r="V170" s="15">
        <v>126.60675150723768</v>
      </c>
      <c r="W170" s="15">
        <f t="shared" si="27"/>
        <v>144.40428782233596</v>
      </c>
      <c r="X170" s="15">
        <f t="shared" si="28"/>
        <v>70.266174774306222</v>
      </c>
      <c r="Y170" s="15">
        <f t="shared" si="29"/>
        <v>74.138113048029751</v>
      </c>
      <c r="Z170" s="15">
        <f t="shared" si="30"/>
        <v>18.211978868900893</v>
      </c>
      <c r="AA170" s="15">
        <f t="shared" si="31"/>
        <v>3.431282580496231</v>
      </c>
      <c r="AB170" s="15">
        <f t="shared" si="32"/>
        <v>1.5890099363974213</v>
      </c>
      <c r="AC170" s="15">
        <f t="shared" si="33"/>
        <v>1.8422726440988095</v>
      </c>
      <c r="AD170" s="15">
        <f t="shared" si="34"/>
        <v>8.5612818921275</v>
      </c>
      <c r="AE170" s="15">
        <f t="shared" si="35"/>
        <v>6.2194143962771653</v>
      </c>
      <c r="AF170" s="15">
        <v>36416415.005630001</v>
      </c>
      <c r="AG170" s="15">
        <v>119727677.84456</v>
      </c>
      <c r="AH170" s="15">
        <f t="shared" si="37"/>
        <v>411287.32073780469</v>
      </c>
      <c r="AI170" s="15">
        <f t="shared" si="38"/>
        <v>1352205.4774264621</v>
      </c>
      <c r="AJ170" s="15">
        <v>94.672200136792554</v>
      </c>
      <c r="AK170" s="64">
        <v>7.19447E-2</v>
      </c>
      <c r="AL170" s="15">
        <v>1302876.0924948812</v>
      </c>
      <c r="AM170" s="15">
        <f t="shared" si="39"/>
        <v>14714.694383088399</v>
      </c>
      <c r="AN170" s="15">
        <v>1018.51</v>
      </c>
      <c r="AO170" s="64">
        <f t="shared" si="40"/>
        <v>11.503061160191063</v>
      </c>
      <c r="AP170" s="64">
        <v>1338.4733269899989</v>
      </c>
    </row>
    <row r="171" spans="1:42">
      <c r="A171" s="31">
        <v>39114</v>
      </c>
      <c r="B171" s="14">
        <v>2007</v>
      </c>
      <c r="C171" s="14">
        <v>2</v>
      </c>
      <c r="D171" s="15">
        <v>90.924264683596519</v>
      </c>
      <c r="E171" s="15">
        <v>91.782814696966469</v>
      </c>
      <c r="F171" s="15">
        <v>107.8197378966333</v>
      </c>
      <c r="G171" s="15">
        <v>65.989398273966017</v>
      </c>
      <c r="H171" s="15">
        <v>72</v>
      </c>
      <c r="I171" s="15">
        <v>100.64</v>
      </c>
      <c r="J171" s="15">
        <v>89.580245588021555</v>
      </c>
      <c r="K171" s="15">
        <v>1914769.6068199917</v>
      </c>
      <c r="L171" s="15">
        <v>812670.04208999989</v>
      </c>
      <c r="M171" s="15">
        <v>1102099.5647299918</v>
      </c>
      <c r="N171" s="15">
        <v>2312.6187926499992</v>
      </c>
      <c r="O171" s="15">
        <f t="shared" si="36"/>
        <v>452.06434434000039</v>
      </c>
      <c r="P171" s="15">
        <v>187.6191186099999</v>
      </c>
      <c r="Q171" s="15">
        <v>264.44522573000052</v>
      </c>
      <c r="R171" s="15">
        <v>928.94628758999761</v>
      </c>
      <c r="S171" s="15">
        <v>931.6081607200008</v>
      </c>
      <c r="T171" s="15">
        <v>100.72934959232786</v>
      </c>
      <c r="U171" s="15">
        <v>127.21942951919698</v>
      </c>
      <c r="V171" s="15">
        <v>126.29827357575509</v>
      </c>
      <c r="W171" s="15">
        <f t="shared" si="27"/>
        <v>150.50921184417507</v>
      </c>
      <c r="X171" s="15">
        <f t="shared" si="28"/>
        <v>63.879396815513211</v>
      </c>
      <c r="Y171" s="15">
        <f t="shared" si="29"/>
        <v>86.629815028661852</v>
      </c>
      <c r="Z171" s="15">
        <f t="shared" si="30"/>
        <v>18.310771217809759</v>
      </c>
      <c r="AA171" s="15">
        <f t="shared" si="31"/>
        <v>3.5793390641151341</v>
      </c>
      <c r="AB171" s="15">
        <f t="shared" si="32"/>
        <v>1.4855240162682342</v>
      </c>
      <c r="AC171" s="15">
        <f t="shared" si="33"/>
        <v>2.0938150478469</v>
      </c>
      <c r="AD171" s="15">
        <f t="shared" si="34"/>
        <v>7.3551780344234512</v>
      </c>
      <c r="AE171" s="15">
        <f t="shared" si="35"/>
        <v>7.376254119271171</v>
      </c>
      <c r="AF171" s="15">
        <v>36023691.284879997</v>
      </c>
      <c r="AG171" s="15">
        <v>122459363.22389999</v>
      </c>
      <c r="AH171" s="15">
        <f t="shared" si="37"/>
        <v>402138.78683200432</v>
      </c>
      <c r="AI171" s="15">
        <f t="shared" si="38"/>
        <v>1367035.359414944</v>
      </c>
      <c r="AJ171" s="15">
        <v>93.726236788118015</v>
      </c>
      <c r="AK171" s="64">
        <v>7.1169330000000003E-2</v>
      </c>
      <c r="AL171" s="15">
        <v>1280558.9439598469</v>
      </c>
      <c r="AM171" s="15">
        <f t="shared" si="39"/>
        <v>14295.104189032052</v>
      </c>
      <c r="AN171" s="15">
        <v>1019.64</v>
      </c>
      <c r="AO171" s="64">
        <f t="shared" si="40"/>
        <v>11.382420234582876</v>
      </c>
      <c r="AP171" s="64">
        <v>1412.1602403699978</v>
      </c>
    </row>
    <row r="172" spans="1:42">
      <c r="A172" s="31">
        <v>39142</v>
      </c>
      <c r="B172" s="14">
        <v>2007</v>
      </c>
      <c r="C172" s="14">
        <v>3</v>
      </c>
      <c r="D172" s="15">
        <v>101.22337594477973</v>
      </c>
      <c r="E172" s="15">
        <v>100.49101516824788</v>
      </c>
      <c r="F172" s="15">
        <v>108.1628874150487</v>
      </c>
      <c r="G172" s="15">
        <v>74.59773341021851</v>
      </c>
      <c r="H172" s="15">
        <v>69.5</v>
      </c>
      <c r="I172" s="15">
        <v>104.47</v>
      </c>
      <c r="J172" s="15">
        <v>90.666846342459237</v>
      </c>
      <c r="K172" s="15">
        <v>2384656.6174800103</v>
      </c>
      <c r="L172" s="15">
        <v>1131956.4208600002</v>
      </c>
      <c r="M172" s="15">
        <v>1252700.1966200101</v>
      </c>
      <c r="N172" s="15">
        <v>2771.3626623100004</v>
      </c>
      <c r="O172" s="15">
        <f t="shared" si="36"/>
        <v>534.18429138999977</v>
      </c>
      <c r="P172" s="15">
        <v>217.8006062900003</v>
      </c>
      <c r="Q172" s="15">
        <v>316.38368509999941</v>
      </c>
      <c r="R172" s="15">
        <v>1232.65027908</v>
      </c>
      <c r="S172" s="15">
        <v>1004.528091840001</v>
      </c>
      <c r="T172" s="15">
        <v>100.70682289239979</v>
      </c>
      <c r="U172" s="15">
        <v>125.71559772152764</v>
      </c>
      <c r="V172" s="15">
        <v>124.83324774911078</v>
      </c>
      <c r="W172" s="15">
        <f t="shared" si="27"/>
        <v>189.68661492285614</v>
      </c>
      <c r="X172" s="15">
        <f t="shared" si="28"/>
        <v>90.041048316645188</v>
      </c>
      <c r="Y172" s="15">
        <f t="shared" si="29"/>
        <v>99.64556660621092</v>
      </c>
      <c r="Z172" s="15">
        <f t="shared" si="30"/>
        <v>22.200517188176267</v>
      </c>
      <c r="AA172" s="15">
        <f t="shared" si="31"/>
        <v>4.2791828380817316</v>
      </c>
      <c r="AB172" s="15">
        <f t="shared" si="32"/>
        <v>1.7447323546987645</v>
      </c>
      <c r="AC172" s="15">
        <f t="shared" si="33"/>
        <v>2.5344504833829662</v>
      </c>
      <c r="AD172" s="15">
        <f t="shared" si="34"/>
        <v>9.8743748264674984</v>
      </c>
      <c r="AE172" s="15">
        <f t="shared" si="35"/>
        <v>8.0469595236270415</v>
      </c>
      <c r="AF172" s="15">
        <v>35358317.068230003</v>
      </c>
      <c r="AG172" s="15">
        <v>126659738.68581</v>
      </c>
      <c r="AH172" s="15">
        <f t="shared" si="37"/>
        <v>389980.66542071535</v>
      </c>
      <c r="AI172" s="15">
        <f t="shared" si="38"/>
        <v>1396979.6435557206</v>
      </c>
      <c r="AJ172" s="15">
        <v>92.310306336925294</v>
      </c>
      <c r="AK172" s="64">
        <v>7.7621599999999999E-2</v>
      </c>
      <c r="AL172" s="15">
        <v>1315810.1264055239</v>
      </c>
      <c r="AM172" s="15">
        <f t="shared" si="39"/>
        <v>14512.582928445043</v>
      </c>
      <c r="AN172" s="15">
        <v>986.27</v>
      </c>
      <c r="AO172" s="64">
        <f t="shared" si="40"/>
        <v>10.877956384131233</v>
      </c>
      <c r="AP172" s="64">
        <v>1618.0487572500024</v>
      </c>
    </row>
    <row r="173" spans="1:42">
      <c r="A173" s="31">
        <v>39173</v>
      </c>
      <c r="B173" s="14">
        <v>2007</v>
      </c>
      <c r="C173" s="14">
        <v>4</v>
      </c>
      <c r="D173" s="15">
        <v>90.774619608435344</v>
      </c>
      <c r="E173" s="15">
        <v>90.953258334583111</v>
      </c>
      <c r="F173" s="15">
        <v>108.38312864091382</v>
      </c>
      <c r="G173" s="15">
        <v>70.157188926061622</v>
      </c>
      <c r="H173" s="15">
        <v>51.7</v>
      </c>
      <c r="I173" s="15">
        <v>104.72</v>
      </c>
      <c r="J173" s="15">
        <v>91.482534432345687</v>
      </c>
      <c r="K173" s="15">
        <v>2497750.3664899985</v>
      </c>
      <c r="L173" s="15">
        <v>1336264.68515</v>
      </c>
      <c r="M173" s="15">
        <v>1161485.6813399985</v>
      </c>
      <c r="N173" s="15">
        <v>2466.3540390900016</v>
      </c>
      <c r="O173" s="15">
        <f t="shared" si="36"/>
        <v>513.6241676100002</v>
      </c>
      <c r="P173" s="15">
        <v>200.02665118000013</v>
      </c>
      <c r="Q173" s="15">
        <v>313.59751643000004</v>
      </c>
      <c r="R173" s="15">
        <v>1046.5115418999997</v>
      </c>
      <c r="S173" s="15">
        <v>906.21832958000164</v>
      </c>
      <c r="T173" s="15">
        <v>101.93182670231522</v>
      </c>
      <c r="U173" s="15">
        <v>123.30646706632827</v>
      </c>
      <c r="V173" s="15">
        <v>120.96954509256092</v>
      </c>
      <c r="W173" s="15">
        <f t="shared" si="27"/>
        <v>202.56442552574504</v>
      </c>
      <c r="X173" s="15">
        <f t="shared" si="28"/>
        <v>108.36939188527757</v>
      </c>
      <c r="Y173" s="15">
        <f t="shared" si="29"/>
        <v>94.195033640467457</v>
      </c>
      <c r="Z173" s="15">
        <f t="shared" si="30"/>
        <v>20.388222814286429</v>
      </c>
      <c r="AA173" s="15">
        <f t="shared" si="31"/>
        <v>4.2458964958245984</v>
      </c>
      <c r="AB173" s="15">
        <f t="shared" si="32"/>
        <v>1.6535290020884841</v>
      </c>
      <c r="AC173" s="15">
        <f t="shared" si="33"/>
        <v>2.5923674937361145</v>
      </c>
      <c r="AD173" s="15">
        <f t="shared" si="34"/>
        <v>8.6510331265547222</v>
      </c>
      <c r="AE173" s="15">
        <f t="shared" si="35"/>
        <v>7.4912931919071086</v>
      </c>
      <c r="AF173" s="15">
        <v>36101119.672499999</v>
      </c>
      <c r="AG173" s="15">
        <v>128395616.87174</v>
      </c>
      <c r="AH173" s="15">
        <f t="shared" si="37"/>
        <v>394623.08184299321</v>
      </c>
      <c r="AI173" s="15">
        <f t="shared" si="38"/>
        <v>1403498.6860436485</v>
      </c>
      <c r="AJ173" s="15">
        <v>90.326523667140066</v>
      </c>
      <c r="AK173" s="64">
        <v>7.6638070000000003E-2</v>
      </c>
      <c r="AL173" s="15">
        <v>1323244.4645912175</v>
      </c>
      <c r="AM173" s="15">
        <f t="shared" si="39"/>
        <v>14464.449119190065</v>
      </c>
      <c r="AN173" s="15">
        <v>1003.46</v>
      </c>
      <c r="AO173" s="64">
        <f t="shared" si="40"/>
        <v>10.968869699845181</v>
      </c>
      <c r="AP173" s="64">
        <v>610.87999902999945</v>
      </c>
    </row>
    <row r="174" spans="1:42">
      <c r="A174" s="31">
        <v>39203</v>
      </c>
      <c r="B174" s="14">
        <v>2007</v>
      </c>
      <c r="C174" s="14">
        <v>5</v>
      </c>
      <c r="D174" s="15">
        <v>100.71686222255292</v>
      </c>
      <c r="E174" s="15">
        <v>99.407167845240735</v>
      </c>
      <c r="F174" s="15">
        <v>109.63925186073412</v>
      </c>
      <c r="G174" s="15">
        <v>73.310953996583066</v>
      </c>
      <c r="H174" s="15">
        <v>66.400000000000006</v>
      </c>
      <c r="I174" s="15">
        <v>109.27</v>
      </c>
      <c r="J174" s="15">
        <v>91.756606276804263</v>
      </c>
      <c r="K174" s="15">
        <v>2727979.6812399989</v>
      </c>
      <c r="L174" s="15">
        <v>1378056.78529</v>
      </c>
      <c r="M174" s="15">
        <v>1349922.8959499989</v>
      </c>
      <c r="N174" s="15">
        <v>2768.2477503300024</v>
      </c>
      <c r="O174" s="15">
        <f t="shared" si="36"/>
        <v>594.45628195000018</v>
      </c>
      <c r="P174" s="15">
        <v>231.25452567000011</v>
      </c>
      <c r="Q174" s="15">
        <v>363.20175628000004</v>
      </c>
      <c r="R174" s="15">
        <v>1169.3573651500005</v>
      </c>
      <c r="S174" s="15">
        <v>1004.4341032300022</v>
      </c>
      <c r="T174" s="15">
        <v>101.85628250133956</v>
      </c>
      <c r="U174" s="15">
        <v>115.25818452394083</v>
      </c>
      <c r="V174" s="15">
        <v>113.15765870644749</v>
      </c>
      <c r="W174" s="15">
        <f t="shared" si="27"/>
        <v>236.68424871583477</v>
      </c>
      <c r="X174" s="15">
        <f t="shared" si="28"/>
        <v>119.56259687603853</v>
      </c>
      <c r="Y174" s="15">
        <f t="shared" si="29"/>
        <v>117.12165183979623</v>
      </c>
      <c r="Z174" s="15">
        <f t="shared" si="30"/>
        <v>24.463635797832865</v>
      </c>
      <c r="AA174" s="15">
        <f t="shared" si="31"/>
        <v>5.2533455423652136</v>
      </c>
      <c r="AB174" s="15">
        <f t="shared" si="32"/>
        <v>2.043648908200888</v>
      </c>
      <c r="AC174" s="15">
        <f t="shared" si="33"/>
        <v>3.209696634164326</v>
      </c>
      <c r="AD174" s="15">
        <f t="shared" si="34"/>
        <v>10.333877339964555</v>
      </c>
      <c r="AE174" s="15">
        <f t="shared" si="35"/>
        <v>8.8764129155030993</v>
      </c>
      <c r="AF174" s="15">
        <v>35806570.699830003</v>
      </c>
      <c r="AG174" s="15">
        <v>127779888.55667</v>
      </c>
      <c r="AH174" s="15">
        <f t="shared" si="37"/>
        <v>390234.25290830282</v>
      </c>
      <c r="AI174" s="15">
        <f t="shared" si="38"/>
        <v>1392596.0619248871</v>
      </c>
      <c r="AJ174" s="15">
        <v>84.501889752477794</v>
      </c>
      <c r="AK174" s="64">
        <v>7.3745900000000003E-2</v>
      </c>
      <c r="AL174" s="15">
        <v>1312786.0792206791</v>
      </c>
      <c r="AM174" s="15">
        <f t="shared" si="39"/>
        <v>14307.264975127428</v>
      </c>
      <c r="AN174" s="15">
        <v>961.74</v>
      </c>
      <c r="AO174" s="64">
        <f t="shared" si="40"/>
        <v>10.481425142280184</v>
      </c>
      <c r="AP174" s="64">
        <v>542.62640877999866</v>
      </c>
    </row>
    <row r="175" spans="1:42">
      <c r="A175" s="31">
        <v>39234</v>
      </c>
      <c r="B175" s="14">
        <v>2007</v>
      </c>
      <c r="C175" s="14">
        <v>6</v>
      </c>
      <c r="D175" s="15">
        <v>99.115555035721229</v>
      </c>
      <c r="E175" s="15">
        <v>99.308162197575868</v>
      </c>
      <c r="F175" s="15">
        <v>109.30199220618178</v>
      </c>
      <c r="G175" s="15">
        <v>72.293478167540343</v>
      </c>
      <c r="H175" s="15">
        <v>69.8</v>
      </c>
      <c r="I175" s="15">
        <v>110.14</v>
      </c>
      <c r="J175" s="15">
        <v>91.868939447678883</v>
      </c>
      <c r="K175" s="15">
        <v>2114258.8048100043</v>
      </c>
      <c r="L175" s="15">
        <v>922727.27619</v>
      </c>
      <c r="M175" s="15">
        <v>1191531.5286200042</v>
      </c>
      <c r="N175" s="15">
        <v>2668.8433271000004</v>
      </c>
      <c r="O175" s="15">
        <f t="shared" si="36"/>
        <v>566.43081887999972</v>
      </c>
      <c r="P175" s="15">
        <v>232.30456385000005</v>
      </c>
      <c r="Q175" s="15">
        <v>334.1262550299997</v>
      </c>
      <c r="R175" s="15">
        <v>1205.8992672500003</v>
      </c>
      <c r="S175" s="15">
        <v>896.51324096999963</v>
      </c>
      <c r="T175" s="15">
        <v>102.40954279511105</v>
      </c>
      <c r="U175" s="15">
        <v>110.39399653732434</v>
      </c>
      <c r="V175" s="15">
        <v>107.79659153267352</v>
      </c>
      <c r="W175" s="15">
        <f t="shared" si="27"/>
        <v>191.51936437912823</v>
      </c>
      <c r="X175" s="15">
        <f t="shared" si="28"/>
        <v>83.584914500130893</v>
      </c>
      <c r="Y175" s="15">
        <f t="shared" si="29"/>
        <v>107.93444987899737</v>
      </c>
      <c r="Z175" s="15">
        <f t="shared" si="30"/>
        <v>24.758142063249419</v>
      </c>
      <c r="AA175" s="15">
        <f t="shared" si="31"/>
        <v>5.2546264295222418</v>
      </c>
      <c r="AB175" s="15">
        <f t="shared" si="32"/>
        <v>2.1550269869116199</v>
      </c>
      <c r="AC175" s="15">
        <f t="shared" si="33"/>
        <v>3.0995994426106219</v>
      </c>
      <c r="AD175" s="15">
        <f t="shared" si="34"/>
        <v>11.186803312649159</v>
      </c>
      <c r="AE175" s="15">
        <f t="shared" si="35"/>
        <v>8.3167123210780129</v>
      </c>
      <c r="AF175" s="15">
        <v>36165197.284820005</v>
      </c>
      <c r="AG175" s="15">
        <v>128324479.64445999</v>
      </c>
      <c r="AH175" s="15">
        <f t="shared" si="37"/>
        <v>393660.76828846789</v>
      </c>
      <c r="AI175" s="15">
        <f t="shared" si="38"/>
        <v>1396821.1717252189</v>
      </c>
      <c r="AJ175" s="15">
        <v>81.427615017059964</v>
      </c>
      <c r="AK175" s="64">
        <v>7.2933269999999994E-2</v>
      </c>
      <c r="AL175" s="15">
        <v>1314830.9078249994</v>
      </c>
      <c r="AM175" s="15">
        <f t="shared" si="39"/>
        <v>14312.028806796237</v>
      </c>
      <c r="AN175" s="15">
        <v>987.55</v>
      </c>
      <c r="AO175" s="64">
        <f t="shared" si="40"/>
        <v>10.749552633754181</v>
      </c>
      <c r="AP175" s="64">
        <v>-7.1029341399976147</v>
      </c>
    </row>
    <row r="176" spans="1:42">
      <c r="A176" s="31">
        <v>39264</v>
      </c>
      <c r="B176" s="14">
        <v>2007</v>
      </c>
      <c r="C176" s="14">
        <v>7</v>
      </c>
      <c r="D176" s="15">
        <v>99.010179834909749</v>
      </c>
      <c r="E176" s="15">
        <v>98.924853289958548</v>
      </c>
      <c r="F176" s="15">
        <v>109.36635398566133</v>
      </c>
      <c r="G176" s="15">
        <v>76.20191025130103</v>
      </c>
      <c r="H176" s="15">
        <v>78.599999999999994</v>
      </c>
      <c r="I176" s="15">
        <v>109.82</v>
      </c>
      <c r="J176" s="15">
        <v>92.02048362482229</v>
      </c>
      <c r="K176" s="15">
        <v>2648146.5546199959</v>
      </c>
      <c r="L176" s="15">
        <v>1370075.0446200003</v>
      </c>
      <c r="M176" s="15">
        <v>1278071.5099999956</v>
      </c>
      <c r="N176" s="15">
        <v>2733.7998633100037</v>
      </c>
      <c r="O176" s="15">
        <f t="shared" si="36"/>
        <v>559.47368016000007</v>
      </c>
      <c r="P176" s="15">
        <v>229.41220898000032</v>
      </c>
      <c r="Q176" s="15">
        <v>330.06147117999973</v>
      </c>
      <c r="R176" s="15">
        <v>1205.9355178900034</v>
      </c>
      <c r="S176" s="15">
        <v>968.39066526000079</v>
      </c>
      <c r="T176" s="15">
        <v>104.55467867100934</v>
      </c>
      <c r="U176" s="15">
        <v>113.29640551089896</v>
      </c>
      <c r="V176" s="15">
        <v>108.3609140700401</v>
      </c>
      <c r="W176" s="15">
        <f t="shared" si="27"/>
        <v>233.7361492342533</v>
      </c>
      <c r="X176" s="15">
        <f t="shared" si="28"/>
        <v>120.92837706913842</v>
      </c>
      <c r="Y176" s="15">
        <f t="shared" si="29"/>
        <v>112.80777216511487</v>
      </c>
      <c r="Z176" s="15">
        <f t="shared" si="30"/>
        <v>25.228652662924073</v>
      </c>
      <c r="AA176" s="15">
        <f t="shared" si="31"/>
        <v>5.163057962009983</v>
      </c>
      <c r="AB176" s="15">
        <f t="shared" si="32"/>
        <v>2.1171121612329475</v>
      </c>
      <c r="AC176" s="15">
        <f t="shared" si="33"/>
        <v>3.0459458007770346</v>
      </c>
      <c r="AD176" s="15">
        <f t="shared" si="34"/>
        <v>11.128879155730781</v>
      </c>
      <c r="AE176" s="15">
        <f t="shared" si="35"/>
        <v>8.9367155451833149</v>
      </c>
      <c r="AF176" s="15">
        <v>35749551.612560004</v>
      </c>
      <c r="AG176" s="15">
        <v>131234347.79072</v>
      </c>
      <c r="AH176" s="15">
        <f t="shared" si="37"/>
        <v>388495.58494296647</v>
      </c>
      <c r="AI176" s="15">
        <f t="shared" si="38"/>
        <v>1426142.7740999165</v>
      </c>
      <c r="AJ176" s="15">
        <v>82.888517524381186</v>
      </c>
      <c r="AK176" s="64">
        <v>7.1554300000000001E-2</v>
      </c>
      <c r="AL176" s="15">
        <v>1349518.1379388266</v>
      </c>
      <c r="AM176" s="15">
        <f t="shared" si="39"/>
        <v>14665.410186724965</v>
      </c>
      <c r="AN176" s="15">
        <v>1044.27</v>
      </c>
      <c r="AO176" s="64">
        <f t="shared" si="40"/>
        <v>11.348234206827303</v>
      </c>
      <c r="AP176" s="64">
        <v>136.9184665799994</v>
      </c>
    </row>
    <row r="177" spans="1:42">
      <c r="A177" s="31">
        <v>39295</v>
      </c>
      <c r="B177" s="14">
        <v>2007</v>
      </c>
      <c r="C177" s="14">
        <v>8</v>
      </c>
      <c r="D177" s="15">
        <v>102.78241055759214</v>
      </c>
      <c r="E177" s="15">
        <v>102.8513511413876</v>
      </c>
      <c r="F177" s="15">
        <v>110.91249922268129</v>
      </c>
      <c r="G177" s="15">
        <v>74.849617901466999</v>
      </c>
      <c r="H177" s="15">
        <v>72.7</v>
      </c>
      <c r="I177" s="15">
        <v>113.16</v>
      </c>
      <c r="J177" s="15">
        <v>91.897647122561139</v>
      </c>
      <c r="K177" s="15">
        <v>2621001.5989400088</v>
      </c>
      <c r="L177" s="15">
        <v>1231620.5700600001</v>
      </c>
      <c r="M177" s="15">
        <v>1389381.0288800087</v>
      </c>
      <c r="N177" s="15">
        <v>2989.7989066200016</v>
      </c>
      <c r="O177" s="15">
        <f t="shared" si="36"/>
        <v>612.24286955999935</v>
      </c>
      <c r="P177" s="15">
        <v>264.47782962999958</v>
      </c>
      <c r="Q177" s="15">
        <v>347.76503992999977</v>
      </c>
      <c r="R177" s="15">
        <v>1289.4217216100012</v>
      </c>
      <c r="S177" s="15">
        <v>1088.1343154500005</v>
      </c>
      <c r="T177" s="15">
        <v>107.28233960044867</v>
      </c>
      <c r="U177" s="15">
        <v>119.18321809331862</v>
      </c>
      <c r="V177" s="15">
        <v>111.09304526466552</v>
      </c>
      <c r="W177" s="15">
        <f t="shared" si="27"/>
        <v>219.91364563489174</v>
      </c>
      <c r="X177" s="15">
        <f t="shared" si="28"/>
        <v>103.33842211708532</v>
      </c>
      <c r="Y177" s="15">
        <f t="shared" si="29"/>
        <v>116.57522351780641</v>
      </c>
      <c r="Z177" s="15">
        <f t="shared" si="30"/>
        <v>26.912565944134247</v>
      </c>
      <c r="AA177" s="15">
        <f t="shared" si="31"/>
        <v>5.5110818872721152</v>
      </c>
      <c r="AB177" s="15">
        <f t="shared" si="32"/>
        <v>2.3806875488912351</v>
      </c>
      <c r="AC177" s="15">
        <f t="shared" si="33"/>
        <v>3.1303943383808801</v>
      </c>
      <c r="AD177" s="15">
        <f t="shared" si="34"/>
        <v>11.606682655409369</v>
      </c>
      <c r="AE177" s="15">
        <f t="shared" si="35"/>
        <v>9.7948014014527569</v>
      </c>
      <c r="AF177" s="15">
        <v>35509307.174740002</v>
      </c>
      <c r="AG177" s="15">
        <v>130342270.33089</v>
      </c>
      <c r="AH177" s="15">
        <f t="shared" si="37"/>
        <v>386400.61292736151</v>
      </c>
      <c r="AI177" s="15">
        <f t="shared" si="38"/>
        <v>1418341.7575104663</v>
      </c>
      <c r="AJ177" s="15">
        <v>87.92357056388775</v>
      </c>
      <c r="AK177" s="64">
        <v>7.4925870000000006E-2</v>
      </c>
      <c r="AL177" s="15">
        <v>1347313.1355122796</v>
      </c>
      <c r="AM177" s="15">
        <f t="shared" si="39"/>
        <v>14661.018836700012</v>
      </c>
      <c r="AN177" s="15">
        <v>1027.98</v>
      </c>
      <c r="AO177" s="64">
        <f t="shared" si="40"/>
        <v>11.186140583436417</v>
      </c>
      <c r="AP177" s="64">
        <v>125.69260786999985</v>
      </c>
    </row>
    <row r="178" spans="1:42">
      <c r="A178" s="31">
        <v>39326</v>
      </c>
      <c r="B178" s="14">
        <v>2007</v>
      </c>
      <c r="C178" s="14">
        <v>9</v>
      </c>
      <c r="D178" s="15">
        <v>103.55339934547254</v>
      </c>
      <c r="E178" s="15">
        <v>103.4230013289954</v>
      </c>
      <c r="F178" s="15">
        <v>111.96283817545539</v>
      </c>
      <c r="G178" s="15">
        <v>78.075802421196897</v>
      </c>
      <c r="H178" s="15">
        <v>76.8</v>
      </c>
      <c r="I178" s="15">
        <v>117.9</v>
      </c>
      <c r="J178" s="15">
        <v>91.974297262371238</v>
      </c>
      <c r="K178" s="15">
        <v>2523169.7824999955</v>
      </c>
      <c r="L178" s="15">
        <v>1093229.8389699999</v>
      </c>
      <c r="M178" s="15">
        <v>1429939.9435299956</v>
      </c>
      <c r="N178" s="15">
        <v>2721.6988392899984</v>
      </c>
      <c r="O178" s="15">
        <f t="shared" si="36"/>
        <v>605.87740871999995</v>
      </c>
      <c r="P178" s="15">
        <v>251.36312130000024</v>
      </c>
      <c r="Q178" s="15">
        <v>354.51428741999968</v>
      </c>
      <c r="R178" s="15">
        <v>1134.811304819998</v>
      </c>
      <c r="S178" s="15">
        <v>981.01012575000004</v>
      </c>
      <c r="T178" s="15">
        <v>109.02833514469555</v>
      </c>
      <c r="U178" s="15">
        <v>123.37824048226322</v>
      </c>
      <c r="V178" s="15">
        <v>113.16162933105728</v>
      </c>
      <c r="W178" s="15">
        <f t="shared" si="27"/>
        <v>204.50687030690187</v>
      </c>
      <c r="X178" s="15">
        <f t="shared" si="28"/>
        <v>88.607993978254356</v>
      </c>
      <c r="Y178" s="15">
        <f t="shared" si="29"/>
        <v>115.89887632864752</v>
      </c>
      <c r="Z178" s="15">
        <f t="shared" si="30"/>
        <v>24.051428522008973</v>
      </c>
      <c r="AA178" s="15">
        <f t="shared" si="31"/>
        <v>5.3540887693255979</v>
      </c>
      <c r="AB178" s="15">
        <f t="shared" si="32"/>
        <v>2.2212752042004529</v>
      </c>
      <c r="AC178" s="15">
        <f t="shared" si="33"/>
        <v>3.1328135651251445</v>
      </c>
      <c r="AD178" s="15">
        <f t="shared" si="34"/>
        <v>10.028234053612625</v>
      </c>
      <c r="AE178" s="15">
        <f t="shared" si="35"/>
        <v>8.6691056990707462</v>
      </c>
      <c r="AF178" s="15">
        <v>36692715.878469996</v>
      </c>
      <c r="AG178" s="15">
        <v>133228877.56101</v>
      </c>
      <c r="AH178" s="15">
        <f t="shared" si="37"/>
        <v>398945.32462475053</v>
      </c>
      <c r="AI178" s="15">
        <f t="shared" si="38"/>
        <v>1448544.6643963319</v>
      </c>
      <c r="AJ178" s="15">
        <v>90.656754494784479</v>
      </c>
      <c r="AK178" s="64">
        <v>7.1734210000000007E-2</v>
      </c>
      <c r="AL178" s="15">
        <v>1397480.1607068426</v>
      </c>
      <c r="AM178" s="15">
        <f t="shared" ref="AM178:AM209" si="41">AL178/J178</f>
        <v>15194.246678724918</v>
      </c>
      <c r="AN178" s="15">
        <v>1018.08</v>
      </c>
      <c r="AO178" s="64">
        <f t="shared" si="40"/>
        <v>11.069179437117803</v>
      </c>
      <c r="AP178" s="64">
        <v>480.67566390000047</v>
      </c>
    </row>
    <row r="179" spans="1:42">
      <c r="A179" s="31">
        <v>39356</v>
      </c>
      <c r="B179" s="14">
        <v>2007</v>
      </c>
      <c r="C179" s="14">
        <v>10</v>
      </c>
      <c r="D179" s="15">
        <v>108.40928639373351</v>
      </c>
      <c r="E179" s="15">
        <v>108.13860899064109</v>
      </c>
      <c r="F179" s="15">
        <v>113.12475043598428</v>
      </c>
      <c r="G179" s="15">
        <v>75.330801454716479</v>
      </c>
      <c r="H179" s="15">
        <v>91.6</v>
      </c>
      <c r="I179" s="15">
        <v>125.69</v>
      </c>
      <c r="J179" s="15">
        <v>91.979755694733356</v>
      </c>
      <c r="K179" s="15">
        <v>2623648.9067700109</v>
      </c>
      <c r="L179" s="15">
        <v>1073265.24948</v>
      </c>
      <c r="M179" s="15">
        <v>1550383.6572900109</v>
      </c>
      <c r="N179" s="15">
        <v>3189.0896237999959</v>
      </c>
      <c r="O179" s="15">
        <f t="shared" si="36"/>
        <v>659.04880380999998</v>
      </c>
      <c r="P179" s="15">
        <v>282.06943988000074</v>
      </c>
      <c r="Q179" s="15">
        <v>376.97936392999929</v>
      </c>
      <c r="R179" s="15">
        <v>1390.817396219999</v>
      </c>
      <c r="S179" s="15">
        <v>1139.2234237699977</v>
      </c>
      <c r="T179" s="15">
        <v>108.26911179735998</v>
      </c>
      <c r="U179" s="15">
        <v>120.07387353823621</v>
      </c>
      <c r="V179" s="15">
        <v>110.90316669722978</v>
      </c>
      <c r="W179" s="15">
        <f t="shared" si="27"/>
        <v>218.50289571399048</v>
      </c>
      <c r="X179" s="15">
        <f t="shared" si="28"/>
        <v>89.383745010793731</v>
      </c>
      <c r="Y179" s="15">
        <f t="shared" si="29"/>
        <v>129.11915070319674</v>
      </c>
      <c r="Z179" s="15">
        <f t="shared" si="30"/>
        <v>28.755622754274835</v>
      </c>
      <c r="AA179" s="15">
        <f t="shared" si="31"/>
        <v>5.9425607350710772</v>
      </c>
      <c r="AB179" s="15">
        <f t="shared" si="32"/>
        <v>2.5433849030664919</v>
      </c>
      <c r="AC179" s="15">
        <f t="shared" si="33"/>
        <v>3.3991758320045857</v>
      </c>
      <c r="AD179" s="15">
        <f t="shared" si="34"/>
        <v>12.540826719736398</v>
      </c>
      <c r="AE179" s="15">
        <f t="shared" si="35"/>
        <v>10.272235299467368</v>
      </c>
      <c r="AF179" s="15">
        <v>38599247.307620004</v>
      </c>
      <c r="AG179" s="15">
        <v>138844486.75600001</v>
      </c>
      <c r="AH179" s="15">
        <f t="shared" si="37"/>
        <v>419649.37845372153</v>
      </c>
      <c r="AI179" s="15">
        <f t="shared" si="38"/>
        <v>1509511.3670099699</v>
      </c>
      <c r="AJ179" s="15">
        <v>86.679925799827174</v>
      </c>
      <c r="AK179" s="64">
        <v>7.1574170000000006E-2</v>
      </c>
      <c r="AL179" s="15">
        <v>1404836.000949925</v>
      </c>
      <c r="AM179" s="15">
        <f t="shared" si="41"/>
        <v>15273.31737662317</v>
      </c>
      <c r="AN179" s="15">
        <v>1022.27</v>
      </c>
      <c r="AO179" s="64">
        <f t="shared" si="40"/>
        <v>11.114076051612452</v>
      </c>
      <c r="AP179" s="64">
        <v>505.00668024000197</v>
      </c>
    </row>
    <row r="180" spans="1:42">
      <c r="A180" s="31">
        <v>39387</v>
      </c>
      <c r="B180" s="14">
        <v>2007</v>
      </c>
      <c r="C180" s="14">
        <v>11</v>
      </c>
      <c r="D180" s="15">
        <v>109.32555029825684</v>
      </c>
      <c r="E180" s="15">
        <v>112.26303432886239</v>
      </c>
      <c r="F180" s="15">
        <v>114.11030035056125</v>
      </c>
      <c r="G180" s="15">
        <v>77.243809790003993</v>
      </c>
      <c r="H180" s="15">
        <v>53.8</v>
      </c>
      <c r="I180" s="15">
        <v>128.37</v>
      </c>
      <c r="J180" s="15">
        <v>92.415836404867321</v>
      </c>
      <c r="K180" s="15">
        <v>3152652.847250001</v>
      </c>
      <c r="L180" s="15">
        <v>1446614.5943799999</v>
      </c>
      <c r="M180" s="15">
        <v>1706038.2528700011</v>
      </c>
      <c r="N180" s="15">
        <v>3135.2984736100002</v>
      </c>
      <c r="O180" s="15">
        <f t="shared" si="36"/>
        <v>693.44410240999946</v>
      </c>
      <c r="P180" s="15">
        <v>292.94942089999978</v>
      </c>
      <c r="Q180" s="15">
        <v>400.49468150999962</v>
      </c>
      <c r="R180" s="15">
        <v>1346.2262383700017</v>
      </c>
      <c r="S180" s="15">
        <v>1095.6281328299988</v>
      </c>
      <c r="T180" s="15">
        <v>111.48731318000662</v>
      </c>
      <c r="U180" s="15">
        <v>125.05224913682427</v>
      </c>
      <c r="V180" s="15">
        <v>112.16724627215278</v>
      </c>
      <c r="W180" s="15">
        <f t="shared" si="27"/>
        <v>252.10684885807751</v>
      </c>
      <c r="X180" s="15">
        <f t="shared" si="28"/>
        <v>115.68081376906748</v>
      </c>
      <c r="Y180" s="15">
        <f t="shared" si="29"/>
        <v>136.42603508901001</v>
      </c>
      <c r="Z180" s="15">
        <f t="shared" si="30"/>
        <v>27.95199648570124</v>
      </c>
      <c r="AA180" s="15">
        <f t="shared" si="31"/>
        <v>6.1822334545637991</v>
      </c>
      <c r="AB180" s="15">
        <f t="shared" si="32"/>
        <v>2.6117198258501682</v>
      </c>
      <c r="AC180" s="15">
        <f t="shared" si="33"/>
        <v>3.5705136287136301</v>
      </c>
      <c r="AD180" s="15">
        <f t="shared" si="34"/>
        <v>12.001954965566654</v>
      </c>
      <c r="AE180" s="15">
        <f t="shared" si="35"/>
        <v>9.7678080655707866</v>
      </c>
      <c r="AF180" s="15">
        <v>38293669.673189998</v>
      </c>
      <c r="AG180" s="15">
        <v>141154861.19472</v>
      </c>
      <c r="AH180" s="15">
        <f t="shared" si="37"/>
        <v>414362.63699901075</v>
      </c>
      <c r="AI180" s="15">
        <f t="shared" si="38"/>
        <v>1527388.2343750093</v>
      </c>
      <c r="AJ180" s="15">
        <v>89.856451243814703</v>
      </c>
      <c r="AK180" s="64">
        <v>6.6549670000000005E-2</v>
      </c>
      <c r="AL180" s="15">
        <v>1500040.0659398839</v>
      </c>
      <c r="AM180" s="15">
        <f t="shared" si="41"/>
        <v>16231.417950580604</v>
      </c>
      <c r="AN180" s="15">
        <v>1083.1199999999999</v>
      </c>
      <c r="AO180" s="64">
        <f t="shared" ref="AO180:AO211" si="42">AN180/J180</f>
        <v>11.720069223362616</v>
      </c>
      <c r="AP180" s="64">
        <v>30.336677040002087</v>
      </c>
    </row>
    <row r="181" spans="1:42">
      <c r="A181" s="31">
        <v>39417</v>
      </c>
      <c r="B181" s="14">
        <v>2007</v>
      </c>
      <c r="C181" s="14">
        <v>12</v>
      </c>
      <c r="D181" s="15">
        <v>103.60419629610847</v>
      </c>
      <c r="E181" s="15">
        <v>110.11374845688397</v>
      </c>
      <c r="F181" s="15">
        <v>110.49190328254691</v>
      </c>
      <c r="G181" s="15">
        <v>107.15568954268228</v>
      </c>
      <c r="H181" s="15">
        <v>83.6</v>
      </c>
      <c r="I181" s="15">
        <v>128.53</v>
      </c>
      <c r="J181" s="15">
        <v>92.872277082689038</v>
      </c>
      <c r="K181" s="15">
        <v>3227536.1856300076</v>
      </c>
      <c r="L181" s="15">
        <v>1676199.9567199999</v>
      </c>
      <c r="M181" s="15">
        <v>1551336.2289100077</v>
      </c>
      <c r="N181" s="15">
        <v>2834.1735636500011</v>
      </c>
      <c r="O181" s="15">
        <f t="shared" si="36"/>
        <v>568.67335032999949</v>
      </c>
      <c r="P181" s="15">
        <v>228.90502214999981</v>
      </c>
      <c r="Q181" s="15">
        <v>339.76832817999968</v>
      </c>
      <c r="R181" s="15">
        <v>1137.9115164800023</v>
      </c>
      <c r="S181" s="15">
        <v>1127.5886968399991</v>
      </c>
      <c r="T181" s="15">
        <v>112.03608397198902</v>
      </c>
      <c r="U181" s="15">
        <v>125.06775329136968</v>
      </c>
      <c r="V181" s="15">
        <v>111.63167156274297</v>
      </c>
      <c r="W181" s="15">
        <f t="shared" si="27"/>
        <v>258.06301789965266</v>
      </c>
      <c r="X181" s="15">
        <f t="shared" si="28"/>
        <v>134.0233523516622</v>
      </c>
      <c r="Y181" s="15">
        <f t="shared" si="29"/>
        <v>124.03966554799044</v>
      </c>
      <c r="Z181" s="15">
        <f t="shared" si="30"/>
        <v>25.388615291468103</v>
      </c>
      <c r="AA181" s="15">
        <f t="shared" si="31"/>
        <v>5.0941936313331535</v>
      </c>
      <c r="AB181" s="15">
        <f t="shared" si="32"/>
        <v>2.0505383368853609</v>
      </c>
      <c r="AC181" s="15">
        <f t="shared" si="33"/>
        <v>3.0436552944477921</v>
      </c>
      <c r="AD181" s="15">
        <f t="shared" si="34"/>
        <v>10.193446900420506</v>
      </c>
      <c r="AE181" s="15">
        <f t="shared" si="35"/>
        <v>10.100974759714441</v>
      </c>
      <c r="AF181" s="15">
        <v>45362270.638429999</v>
      </c>
      <c r="AG181" s="15">
        <v>144058889.39160001</v>
      </c>
      <c r="AH181" s="15">
        <f t="shared" si="37"/>
        <v>488437.15329647408</v>
      </c>
      <c r="AI181" s="15">
        <f t="shared" si="38"/>
        <v>1551150.6115364961</v>
      </c>
      <c r="AJ181" s="15">
        <v>87.43871102617203</v>
      </c>
      <c r="AK181" s="64">
        <v>6.401917E-2</v>
      </c>
      <c r="AL181" s="15">
        <v>1487619.754037187</v>
      </c>
      <c r="AM181" s="15">
        <f t="shared" si="41"/>
        <v>16017.909765609402</v>
      </c>
      <c r="AN181" s="15">
        <v>1069.8</v>
      </c>
      <c r="AO181" s="64">
        <f t="shared" si="42"/>
        <v>11.519045657160975</v>
      </c>
      <c r="AP181" s="64">
        <v>-454.7519843800028</v>
      </c>
    </row>
    <row r="182" spans="1:42">
      <c r="A182" s="31">
        <v>39448</v>
      </c>
      <c r="B182" s="14">
        <v>2008</v>
      </c>
      <c r="C182" s="14">
        <v>1</v>
      </c>
      <c r="D182" s="15">
        <v>93.065505758009778</v>
      </c>
      <c r="E182" s="15">
        <v>92.06999416533985</v>
      </c>
      <c r="F182" s="15">
        <v>105.95621125131508</v>
      </c>
      <c r="G182" s="15">
        <v>72.761725799961113</v>
      </c>
      <c r="H182" s="15">
        <v>66.7</v>
      </c>
      <c r="I182" s="15">
        <v>111.98</v>
      </c>
      <c r="J182" s="15">
        <v>93.85245284299414</v>
      </c>
      <c r="K182" s="15">
        <v>2842306.2930099941</v>
      </c>
      <c r="L182" s="15">
        <v>1564396.998149999</v>
      </c>
      <c r="M182" s="15">
        <v>1277909.2948599951</v>
      </c>
      <c r="N182" s="15">
        <v>2937.0509951999989</v>
      </c>
      <c r="O182" s="15">
        <f t="shared" si="36"/>
        <v>547.38091393000047</v>
      </c>
      <c r="P182" s="15">
        <v>242.61709474000079</v>
      </c>
      <c r="Q182" s="15">
        <v>304.76381918999971</v>
      </c>
      <c r="R182" s="15">
        <v>1322.2531451099981</v>
      </c>
      <c r="S182" s="15">
        <v>1067.41693616</v>
      </c>
      <c r="T182" s="15">
        <v>114.61773158776583</v>
      </c>
      <c r="U182" s="15">
        <v>128.10558933704445</v>
      </c>
      <c r="V182" s="15">
        <v>111.76768861365103</v>
      </c>
      <c r="W182" s="15">
        <f t="shared" si="27"/>
        <v>221.87215309801326</v>
      </c>
      <c r="X182" s="15">
        <f t="shared" si="28"/>
        <v>122.11777848615856</v>
      </c>
      <c r="Y182" s="15">
        <f t="shared" si="29"/>
        <v>99.754374611854715</v>
      </c>
      <c r="Z182" s="15">
        <f t="shared" si="30"/>
        <v>26.278176024132922</v>
      </c>
      <c r="AA182" s="15">
        <f t="shared" si="31"/>
        <v>4.8974880014038753</v>
      </c>
      <c r="AB182" s="15">
        <f t="shared" si="32"/>
        <v>2.1707266004100592</v>
      </c>
      <c r="AC182" s="15">
        <f t="shared" si="33"/>
        <v>2.7267614009938166</v>
      </c>
      <c r="AD182" s="15">
        <f t="shared" si="34"/>
        <v>11.830370311053398</v>
      </c>
      <c r="AE182" s="15">
        <f t="shared" si="35"/>
        <v>9.5503177116756461</v>
      </c>
      <c r="AF182" s="15">
        <v>40005684.514080003</v>
      </c>
      <c r="AG182" s="15">
        <v>141003174.76039001</v>
      </c>
      <c r="AH182" s="15">
        <f t="shared" si="37"/>
        <v>426261.47002258484</v>
      </c>
      <c r="AI182" s="15">
        <f t="shared" si="38"/>
        <v>1502392.0045677908</v>
      </c>
      <c r="AJ182" s="15">
        <v>85.731833871823241</v>
      </c>
      <c r="AK182" s="64">
        <v>5.9564119999999998E-2</v>
      </c>
      <c r="AL182" s="15">
        <v>1459386.6113283059</v>
      </c>
      <c r="AM182" s="15">
        <f t="shared" si="41"/>
        <v>15549.797230869557</v>
      </c>
      <c r="AN182" s="15">
        <v>965.04</v>
      </c>
      <c r="AO182" s="64">
        <f t="shared" si="42"/>
        <v>10.282522947103113</v>
      </c>
      <c r="AP182" s="64">
        <v>324.55349613999624</v>
      </c>
    </row>
    <row r="183" spans="1:42">
      <c r="A183" s="31">
        <v>39479</v>
      </c>
      <c r="B183" s="14">
        <v>2008</v>
      </c>
      <c r="C183" s="14">
        <v>2</v>
      </c>
      <c r="D183" s="15">
        <v>98.088552100718715</v>
      </c>
      <c r="E183" s="15">
        <v>97.800561286371263</v>
      </c>
      <c r="F183" s="15">
        <v>109.53927803650056</v>
      </c>
      <c r="G183" s="15">
        <v>71.111833413596017</v>
      </c>
      <c r="H183" s="15">
        <v>59.7</v>
      </c>
      <c r="I183" s="15">
        <v>106.92</v>
      </c>
      <c r="J183" s="15">
        <v>95.270389554846332</v>
      </c>
      <c r="K183" s="15">
        <v>2822470.1390300123</v>
      </c>
      <c r="L183" s="15">
        <v>1407472.46376</v>
      </c>
      <c r="M183" s="15">
        <v>1414997.6752700123</v>
      </c>
      <c r="N183" s="15">
        <v>3079.0332442100016</v>
      </c>
      <c r="O183" s="15">
        <f t="shared" si="36"/>
        <v>561.9239213799998</v>
      </c>
      <c r="P183" s="15">
        <v>241.48079463999994</v>
      </c>
      <c r="Q183" s="15">
        <v>320.44312673999985</v>
      </c>
      <c r="R183" s="15">
        <v>1257.6178162200008</v>
      </c>
      <c r="S183" s="15">
        <v>1259.4915066100007</v>
      </c>
      <c r="T183" s="15">
        <v>113.26930838642657</v>
      </c>
      <c r="U183" s="15">
        <v>125.28220730609905</v>
      </c>
      <c r="V183" s="15">
        <v>110.60560807759998</v>
      </c>
      <c r="W183" s="15">
        <f t="shared" si="27"/>
        <v>225.288985540775</v>
      </c>
      <c r="X183" s="15">
        <f t="shared" si="28"/>
        <v>112.34416235349013</v>
      </c>
      <c r="Y183" s="15">
        <f t="shared" si="29"/>
        <v>112.94482318728485</v>
      </c>
      <c r="Z183" s="15">
        <f t="shared" si="30"/>
        <v>27.837948705546442</v>
      </c>
      <c r="AA183" s="15">
        <f t="shared" si="31"/>
        <v>5.0804288421411563</v>
      </c>
      <c r="AB183" s="15">
        <f t="shared" si="32"/>
        <v>2.1832599525204817</v>
      </c>
      <c r="AC183" s="15">
        <f t="shared" si="33"/>
        <v>2.8971688896206746</v>
      </c>
      <c r="AD183" s="15">
        <f t="shared" si="34"/>
        <v>11.370289789805835</v>
      </c>
      <c r="AE183" s="15">
        <f t="shared" si="35"/>
        <v>11.387230073599449</v>
      </c>
      <c r="AF183" s="15">
        <v>38826575.46153</v>
      </c>
      <c r="AG183" s="15">
        <v>143727989.37665001</v>
      </c>
      <c r="AH183" s="15">
        <f t="shared" si="37"/>
        <v>407540.84918670222</v>
      </c>
      <c r="AI183" s="15">
        <f t="shared" si="38"/>
        <v>1508632.3258278172</v>
      </c>
      <c r="AJ183" s="15">
        <v>81.43691333006241</v>
      </c>
      <c r="AK183" s="64">
        <v>5.9409249999999997E-2</v>
      </c>
      <c r="AL183" s="15">
        <v>1428471.6041247654</v>
      </c>
      <c r="AM183" s="15">
        <f t="shared" si="41"/>
        <v>14993.867567870149</v>
      </c>
      <c r="AN183" s="15">
        <v>928.06</v>
      </c>
      <c r="AO183" s="64">
        <f t="shared" si="42"/>
        <v>9.7413268103173216</v>
      </c>
      <c r="AP183" s="64">
        <v>527.35815127000114</v>
      </c>
    </row>
    <row r="184" spans="1:42">
      <c r="A184" s="31">
        <v>39508</v>
      </c>
      <c r="B184" s="14">
        <v>2008</v>
      </c>
      <c r="C184" s="14">
        <v>3</v>
      </c>
      <c r="D184" s="15">
        <v>93.26784696524247</v>
      </c>
      <c r="E184" s="15">
        <v>89.384082677087491</v>
      </c>
      <c r="F184" s="15">
        <v>108.82980476890212</v>
      </c>
      <c r="G184" s="15">
        <v>75.359771525530178</v>
      </c>
      <c r="H184" s="15">
        <v>56</v>
      </c>
      <c r="I184" s="15">
        <v>106.38</v>
      </c>
      <c r="J184" s="15">
        <v>96.039719823857837</v>
      </c>
      <c r="K184" s="15">
        <v>3007287.6700199908</v>
      </c>
      <c r="L184" s="15">
        <v>1655926.9326799992</v>
      </c>
      <c r="M184" s="15">
        <v>1351360.7373399916</v>
      </c>
      <c r="N184" s="15">
        <v>2865.8994386000008</v>
      </c>
      <c r="O184" s="15">
        <f t="shared" si="36"/>
        <v>533.75288342000022</v>
      </c>
      <c r="P184" s="15">
        <v>233.47028512000017</v>
      </c>
      <c r="Q184" s="15">
        <v>300.28259830000007</v>
      </c>
      <c r="R184" s="15">
        <v>1257.5958480299992</v>
      </c>
      <c r="S184" s="15">
        <v>1074.5507071500017</v>
      </c>
      <c r="T184" s="15">
        <v>114.40036727034408</v>
      </c>
      <c r="U184" s="15">
        <v>125.51233898259765</v>
      </c>
      <c r="V184" s="15">
        <v>109.71323080282988</v>
      </c>
      <c r="W184" s="15">
        <f t="shared" si="27"/>
        <v>239.60095831191168</v>
      </c>
      <c r="X184" s="15">
        <f t="shared" si="28"/>
        <v>131.93339763268966</v>
      </c>
      <c r="Y184" s="15">
        <f t="shared" si="29"/>
        <v>107.66756067922202</v>
      </c>
      <c r="Z184" s="15">
        <f t="shared" si="30"/>
        <v>26.121730420558169</v>
      </c>
      <c r="AA184" s="15">
        <f t="shared" si="31"/>
        <v>4.8649819125209177</v>
      </c>
      <c r="AB184" s="15">
        <f t="shared" si="32"/>
        <v>2.1280048305165593</v>
      </c>
      <c r="AC184" s="15">
        <f t="shared" si="33"/>
        <v>2.7369770820043589</v>
      </c>
      <c r="AD184" s="15">
        <f t="shared" si="34"/>
        <v>11.462572370055129</v>
      </c>
      <c r="AE184" s="15">
        <f t="shared" si="35"/>
        <v>9.7941761379821237</v>
      </c>
      <c r="AF184" s="15">
        <v>38489432.220660001</v>
      </c>
      <c r="AG184" s="15">
        <v>143468626.39238</v>
      </c>
      <c r="AH184" s="15">
        <f t="shared" si="37"/>
        <v>400765.76953006268</v>
      </c>
      <c r="AI184" s="15">
        <f t="shared" si="38"/>
        <v>1493846.7818888831</v>
      </c>
      <c r="AJ184" s="15">
        <v>79.998947448307007</v>
      </c>
      <c r="AK184" s="64">
        <v>5.7800160000000003E-2</v>
      </c>
      <c r="AL184" s="15">
        <v>1406524.9981175326</v>
      </c>
      <c r="AM184" s="15">
        <f t="shared" si="41"/>
        <v>14645.242621460968</v>
      </c>
      <c r="AN184" s="15">
        <v>896.71</v>
      </c>
      <c r="AO184" s="64">
        <f t="shared" si="42"/>
        <v>9.336866055467631</v>
      </c>
      <c r="AP184" s="64">
        <v>-11.085286689999975</v>
      </c>
    </row>
    <row r="185" spans="1:42">
      <c r="A185" s="31">
        <v>39539</v>
      </c>
      <c r="B185" s="14">
        <v>2008</v>
      </c>
      <c r="C185" s="14">
        <v>4</v>
      </c>
      <c r="D185" s="15">
        <v>100.14779221962532</v>
      </c>
      <c r="E185" s="15">
        <v>99.645319966300107</v>
      </c>
      <c r="F185" s="15">
        <v>109.29924504065646</v>
      </c>
      <c r="G185" s="15">
        <v>71.644179882250697</v>
      </c>
      <c r="H185" s="15">
        <v>65.3</v>
      </c>
      <c r="I185" s="15">
        <v>112.78</v>
      </c>
      <c r="J185" s="15">
        <v>96.722653974655486</v>
      </c>
      <c r="K185" s="15">
        <v>3365420.3001599703</v>
      </c>
      <c r="L185" s="15">
        <v>1786003.6676</v>
      </c>
      <c r="M185" s="15">
        <v>1579416.6325599703</v>
      </c>
      <c r="N185" s="15">
        <v>3390.2004382599994</v>
      </c>
      <c r="O185" s="15">
        <f t="shared" si="36"/>
        <v>644.09441706000007</v>
      </c>
      <c r="P185" s="15">
        <v>277.3702736100002</v>
      </c>
      <c r="Q185" s="15">
        <v>366.72414344999981</v>
      </c>
      <c r="R185" s="15">
        <v>1527.533963810002</v>
      </c>
      <c r="S185" s="15">
        <v>1218.5720573899978</v>
      </c>
      <c r="T185" s="15">
        <v>113.48471774014519</v>
      </c>
      <c r="U185" s="15">
        <v>124.08355043794776</v>
      </c>
      <c r="V185" s="15">
        <v>109.33943610105419</v>
      </c>
      <c r="W185" s="15">
        <f t="shared" si="27"/>
        <v>271.22211512177552</v>
      </c>
      <c r="X185" s="15">
        <f t="shared" si="28"/>
        <v>143.93557093558121</v>
      </c>
      <c r="Y185" s="15">
        <f t="shared" si="29"/>
        <v>127.28654418619426</v>
      </c>
      <c r="Z185" s="15">
        <f t="shared" si="30"/>
        <v>31.006200133743995</v>
      </c>
      <c r="AA185" s="15">
        <f t="shared" si="31"/>
        <v>5.8907786616414608</v>
      </c>
      <c r="AB185" s="15">
        <f t="shared" si="32"/>
        <v>2.536781636166916</v>
      </c>
      <c r="AC185" s="15">
        <f t="shared" si="33"/>
        <v>3.3539970254745448</v>
      </c>
      <c r="AD185" s="15">
        <f t="shared" si="34"/>
        <v>13.9705674208729</v>
      </c>
      <c r="AE185" s="15">
        <f t="shared" si="35"/>
        <v>11.144854051229636</v>
      </c>
      <c r="AF185" s="15">
        <v>38823041.046960004</v>
      </c>
      <c r="AG185" s="15">
        <v>145846161.12510002</v>
      </c>
      <c r="AH185" s="15">
        <f t="shared" si="37"/>
        <v>401385.19210952293</v>
      </c>
      <c r="AI185" s="15">
        <f t="shared" si="38"/>
        <v>1507880.0584123395</v>
      </c>
      <c r="AJ185" s="15">
        <v>78.02816086826401</v>
      </c>
      <c r="AK185" s="64">
        <v>5.8274100000000002E-2</v>
      </c>
      <c r="AL185" s="15">
        <v>1427091.1656168308</v>
      </c>
      <c r="AM185" s="15">
        <f t="shared" si="41"/>
        <v>14754.466580195118</v>
      </c>
      <c r="AN185" s="15">
        <v>938.77</v>
      </c>
      <c r="AO185" s="64">
        <f t="shared" si="42"/>
        <v>9.7057924014987069</v>
      </c>
      <c r="AP185" s="64">
        <v>-61.355351029996655</v>
      </c>
    </row>
    <row r="186" spans="1:42">
      <c r="A186" s="31">
        <v>39569</v>
      </c>
      <c r="B186" s="14">
        <v>2008</v>
      </c>
      <c r="C186" s="14">
        <v>5</v>
      </c>
      <c r="D186" s="15">
        <v>96.820700634628551</v>
      </c>
      <c r="E186" s="15">
        <v>94.867505527404646</v>
      </c>
      <c r="F186" s="15">
        <v>109.09484668153392</v>
      </c>
      <c r="G186" s="15">
        <v>74.014385012478883</v>
      </c>
      <c r="H186" s="15">
        <v>58.4</v>
      </c>
      <c r="I186" s="15">
        <v>114.87</v>
      </c>
      <c r="J186" s="15">
        <v>97.623817167760279</v>
      </c>
      <c r="K186" s="15">
        <v>3392614.9994800114</v>
      </c>
      <c r="L186" s="15">
        <v>1853629.9374299997</v>
      </c>
      <c r="M186" s="15">
        <v>1538985.0620500117</v>
      </c>
      <c r="N186" s="15">
        <v>3364.2701495699962</v>
      </c>
      <c r="O186" s="15">
        <f t="shared" si="36"/>
        <v>600.70180423999955</v>
      </c>
      <c r="P186" s="15">
        <v>257.96552469999995</v>
      </c>
      <c r="Q186" s="15">
        <v>342.73627953999966</v>
      </c>
      <c r="R186" s="15">
        <v>1600.0212758899991</v>
      </c>
      <c r="S186" s="15">
        <v>1163.5470694399985</v>
      </c>
      <c r="T186" s="15">
        <v>115.97674306820893</v>
      </c>
      <c r="U186" s="15">
        <v>126.03560683556671</v>
      </c>
      <c r="V186" s="15">
        <v>108.67317317355764</v>
      </c>
      <c r="W186" s="15">
        <f t="shared" si="27"/>
        <v>269.17909031105881</v>
      </c>
      <c r="X186" s="15">
        <f t="shared" si="28"/>
        <v>147.07192546375816</v>
      </c>
      <c r="Y186" s="15">
        <f t="shared" si="29"/>
        <v>122.10716484730065</v>
      </c>
      <c r="Z186" s="15">
        <f t="shared" si="30"/>
        <v>30.957687636460683</v>
      </c>
      <c r="AA186" s="15">
        <f t="shared" si="31"/>
        <v>5.5275997442408569</v>
      </c>
      <c r="AB186" s="15">
        <f t="shared" si="32"/>
        <v>2.3737737397988128</v>
      </c>
      <c r="AC186" s="15">
        <f t="shared" si="33"/>
        <v>3.1538260044420441</v>
      </c>
      <c r="AD186" s="15">
        <f t="shared" si="34"/>
        <v>14.723240604511181</v>
      </c>
      <c r="AE186" s="15">
        <f t="shared" si="35"/>
        <v>10.706847287708653</v>
      </c>
      <c r="AF186" s="15">
        <v>37468814.968889996</v>
      </c>
      <c r="AG186" s="15">
        <v>143870385.67601001</v>
      </c>
      <c r="AH186" s="15">
        <f t="shared" si="37"/>
        <v>383808.13264556369</v>
      </c>
      <c r="AI186" s="15">
        <f t="shared" si="38"/>
        <v>1473722.1904443458</v>
      </c>
      <c r="AJ186" s="15">
        <v>76.628672648909614</v>
      </c>
      <c r="AK186" s="64">
        <v>5.6204669999999998E-2</v>
      </c>
      <c r="AL186" s="15">
        <v>1413785.2138131552</v>
      </c>
      <c r="AM186" s="15">
        <f t="shared" si="41"/>
        <v>14481.970228470536</v>
      </c>
      <c r="AN186" s="15">
        <v>1012.73</v>
      </c>
      <c r="AO186" s="64">
        <f t="shared" si="42"/>
        <v>10.373800465717176</v>
      </c>
      <c r="AP186" s="64">
        <v>-99.714639959999204</v>
      </c>
    </row>
    <row r="187" spans="1:42">
      <c r="A187" s="31">
        <v>39600</v>
      </c>
      <c r="B187" s="14">
        <v>2008</v>
      </c>
      <c r="C187" s="14">
        <v>6</v>
      </c>
      <c r="D187" s="15">
        <v>93.590913799217887</v>
      </c>
      <c r="E187" s="15">
        <v>92.938174008933643</v>
      </c>
      <c r="F187" s="15">
        <v>108.3725573999548</v>
      </c>
      <c r="G187" s="15">
        <v>72.554350088692445</v>
      </c>
      <c r="H187" s="15">
        <v>52.7</v>
      </c>
      <c r="I187" s="15">
        <v>114.59</v>
      </c>
      <c r="J187" s="15">
        <v>98.465498737746557</v>
      </c>
      <c r="K187" s="15">
        <v>3675654.3324099933</v>
      </c>
      <c r="L187" s="15">
        <v>2262865.2582400003</v>
      </c>
      <c r="M187" s="15">
        <v>1412789.0741699929</v>
      </c>
      <c r="N187" s="15">
        <v>3295.2172313200022</v>
      </c>
      <c r="O187" s="15">
        <f t="shared" si="36"/>
        <v>595.27857587999961</v>
      </c>
      <c r="P187" s="15">
        <v>257.78924859999961</v>
      </c>
      <c r="Q187" s="15">
        <v>337.48932728000005</v>
      </c>
      <c r="R187" s="15">
        <v>1526.8561986800003</v>
      </c>
      <c r="S187" s="15">
        <v>1173.0824567600021</v>
      </c>
      <c r="T187" s="15">
        <v>115.620665647858</v>
      </c>
      <c r="U187" s="15">
        <v>124.16865110249668</v>
      </c>
      <c r="V187" s="15">
        <v>107.39312942607768</v>
      </c>
      <c r="W187" s="15">
        <f t="shared" si="27"/>
        <v>296.02112125514475</v>
      </c>
      <c r="X187" s="15">
        <f t="shared" si="28"/>
        <v>182.24126928560156</v>
      </c>
      <c r="Y187" s="15">
        <f t="shared" si="29"/>
        <v>113.7798519695432</v>
      </c>
      <c r="Z187" s="15">
        <f t="shared" si="30"/>
        <v>30.683687577874444</v>
      </c>
      <c r="AA187" s="15">
        <f t="shared" si="31"/>
        <v>5.5429856552392396</v>
      </c>
      <c r="AB187" s="15">
        <f t="shared" si="32"/>
        <v>2.4004258929566316</v>
      </c>
      <c r="AC187" s="15">
        <f t="shared" si="33"/>
        <v>3.1425597622826085</v>
      </c>
      <c r="AD187" s="15">
        <f t="shared" si="34"/>
        <v>14.217447678819966</v>
      </c>
      <c r="AE187" s="15">
        <f t="shared" si="35"/>
        <v>10.923254243815238</v>
      </c>
      <c r="AF187" s="15">
        <v>39373608.88233</v>
      </c>
      <c r="AG187" s="15">
        <v>146255343.72623</v>
      </c>
      <c r="AH187" s="15">
        <f t="shared" si="37"/>
        <v>399872.13173212926</v>
      </c>
      <c r="AI187" s="15">
        <f t="shared" si="38"/>
        <v>1485346.0917896442</v>
      </c>
      <c r="AJ187" s="15">
        <v>74.740177035593263</v>
      </c>
      <c r="AK187" s="64">
        <v>4.7722870000000001E-2</v>
      </c>
      <c r="AL187" s="15">
        <v>1409109.228347651</v>
      </c>
      <c r="AM187" s="15">
        <f t="shared" si="41"/>
        <v>14310.690002197405</v>
      </c>
      <c r="AN187" s="15">
        <v>980.01</v>
      </c>
      <c r="AO187" s="64">
        <f t="shared" si="42"/>
        <v>9.9528262443494331</v>
      </c>
      <c r="AP187" s="64">
        <v>-95.127679109999917</v>
      </c>
    </row>
    <row r="188" spans="1:42">
      <c r="A188" s="31">
        <v>39630</v>
      </c>
      <c r="B188" s="14">
        <v>2008</v>
      </c>
      <c r="C188" s="14">
        <v>7</v>
      </c>
      <c r="D188" s="15">
        <v>99.523782585935933</v>
      </c>
      <c r="E188" s="15">
        <v>99.552497439655099</v>
      </c>
      <c r="F188" s="15">
        <v>107.761260167099</v>
      </c>
      <c r="G188" s="15">
        <v>77.462529005885102</v>
      </c>
      <c r="H188" s="15">
        <v>85.1</v>
      </c>
      <c r="I188" s="15">
        <v>116.29</v>
      </c>
      <c r="J188" s="15">
        <v>98.940046731839871</v>
      </c>
      <c r="K188" s="15">
        <v>3801685.2262100019</v>
      </c>
      <c r="L188" s="15">
        <v>2124399.2783399997</v>
      </c>
      <c r="M188" s="15">
        <v>1677285.9478700021</v>
      </c>
      <c r="N188" s="15">
        <v>3446.5700927199973</v>
      </c>
      <c r="O188" s="15">
        <f t="shared" si="36"/>
        <v>655.29354605000071</v>
      </c>
      <c r="P188" s="15">
        <v>316.79364760000038</v>
      </c>
      <c r="Q188" s="15">
        <v>338.49989845000039</v>
      </c>
      <c r="R188" s="15">
        <v>1585.0045359899973</v>
      </c>
      <c r="S188" s="15">
        <v>1206.2720106799986</v>
      </c>
      <c r="T188" s="15">
        <v>124.18356931508036</v>
      </c>
      <c r="U188" s="15">
        <v>136.09741452815959</v>
      </c>
      <c r="V188" s="15">
        <v>109.59373714154668</v>
      </c>
      <c r="W188" s="15">
        <f t="shared" si="27"/>
        <v>279.33559497733177</v>
      </c>
      <c r="X188" s="15">
        <f t="shared" si="28"/>
        <v>156.09402174943193</v>
      </c>
      <c r="Y188" s="15">
        <f t="shared" si="29"/>
        <v>123.24157322789985</v>
      </c>
      <c r="Z188" s="15">
        <f t="shared" si="30"/>
        <v>31.44860447881754</v>
      </c>
      <c r="AA188" s="15">
        <f t="shared" si="31"/>
        <v>5.9792973863428989</v>
      </c>
      <c r="AB188" s="15">
        <f t="shared" si="32"/>
        <v>2.8906181672666476</v>
      </c>
      <c r="AC188" s="15">
        <f t="shared" si="33"/>
        <v>3.0886792190762513</v>
      </c>
      <c r="AD188" s="15">
        <f t="shared" si="34"/>
        <v>14.462546650296922</v>
      </c>
      <c r="AE188" s="15">
        <f t="shared" si="35"/>
        <v>11.006760442177715</v>
      </c>
      <c r="AF188" s="15">
        <v>40011499.696419999</v>
      </c>
      <c r="AG188" s="15">
        <v>148814979.87375</v>
      </c>
      <c r="AH188" s="15">
        <f t="shared" si="37"/>
        <v>404401.46349298122</v>
      </c>
      <c r="AI188" s="15">
        <f t="shared" si="38"/>
        <v>1504092.4760940091</v>
      </c>
      <c r="AJ188" s="15">
        <v>77.205968008750887</v>
      </c>
      <c r="AK188" s="64">
        <v>5.1303370000000001E-2</v>
      </c>
      <c r="AL188" s="15">
        <v>1423012.4087026466</v>
      </c>
      <c r="AM188" s="15">
        <f t="shared" si="41"/>
        <v>14382.572635724331</v>
      </c>
      <c r="AN188" s="15">
        <v>924.12</v>
      </c>
      <c r="AO188" s="64">
        <f t="shared" si="42"/>
        <v>9.3402017739557941</v>
      </c>
      <c r="AP188" s="64">
        <v>-60.660178979996545</v>
      </c>
    </row>
    <row r="189" spans="1:42">
      <c r="A189" s="31">
        <v>39661</v>
      </c>
      <c r="B189" s="14">
        <v>2008</v>
      </c>
      <c r="C189" s="14">
        <v>8</v>
      </c>
      <c r="D189" s="15">
        <v>93.309309586690603</v>
      </c>
      <c r="E189" s="15">
        <v>92.519488501494507</v>
      </c>
      <c r="F189" s="15">
        <v>107.87625094671932</v>
      </c>
      <c r="G189" s="15">
        <v>75.006413574453759</v>
      </c>
      <c r="H189" s="15">
        <v>55.5</v>
      </c>
      <c r="I189" s="15">
        <v>116.94</v>
      </c>
      <c r="J189" s="15">
        <v>99.129317899175447</v>
      </c>
      <c r="K189" s="15">
        <v>3294187.1466500014</v>
      </c>
      <c r="L189" s="15">
        <v>1839433.4661099999</v>
      </c>
      <c r="M189" s="15">
        <v>1454753.6805400015</v>
      </c>
      <c r="N189" s="15">
        <v>3406.3960174800009</v>
      </c>
      <c r="O189" s="15">
        <f t="shared" si="36"/>
        <v>598.66869962000033</v>
      </c>
      <c r="P189" s="15">
        <v>282.60250806000045</v>
      </c>
      <c r="Q189" s="15">
        <v>316.06619155999988</v>
      </c>
      <c r="R189" s="15">
        <v>1752.4013692599997</v>
      </c>
      <c r="S189" s="15">
        <v>1055.3259486000006</v>
      </c>
      <c r="T189" s="15">
        <v>124.63437761456193</v>
      </c>
      <c r="U189" s="15">
        <v>139.18727008975333</v>
      </c>
      <c r="V189" s="15">
        <v>111.67646740307634</v>
      </c>
      <c r="W189" s="15">
        <f t="shared" si="27"/>
        <v>236.67301934478508</v>
      </c>
      <c r="X189" s="15">
        <f t="shared" si="28"/>
        <v>132.1552944406383</v>
      </c>
      <c r="Y189" s="15">
        <f t="shared" si="29"/>
        <v>104.51772490414677</v>
      </c>
      <c r="Z189" s="15">
        <f t="shared" si="30"/>
        <v>30.502361837657528</v>
      </c>
      <c r="AA189" s="15">
        <f t="shared" si="31"/>
        <v>5.3607417349548863</v>
      </c>
      <c r="AB189" s="15">
        <f t="shared" si="32"/>
        <v>2.5305466284136386</v>
      </c>
      <c r="AC189" s="15">
        <f t="shared" si="33"/>
        <v>2.8301951065412481</v>
      </c>
      <c r="AD189" s="15">
        <f t="shared" si="34"/>
        <v>15.69176935848999</v>
      </c>
      <c r="AE189" s="15">
        <f t="shared" si="35"/>
        <v>9.4498507442126485</v>
      </c>
      <c r="AF189" s="15">
        <v>39099089.959650002</v>
      </c>
      <c r="AG189" s="15">
        <v>150595543.00742999</v>
      </c>
      <c r="AH189" s="15">
        <f t="shared" si="37"/>
        <v>394425.08824097563</v>
      </c>
      <c r="AI189" s="15">
        <f t="shared" si="38"/>
        <v>1519182.6817632387</v>
      </c>
      <c r="AJ189" s="15">
        <v>78.582035724749517</v>
      </c>
      <c r="AK189" s="64">
        <v>2.624309E-2</v>
      </c>
      <c r="AL189" s="15">
        <v>1449645.1754591344</v>
      </c>
      <c r="AM189" s="15">
        <f t="shared" si="41"/>
        <v>14623.778375369942</v>
      </c>
      <c r="AN189" s="15">
        <v>947.95</v>
      </c>
      <c r="AO189" s="64">
        <f t="shared" si="42"/>
        <v>9.5627612505531534</v>
      </c>
      <c r="AP189" s="64">
        <v>184.85730988999649</v>
      </c>
    </row>
    <row r="190" spans="1:42">
      <c r="A190" s="31">
        <v>39692</v>
      </c>
      <c r="B190" s="14">
        <v>2008</v>
      </c>
      <c r="C190" s="14">
        <v>9</v>
      </c>
      <c r="D190" s="15">
        <v>99.948304069935915</v>
      </c>
      <c r="E190" s="15">
        <v>102.83560082830236</v>
      </c>
      <c r="F190" s="15">
        <v>108.92324139424841</v>
      </c>
      <c r="G190" s="15">
        <v>76.519557303357658</v>
      </c>
      <c r="H190" s="15">
        <v>79</v>
      </c>
      <c r="I190" s="15">
        <v>120.63</v>
      </c>
      <c r="J190" s="15">
        <v>98.94017135439347</v>
      </c>
      <c r="K190" s="15">
        <v>3133994.126069996</v>
      </c>
      <c r="L190" s="15">
        <v>1789547.5852999999</v>
      </c>
      <c r="M190" s="15">
        <v>1344446.5407699961</v>
      </c>
      <c r="N190" s="15">
        <v>3795.2793256899959</v>
      </c>
      <c r="O190" s="15">
        <f t="shared" si="36"/>
        <v>734.12874339999962</v>
      </c>
      <c r="P190" s="15">
        <v>326.42114439999955</v>
      </c>
      <c r="Q190" s="15">
        <v>407.70759900000013</v>
      </c>
      <c r="R190" s="15">
        <v>1666.4209983699977</v>
      </c>
      <c r="S190" s="15">
        <v>1394.7295839199985</v>
      </c>
      <c r="T190" s="15">
        <v>127.66978880736694</v>
      </c>
      <c r="U190" s="15">
        <v>149.55659664697336</v>
      </c>
      <c r="V190" s="15">
        <v>117.14329446618734</v>
      </c>
      <c r="W190" s="15">
        <f t="shared" si="27"/>
        <v>209.55238326716898</v>
      </c>
      <c r="X190" s="15">
        <f t="shared" si="28"/>
        <v>119.65688076763385</v>
      </c>
      <c r="Y190" s="15">
        <f t="shared" si="29"/>
        <v>89.895502499535127</v>
      </c>
      <c r="Z190" s="15">
        <f t="shared" si="30"/>
        <v>32.398604998986762</v>
      </c>
      <c r="AA190" s="15">
        <f t="shared" si="31"/>
        <v>6.2669292915600998</v>
      </c>
      <c r="AB190" s="15">
        <f t="shared" si="32"/>
        <v>2.7865115616516909</v>
      </c>
      <c r="AC190" s="15">
        <f t="shared" si="33"/>
        <v>3.4804177299084098</v>
      </c>
      <c r="AD190" s="15">
        <f t="shared" si="34"/>
        <v>14.225492000747849</v>
      </c>
      <c r="AE190" s="15">
        <f t="shared" si="35"/>
        <v>11.906183706678817</v>
      </c>
      <c r="AF190" s="15">
        <v>38726298.46305</v>
      </c>
      <c r="AG190" s="15">
        <v>151887174.91314</v>
      </c>
      <c r="AH190" s="15">
        <f t="shared" si="37"/>
        <v>391411.27342842775</v>
      </c>
      <c r="AI190" s="15">
        <f t="shared" si="38"/>
        <v>1535141.6197683329</v>
      </c>
      <c r="AJ190" s="15">
        <v>87.634681319286301</v>
      </c>
      <c r="AK190" s="64">
        <v>4.5378639999999998E-2</v>
      </c>
      <c r="AL190" s="15">
        <v>1505106.6458582734</v>
      </c>
      <c r="AM190" s="15">
        <f t="shared" si="41"/>
        <v>15212.290672785848</v>
      </c>
      <c r="AN190" s="15">
        <v>992.77</v>
      </c>
      <c r="AO190" s="64">
        <f t="shared" si="42"/>
        <v>10.034043669117981</v>
      </c>
      <c r="AP190" s="64">
        <v>876.03376367000055</v>
      </c>
    </row>
    <row r="191" spans="1:42">
      <c r="A191" s="31">
        <v>39722</v>
      </c>
      <c r="B191" s="14">
        <v>2008</v>
      </c>
      <c r="C191" s="14">
        <v>10</v>
      </c>
      <c r="D191" s="15">
        <v>100.22668428291456</v>
      </c>
      <c r="E191" s="15">
        <v>100.57266008350373</v>
      </c>
      <c r="F191" s="15">
        <v>108.82385083133792</v>
      </c>
      <c r="G191" s="15">
        <v>75.104548095250721</v>
      </c>
      <c r="H191" s="15">
        <v>60.2</v>
      </c>
      <c r="I191" s="15">
        <v>127.72</v>
      </c>
      <c r="J191" s="15">
        <v>99.282653507914517</v>
      </c>
      <c r="K191" s="15">
        <v>2981105.3178899805</v>
      </c>
      <c r="L191" s="15">
        <v>1400731.1342699998</v>
      </c>
      <c r="M191" s="15">
        <v>1580374.1836199807</v>
      </c>
      <c r="N191" s="15">
        <v>3728.0051449800017</v>
      </c>
      <c r="O191" s="15">
        <f t="shared" si="36"/>
        <v>765.16838662999919</v>
      </c>
      <c r="P191" s="15">
        <v>349.7451900399995</v>
      </c>
      <c r="Q191" s="15">
        <v>415.42319658999969</v>
      </c>
      <c r="R191" s="15">
        <v>1735.4792845400007</v>
      </c>
      <c r="S191" s="15">
        <v>1227.357473810001</v>
      </c>
      <c r="T191" s="15">
        <v>127.52261040064062</v>
      </c>
      <c r="U191" s="15">
        <v>155.98478186378503</v>
      </c>
      <c r="V191" s="15">
        <v>122.31931370736859</v>
      </c>
      <c r="W191" s="15">
        <f t="shared" si="27"/>
        <v>191.11513843018705</v>
      </c>
      <c r="X191" s="15">
        <f t="shared" si="28"/>
        <v>89.799217432197949</v>
      </c>
      <c r="Y191" s="15">
        <f t="shared" si="29"/>
        <v>101.31592099798911</v>
      </c>
      <c r="Z191" s="15">
        <f t="shared" si="30"/>
        <v>30.477649293379123</v>
      </c>
      <c r="AA191" s="15">
        <f t="shared" si="31"/>
        <v>6.2554993437958188</v>
      </c>
      <c r="AB191" s="15">
        <f t="shared" si="32"/>
        <v>2.8592801859297108</v>
      </c>
      <c r="AC191" s="15">
        <f t="shared" si="33"/>
        <v>3.3962191578661085</v>
      </c>
      <c r="AD191" s="15">
        <f t="shared" si="34"/>
        <v>14.188105148234284</v>
      </c>
      <c r="AE191" s="15">
        <f t="shared" si="35"/>
        <v>10.034044801349014</v>
      </c>
      <c r="AF191" s="15">
        <v>40286531.34544</v>
      </c>
      <c r="AG191" s="15">
        <v>156973554.87527001</v>
      </c>
      <c r="AH191" s="15">
        <f t="shared" si="37"/>
        <v>405776.13431966217</v>
      </c>
      <c r="AI191" s="15">
        <f t="shared" si="38"/>
        <v>1581077.3516720778</v>
      </c>
      <c r="AJ191" s="15">
        <v>94.022973355682709</v>
      </c>
      <c r="AK191" s="64">
        <v>2.639041E-2</v>
      </c>
      <c r="AL191" s="15">
        <v>1533131.8247843655</v>
      </c>
      <c r="AM191" s="15">
        <f t="shared" si="41"/>
        <v>15442.091549881357</v>
      </c>
      <c r="AN191" s="15">
        <v>823.44</v>
      </c>
      <c r="AO191" s="64">
        <f t="shared" si="42"/>
        <v>8.2938959718110059</v>
      </c>
      <c r="AP191" s="64">
        <v>-312.66241672999604</v>
      </c>
    </row>
    <row r="192" spans="1:42">
      <c r="A192" s="31">
        <v>39753</v>
      </c>
      <c r="B192" s="14">
        <v>2008</v>
      </c>
      <c r="C192" s="14">
        <v>11</v>
      </c>
      <c r="D192" s="15">
        <v>94.645734689029226</v>
      </c>
      <c r="E192" s="15">
        <v>96.034454436865275</v>
      </c>
      <c r="F192" s="15">
        <v>109.51895875875135</v>
      </c>
      <c r="G192" s="15">
        <v>75.617429615208621</v>
      </c>
      <c r="H192" s="15">
        <v>49.1</v>
      </c>
      <c r="I192" s="15">
        <v>126.77</v>
      </c>
      <c r="J192" s="15">
        <v>99.559667182531385</v>
      </c>
      <c r="K192" s="15">
        <v>2245378.7265300006</v>
      </c>
      <c r="L192" s="15">
        <v>879129.98099000019</v>
      </c>
      <c r="M192" s="15">
        <v>1366248.7455400005</v>
      </c>
      <c r="N192" s="15">
        <v>3295.3951831400018</v>
      </c>
      <c r="O192" s="15">
        <f t="shared" si="36"/>
        <v>692.8317939899996</v>
      </c>
      <c r="P192" s="15">
        <v>316.93591173999977</v>
      </c>
      <c r="Q192" s="15">
        <v>375.89588224999977</v>
      </c>
      <c r="R192" s="15">
        <v>1303.6108844300024</v>
      </c>
      <c r="S192" s="15">
        <v>1298.9525047200004</v>
      </c>
      <c r="T192" s="15">
        <v>124.15868543201007</v>
      </c>
      <c r="U192" s="15">
        <v>153.04755397721701</v>
      </c>
      <c r="V192" s="15">
        <v>123.26769846562739</v>
      </c>
      <c r="W192" s="15">
        <f t="shared" si="27"/>
        <v>146.71118016458158</v>
      </c>
      <c r="X192" s="15">
        <f t="shared" si="28"/>
        <v>57.441622433303927</v>
      </c>
      <c r="Y192" s="15">
        <f t="shared" si="29"/>
        <v>89.269557731277644</v>
      </c>
      <c r="Z192" s="15">
        <f t="shared" si="30"/>
        <v>26.733647372015362</v>
      </c>
      <c r="AA192" s="15">
        <f t="shared" si="31"/>
        <v>5.6205461983472693</v>
      </c>
      <c r="AB192" s="15">
        <f t="shared" si="32"/>
        <v>2.5711189199202567</v>
      </c>
      <c r="AC192" s="15">
        <f t="shared" si="33"/>
        <v>3.0494272784270127</v>
      </c>
      <c r="AD192" s="15">
        <f t="shared" si="34"/>
        <v>10.575445965623413</v>
      </c>
      <c r="AE192" s="15">
        <f t="shared" si="35"/>
        <v>10.537655208044686</v>
      </c>
      <c r="AF192" s="15">
        <v>41488135.325900003</v>
      </c>
      <c r="AG192" s="15">
        <v>160335982.59538001</v>
      </c>
      <c r="AH192" s="15">
        <f t="shared" si="37"/>
        <v>416716.29184774397</v>
      </c>
      <c r="AI192" s="15">
        <f t="shared" si="38"/>
        <v>1610451.1709688837</v>
      </c>
      <c r="AJ192" s="15">
        <v>92.585196597436408</v>
      </c>
      <c r="AK192" s="64">
        <v>2.4775080000000001E-2</v>
      </c>
      <c r="AL192" s="15">
        <v>1591032.1082589175</v>
      </c>
      <c r="AM192" s="15">
        <f t="shared" si="41"/>
        <v>15980.689302043769</v>
      </c>
      <c r="AN192" s="15">
        <v>771.33</v>
      </c>
      <c r="AO192" s="64">
        <f t="shared" si="42"/>
        <v>7.7474144081443521</v>
      </c>
      <c r="AP192" s="64">
        <v>1006.6057153699981</v>
      </c>
    </row>
    <row r="193" spans="1:42">
      <c r="A193" s="31">
        <v>39783</v>
      </c>
      <c r="B193" s="14">
        <v>2008</v>
      </c>
      <c r="C193" s="14">
        <v>12</v>
      </c>
      <c r="D193" s="15">
        <v>94.898237896796729</v>
      </c>
      <c r="E193" s="15">
        <v>100.43186202471961</v>
      </c>
      <c r="F193" s="15">
        <v>105.05436782387154</v>
      </c>
      <c r="G193" s="15">
        <v>103.27174043870049</v>
      </c>
      <c r="H193" s="15">
        <v>60.5</v>
      </c>
      <c r="I193" s="15">
        <v>129.02000000000001</v>
      </c>
      <c r="J193" s="15">
        <v>100</v>
      </c>
      <c r="K193" s="15">
        <v>2224271.0099300146</v>
      </c>
      <c r="L193" s="15">
        <v>792753.97081000009</v>
      </c>
      <c r="M193" s="15">
        <v>1431517.0391200145</v>
      </c>
      <c r="N193" s="15">
        <v>3065.5232661600007</v>
      </c>
      <c r="O193" s="15">
        <f t="shared" si="36"/>
        <v>643.33306839999955</v>
      </c>
      <c r="P193" s="15">
        <v>302.70006161999959</v>
      </c>
      <c r="Q193" s="15">
        <v>340.63300677999996</v>
      </c>
      <c r="R193" s="15">
        <v>1168.5693987000004</v>
      </c>
      <c r="S193" s="15">
        <v>1253.6207990600005</v>
      </c>
      <c r="T193" s="15">
        <v>114.73247395286563</v>
      </c>
      <c r="U193" s="15">
        <v>138.97885860016223</v>
      </c>
      <c r="V193" s="15">
        <v>121.13297466004045</v>
      </c>
      <c r="W193" s="15">
        <f t="shared" si="27"/>
        <v>160.04383920932693</v>
      </c>
      <c r="X193" s="15">
        <f t="shared" si="28"/>
        <v>57.041335552389889</v>
      </c>
      <c r="Y193" s="15">
        <f t="shared" si="29"/>
        <v>103.00250365693704</v>
      </c>
      <c r="Z193" s="15">
        <f t="shared" si="30"/>
        <v>25.307091440323234</v>
      </c>
      <c r="AA193" s="15">
        <f t="shared" si="31"/>
        <v>5.3109656574150277</v>
      </c>
      <c r="AB193" s="15">
        <f t="shared" si="32"/>
        <v>2.498907192443073</v>
      </c>
      <c r="AC193" s="15">
        <f t="shared" si="33"/>
        <v>2.8120584649719542</v>
      </c>
      <c r="AD193" s="15">
        <f t="shared" si="34"/>
        <v>9.6469966330769061</v>
      </c>
      <c r="AE193" s="15">
        <f t="shared" si="35"/>
        <v>10.349129149831297</v>
      </c>
      <c r="AF193" s="15">
        <v>49095537.907920003</v>
      </c>
      <c r="AG193" s="15">
        <v>168764174.21099001</v>
      </c>
      <c r="AH193" s="15">
        <f t="shared" si="37"/>
        <v>490955.37907920004</v>
      </c>
      <c r="AI193" s="15">
        <f t="shared" si="38"/>
        <v>1687641.7421099001</v>
      </c>
      <c r="AJ193" s="15">
        <v>89.548244005711666</v>
      </c>
      <c r="AK193" s="64">
        <v>2.3991229999999999E-2</v>
      </c>
      <c r="AL193" s="15">
        <v>1617954.9539493863</v>
      </c>
      <c r="AM193" s="15">
        <f t="shared" si="41"/>
        <v>16179.549539493863</v>
      </c>
      <c r="AN193" s="15">
        <v>844.54</v>
      </c>
      <c r="AO193" s="64">
        <f t="shared" si="42"/>
        <v>8.4453999999999994</v>
      </c>
      <c r="AP193" s="64">
        <v>336.65722848000223</v>
      </c>
    </row>
    <row r="194" spans="1:42">
      <c r="A194" s="31">
        <v>39814</v>
      </c>
      <c r="B194" s="14">
        <v>2009</v>
      </c>
      <c r="C194" s="14">
        <v>1</v>
      </c>
      <c r="D194" s="15">
        <v>85.159328968115048</v>
      </c>
      <c r="E194" s="15">
        <v>83.403618452497085</v>
      </c>
      <c r="F194" s="15">
        <v>100.36476222609733</v>
      </c>
      <c r="G194" s="15">
        <v>69.69277363920628</v>
      </c>
      <c r="H194" s="15">
        <v>46.9</v>
      </c>
      <c r="I194" s="15">
        <v>111.68</v>
      </c>
      <c r="J194" s="15">
        <v>100.58932786023118</v>
      </c>
      <c r="K194" s="15">
        <v>2525697.8928699973</v>
      </c>
      <c r="L194" s="15">
        <v>1414607.4558699999</v>
      </c>
      <c r="M194" s="15">
        <v>1111090.4369999974</v>
      </c>
      <c r="N194" s="15">
        <v>2783.3973733599992</v>
      </c>
      <c r="O194" s="15">
        <f t="shared" si="36"/>
        <v>497.04943626000011</v>
      </c>
      <c r="P194" s="15">
        <v>250.75837247000021</v>
      </c>
      <c r="Q194" s="15">
        <v>246.29106378999987</v>
      </c>
      <c r="R194" s="15">
        <v>983.62127362000024</v>
      </c>
      <c r="S194" s="15">
        <v>1302.7266634799985</v>
      </c>
      <c r="T194" s="15">
        <v>108.57712457961001</v>
      </c>
      <c r="U194" s="15">
        <v>130.46691211567466</v>
      </c>
      <c r="V194" s="15">
        <v>120.16058872512762</v>
      </c>
      <c r="W194" s="15">
        <f t="shared" ref="W194:W257" si="43">K194/$U194/100</f>
        <v>193.58915236919697</v>
      </c>
      <c r="X194" s="15">
        <f t="shared" ref="X194:X257" si="44">L194/$U194/100</f>
        <v>108.42652998606879</v>
      </c>
      <c r="Y194" s="15">
        <f t="shared" ref="Y194:Y257" si="45">M194/$U194/100</f>
        <v>85.162622383128195</v>
      </c>
      <c r="Z194" s="15">
        <f t="shared" ref="Z194:Z257" si="46">N194/$V194</f>
        <v>23.163979162312007</v>
      </c>
      <c r="AA194" s="15">
        <f t="shared" ref="AA194:AA257" si="47">O194/$V194</f>
        <v>4.1365429508424052</v>
      </c>
      <c r="AB194" s="15">
        <f t="shared" ref="AB194:AB257" si="48">P194/$V194</f>
        <v>2.0868603851768777</v>
      </c>
      <c r="AC194" s="15">
        <f t="shared" ref="AC194:AC257" si="49">Q194/$V194</f>
        <v>2.0496825656655275</v>
      </c>
      <c r="AD194" s="15">
        <f t="shared" ref="AD194:AD257" si="50">R194/$V194</f>
        <v>8.1858892674874877</v>
      </c>
      <c r="AE194" s="15">
        <f t="shared" ref="AE194:AE257" si="51">S194/$V194</f>
        <v>10.841546943982109</v>
      </c>
      <c r="AF194" s="15">
        <v>43213754.426320001</v>
      </c>
      <c r="AG194" s="15">
        <v>166090516.13797</v>
      </c>
      <c r="AH194" s="15">
        <f t="shared" si="37"/>
        <v>429605.75784307352</v>
      </c>
      <c r="AI194" s="15">
        <f t="shared" si="38"/>
        <v>1651174.3310259781</v>
      </c>
      <c r="AJ194" s="15">
        <v>89.486405769647092</v>
      </c>
      <c r="AK194" s="64">
        <v>1.441447E-2</v>
      </c>
      <c r="AL194" s="15">
        <v>1616941.9357885106</v>
      </c>
      <c r="AM194" s="15">
        <f t="shared" si="41"/>
        <v>16074.686750419991</v>
      </c>
      <c r="AN194" s="15">
        <v>856</v>
      </c>
      <c r="AO194" s="64">
        <f t="shared" si="42"/>
        <v>8.509849088458088</v>
      </c>
      <c r="AP194" s="64">
        <v>-313.40100392000249</v>
      </c>
    </row>
    <row r="195" spans="1:42">
      <c r="A195" s="31">
        <v>39845</v>
      </c>
      <c r="B195" s="14">
        <v>2009</v>
      </c>
      <c r="C195" s="14">
        <v>2</v>
      </c>
      <c r="D195" s="15">
        <v>86.788578778596985</v>
      </c>
      <c r="E195" s="15">
        <v>88.710655283756012</v>
      </c>
      <c r="F195" s="15">
        <v>102.50011994144705</v>
      </c>
      <c r="G195" s="15">
        <v>68.048517828395902</v>
      </c>
      <c r="H195" s="15">
        <v>40.9</v>
      </c>
      <c r="I195" s="15">
        <v>107.18</v>
      </c>
      <c r="J195" s="15">
        <v>101.43128529111719</v>
      </c>
      <c r="K195" s="15">
        <v>2340117.6225299989</v>
      </c>
      <c r="L195" s="15">
        <v>990819.94253</v>
      </c>
      <c r="M195" s="15">
        <v>1349297.6799999988</v>
      </c>
      <c r="N195" s="15">
        <v>2527.1727783000006</v>
      </c>
      <c r="O195" s="15">
        <f t="shared" ref="O195:O258" si="52">P195+Q195</f>
        <v>507.06873160000021</v>
      </c>
      <c r="P195" s="15">
        <v>239.74101421000015</v>
      </c>
      <c r="Q195" s="15">
        <v>267.32771739000003</v>
      </c>
      <c r="R195" s="15">
        <v>902.02444342999922</v>
      </c>
      <c r="S195" s="15">
        <v>1118.0796032700009</v>
      </c>
      <c r="T195" s="15">
        <v>117.16237668027483</v>
      </c>
      <c r="U195" s="15">
        <v>145.50202782600022</v>
      </c>
      <c r="V195" s="15">
        <v>124.18835461409394</v>
      </c>
      <c r="W195" s="15">
        <f t="shared" si="43"/>
        <v>160.83058480315117</v>
      </c>
      <c r="X195" s="15">
        <f t="shared" si="44"/>
        <v>68.096641492507587</v>
      </c>
      <c r="Y195" s="15">
        <f t="shared" si="45"/>
        <v>92.733943310643568</v>
      </c>
      <c r="Z195" s="15">
        <f t="shared" si="46"/>
        <v>20.349514945688764</v>
      </c>
      <c r="AA195" s="15">
        <f t="shared" si="47"/>
        <v>4.0830618392173603</v>
      </c>
      <c r="AB195" s="15">
        <f t="shared" si="48"/>
        <v>1.9304629242812459</v>
      </c>
      <c r="AC195" s="15">
        <f t="shared" si="49"/>
        <v>2.1525989149361147</v>
      </c>
      <c r="AD195" s="15">
        <f t="shared" si="50"/>
        <v>7.2633577136356546</v>
      </c>
      <c r="AE195" s="15">
        <f t="shared" si="51"/>
        <v>9.0030953928357462</v>
      </c>
      <c r="AF195" s="15">
        <v>43421032.615669996</v>
      </c>
      <c r="AG195" s="15">
        <v>169361192.14778998</v>
      </c>
      <c r="AH195" s="15">
        <f t="shared" ref="AH195:AH258" si="53">AF195/$J195</f>
        <v>428083.23379761586</v>
      </c>
      <c r="AI195" s="15">
        <f t="shared" ref="AI195:AI258" si="54">AG195/$J195</f>
        <v>1669713.5569337178</v>
      </c>
      <c r="AJ195" s="15">
        <v>98.152900346141038</v>
      </c>
      <c r="AK195" s="64">
        <v>1.6836009999999998E-2</v>
      </c>
      <c r="AL195" s="15">
        <v>1602474.8688576727</v>
      </c>
      <c r="AM195" s="15">
        <f t="shared" si="41"/>
        <v>15798.625288621959</v>
      </c>
      <c r="AN195" s="15">
        <v>859.6</v>
      </c>
      <c r="AO195" s="64">
        <f t="shared" si="42"/>
        <v>8.4747028249998841</v>
      </c>
      <c r="AP195" s="64">
        <v>-238.39334408000059</v>
      </c>
    </row>
    <row r="196" spans="1:42">
      <c r="A196" s="31">
        <v>39873</v>
      </c>
      <c r="B196" s="14">
        <v>2009</v>
      </c>
      <c r="C196" s="14">
        <v>3</v>
      </c>
      <c r="D196" s="15">
        <v>92.365226400112121</v>
      </c>
      <c r="E196" s="15">
        <v>91.13684532094382</v>
      </c>
      <c r="F196" s="15">
        <v>102.19870040125659</v>
      </c>
      <c r="G196" s="15">
        <v>70.421317059854601</v>
      </c>
      <c r="H196" s="15">
        <v>45.9</v>
      </c>
      <c r="I196" s="15">
        <v>110.86</v>
      </c>
      <c r="J196" s="15">
        <v>101.93732300000001</v>
      </c>
      <c r="K196" s="15">
        <v>2711332.1082600001</v>
      </c>
      <c r="L196" s="15">
        <v>1308621.3374400001</v>
      </c>
      <c r="M196" s="15">
        <v>1402710.77082</v>
      </c>
      <c r="N196" s="15">
        <v>2662.1911689999984</v>
      </c>
      <c r="O196" s="15">
        <f t="shared" si="52"/>
        <v>535.01096488999997</v>
      </c>
      <c r="P196" s="15">
        <v>260.59065890999995</v>
      </c>
      <c r="Q196" s="15">
        <v>274.42030598000008</v>
      </c>
      <c r="R196" s="15">
        <v>1107.4925456600004</v>
      </c>
      <c r="S196" s="15">
        <v>1019.6876584499987</v>
      </c>
      <c r="T196" s="15">
        <v>116.83066237535607</v>
      </c>
      <c r="U196" s="15">
        <v>144.93367933518539</v>
      </c>
      <c r="V196" s="15">
        <v>124.05448739949736</v>
      </c>
      <c r="W196" s="15">
        <f t="shared" si="43"/>
        <v>187.07398588767995</v>
      </c>
      <c r="X196" s="15">
        <f t="shared" si="44"/>
        <v>90.291045079561954</v>
      </c>
      <c r="Y196" s="15">
        <f t="shared" si="45"/>
        <v>96.782940808117985</v>
      </c>
      <c r="Z196" s="15">
        <f t="shared" si="46"/>
        <v>21.459853849759124</v>
      </c>
      <c r="AA196" s="15">
        <f t="shared" si="47"/>
        <v>4.3127094884289345</v>
      </c>
      <c r="AB196" s="15">
        <f t="shared" si="48"/>
        <v>2.1006145313454883</v>
      </c>
      <c r="AC196" s="15">
        <f t="shared" si="49"/>
        <v>2.2120949570834467</v>
      </c>
      <c r="AD196" s="15">
        <f t="shared" si="50"/>
        <v>8.9274686379824395</v>
      </c>
      <c r="AE196" s="15">
        <f t="shared" si="51"/>
        <v>8.2196757233477573</v>
      </c>
      <c r="AF196" s="15">
        <v>42588327.621550001</v>
      </c>
      <c r="AG196" s="15">
        <v>168225406.43329</v>
      </c>
      <c r="AH196" s="15">
        <f t="shared" si="53"/>
        <v>417789.3471025328</v>
      </c>
      <c r="AI196" s="15">
        <f t="shared" si="54"/>
        <v>1650282.7569180916</v>
      </c>
      <c r="AJ196" s="15">
        <v>96.049468734231326</v>
      </c>
      <c r="AK196" s="64">
        <v>1.4664150000000001E-2</v>
      </c>
      <c r="AL196" s="15">
        <v>1578077.0633334217</v>
      </c>
      <c r="AM196" s="15">
        <f t="shared" si="41"/>
        <v>15480.856440907533</v>
      </c>
      <c r="AN196" s="15">
        <v>856.14</v>
      </c>
      <c r="AO196" s="64">
        <f t="shared" si="42"/>
        <v>8.3986902422383594</v>
      </c>
      <c r="AP196" s="64">
        <v>301.80336419999639</v>
      </c>
    </row>
    <row r="197" spans="1:42">
      <c r="A197" s="31">
        <v>39904</v>
      </c>
      <c r="B197" s="14">
        <v>2009</v>
      </c>
      <c r="C197" s="14">
        <v>4</v>
      </c>
      <c r="D197" s="15">
        <v>85.855232859367234</v>
      </c>
      <c r="E197" s="15">
        <v>86.899349746576064</v>
      </c>
      <c r="F197" s="15">
        <v>101.74913677177038</v>
      </c>
      <c r="G197" s="15">
        <v>67.134501784502575</v>
      </c>
      <c r="H197" s="15">
        <v>45.2</v>
      </c>
      <c r="I197" s="15">
        <v>113.15</v>
      </c>
      <c r="J197" s="15">
        <v>102.26473300000001</v>
      </c>
      <c r="K197" s="15">
        <v>2427570.7889999999</v>
      </c>
      <c r="L197" s="15">
        <v>1205341.65436</v>
      </c>
      <c r="M197" s="15">
        <v>1222229.1346399998</v>
      </c>
      <c r="N197" s="15">
        <v>2667.5423796999994</v>
      </c>
      <c r="O197" s="15">
        <f t="shared" si="52"/>
        <v>516.82785116000002</v>
      </c>
      <c r="P197" s="15">
        <v>254.21399337999983</v>
      </c>
      <c r="Q197" s="15">
        <v>262.61385778000016</v>
      </c>
      <c r="R197" s="15">
        <v>981.71995855</v>
      </c>
      <c r="S197" s="15">
        <v>1168.9945699899997</v>
      </c>
      <c r="T197" s="15">
        <v>124.15372294525157</v>
      </c>
      <c r="U197" s="15">
        <v>149.89032441486157</v>
      </c>
      <c r="V197" s="15">
        <v>120.72962522514057</v>
      </c>
      <c r="W197" s="15">
        <f t="shared" si="43"/>
        <v>161.95647040439036</v>
      </c>
      <c r="X197" s="15">
        <f t="shared" si="44"/>
        <v>80.41490730408286</v>
      </c>
      <c r="Y197" s="15">
        <f t="shared" si="45"/>
        <v>81.541563100307513</v>
      </c>
      <c r="Z197" s="15">
        <f t="shared" si="46"/>
        <v>22.095176513018068</v>
      </c>
      <c r="AA197" s="15">
        <f t="shared" si="47"/>
        <v>4.2808701691585842</v>
      </c>
      <c r="AB197" s="15">
        <f t="shared" si="48"/>
        <v>2.1056471674283195</v>
      </c>
      <c r="AC197" s="15">
        <f t="shared" si="49"/>
        <v>2.1752230017302647</v>
      </c>
      <c r="AD197" s="15">
        <f t="shared" si="50"/>
        <v>8.1315580721737231</v>
      </c>
      <c r="AE197" s="15">
        <f t="shared" si="51"/>
        <v>9.6827482716857638</v>
      </c>
      <c r="AF197" s="15">
        <v>42190036.842390001</v>
      </c>
      <c r="AG197" s="15">
        <v>164790302.54391</v>
      </c>
      <c r="AH197" s="15">
        <f t="shared" si="53"/>
        <v>412557.05270740791</v>
      </c>
      <c r="AI197" s="15">
        <f t="shared" si="54"/>
        <v>1611408.9159545351</v>
      </c>
      <c r="AJ197" s="15">
        <v>92.706093563072329</v>
      </c>
      <c r="AK197" s="64">
        <v>5.81716E-3</v>
      </c>
      <c r="AL197" s="15">
        <v>1552246.4451590583</v>
      </c>
      <c r="AM197" s="15">
        <f t="shared" si="41"/>
        <v>15178.70725931547</v>
      </c>
      <c r="AN197" s="15">
        <v>894.21</v>
      </c>
      <c r="AO197" s="64">
        <f t="shared" si="42"/>
        <v>8.7440701575977311</v>
      </c>
      <c r="AP197" s="64">
        <v>-320.09111737999865</v>
      </c>
    </row>
    <row r="198" spans="1:42">
      <c r="A198" s="31">
        <v>39934</v>
      </c>
      <c r="B198" s="14">
        <v>2009</v>
      </c>
      <c r="C198" s="14">
        <v>5</v>
      </c>
      <c r="D198" s="15">
        <v>91.638222964060631</v>
      </c>
      <c r="E198" s="15">
        <v>89.409828385654677</v>
      </c>
      <c r="F198" s="15">
        <v>101.67261586995683</v>
      </c>
      <c r="G198" s="15">
        <v>71.455655734531362</v>
      </c>
      <c r="H198" s="15">
        <v>45.4</v>
      </c>
      <c r="I198" s="15">
        <v>117.94</v>
      </c>
      <c r="J198" s="15">
        <v>102.27912914577301</v>
      </c>
      <c r="K198" s="15">
        <v>2742518.9154400006</v>
      </c>
      <c r="L198" s="15">
        <v>1416291.7261100002</v>
      </c>
      <c r="M198" s="15">
        <v>1326227.1893300004</v>
      </c>
      <c r="N198" s="15">
        <v>2447.5850789899991</v>
      </c>
      <c r="O198" s="15">
        <f t="shared" si="52"/>
        <v>471.39010398000028</v>
      </c>
      <c r="P198" s="15">
        <v>230.0353422500001</v>
      </c>
      <c r="Q198" s="15">
        <v>241.35476173000015</v>
      </c>
      <c r="R198" s="15">
        <v>1037.8758403700003</v>
      </c>
      <c r="S198" s="15">
        <v>938.31913463999877</v>
      </c>
      <c r="T198" s="15">
        <v>122.70645879488502</v>
      </c>
      <c r="U198" s="15">
        <v>144.67590514878219</v>
      </c>
      <c r="V198" s="15">
        <v>117.90406680272723</v>
      </c>
      <c r="W198" s="15">
        <f t="shared" si="43"/>
        <v>189.56293465865252</v>
      </c>
      <c r="X198" s="15">
        <f t="shared" si="44"/>
        <v>97.894098167452995</v>
      </c>
      <c r="Y198" s="15">
        <f t="shared" si="45"/>
        <v>91.668836491199514</v>
      </c>
      <c r="Z198" s="15">
        <f t="shared" si="46"/>
        <v>20.759123458270604</v>
      </c>
      <c r="AA198" s="15">
        <f t="shared" si="47"/>
        <v>3.9980818029687897</v>
      </c>
      <c r="AB198" s="15">
        <f t="shared" si="48"/>
        <v>1.9510382337776933</v>
      </c>
      <c r="AC198" s="15">
        <f t="shared" si="49"/>
        <v>2.047043569191096</v>
      </c>
      <c r="AD198" s="15">
        <f t="shared" si="50"/>
        <v>8.8027145162561382</v>
      </c>
      <c r="AE198" s="15">
        <f t="shared" si="51"/>
        <v>7.9583271390456787</v>
      </c>
      <c r="AF198" s="15">
        <v>41812442.91488</v>
      </c>
      <c r="AG198" s="15">
        <v>167200389.61572</v>
      </c>
      <c r="AH198" s="15">
        <f t="shared" si="53"/>
        <v>408807.18543552462</v>
      </c>
      <c r="AI198" s="15">
        <f t="shared" si="54"/>
        <v>1634745.9253140313</v>
      </c>
      <c r="AJ198" s="15">
        <v>88.221703541948031</v>
      </c>
      <c r="AK198" s="64">
        <v>8.2177299999999995E-3</v>
      </c>
      <c r="AL198" s="15">
        <v>1578157.612722164</v>
      </c>
      <c r="AM198" s="15">
        <f t="shared" si="41"/>
        <v>15429.908583528315</v>
      </c>
      <c r="AN198" s="15">
        <v>999.56</v>
      </c>
      <c r="AO198" s="64">
        <f t="shared" si="42"/>
        <v>9.7728638124732186</v>
      </c>
      <c r="AP198" s="64">
        <v>-245.62964116000012</v>
      </c>
    </row>
    <row r="199" spans="1:42">
      <c r="A199" s="31">
        <v>39965</v>
      </c>
      <c r="B199" s="14">
        <v>2009</v>
      </c>
      <c r="C199" s="14">
        <v>6</v>
      </c>
      <c r="D199" s="15">
        <v>88.222393767709534</v>
      </c>
      <c r="E199" s="15">
        <v>89.819897544064091</v>
      </c>
      <c r="F199" s="15">
        <v>100.95219778510081</v>
      </c>
      <c r="G199" s="15">
        <v>69.349209074255441</v>
      </c>
      <c r="H199" s="15">
        <v>42.6</v>
      </c>
      <c r="I199" s="15">
        <v>116.92</v>
      </c>
      <c r="J199" s="15">
        <v>102.22182182930285</v>
      </c>
      <c r="K199" s="15">
        <v>2738083.1858200007</v>
      </c>
      <c r="L199" s="15">
        <v>1540387.94205</v>
      </c>
      <c r="M199" s="15">
        <v>1197695.2437700008</v>
      </c>
      <c r="N199" s="15">
        <v>2486.0347537300013</v>
      </c>
      <c r="O199" s="15">
        <f t="shared" si="52"/>
        <v>500.7443128900004</v>
      </c>
      <c r="P199" s="15">
        <v>246.65562252000015</v>
      </c>
      <c r="Q199" s="15">
        <v>254.08869037000028</v>
      </c>
      <c r="R199" s="15">
        <v>1082.7542741500004</v>
      </c>
      <c r="S199" s="15">
        <v>902.5361666900003</v>
      </c>
      <c r="T199" s="15">
        <v>124.43988732923978</v>
      </c>
      <c r="U199" s="15">
        <v>143.56764138941992</v>
      </c>
      <c r="V199" s="15">
        <v>115.37107953945058</v>
      </c>
      <c r="W199" s="15">
        <f t="shared" si="43"/>
        <v>190.71729251253001</v>
      </c>
      <c r="X199" s="15">
        <f t="shared" si="44"/>
        <v>107.29353266115002</v>
      </c>
      <c r="Y199" s="15">
        <f t="shared" si="45"/>
        <v>83.423759851379984</v>
      </c>
      <c r="Z199" s="15">
        <f t="shared" si="46"/>
        <v>21.548162361434034</v>
      </c>
      <c r="AA199" s="15">
        <f t="shared" si="47"/>
        <v>4.3402932076991902</v>
      </c>
      <c r="AB199" s="15">
        <f t="shared" si="48"/>
        <v>2.1379328641512578</v>
      </c>
      <c r="AC199" s="15">
        <f t="shared" si="49"/>
        <v>2.2023603435479329</v>
      </c>
      <c r="AD199" s="15">
        <f t="shared" si="50"/>
        <v>9.3849713331299611</v>
      </c>
      <c r="AE199" s="15">
        <f t="shared" si="51"/>
        <v>7.8228978206048811</v>
      </c>
      <c r="AF199" s="15">
        <v>43620543.75592</v>
      </c>
      <c r="AG199" s="15">
        <v>169666646.48765999</v>
      </c>
      <c r="AH199" s="15">
        <f t="shared" si="53"/>
        <v>426724.3820870326</v>
      </c>
      <c r="AI199" s="15">
        <f t="shared" si="54"/>
        <v>1659788.9124983628</v>
      </c>
      <c r="AJ199" s="15">
        <v>83.943651007439314</v>
      </c>
      <c r="AK199" s="64">
        <v>1.244668E-2</v>
      </c>
      <c r="AL199" s="15">
        <v>1577853.270457122</v>
      </c>
      <c r="AM199" s="15">
        <f t="shared" si="41"/>
        <v>15435.581583469837</v>
      </c>
      <c r="AN199" s="15">
        <v>1070.79</v>
      </c>
      <c r="AO199" s="64">
        <f t="shared" si="42"/>
        <v>10.475160595240418</v>
      </c>
      <c r="AP199" s="64">
        <v>-242.96986344999914</v>
      </c>
    </row>
    <row r="200" spans="1:42">
      <c r="A200" s="31">
        <v>39995</v>
      </c>
      <c r="B200" s="14">
        <v>2009</v>
      </c>
      <c r="C200" s="14">
        <v>7</v>
      </c>
      <c r="D200" s="15">
        <v>93.618900709587805</v>
      </c>
      <c r="E200" s="15">
        <v>92.932422691544076</v>
      </c>
      <c r="F200" s="15">
        <v>100.83933941772017</v>
      </c>
      <c r="G200" s="15">
        <v>74.585362803556563</v>
      </c>
      <c r="H200" s="15">
        <v>56.5</v>
      </c>
      <c r="I200" s="15">
        <v>118.54</v>
      </c>
      <c r="J200" s="15">
        <v>102.18207183813479</v>
      </c>
      <c r="K200" s="15">
        <v>2898600.4097000025</v>
      </c>
      <c r="L200" s="15">
        <v>1581010.5832199999</v>
      </c>
      <c r="M200" s="15">
        <v>1317589.8264800026</v>
      </c>
      <c r="N200" s="15">
        <v>3178.2856163199976</v>
      </c>
      <c r="O200" s="15">
        <f t="shared" si="52"/>
        <v>584.89112178000005</v>
      </c>
      <c r="P200" s="15">
        <v>294.49996886999975</v>
      </c>
      <c r="Q200" s="15">
        <v>290.39115291000036</v>
      </c>
      <c r="R200" s="15">
        <v>1275.5829535299977</v>
      </c>
      <c r="S200" s="15">
        <v>1317.8115410099999</v>
      </c>
      <c r="T200" s="15">
        <v>126.25280458944546</v>
      </c>
      <c r="U200" s="15">
        <v>144.99995604249901</v>
      </c>
      <c r="V200" s="15">
        <v>114.84889901180127</v>
      </c>
      <c r="W200" s="15">
        <f t="shared" si="43"/>
        <v>199.9035371328273</v>
      </c>
      <c r="X200" s="15">
        <f t="shared" si="44"/>
        <v>109.03524569046151</v>
      </c>
      <c r="Y200" s="15">
        <f t="shared" si="45"/>
        <v>90.868291442365773</v>
      </c>
      <c r="Z200" s="15">
        <f t="shared" si="46"/>
        <v>27.673627206416789</v>
      </c>
      <c r="AA200" s="15">
        <f t="shared" si="47"/>
        <v>5.0927011648574858</v>
      </c>
      <c r="AB200" s="15">
        <f t="shared" si="48"/>
        <v>2.5642385029719659</v>
      </c>
      <c r="AC200" s="15">
        <f t="shared" si="49"/>
        <v>2.5284626618855204</v>
      </c>
      <c r="AD200" s="15">
        <f t="shared" si="50"/>
        <v>11.106618909763563</v>
      </c>
      <c r="AE200" s="15">
        <f t="shared" si="51"/>
        <v>11.47430713179574</v>
      </c>
      <c r="AF200" s="15">
        <v>42810847.171000004</v>
      </c>
      <c r="AG200" s="15">
        <v>171207700.58919001</v>
      </c>
      <c r="AH200" s="15">
        <f t="shared" si="53"/>
        <v>418966.32550978294</v>
      </c>
      <c r="AI200" s="15">
        <f t="shared" si="54"/>
        <v>1675516.0421918021</v>
      </c>
      <c r="AJ200" s="15">
        <v>82.237914208097024</v>
      </c>
      <c r="AK200" s="64">
        <v>2.2294699999999999E-3</v>
      </c>
      <c r="AL200" s="15">
        <v>1622360.0404195124</v>
      </c>
      <c r="AM200" s="15">
        <f t="shared" si="41"/>
        <v>15877.149594201521</v>
      </c>
      <c r="AN200" s="15">
        <v>1115.1199999999999</v>
      </c>
      <c r="AO200" s="64">
        <f t="shared" si="42"/>
        <v>10.9130689947885</v>
      </c>
      <c r="AP200" s="64">
        <v>530.99472062999575</v>
      </c>
    </row>
    <row r="201" spans="1:42">
      <c r="A201" s="31">
        <v>40026</v>
      </c>
      <c r="B201" s="14">
        <v>2009</v>
      </c>
      <c r="C201" s="14">
        <v>8</v>
      </c>
      <c r="D201" s="15">
        <v>90.242859608047695</v>
      </c>
      <c r="E201" s="15">
        <v>89.029866193978251</v>
      </c>
      <c r="F201" s="15">
        <v>101.70671540807376</v>
      </c>
      <c r="G201" s="15">
        <v>74.059125191444934</v>
      </c>
      <c r="H201" s="15">
        <v>53.9</v>
      </c>
      <c r="I201" s="15">
        <v>118.19</v>
      </c>
      <c r="J201" s="15">
        <v>102.22712983989045</v>
      </c>
      <c r="K201" s="15">
        <v>2673469.5008100001</v>
      </c>
      <c r="L201" s="15">
        <v>1606232.2565700002</v>
      </c>
      <c r="M201" s="15">
        <v>1067237.2442399999</v>
      </c>
      <c r="N201" s="15">
        <v>2541.8419988099972</v>
      </c>
      <c r="O201" s="15">
        <f t="shared" si="52"/>
        <v>528.63443339000003</v>
      </c>
      <c r="P201" s="15">
        <v>265.09422653000024</v>
      </c>
      <c r="Q201" s="15">
        <v>263.54020685999978</v>
      </c>
      <c r="R201" s="15">
        <v>1056.2667837399977</v>
      </c>
      <c r="S201" s="15">
        <v>956.94078167999987</v>
      </c>
      <c r="T201" s="15">
        <v>126.52433807928382</v>
      </c>
      <c r="U201" s="15">
        <v>143.7823002869489</v>
      </c>
      <c r="V201" s="15">
        <v>113.6400335853571</v>
      </c>
      <c r="W201" s="15">
        <f t="shared" si="43"/>
        <v>185.93870702266616</v>
      </c>
      <c r="X201" s="15">
        <f t="shared" si="44"/>
        <v>111.71279450700219</v>
      </c>
      <c r="Y201" s="15">
        <f t="shared" si="45"/>
        <v>74.225912515663993</v>
      </c>
      <c r="Z201" s="15">
        <f t="shared" si="46"/>
        <v>22.367487219200559</v>
      </c>
      <c r="AA201" s="15">
        <f t="shared" si="47"/>
        <v>4.6518327803285366</v>
      </c>
      <c r="AB201" s="15">
        <f t="shared" si="48"/>
        <v>2.3327538558925465</v>
      </c>
      <c r="AC201" s="15">
        <f t="shared" si="49"/>
        <v>2.3190789244359906</v>
      </c>
      <c r="AD201" s="15">
        <f t="shared" si="50"/>
        <v>9.2948475146887066</v>
      </c>
      <c r="AE201" s="15">
        <f t="shared" si="51"/>
        <v>8.4208069241833172</v>
      </c>
      <c r="AF201" s="15">
        <v>43408395.193829998</v>
      </c>
      <c r="AG201" s="15">
        <v>169136101.43526</v>
      </c>
      <c r="AH201" s="15">
        <f t="shared" si="53"/>
        <v>424626.95824304986</v>
      </c>
      <c r="AI201" s="15">
        <f t="shared" si="54"/>
        <v>1654512.8646393898</v>
      </c>
      <c r="AJ201" s="15">
        <v>81.698337110239564</v>
      </c>
      <c r="AK201" s="64">
        <v>1.8401770000000001E-2</v>
      </c>
      <c r="AL201" s="15">
        <v>1591915.9746801092</v>
      </c>
      <c r="AM201" s="15">
        <f t="shared" si="41"/>
        <v>15572.343439294344</v>
      </c>
      <c r="AN201" s="15">
        <v>1189.22</v>
      </c>
      <c r="AO201" s="64">
        <f t="shared" si="42"/>
        <v>11.633115415277461</v>
      </c>
      <c r="AP201" s="64">
        <v>856.63555816000098</v>
      </c>
    </row>
    <row r="202" spans="1:42">
      <c r="A202" s="31">
        <v>40057</v>
      </c>
      <c r="B202" s="14">
        <v>2009</v>
      </c>
      <c r="C202" s="14">
        <v>9</v>
      </c>
      <c r="D202" s="15">
        <v>95.413619333605169</v>
      </c>
      <c r="E202" s="15">
        <v>93.976604695717995</v>
      </c>
      <c r="F202" s="15">
        <v>102.49787167861412</v>
      </c>
      <c r="G202" s="15">
        <v>70.709554636803432</v>
      </c>
      <c r="H202" s="15">
        <v>53.5</v>
      </c>
      <c r="I202" s="15">
        <v>122.18</v>
      </c>
      <c r="J202" s="15">
        <v>102.11511857759034</v>
      </c>
      <c r="K202" s="15">
        <v>2795983.2147800014</v>
      </c>
      <c r="L202" s="15">
        <v>1511263.7963200002</v>
      </c>
      <c r="M202" s="15">
        <v>1284719.4184600012</v>
      </c>
      <c r="N202" s="15">
        <v>2748.8416472399986</v>
      </c>
      <c r="O202" s="15">
        <f t="shared" si="52"/>
        <v>619.78761617999999</v>
      </c>
      <c r="P202" s="15">
        <v>318.28613518999987</v>
      </c>
      <c r="Q202" s="15">
        <v>301.50148099000018</v>
      </c>
      <c r="R202" s="15">
        <v>1155.2707037199987</v>
      </c>
      <c r="S202" s="15">
        <v>973.78332733999946</v>
      </c>
      <c r="T202" s="15">
        <v>127.64252296701962</v>
      </c>
      <c r="U202" s="15">
        <v>143.49309180262361</v>
      </c>
      <c r="V202" s="15">
        <v>112.41793758628501</v>
      </c>
      <c r="W202" s="15">
        <f t="shared" si="43"/>
        <v>194.85141616614604</v>
      </c>
      <c r="X202" s="15">
        <f t="shared" si="44"/>
        <v>105.31962043153693</v>
      </c>
      <c r="Y202" s="15">
        <f t="shared" si="45"/>
        <v>89.531795734609133</v>
      </c>
      <c r="Z202" s="15">
        <f t="shared" si="46"/>
        <v>24.451984320830995</v>
      </c>
      <c r="AA202" s="15">
        <f t="shared" si="47"/>
        <v>5.5132448565362591</v>
      </c>
      <c r="AB202" s="15">
        <f t="shared" si="48"/>
        <v>2.8312753464784324</v>
      </c>
      <c r="AC202" s="15">
        <f t="shared" si="49"/>
        <v>2.6819695100578271</v>
      </c>
      <c r="AD202" s="15">
        <f t="shared" si="50"/>
        <v>10.276569100311814</v>
      </c>
      <c r="AE202" s="15">
        <f t="shared" si="51"/>
        <v>8.6621703639829182</v>
      </c>
      <c r="AF202" s="15">
        <v>43135464.052589998</v>
      </c>
      <c r="AG202" s="15">
        <v>169117603.67697001</v>
      </c>
      <c r="AH202" s="15">
        <f t="shared" si="53"/>
        <v>422419.95752875996</v>
      </c>
      <c r="AI202" s="15">
        <f t="shared" si="54"/>
        <v>1656146.5729334587</v>
      </c>
      <c r="AJ202" s="15">
        <v>80.588383146418678</v>
      </c>
      <c r="AK202" s="64">
        <v>8.3586000000000001E-4</v>
      </c>
      <c r="AL202" s="15">
        <v>1603848.8339996256</v>
      </c>
      <c r="AM202" s="15">
        <f t="shared" si="41"/>
        <v>15706.281854640065</v>
      </c>
      <c r="AN202" s="15">
        <v>1246.99</v>
      </c>
      <c r="AO202" s="64">
        <f t="shared" si="42"/>
        <v>12.211609968924407</v>
      </c>
      <c r="AP202" s="64">
        <v>-294.90093202000298</v>
      </c>
    </row>
    <row r="203" spans="1:42">
      <c r="A203" s="31">
        <v>40087</v>
      </c>
      <c r="B203" s="14">
        <v>2009</v>
      </c>
      <c r="C203" s="14">
        <v>10</v>
      </c>
      <c r="D203" s="15">
        <v>97.316586044322065</v>
      </c>
      <c r="E203" s="15">
        <v>97.091013586074524</v>
      </c>
      <c r="F203" s="15">
        <v>103.07581845117652</v>
      </c>
      <c r="G203" s="15">
        <v>75.319609080973194</v>
      </c>
      <c r="H203" s="15">
        <v>52</v>
      </c>
      <c r="I203" s="15">
        <v>129.91</v>
      </c>
      <c r="J203" s="15">
        <v>101.984725</v>
      </c>
      <c r="K203" s="15">
        <v>2948686.5412299996</v>
      </c>
      <c r="L203" s="15">
        <v>1792468.0764399997</v>
      </c>
      <c r="M203" s="15">
        <v>1156218.4647899999</v>
      </c>
      <c r="N203" s="15">
        <v>2966.9907850200007</v>
      </c>
      <c r="O203" s="15">
        <f t="shared" si="52"/>
        <v>664.27490537000006</v>
      </c>
      <c r="P203" s="15">
        <v>315.92414950000006</v>
      </c>
      <c r="Q203" s="15">
        <v>348.35075587</v>
      </c>
      <c r="R203" s="15">
        <v>1222.1357442200015</v>
      </c>
      <c r="S203" s="15">
        <v>1080.5801354299992</v>
      </c>
      <c r="T203" s="15">
        <v>125.53789359673344</v>
      </c>
      <c r="U203" s="15">
        <v>138.8071678046218</v>
      </c>
      <c r="V203" s="15">
        <v>110.5699353619182</v>
      </c>
      <c r="W203" s="15">
        <f t="shared" si="43"/>
        <v>212.43042328912202</v>
      </c>
      <c r="X203" s="15">
        <f t="shared" si="44"/>
        <v>129.13368270455533</v>
      </c>
      <c r="Y203" s="15">
        <f t="shared" si="45"/>
        <v>83.296740584566692</v>
      </c>
      <c r="Z203" s="15">
        <f t="shared" si="46"/>
        <v>26.833612367669637</v>
      </c>
      <c r="AA203" s="15">
        <f t="shared" si="47"/>
        <v>6.0077353142668599</v>
      </c>
      <c r="AB203" s="15">
        <f t="shared" si="48"/>
        <v>2.857233735969142</v>
      </c>
      <c r="AC203" s="15">
        <f t="shared" si="49"/>
        <v>3.1505015782977184</v>
      </c>
      <c r="AD203" s="15">
        <f t="shared" si="50"/>
        <v>11.053056513234806</v>
      </c>
      <c r="AE203" s="15">
        <f t="shared" si="51"/>
        <v>9.7728205401679737</v>
      </c>
      <c r="AF203" s="15">
        <v>43565511.854620002</v>
      </c>
      <c r="AG203" s="15">
        <v>171800538.81165999</v>
      </c>
      <c r="AH203" s="15">
        <f t="shared" si="53"/>
        <v>427176.83314457146</v>
      </c>
      <c r="AI203" s="15">
        <f t="shared" si="54"/>
        <v>1684571.2807644478</v>
      </c>
      <c r="AJ203" s="15">
        <v>78.507878188035974</v>
      </c>
      <c r="AK203" s="64">
        <v>1.1884179999999999E-2</v>
      </c>
      <c r="AL203" s="15">
        <v>1641659.465244909</v>
      </c>
      <c r="AM203" s="15">
        <f t="shared" si="41"/>
        <v>16097.111260974711</v>
      </c>
      <c r="AN203" s="15">
        <v>1310.67</v>
      </c>
      <c r="AO203" s="64">
        <f t="shared" si="42"/>
        <v>12.851630477015064</v>
      </c>
      <c r="AP203" s="64">
        <v>-69.96736490999956</v>
      </c>
    </row>
    <row r="204" spans="1:42">
      <c r="A204" s="31">
        <v>40118</v>
      </c>
      <c r="B204" s="14">
        <v>2009</v>
      </c>
      <c r="C204" s="14">
        <v>11</v>
      </c>
      <c r="D204" s="15">
        <v>96.052623113960934</v>
      </c>
      <c r="E204" s="15">
        <v>95.520201537144786</v>
      </c>
      <c r="F204" s="15">
        <v>103.10952984154122</v>
      </c>
      <c r="G204" s="15">
        <v>76.701984911724097</v>
      </c>
      <c r="H204" s="15">
        <v>52.4</v>
      </c>
      <c r="I204" s="15">
        <v>131.54</v>
      </c>
      <c r="J204" s="15">
        <v>101.91775699999999</v>
      </c>
      <c r="K204" s="15">
        <v>2861294.4798300038</v>
      </c>
      <c r="L204" s="15">
        <v>1701490.36537</v>
      </c>
      <c r="M204" s="15">
        <v>1159804.1144600038</v>
      </c>
      <c r="N204" s="15">
        <v>2819.9375779700008</v>
      </c>
      <c r="O204" s="15">
        <f t="shared" si="52"/>
        <v>636.52706942000032</v>
      </c>
      <c r="P204" s="15">
        <v>309.57147409000015</v>
      </c>
      <c r="Q204" s="15">
        <v>326.95559533000016</v>
      </c>
      <c r="R204" s="15">
        <v>1171.2437199399999</v>
      </c>
      <c r="S204" s="15">
        <v>1012.1667886100006</v>
      </c>
      <c r="T204" s="15">
        <v>130.68912912283835</v>
      </c>
      <c r="U204" s="15">
        <v>145.31941010300588</v>
      </c>
      <c r="V204" s="15">
        <v>111.19471916169562</v>
      </c>
      <c r="W204" s="15">
        <f t="shared" si="43"/>
        <v>196.89692366641523</v>
      </c>
      <c r="X204" s="15">
        <f t="shared" si="44"/>
        <v>117.08624224141448</v>
      </c>
      <c r="Y204" s="15">
        <f t="shared" si="45"/>
        <v>79.810681425000752</v>
      </c>
      <c r="Z204" s="15">
        <f t="shared" si="46"/>
        <v>25.360355232961581</v>
      </c>
      <c r="AA204" s="15">
        <f t="shared" si="47"/>
        <v>5.7244361442595499</v>
      </c>
      <c r="AB204" s="15">
        <f t="shared" si="48"/>
        <v>2.784048347114684</v>
      </c>
      <c r="AC204" s="15">
        <f t="shared" si="49"/>
        <v>2.9403877971448655</v>
      </c>
      <c r="AD204" s="15">
        <f t="shared" si="50"/>
        <v>10.533267485813033</v>
      </c>
      <c r="AE204" s="15">
        <f t="shared" si="51"/>
        <v>9.102651602888999</v>
      </c>
      <c r="AF204" s="15">
        <v>46062578.824249998</v>
      </c>
      <c r="AG204" s="15">
        <v>174701058.45385</v>
      </c>
      <c r="AH204" s="15">
        <f t="shared" si="53"/>
        <v>451958.32581215462</v>
      </c>
      <c r="AI204" s="15">
        <f t="shared" si="54"/>
        <v>1714137.5908993955</v>
      </c>
      <c r="AJ204" s="15">
        <v>81.779968543110755</v>
      </c>
      <c r="AK204" s="64">
        <v>1.397236E-2</v>
      </c>
      <c r="AL204" s="15">
        <v>1703836.5834531868</v>
      </c>
      <c r="AM204" s="15">
        <f t="shared" si="41"/>
        <v>16717.759825240137</v>
      </c>
      <c r="AN204" s="15">
        <v>1301.01</v>
      </c>
      <c r="AO204" s="64">
        <f t="shared" si="42"/>
        <v>12.765292705568472</v>
      </c>
      <c r="AP204" s="64">
        <v>63.909654840001167</v>
      </c>
    </row>
    <row r="205" spans="1:42">
      <c r="A205" s="31">
        <v>40148</v>
      </c>
      <c r="B205" s="14">
        <v>2009</v>
      </c>
      <c r="C205" s="14">
        <v>12</v>
      </c>
      <c r="D205" s="15">
        <v>96.323900297496323</v>
      </c>
      <c r="E205" s="15">
        <v>102.02012287824385</v>
      </c>
      <c r="F205" s="15">
        <v>99.922573715473462</v>
      </c>
      <c r="G205" s="15">
        <v>106.17113370758531</v>
      </c>
      <c r="H205" s="15">
        <v>60.3</v>
      </c>
      <c r="I205" s="15">
        <v>134.46</v>
      </c>
      <c r="J205" s="15">
        <v>102.001808</v>
      </c>
      <c r="K205" s="15">
        <v>3182972.0499199936</v>
      </c>
      <c r="L205" s="15">
        <v>1883983.63114</v>
      </c>
      <c r="M205" s="15">
        <v>1298988.4187799937</v>
      </c>
      <c r="N205" s="15">
        <v>3061.2075456999951</v>
      </c>
      <c r="O205" s="15">
        <f t="shared" si="52"/>
        <v>612.45441439999979</v>
      </c>
      <c r="P205" s="15">
        <v>293.43025867999961</v>
      </c>
      <c r="Q205" s="15">
        <v>319.02415572000018</v>
      </c>
      <c r="R205" s="15">
        <v>1239.4043364399979</v>
      </c>
      <c r="S205" s="15">
        <v>1209.3487948599975</v>
      </c>
      <c r="T205" s="15">
        <v>134.11521566120126</v>
      </c>
      <c r="U205" s="15">
        <v>151.95405781106948</v>
      </c>
      <c r="V205" s="15">
        <v>113.30113221077933</v>
      </c>
      <c r="W205" s="15">
        <f t="shared" si="43"/>
        <v>209.4693682927184</v>
      </c>
      <c r="X205" s="15">
        <f t="shared" si="44"/>
        <v>123.98376576967966</v>
      </c>
      <c r="Y205" s="15">
        <f t="shared" si="45"/>
        <v>85.485602523038736</v>
      </c>
      <c r="Z205" s="15">
        <f t="shared" si="46"/>
        <v>27.018331467377479</v>
      </c>
      <c r="AA205" s="15">
        <f t="shared" si="47"/>
        <v>5.4055454032058794</v>
      </c>
      <c r="AB205" s="15">
        <f t="shared" si="48"/>
        <v>2.5898263587879931</v>
      </c>
      <c r="AC205" s="15">
        <f t="shared" si="49"/>
        <v>2.8157190444178863</v>
      </c>
      <c r="AD205" s="15">
        <f t="shared" si="50"/>
        <v>10.939028695090856</v>
      </c>
      <c r="AE205" s="15">
        <f t="shared" si="51"/>
        <v>10.673757369080743</v>
      </c>
      <c r="AF205" s="15">
        <v>52756330.236740001</v>
      </c>
      <c r="AG205" s="15">
        <v>177815964.64322999</v>
      </c>
      <c r="AH205" s="15">
        <f t="shared" si="53"/>
        <v>517209.75609314692</v>
      </c>
      <c r="AI205" s="15">
        <f t="shared" si="54"/>
        <v>1743262.8708231328</v>
      </c>
      <c r="AJ205" s="15">
        <v>82.926003998191106</v>
      </c>
      <c r="AK205" s="64">
        <v>1.6013650000000001E-2</v>
      </c>
      <c r="AL205" s="15">
        <v>1738211.4496489356</v>
      </c>
      <c r="AM205" s="15">
        <f t="shared" si="41"/>
        <v>17040.986662206375</v>
      </c>
      <c r="AN205" s="15">
        <v>1362.67</v>
      </c>
      <c r="AO205" s="64">
        <f t="shared" si="42"/>
        <v>13.359273004258906</v>
      </c>
      <c r="AP205" s="64">
        <v>-369.20460008999635</v>
      </c>
    </row>
    <row r="206" spans="1:42">
      <c r="A206" s="31">
        <v>40179</v>
      </c>
      <c r="B206" s="14">
        <v>2010</v>
      </c>
      <c r="C206" s="14">
        <v>1</v>
      </c>
      <c r="D206" s="15">
        <v>84.39027015073593</v>
      </c>
      <c r="E206" s="15">
        <v>84.059376787208379</v>
      </c>
      <c r="F206" s="15">
        <v>95.304609284131061</v>
      </c>
      <c r="G206" s="15">
        <v>75.807324838700112</v>
      </c>
      <c r="H206" s="15">
        <v>50</v>
      </c>
      <c r="I206" s="15">
        <v>115.48</v>
      </c>
      <c r="J206" s="15">
        <v>102.70132599999999</v>
      </c>
      <c r="K206" s="15">
        <v>2913433.4766899999</v>
      </c>
      <c r="L206" s="15">
        <v>1899003.9139</v>
      </c>
      <c r="M206" s="15">
        <v>1014429.5627899999</v>
      </c>
      <c r="N206" s="15">
        <v>2690.385253139998</v>
      </c>
      <c r="O206" s="15">
        <f t="shared" si="52"/>
        <v>514.72443159000022</v>
      </c>
      <c r="P206" s="15">
        <v>249.79123378000028</v>
      </c>
      <c r="Q206" s="15">
        <v>264.93319780999991</v>
      </c>
      <c r="R206" s="15">
        <v>1111.9854794199987</v>
      </c>
      <c r="S206" s="15">
        <v>1063.6753421299991</v>
      </c>
      <c r="T206" s="15">
        <v>138.09023170521434</v>
      </c>
      <c r="U206" s="15">
        <v>155.94172459903405</v>
      </c>
      <c r="V206" s="15">
        <v>112.9274117896535</v>
      </c>
      <c r="W206" s="15">
        <f t="shared" si="43"/>
        <v>186.82834784475935</v>
      </c>
      <c r="X206" s="15">
        <f t="shared" si="44"/>
        <v>121.77651098721805</v>
      </c>
      <c r="Y206" s="15">
        <f t="shared" si="45"/>
        <v>65.051836857541304</v>
      </c>
      <c r="Z206" s="15">
        <f t="shared" si="46"/>
        <v>23.824022976381482</v>
      </c>
      <c r="AA206" s="15">
        <f t="shared" si="47"/>
        <v>4.5580114113370627</v>
      </c>
      <c r="AB206" s="15">
        <f t="shared" si="48"/>
        <v>2.2119627982378529</v>
      </c>
      <c r="AC206" s="15">
        <f t="shared" si="49"/>
        <v>2.3460486130992093</v>
      </c>
      <c r="AD206" s="15">
        <f t="shared" si="50"/>
        <v>9.8469048550520277</v>
      </c>
      <c r="AE206" s="15">
        <f t="shared" si="51"/>
        <v>9.4191067099923895</v>
      </c>
      <c r="AF206" s="15">
        <v>48348003.426520005</v>
      </c>
      <c r="AG206" s="15">
        <v>176676624.45271999</v>
      </c>
      <c r="AH206" s="15">
        <f t="shared" si="53"/>
        <v>470763.18592536973</v>
      </c>
      <c r="AI206" s="15">
        <f t="shared" si="54"/>
        <v>1720295.4560948901</v>
      </c>
      <c r="AJ206" s="15">
        <v>80.675250930923085</v>
      </c>
      <c r="AK206" s="64">
        <v>1.9995849999999999E-2</v>
      </c>
      <c r="AL206" s="15">
        <v>1906852.1563469477</v>
      </c>
      <c r="AM206" s="15">
        <f t="shared" si="41"/>
        <v>18566.967249740745</v>
      </c>
      <c r="AN206" s="15">
        <v>1369.86</v>
      </c>
      <c r="AO206" s="64">
        <f t="shared" si="42"/>
        <v>13.338289322574083</v>
      </c>
      <c r="AP206" s="64">
        <v>-461.2686166200051</v>
      </c>
    </row>
    <row r="207" spans="1:42">
      <c r="A207" s="31">
        <v>40210</v>
      </c>
      <c r="B207" s="14">
        <v>2010</v>
      </c>
      <c r="C207" s="14">
        <v>2</v>
      </c>
      <c r="D207" s="15">
        <v>88.817383523856051</v>
      </c>
      <c r="E207" s="15">
        <v>88.41480639626586</v>
      </c>
      <c r="F207" s="15">
        <v>99.205597969039658</v>
      </c>
      <c r="G207" s="15">
        <v>70.932547470008302</v>
      </c>
      <c r="H207" s="15">
        <v>47</v>
      </c>
      <c r="I207" s="15">
        <v>110.49</v>
      </c>
      <c r="J207" s="15">
        <v>103.552148</v>
      </c>
      <c r="K207" s="15">
        <v>2869156.1493899939</v>
      </c>
      <c r="L207" s="15">
        <v>1799068.5747000002</v>
      </c>
      <c r="M207" s="15">
        <v>1070087.5746899936</v>
      </c>
      <c r="N207" s="15">
        <v>2786.8221644100013</v>
      </c>
      <c r="O207" s="15">
        <f t="shared" si="52"/>
        <v>571.94073882999987</v>
      </c>
      <c r="P207" s="15">
        <v>257.71246094999992</v>
      </c>
      <c r="Q207" s="15">
        <v>314.22827788000001</v>
      </c>
      <c r="R207" s="15">
        <v>1236.6706110999994</v>
      </c>
      <c r="S207" s="15">
        <v>978.21081448000166</v>
      </c>
      <c r="T207" s="15">
        <v>134.18417673417437</v>
      </c>
      <c r="U207" s="15">
        <v>151.40769483853998</v>
      </c>
      <c r="V207" s="15">
        <v>112.83572960952488</v>
      </c>
      <c r="W207" s="15">
        <f t="shared" si="43"/>
        <v>189.49870100391135</v>
      </c>
      <c r="X207" s="15">
        <f t="shared" si="44"/>
        <v>118.82279672895842</v>
      </c>
      <c r="Y207" s="15">
        <f t="shared" si="45"/>
        <v>70.675904274952927</v>
      </c>
      <c r="Z207" s="15">
        <f t="shared" si="46"/>
        <v>24.698047099566548</v>
      </c>
      <c r="AA207" s="15">
        <f t="shared" si="47"/>
        <v>5.0687910718460962</v>
      </c>
      <c r="AB207" s="15">
        <f t="shared" si="48"/>
        <v>2.2839614884560953</v>
      </c>
      <c r="AC207" s="15">
        <f t="shared" si="49"/>
        <v>2.7848295833900014</v>
      </c>
      <c r="AD207" s="15">
        <f t="shared" si="50"/>
        <v>10.959920367241615</v>
      </c>
      <c r="AE207" s="15">
        <f t="shared" si="51"/>
        <v>8.6693356604788363</v>
      </c>
      <c r="AF207" s="15">
        <v>47681383.582000002</v>
      </c>
      <c r="AG207" s="15">
        <v>178034389.85205999</v>
      </c>
      <c r="AH207" s="15">
        <f t="shared" si="53"/>
        <v>460457.69694704935</v>
      </c>
      <c r="AI207" s="15">
        <f t="shared" si="54"/>
        <v>1719272.7846848718</v>
      </c>
      <c r="AJ207" s="15">
        <v>78.351972535258398</v>
      </c>
      <c r="AK207" s="64">
        <v>1.8120790000000001E-2</v>
      </c>
      <c r="AL207" s="15">
        <v>1899446.5587200457</v>
      </c>
      <c r="AM207" s="15">
        <f t="shared" si="41"/>
        <v>18342.898678644942</v>
      </c>
      <c r="AN207" s="15">
        <v>1361.56</v>
      </c>
      <c r="AO207" s="64">
        <f t="shared" si="42"/>
        <v>13.148544248449582</v>
      </c>
      <c r="AP207" s="64">
        <v>-287.31419430000051</v>
      </c>
    </row>
    <row r="208" spans="1:42">
      <c r="A208" s="31">
        <v>40238</v>
      </c>
      <c r="B208" s="14">
        <v>2010</v>
      </c>
      <c r="C208" s="14">
        <v>3</v>
      </c>
      <c r="D208" s="15">
        <v>97.802269327580319</v>
      </c>
      <c r="E208" s="15">
        <v>97.036422640032455</v>
      </c>
      <c r="F208" s="15">
        <v>99.475176856819132</v>
      </c>
      <c r="G208" s="15">
        <v>77.338495378217246</v>
      </c>
      <c r="H208" s="15">
        <v>56.3</v>
      </c>
      <c r="I208" s="15">
        <v>115.15</v>
      </c>
      <c r="J208" s="15">
        <v>103.812468</v>
      </c>
      <c r="K208" s="15">
        <v>3337903.2106599943</v>
      </c>
      <c r="L208" s="15">
        <v>1938414.8185800004</v>
      </c>
      <c r="M208" s="15">
        <v>1399488.3920799938</v>
      </c>
      <c r="N208" s="15">
        <v>3290.8649423299971</v>
      </c>
      <c r="O208" s="15">
        <f t="shared" si="52"/>
        <v>703.08282427999961</v>
      </c>
      <c r="P208" s="15">
        <v>318.2541694999997</v>
      </c>
      <c r="Q208" s="15">
        <v>384.82865477999997</v>
      </c>
      <c r="R208" s="15">
        <v>1429.7570664799998</v>
      </c>
      <c r="S208" s="15">
        <v>1158.0250515699981</v>
      </c>
      <c r="T208" s="15">
        <v>133.4606909248659</v>
      </c>
      <c r="U208" s="15">
        <v>150.2372922448715</v>
      </c>
      <c r="V208" s="15">
        <v>112.57044392902948</v>
      </c>
      <c r="W208" s="15">
        <f t="shared" si="43"/>
        <v>222.17541069760173</v>
      </c>
      <c r="X208" s="15">
        <f t="shared" si="44"/>
        <v>129.02354599286716</v>
      </c>
      <c r="Y208" s="15">
        <f t="shared" si="45"/>
        <v>93.151864704734578</v>
      </c>
      <c r="Z208" s="15">
        <f t="shared" si="46"/>
        <v>29.233827525853386</v>
      </c>
      <c r="AA208" s="15">
        <f t="shared" si="47"/>
        <v>6.2457142367072942</v>
      </c>
      <c r="AB208" s="15">
        <f t="shared" si="48"/>
        <v>2.8271556759662815</v>
      </c>
      <c r="AC208" s="15">
        <f t="shared" si="49"/>
        <v>3.4185585607410132</v>
      </c>
      <c r="AD208" s="15">
        <f t="shared" si="50"/>
        <v>12.700998739788183</v>
      </c>
      <c r="AE208" s="15">
        <f t="shared" si="51"/>
        <v>10.287114549357911</v>
      </c>
      <c r="AF208" s="15">
        <v>47745664.515260004</v>
      </c>
      <c r="AG208" s="15">
        <v>177066366.88416001</v>
      </c>
      <c r="AH208" s="15">
        <f t="shared" si="53"/>
        <v>459922.25630605378</v>
      </c>
      <c r="AI208" s="15">
        <f t="shared" si="54"/>
        <v>1705636.8112177048</v>
      </c>
      <c r="AJ208" s="15">
        <v>76.6361496431837</v>
      </c>
      <c r="AK208" s="64">
        <v>1.6334339999999999E-2</v>
      </c>
      <c r="AL208" s="15">
        <v>1917817.4970539475</v>
      </c>
      <c r="AM208" s="15">
        <f t="shared" si="41"/>
        <v>18473.864787165523</v>
      </c>
      <c r="AN208" s="15">
        <v>1413.8</v>
      </c>
      <c r="AO208" s="64">
        <f t="shared" si="42"/>
        <v>13.618788063106255</v>
      </c>
      <c r="AP208" s="64">
        <v>68.107291819996135</v>
      </c>
    </row>
    <row r="209" spans="1:42">
      <c r="A209" s="31">
        <v>40269</v>
      </c>
      <c r="B209" s="14">
        <v>2010</v>
      </c>
      <c r="C209" s="14">
        <v>4</v>
      </c>
      <c r="D209" s="15">
        <v>91.52008427474442</v>
      </c>
      <c r="E209" s="15">
        <v>92.059341820194888</v>
      </c>
      <c r="F209" s="15">
        <v>100.3688535291729</v>
      </c>
      <c r="G209" s="15">
        <v>72.548747231386272</v>
      </c>
      <c r="H209" s="15">
        <v>63.6</v>
      </c>
      <c r="I209" s="15">
        <v>117</v>
      </c>
      <c r="J209" s="15">
        <v>104.290435</v>
      </c>
      <c r="K209" s="15">
        <v>3490978.0281200102</v>
      </c>
      <c r="L209" s="15">
        <v>2241856.6865900001</v>
      </c>
      <c r="M209" s="15">
        <v>1249121.3415300101</v>
      </c>
      <c r="N209" s="15">
        <v>3130.2918191599974</v>
      </c>
      <c r="O209" s="15">
        <f t="shared" si="52"/>
        <v>672.43593965000036</v>
      </c>
      <c r="P209" s="15">
        <v>295.1749236200003</v>
      </c>
      <c r="Q209" s="15">
        <v>377.26101603000006</v>
      </c>
      <c r="R209" s="15">
        <v>1491.8374253999975</v>
      </c>
      <c r="S209" s="15">
        <v>966.01845410999999</v>
      </c>
      <c r="T209" s="15">
        <v>134.71917281316479</v>
      </c>
      <c r="U209" s="15">
        <v>153.04658961162306</v>
      </c>
      <c r="V209" s="15">
        <v>113.60416369530093</v>
      </c>
      <c r="W209" s="15">
        <f t="shared" si="43"/>
        <v>228.09904075476956</v>
      </c>
      <c r="X209" s="15">
        <f t="shared" si="44"/>
        <v>146.48197599691846</v>
      </c>
      <c r="Y209" s="15">
        <f t="shared" si="45"/>
        <v>81.617064757851097</v>
      </c>
      <c r="Z209" s="15">
        <f t="shared" si="46"/>
        <v>27.554375802244277</v>
      </c>
      <c r="AA209" s="15">
        <f t="shared" si="47"/>
        <v>5.9191135058530842</v>
      </c>
      <c r="AB209" s="15">
        <f t="shared" si="48"/>
        <v>2.5982755738750249</v>
      </c>
      <c r="AC209" s="15">
        <f t="shared" si="49"/>
        <v>3.3208379319780592</v>
      </c>
      <c r="AD209" s="15">
        <f t="shared" si="50"/>
        <v>13.131890389169822</v>
      </c>
      <c r="AE209" s="15">
        <f t="shared" si="51"/>
        <v>8.5033719072213714</v>
      </c>
      <c r="AF209" s="15">
        <v>48071509.75547</v>
      </c>
      <c r="AG209" s="15">
        <v>176653760.74045998</v>
      </c>
      <c r="AH209" s="15">
        <f t="shared" si="53"/>
        <v>460938.81721243181</v>
      </c>
      <c r="AI209" s="15">
        <f t="shared" si="54"/>
        <v>1693863.495156195</v>
      </c>
      <c r="AJ209" s="15">
        <v>77.90966338194788</v>
      </c>
      <c r="AK209" s="64">
        <v>2.500115E-2</v>
      </c>
      <c r="AL209" s="15">
        <v>1916572.5700623079</v>
      </c>
      <c r="AM209" s="15">
        <f t="shared" si="41"/>
        <v>18377.261251832999</v>
      </c>
      <c r="AN209" s="15">
        <v>1470.12</v>
      </c>
      <c r="AO209" s="64">
        <f t="shared" si="42"/>
        <v>14.096402992278245</v>
      </c>
      <c r="AP209" s="64">
        <v>-131.77395742999852</v>
      </c>
    </row>
    <row r="210" spans="1:42">
      <c r="A210" s="31">
        <v>40299</v>
      </c>
      <c r="B210" s="14">
        <v>2010</v>
      </c>
      <c r="C210" s="14">
        <v>5</v>
      </c>
      <c r="D210" s="15">
        <v>96.496140846521754</v>
      </c>
      <c r="E210" s="15">
        <v>92.344590753516442</v>
      </c>
      <c r="F210" s="15">
        <v>100.87869119092787</v>
      </c>
      <c r="G210" s="15">
        <v>81.039962646858569</v>
      </c>
      <c r="H210" s="15">
        <v>60.7</v>
      </c>
      <c r="I210" s="15">
        <v>121.88</v>
      </c>
      <c r="J210" s="15">
        <v>104.398145</v>
      </c>
      <c r="K210" s="15">
        <v>3513330.8243799927</v>
      </c>
      <c r="L210" s="15">
        <v>2194382.0866700001</v>
      </c>
      <c r="M210" s="15">
        <v>1318948.7377099926</v>
      </c>
      <c r="N210" s="15">
        <v>3183.587230579998</v>
      </c>
      <c r="O210" s="15">
        <f t="shared" si="52"/>
        <v>685.52665082999965</v>
      </c>
      <c r="P210" s="15">
        <v>290.97782411999987</v>
      </c>
      <c r="Q210" s="15">
        <v>394.54882670999973</v>
      </c>
      <c r="R210" s="15">
        <v>1425.0857876399975</v>
      </c>
      <c r="S210" s="15">
        <v>1072.9747921100002</v>
      </c>
      <c r="T210" s="15">
        <v>138.18820314720696</v>
      </c>
      <c r="U210" s="15">
        <v>158.07407535580916</v>
      </c>
      <c r="V210" s="15">
        <v>114.39042679165492</v>
      </c>
      <c r="W210" s="15">
        <f t="shared" si="43"/>
        <v>222.25850864361101</v>
      </c>
      <c r="X210" s="15">
        <f t="shared" si="44"/>
        <v>138.81985909015518</v>
      </c>
      <c r="Y210" s="15">
        <f t="shared" si="45"/>
        <v>83.438649553455818</v>
      </c>
      <c r="Z210" s="15">
        <f t="shared" si="46"/>
        <v>27.83088864926107</v>
      </c>
      <c r="AA210" s="15">
        <f t="shared" si="47"/>
        <v>5.9928673234044672</v>
      </c>
      <c r="AB210" s="15">
        <f t="shared" si="48"/>
        <v>2.5437253123460457</v>
      </c>
      <c r="AC210" s="15">
        <f t="shared" si="49"/>
        <v>3.449142011058421</v>
      </c>
      <c r="AD210" s="15">
        <f t="shared" si="50"/>
        <v>12.458086114457624</v>
      </c>
      <c r="AE210" s="15">
        <f t="shared" si="51"/>
        <v>9.3799352113989709</v>
      </c>
      <c r="AF210" s="15">
        <v>47510294.537169993</v>
      </c>
      <c r="AG210" s="15">
        <v>176203866.10778999</v>
      </c>
      <c r="AH210" s="15">
        <f t="shared" si="53"/>
        <v>455087.53567575355</v>
      </c>
      <c r="AI210" s="15">
        <f t="shared" si="54"/>
        <v>1687806.4845672306</v>
      </c>
      <c r="AJ210" s="15">
        <v>78.282035496851222</v>
      </c>
      <c r="AK210" s="64">
        <v>2.4769409999999999E-2</v>
      </c>
      <c r="AL210" s="15">
        <v>1913642.3319819968</v>
      </c>
      <c r="AM210" s="15">
        <f t="shared" ref="AM210:AM241" si="55">AL210/J210</f>
        <v>18330.233089697111</v>
      </c>
      <c r="AN210" s="15">
        <v>1432.6</v>
      </c>
      <c r="AO210" s="64">
        <f t="shared" si="42"/>
        <v>13.722466045732899</v>
      </c>
      <c r="AP210" s="64">
        <v>-486.08034773999816</v>
      </c>
    </row>
    <row r="211" spans="1:42">
      <c r="A211" s="31">
        <v>40330</v>
      </c>
      <c r="B211" s="14">
        <v>2010</v>
      </c>
      <c r="C211" s="14">
        <v>6</v>
      </c>
      <c r="D211" s="15">
        <v>94.609972923672458</v>
      </c>
      <c r="E211" s="15">
        <v>94.758319503202955</v>
      </c>
      <c r="F211" s="15">
        <v>101.07699159879095</v>
      </c>
      <c r="G211" s="15">
        <v>80.626347185995996</v>
      </c>
      <c r="H211" s="15">
        <v>60.8</v>
      </c>
      <c r="I211" s="15">
        <v>121.07</v>
      </c>
      <c r="J211" s="15">
        <v>104.516839</v>
      </c>
      <c r="K211" s="15">
        <v>3060627.7850600109</v>
      </c>
      <c r="L211" s="15">
        <v>2005764.3218100001</v>
      </c>
      <c r="M211" s="15">
        <v>1054863.4632500107</v>
      </c>
      <c r="N211" s="15">
        <v>3113.8295927499985</v>
      </c>
      <c r="O211" s="15">
        <f t="shared" si="52"/>
        <v>687.9425762599991</v>
      </c>
      <c r="P211" s="15">
        <v>295.1551025399998</v>
      </c>
      <c r="Q211" s="15">
        <v>392.7874737199993</v>
      </c>
      <c r="R211" s="15">
        <v>1390.3667184000001</v>
      </c>
      <c r="S211" s="15">
        <v>1035.520298089999</v>
      </c>
      <c r="T211" s="15">
        <v>132.46757054126925</v>
      </c>
      <c r="U211" s="15">
        <v>150.68960749019757</v>
      </c>
      <c r="V211" s="15">
        <v>113.75584746853298</v>
      </c>
      <c r="W211" s="15">
        <f t="shared" si="43"/>
        <v>203.10808661832277</v>
      </c>
      <c r="X211" s="15">
        <f t="shared" si="44"/>
        <v>133.10568361129191</v>
      </c>
      <c r="Y211" s="15">
        <f t="shared" si="45"/>
        <v>70.002403007030864</v>
      </c>
      <c r="Z211" s="15">
        <f t="shared" si="46"/>
        <v>27.372918949167364</v>
      </c>
      <c r="AA211" s="15">
        <f t="shared" si="47"/>
        <v>6.0475359427153581</v>
      </c>
      <c r="AB211" s="15">
        <f t="shared" si="48"/>
        <v>2.5946367515010187</v>
      </c>
      <c r="AC211" s="15">
        <f t="shared" si="49"/>
        <v>3.4528991912143394</v>
      </c>
      <c r="AD211" s="15">
        <f t="shared" si="50"/>
        <v>12.22237581047956</v>
      </c>
      <c r="AE211" s="15">
        <f t="shared" si="51"/>
        <v>9.1030071959724399</v>
      </c>
      <c r="AF211" s="15">
        <v>50316536.630019993</v>
      </c>
      <c r="AG211" s="15">
        <v>181250511.84075999</v>
      </c>
      <c r="AH211" s="15">
        <f t="shared" si="53"/>
        <v>481420.38270043727</v>
      </c>
      <c r="AI211" s="15">
        <f t="shared" si="54"/>
        <v>1734175.2159263063</v>
      </c>
      <c r="AJ211" s="15">
        <v>75.403861489355563</v>
      </c>
      <c r="AK211" s="64">
        <v>2.5296559999999999E-2</v>
      </c>
      <c r="AL211" s="15">
        <v>1947427.2061259849</v>
      </c>
      <c r="AM211" s="15">
        <f t="shared" si="55"/>
        <v>18632.664599873566</v>
      </c>
      <c r="AN211" s="15">
        <v>1457.58</v>
      </c>
      <c r="AO211" s="64">
        <f t="shared" si="42"/>
        <v>13.945886748450169</v>
      </c>
      <c r="AP211" s="64">
        <v>327.17568509000466</v>
      </c>
    </row>
    <row r="212" spans="1:42">
      <c r="A212" s="31">
        <v>40360</v>
      </c>
      <c r="B212" s="14">
        <v>2010</v>
      </c>
      <c r="C212" s="14">
        <v>7</v>
      </c>
      <c r="D212" s="15">
        <v>94.372483490774698</v>
      </c>
      <c r="E212" s="15">
        <v>92.288053385097427</v>
      </c>
      <c r="F212" s="15">
        <v>100.40732067747409</v>
      </c>
      <c r="G212" s="15">
        <v>85.484402588960748</v>
      </c>
      <c r="H212" s="15">
        <v>63.2</v>
      </c>
      <c r="I212" s="15">
        <v>120.31</v>
      </c>
      <c r="J212" s="15">
        <v>104.472793</v>
      </c>
      <c r="K212" s="15">
        <v>3157625.9787999992</v>
      </c>
      <c r="L212" s="15">
        <v>2103871.4340300001</v>
      </c>
      <c r="M212" s="15">
        <v>1053754.5447699991</v>
      </c>
      <c r="N212" s="15">
        <v>3437.9617513400021</v>
      </c>
      <c r="O212" s="15">
        <f t="shared" si="52"/>
        <v>757.09938336999971</v>
      </c>
      <c r="P212" s="15">
        <v>325.43530723999999</v>
      </c>
      <c r="Q212" s="15">
        <v>431.66407612999967</v>
      </c>
      <c r="R212" s="15">
        <v>1516.2480798900021</v>
      </c>
      <c r="S212" s="15">
        <v>1164.6142880800005</v>
      </c>
      <c r="T212" s="15">
        <v>131.81411623824252</v>
      </c>
      <c r="U212" s="15">
        <v>147.88383311920802</v>
      </c>
      <c r="V212" s="15">
        <v>112.19119570768952</v>
      </c>
      <c r="W212" s="15">
        <f t="shared" si="43"/>
        <v>213.52070149917341</v>
      </c>
      <c r="X212" s="15">
        <f t="shared" si="44"/>
        <v>142.26514079697174</v>
      </c>
      <c r="Y212" s="15">
        <f t="shared" si="45"/>
        <v>71.255560702201677</v>
      </c>
      <c r="Z212" s="15">
        <f t="shared" si="46"/>
        <v>30.643774938431878</v>
      </c>
      <c r="AA212" s="15">
        <f t="shared" si="47"/>
        <v>6.7482958764660763</v>
      </c>
      <c r="AB212" s="15">
        <f t="shared" si="48"/>
        <v>2.9007205528668312</v>
      </c>
      <c r="AC212" s="15">
        <f t="shared" si="49"/>
        <v>3.8475753235992447</v>
      </c>
      <c r="AD212" s="15">
        <f t="shared" si="50"/>
        <v>13.51485800936231</v>
      </c>
      <c r="AE212" s="15">
        <f t="shared" si="51"/>
        <v>10.380621052603493</v>
      </c>
      <c r="AF212" s="15">
        <v>49401613.098680004</v>
      </c>
      <c r="AG212" s="15">
        <v>180669884.18219</v>
      </c>
      <c r="AH212" s="15">
        <f t="shared" si="53"/>
        <v>472865.82161807438</v>
      </c>
      <c r="AI212" s="15">
        <f t="shared" si="54"/>
        <v>1729348.656182572</v>
      </c>
      <c r="AJ212" s="15">
        <v>74.299849988544167</v>
      </c>
      <c r="AK212" s="64">
        <v>3.1949600000000002E-2</v>
      </c>
      <c r="AL212" s="15">
        <v>1981092.4956328848</v>
      </c>
      <c r="AM212" s="15">
        <f t="shared" si="55"/>
        <v>18962.759956392521</v>
      </c>
      <c r="AN212" s="15">
        <v>1526.6</v>
      </c>
      <c r="AO212" s="64">
        <f t="shared" ref="AO212:AO243" si="56">AN212/J212</f>
        <v>14.612416842344782</v>
      </c>
      <c r="AP212" s="64">
        <v>344.02466450000202</v>
      </c>
    </row>
    <row r="213" spans="1:42">
      <c r="A213" s="31">
        <v>40391</v>
      </c>
      <c r="B213" s="14">
        <v>2010</v>
      </c>
      <c r="C213" s="14">
        <v>8</v>
      </c>
      <c r="D213" s="15">
        <v>95.021845464388022</v>
      </c>
      <c r="E213" s="15">
        <v>93.609288239918598</v>
      </c>
      <c r="F213" s="15">
        <v>100.94271729616531</v>
      </c>
      <c r="G213" s="15">
        <v>84.440584516441859</v>
      </c>
      <c r="H213" s="15">
        <v>63.5</v>
      </c>
      <c r="I213" s="15">
        <v>122.54</v>
      </c>
      <c r="J213" s="15">
        <v>104.590045</v>
      </c>
      <c r="K213" s="15">
        <v>3291236.0100600203</v>
      </c>
      <c r="L213" s="15">
        <v>2213423.0323299994</v>
      </c>
      <c r="M213" s="15">
        <v>1077812.9777300209</v>
      </c>
      <c r="N213" s="15">
        <v>3582.6028614699999</v>
      </c>
      <c r="O213" s="15">
        <f t="shared" si="52"/>
        <v>800.41189668999903</v>
      </c>
      <c r="P213" s="15">
        <v>354.05024703999982</v>
      </c>
      <c r="Q213" s="15">
        <v>446.36164964999921</v>
      </c>
      <c r="R213" s="15">
        <v>1482.1150724000006</v>
      </c>
      <c r="S213" s="15">
        <v>1300.0758923799992</v>
      </c>
      <c r="T213" s="15">
        <v>131.61861954207234</v>
      </c>
      <c r="U213" s="15">
        <v>145.862681304532</v>
      </c>
      <c r="V213" s="15">
        <v>110.82222394674676</v>
      </c>
      <c r="W213" s="15">
        <f t="shared" si="43"/>
        <v>225.63934658437961</v>
      </c>
      <c r="X213" s="15">
        <f t="shared" si="44"/>
        <v>151.74704129487489</v>
      </c>
      <c r="Y213" s="15">
        <f t="shared" si="45"/>
        <v>73.892305289504705</v>
      </c>
      <c r="Z213" s="15">
        <f t="shared" si="46"/>
        <v>32.327476690880545</v>
      </c>
      <c r="AA213" s="15">
        <f t="shared" si="47"/>
        <v>7.2224854202043423</v>
      </c>
      <c r="AB213" s="15">
        <f t="shared" si="48"/>
        <v>3.1947585459946288</v>
      </c>
      <c r="AC213" s="15">
        <f t="shared" si="49"/>
        <v>4.0277268742097139</v>
      </c>
      <c r="AD213" s="15">
        <f t="shared" si="50"/>
        <v>13.373807343120989</v>
      </c>
      <c r="AE213" s="15">
        <f t="shared" si="51"/>
        <v>11.731183927555206</v>
      </c>
      <c r="AF213" s="15">
        <v>50387093.506339997</v>
      </c>
      <c r="AG213" s="15">
        <v>181739119.17926002</v>
      </c>
      <c r="AH213" s="15">
        <f t="shared" si="53"/>
        <v>481758.02492808941</v>
      </c>
      <c r="AI213" s="15">
        <f t="shared" si="54"/>
        <v>1737633.0527370938</v>
      </c>
      <c r="AJ213" s="15">
        <v>72.446019043715395</v>
      </c>
      <c r="AK213" s="64">
        <v>3.5103759999999998E-2</v>
      </c>
      <c r="AL213" s="15">
        <v>2013418.6565895914</v>
      </c>
      <c r="AM213" s="15">
        <f t="shared" si="55"/>
        <v>19250.576444341252</v>
      </c>
      <c r="AN213" s="15">
        <v>1594.76</v>
      </c>
      <c r="AO213" s="64">
        <f t="shared" si="56"/>
        <v>15.247722668060808</v>
      </c>
      <c r="AP213" s="64">
        <v>103.82511934999729</v>
      </c>
    </row>
    <row r="214" spans="1:42">
      <c r="A214" s="31">
        <v>40422</v>
      </c>
      <c r="B214" s="14">
        <v>2010</v>
      </c>
      <c r="C214" s="14">
        <v>9</v>
      </c>
      <c r="D214" s="15">
        <v>99.343066330063365</v>
      </c>
      <c r="E214" s="15">
        <v>98.415392164343146</v>
      </c>
      <c r="F214" s="15">
        <v>101.32718850327443</v>
      </c>
      <c r="G214" s="15">
        <v>84.270289022536986</v>
      </c>
      <c r="H214" s="15">
        <v>71</v>
      </c>
      <c r="I214" s="15">
        <v>126.86</v>
      </c>
      <c r="J214" s="15">
        <v>104.44808</v>
      </c>
      <c r="K214" s="15">
        <v>3271660.5062599769</v>
      </c>
      <c r="L214" s="15">
        <v>1973550.4851100005</v>
      </c>
      <c r="M214" s="15">
        <v>1298110.0211499764</v>
      </c>
      <c r="N214" s="15">
        <v>3872.4005964499979</v>
      </c>
      <c r="O214" s="15">
        <f t="shared" si="52"/>
        <v>869.82698515999994</v>
      </c>
      <c r="P214" s="15">
        <v>391.27648681000011</v>
      </c>
      <c r="Q214" s="15">
        <v>478.55049834999983</v>
      </c>
      <c r="R214" s="15">
        <v>1553.8236502999994</v>
      </c>
      <c r="S214" s="15">
        <v>1448.7499609899987</v>
      </c>
      <c r="T214" s="15">
        <v>131.08486821787039</v>
      </c>
      <c r="U214" s="15">
        <v>144.63334277243177</v>
      </c>
      <c r="V214" s="15">
        <v>110.3356510471087</v>
      </c>
      <c r="W214" s="15">
        <f t="shared" si="43"/>
        <v>226.20375381959161</v>
      </c>
      <c r="X214" s="15">
        <f t="shared" si="44"/>
        <v>136.45197208884355</v>
      </c>
      <c r="Y214" s="15">
        <f t="shared" si="45"/>
        <v>89.751781730748064</v>
      </c>
      <c r="Z214" s="15">
        <f t="shared" si="46"/>
        <v>35.0965491180783</v>
      </c>
      <c r="AA214" s="15">
        <f t="shared" si="47"/>
        <v>7.8834626605739633</v>
      </c>
      <c r="AB214" s="15">
        <f t="shared" si="48"/>
        <v>3.5462380753337963</v>
      </c>
      <c r="AC214" s="15">
        <f t="shared" si="49"/>
        <v>4.3372245852401674</v>
      </c>
      <c r="AD214" s="15">
        <f t="shared" si="50"/>
        <v>14.08269798160326</v>
      </c>
      <c r="AE214" s="15">
        <f t="shared" si="51"/>
        <v>13.130388475901078</v>
      </c>
      <c r="AF214" s="15">
        <v>50453717.162389994</v>
      </c>
      <c r="AG214" s="15">
        <v>183221354.51172999</v>
      </c>
      <c r="AH214" s="15">
        <f t="shared" si="53"/>
        <v>483050.69047118904</v>
      </c>
      <c r="AI214" s="15">
        <f t="shared" si="54"/>
        <v>1754185.9506821951</v>
      </c>
      <c r="AJ214" s="15">
        <v>72.525159528387221</v>
      </c>
      <c r="AK214" s="64">
        <v>3.8038049999999997E-2</v>
      </c>
      <c r="AL214" s="15">
        <v>2050072.4110115278</v>
      </c>
      <c r="AM214" s="15">
        <f t="shared" si="55"/>
        <v>19627.669661438751</v>
      </c>
      <c r="AN214" s="15">
        <v>1712.41</v>
      </c>
      <c r="AO214" s="64">
        <f t="shared" si="56"/>
        <v>16.394844213507803</v>
      </c>
      <c r="AP214" s="64">
        <v>961.65360318000694</v>
      </c>
    </row>
    <row r="215" spans="1:42">
      <c r="A215" s="31">
        <v>40452</v>
      </c>
      <c r="B215" s="14">
        <v>2010</v>
      </c>
      <c r="C215" s="14">
        <v>10</v>
      </c>
      <c r="D215" s="15">
        <v>100.81858540038137</v>
      </c>
      <c r="E215" s="15">
        <v>99.397345849083095</v>
      </c>
      <c r="F215" s="15">
        <v>102.58147988989933</v>
      </c>
      <c r="G215" s="15">
        <v>86.804777000976131</v>
      </c>
      <c r="H215" s="15">
        <v>60.7</v>
      </c>
      <c r="I215" s="15">
        <v>136.21</v>
      </c>
      <c r="J215" s="15">
        <v>104.35594500000001</v>
      </c>
      <c r="K215" s="15">
        <v>3535758.6247099796</v>
      </c>
      <c r="L215" s="15">
        <v>2293728.9558999999</v>
      </c>
      <c r="M215" s="15">
        <v>1242029.6688099797</v>
      </c>
      <c r="N215" s="15">
        <v>3617.7575965199981</v>
      </c>
      <c r="O215" s="15">
        <f t="shared" si="52"/>
        <v>894.55502635999915</v>
      </c>
      <c r="P215" s="15">
        <v>393.09007387999924</v>
      </c>
      <c r="Q215" s="15">
        <v>501.46495247999991</v>
      </c>
      <c r="R215" s="15">
        <v>1500.1512452799991</v>
      </c>
      <c r="S215" s="15">
        <v>1223.0513248800003</v>
      </c>
      <c r="T215" s="15">
        <v>133.27293768517515</v>
      </c>
      <c r="U215" s="15">
        <v>147.30017744493841</v>
      </c>
      <c r="V215" s="15">
        <v>110.52519739071047</v>
      </c>
      <c r="W215" s="15">
        <f t="shared" si="43"/>
        <v>240.03763512312568</v>
      </c>
      <c r="X215" s="15">
        <f t="shared" si="44"/>
        <v>155.71800358199894</v>
      </c>
      <c r="Y215" s="15">
        <f t="shared" si="45"/>
        <v>84.319631541126768</v>
      </c>
      <c r="Z215" s="15">
        <f t="shared" si="46"/>
        <v>32.73242375429647</v>
      </c>
      <c r="AA215" s="15">
        <f t="shared" si="47"/>
        <v>8.0936749942885466</v>
      </c>
      <c r="AB215" s="15">
        <f t="shared" si="48"/>
        <v>3.556565228202325</v>
      </c>
      <c r="AC215" s="15">
        <f t="shared" si="49"/>
        <v>4.5371097660862221</v>
      </c>
      <c r="AD215" s="15">
        <f t="shared" si="50"/>
        <v>13.572934323536302</v>
      </c>
      <c r="AE215" s="15">
        <f t="shared" si="51"/>
        <v>11.065814436471628</v>
      </c>
      <c r="AF215" s="15">
        <v>51021039.011470005</v>
      </c>
      <c r="AG215" s="15">
        <v>184930918.79490998</v>
      </c>
      <c r="AH215" s="15">
        <f t="shared" si="53"/>
        <v>488913.58332742809</v>
      </c>
      <c r="AI215" s="15">
        <f t="shared" si="54"/>
        <v>1772116.7566918202</v>
      </c>
      <c r="AJ215" s="15">
        <v>74.287244901782572</v>
      </c>
      <c r="AK215" s="64">
        <v>3.8679860000000003E-2</v>
      </c>
      <c r="AL215" s="15">
        <v>2086572.5360800088</v>
      </c>
      <c r="AM215" s="15">
        <f t="shared" si="55"/>
        <v>19994.764419794279</v>
      </c>
      <c r="AN215" s="15">
        <v>1847.44</v>
      </c>
      <c r="AO215" s="64">
        <f t="shared" si="56"/>
        <v>17.703255909378235</v>
      </c>
      <c r="AP215" s="64">
        <v>414.20093651999377</v>
      </c>
    </row>
    <row r="216" spans="1:42">
      <c r="A216" s="31">
        <v>40483</v>
      </c>
      <c r="B216" s="14">
        <v>2010</v>
      </c>
      <c r="C216" s="14">
        <v>11</v>
      </c>
      <c r="D216" s="15">
        <v>101.20842132676486</v>
      </c>
      <c r="E216" s="15">
        <v>102.26480639489203</v>
      </c>
      <c r="F216" s="15">
        <v>102.80975578076287</v>
      </c>
      <c r="G216" s="15">
        <v>93.662088370683804</v>
      </c>
      <c r="H216" s="15">
        <v>99.8</v>
      </c>
      <c r="I216" s="15">
        <v>138.21</v>
      </c>
      <c r="J216" s="15">
        <v>104.55842800000001</v>
      </c>
      <c r="K216" s="15">
        <v>3426094.5935100182</v>
      </c>
      <c r="L216" s="15">
        <v>2257931.35996</v>
      </c>
      <c r="M216" s="15">
        <v>1168163.2335500182</v>
      </c>
      <c r="N216" s="15">
        <v>3796.1014691500004</v>
      </c>
      <c r="O216" s="15">
        <f t="shared" si="52"/>
        <v>963.23277334999943</v>
      </c>
      <c r="P216" s="15">
        <v>411.03031208999948</v>
      </c>
      <c r="Q216" s="15">
        <v>552.20246125999995</v>
      </c>
      <c r="R216" s="15">
        <v>1401.1988378300005</v>
      </c>
      <c r="S216" s="15">
        <v>1431.6698579700003</v>
      </c>
      <c r="T216" s="15">
        <v>140.63033906868705</v>
      </c>
      <c r="U216" s="15">
        <v>156.34321212624772</v>
      </c>
      <c r="V216" s="15">
        <v>111.17317441002979</v>
      </c>
      <c r="W216" s="15">
        <f t="shared" si="43"/>
        <v>219.13932475325083</v>
      </c>
      <c r="X216" s="15">
        <f t="shared" si="44"/>
        <v>144.42145132189762</v>
      </c>
      <c r="Y216" s="15">
        <f t="shared" si="45"/>
        <v>74.717873431353198</v>
      </c>
      <c r="Z216" s="15">
        <f t="shared" si="46"/>
        <v>34.145840390858936</v>
      </c>
      <c r="AA216" s="15">
        <f t="shared" si="47"/>
        <v>8.6642553697117322</v>
      </c>
      <c r="AB216" s="15">
        <f t="shared" si="48"/>
        <v>3.6972076606721171</v>
      </c>
      <c r="AC216" s="15">
        <f t="shared" si="49"/>
        <v>4.9670477090396146</v>
      </c>
      <c r="AD216" s="15">
        <f t="shared" si="50"/>
        <v>12.603749468033428</v>
      </c>
      <c r="AE216" s="15">
        <f t="shared" si="51"/>
        <v>12.877835553113776</v>
      </c>
      <c r="AF216" s="15">
        <v>53274960.6021</v>
      </c>
      <c r="AG216" s="15">
        <v>188381266.70964003</v>
      </c>
      <c r="AH216" s="15">
        <f t="shared" si="53"/>
        <v>509523.35092585743</v>
      </c>
      <c r="AI216" s="15">
        <f t="shared" si="54"/>
        <v>1801684.1904857254</v>
      </c>
      <c r="AJ216" s="15">
        <v>76.375033697479253</v>
      </c>
      <c r="AK216" s="64">
        <v>3.9032280000000003E-2</v>
      </c>
      <c r="AL216" s="15">
        <v>2120388.5538732018</v>
      </c>
      <c r="AM216" s="15">
        <f t="shared" si="55"/>
        <v>20279.460914171374</v>
      </c>
      <c r="AN216" s="15">
        <v>1832.36</v>
      </c>
      <c r="AO216" s="64">
        <f t="shared" si="56"/>
        <v>17.524747024697042</v>
      </c>
      <c r="AP216" s="64">
        <v>186.47667668000304</v>
      </c>
    </row>
    <row r="217" spans="1:42">
      <c r="A217" s="31">
        <v>40513</v>
      </c>
      <c r="B217" s="14">
        <v>2010</v>
      </c>
      <c r="C217" s="14">
        <v>12</v>
      </c>
      <c r="D217" s="15">
        <v>101.0016273953308</v>
      </c>
      <c r="E217" s="15">
        <v>106.37034295250666</v>
      </c>
      <c r="F217" s="15">
        <v>100.11158210110402</v>
      </c>
      <c r="G217" s="15">
        <v>120.93350046295136</v>
      </c>
      <c r="H217" s="15">
        <v>109.3</v>
      </c>
      <c r="I217" s="15">
        <v>140.94999999999999</v>
      </c>
      <c r="J217" s="15">
        <v>105.236512</v>
      </c>
      <c r="K217" s="15">
        <v>3845531.2128000003</v>
      </c>
      <c r="L217" s="15">
        <v>2446708.5863199998</v>
      </c>
      <c r="M217" s="15">
        <v>1398822.6264800006</v>
      </c>
      <c r="N217" s="15">
        <v>3982.9504124900063</v>
      </c>
      <c r="O217" s="15">
        <f t="shared" si="52"/>
        <v>883.06591429000059</v>
      </c>
      <c r="P217" s="15">
        <v>378.03384762999991</v>
      </c>
      <c r="Q217" s="15">
        <v>505.03206666000062</v>
      </c>
      <c r="R217" s="15">
        <v>1618.7452421700054</v>
      </c>
      <c r="S217" s="15">
        <v>1481.1392560299992</v>
      </c>
      <c r="T217" s="15">
        <v>146.09055322805779</v>
      </c>
      <c r="U217" s="15">
        <v>164.54326434753807</v>
      </c>
      <c r="V217" s="15">
        <v>112.63100913217454</v>
      </c>
      <c r="W217" s="15">
        <f t="shared" si="43"/>
        <v>233.70942761155558</v>
      </c>
      <c r="X217" s="15">
        <f t="shared" si="44"/>
        <v>148.69697620391278</v>
      </c>
      <c r="Y217" s="15">
        <f t="shared" si="45"/>
        <v>85.0124514076428</v>
      </c>
      <c r="Z217" s="15">
        <f t="shared" si="46"/>
        <v>35.362822753509576</v>
      </c>
      <c r="AA217" s="15">
        <f t="shared" si="47"/>
        <v>7.8403445116407209</v>
      </c>
      <c r="AB217" s="15">
        <f t="shared" si="48"/>
        <v>3.3563922630433889</v>
      </c>
      <c r="AC217" s="15">
        <f t="shared" si="49"/>
        <v>4.4839522485973315</v>
      </c>
      <c r="AD217" s="15">
        <f t="shared" si="50"/>
        <v>14.372109906876341</v>
      </c>
      <c r="AE217" s="15">
        <f t="shared" si="51"/>
        <v>13.1503683349925</v>
      </c>
      <c r="AF217" s="15">
        <v>62090573.501979999</v>
      </c>
      <c r="AG217" s="15">
        <v>195878038.81350002</v>
      </c>
      <c r="AH217" s="15">
        <f t="shared" si="53"/>
        <v>590009.80098979326</v>
      </c>
      <c r="AI217" s="15">
        <f t="shared" si="54"/>
        <v>1861312.533937841</v>
      </c>
      <c r="AJ217" s="15">
        <v>77.568398728202453</v>
      </c>
      <c r="AK217" s="64">
        <v>3.377409E-2</v>
      </c>
      <c r="AL217" s="15">
        <v>2125407.635125584</v>
      </c>
      <c r="AM217" s="15">
        <f t="shared" si="55"/>
        <v>20196.484991117759</v>
      </c>
      <c r="AN217" s="15">
        <v>1833.13</v>
      </c>
      <c r="AO217" s="64">
        <f t="shared" si="56"/>
        <v>17.419144412540014</v>
      </c>
      <c r="AP217" s="64">
        <v>500.20676700999957</v>
      </c>
    </row>
    <row r="218" spans="1:42">
      <c r="A218" s="31">
        <v>40544</v>
      </c>
      <c r="B218" s="14">
        <v>2011</v>
      </c>
      <c r="C218" s="14">
        <v>1</v>
      </c>
      <c r="D218" s="15">
        <v>91.234420308839447</v>
      </c>
      <c r="E218" s="15">
        <v>88.576320427942321</v>
      </c>
      <c r="F218" s="15">
        <v>96.708328589259793</v>
      </c>
      <c r="G218" s="15">
        <v>85.080099504337724</v>
      </c>
      <c r="H218" s="15">
        <v>75.5</v>
      </c>
      <c r="I218" s="15">
        <v>122.06</v>
      </c>
      <c r="J218" s="15">
        <v>106.19253</v>
      </c>
      <c r="K218" s="15">
        <v>3760176.357970024</v>
      </c>
      <c r="L218" s="15">
        <v>2713478.1457200004</v>
      </c>
      <c r="M218" s="15">
        <v>1046698.2122500236</v>
      </c>
      <c r="N218" s="15">
        <v>3769.0713858299991</v>
      </c>
      <c r="O218" s="15">
        <f t="shared" si="52"/>
        <v>699.45947384999999</v>
      </c>
      <c r="P218" s="15">
        <v>329.46760567999985</v>
      </c>
      <c r="Q218" s="15">
        <v>369.99186817000009</v>
      </c>
      <c r="R218" s="15">
        <v>1688.8897512999997</v>
      </c>
      <c r="S218" s="15">
        <v>1380.7221606800003</v>
      </c>
      <c r="T218" s="15">
        <v>147.33301096882278</v>
      </c>
      <c r="U218" s="15">
        <v>165.77316349344719</v>
      </c>
      <c r="V218" s="15">
        <v>112.51596801244123</v>
      </c>
      <c r="W218" s="15">
        <f t="shared" si="43"/>
        <v>226.82660321666958</v>
      </c>
      <c r="X218" s="15">
        <f t="shared" si="44"/>
        <v>163.68621365105702</v>
      </c>
      <c r="Y218" s="15">
        <f t="shared" si="45"/>
        <v>63.140389565612551</v>
      </c>
      <c r="Z218" s="15">
        <f t="shared" si="46"/>
        <v>33.498102113055111</v>
      </c>
      <c r="AA218" s="15">
        <f t="shared" si="47"/>
        <v>6.2165351834564371</v>
      </c>
      <c r="AB218" s="15">
        <f t="shared" si="48"/>
        <v>2.9281853189368605</v>
      </c>
      <c r="AC218" s="15">
        <f t="shared" si="49"/>
        <v>3.2883498645195761</v>
      </c>
      <c r="AD218" s="15">
        <f t="shared" si="50"/>
        <v>15.010222825557115</v>
      </c>
      <c r="AE218" s="15">
        <f t="shared" si="51"/>
        <v>12.271344104041567</v>
      </c>
      <c r="AF218" s="15">
        <v>55963051.877419993</v>
      </c>
      <c r="AG218" s="15">
        <v>191808308.58843997</v>
      </c>
      <c r="AH218" s="15">
        <f t="shared" si="53"/>
        <v>526996.12559772318</v>
      </c>
      <c r="AI218" s="15">
        <f t="shared" si="54"/>
        <v>1806231.649141799</v>
      </c>
      <c r="AJ218" s="15">
        <v>75.372170720071551</v>
      </c>
      <c r="AK218" s="64">
        <v>3.9243859999999998E-2</v>
      </c>
      <c r="AL218" s="15">
        <v>2143065.0321151265</v>
      </c>
      <c r="AM218" s="15">
        <f t="shared" si="55"/>
        <v>20180.939583180912</v>
      </c>
      <c r="AN218" s="15">
        <v>1777.19</v>
      </c>
      <c r="AO218" s="64">
        <f t="shared" si="56"/>
        <v>16.735546276183456</v>
      </c>
      <c r="AP218" s="64">
        <v>255.72476748999725</v>
      </c>
    </row>
    <row r="219" spans="1:42">
      <c r="A219" s="31">
        <v>40575</v>
      </c>
      <c r="B219" s="14">
        <v>2011</v>
      </c>
      <c r="C219" s="14">
        <v>2</v>
      </c>
      <c r="D219" s="15">
        <v>92.14694686612151</v>
      </c>
      <c r="E219" s="15">
        <v>90.860574597316798</v>
      </c>
      <c r="F219" s="15">
        <v>100.82618331348958</v>
      </c>
      <c r="G219" s="15">
        <v>80.204399224663078</v>
      </c>
      <c r="H219" s="15">
        <v>81.7</v>
      </c>
      <c r="I219" s="15">
        <v>115.4</v>
      </c>
      <c r="J219" s="15">
        <v>106.83242</v>
      </c>
      <c r="K219" s="15">
        <v>3958571.5281499987</v>
      </c>
      <c r="L219" s="15">
        <v>2749446.0904000001</v>
      </c>
      <c r="M219" s="15">
        <v>1209125.4377499986</v>
      </c>
      <c r="N219" s="15">
        <v>3769.0257311300011</v>
      </c>
      <c r="O219" s="15">
        <f t="shared" si="52"/>
        <v>758.28471838000019</v>
      </c>
      <c r="P219" s="15">
        <v>331.65303435999959</v>
      </c>
      <c r="Q219" s="15">
        <v>426.63168402000053</v>
      </c>
      <c r="R219" s="15">
        <v>1713.2873822199995</v>
      </c>
      <c r="S219" s="15">
        <v>1297.4536305300012</v>
      </c>
      <c r="T219" s="15">
        <v>149.29924976561389</v>
      </c>
      <c r="U219" s="15">
        <v>169.43521346838949</v>
      </c>
      <c r="V219" s="15">
        <v>113.48698250954858</v>
      </c>
      <c r="W219" s="15">
        <f t="shared" si="43"/>
        <v>233.63334262794939</v>
      </c>
      <c r="X219" s="15">
        <f t="shared" si="44"/>
        <v>162.27123241491637</v>
      </c>
      <c r="Y219" s="15">
        <f t="shared" si="45"/>
        <v>71.362110213033006</v>
      </c>
      <c r="Z219" s="15">
        <f t="shared" si="46"/>
        <v>33.211084194725878</v>
      </c>
      <c r="AA219" s="15">
        <f t="shared" si="47"/>
        <v>6.6816889621344853</v>
      </c>
      <c r="AB219" s="15">
        <f t="shared" si="48"/>
        <v>2.9223883394035517</v>
      </c>
      <c r="AC219" s="15">
        <f t="shared" si="49"/>
        <v>3.7593006227309336</v>
      </c>
      <c r="AD219" s="15">
        <f t="shared" si="50"/>
        <v>15.096774487557168</v>
      </c>
      <c r="AE219" s="15">
        <f t="shared" si="51"/>
        <v>11.432620745034223</v>
      </c>
      <c r="AF219" s="15">
        <v>56779699.415760003</v>
      </c>
      <c r="AG219" s="15">
        <v>197700882.58928999</v>
      </c>
      <c r="AH219" s="15">
        <f t="shared" si="53"/>
        <v>531483.78943171003</v>
      </c>
      <c r="AI219" s="15">
        <f t="shared" si="54"/>
        <v>1850570.1039936191</v>
      </c>
      <c r="AJ219" s="15">
        <v>76.532948887677634</v>
      </c>
      <c r="AK219" s="64">
        <v>3.7029760000000002E-2</v>
      </c>
      <c r="AL219" s="15">
        <v>2180183.5199594125</v>
      </c>
      <c r="AM219" s="15">
        <f t="shared" si="55"/>
        <v>20407.508506869101</v>
      </c>
      <c r="AN219" s="15">
        <v>1700.54</v>
      </c>
      <c r="AO219" s="64">
        <f t="shared" si="56"/>
        <v>15.917827191408749</v>
      </c>
      <c r="AP219" s="64">
        <v>36.043250590004845</v>
      </c>
    </row>
    <row r="220" spans="1:42">
      <c r="A220" s="31">
        <v>40603</v>
      </c>
      <c r="B220" s="14">
        <v>2011</v>
      </c>
      <c r="C220" s="14">
        <v>3</v>
      </c>
      <c r="D220" s="15">
        <v>104.71495319643319</v>
      </c>
      <c r="E220" s="15">
        <v>103.11029510648119</v>
      </c>
      <c r="F220" s="15">
        <v>101.0830329931029</v>
      </c>
      <c r="G220" s="15">
        <v>88.606778994131602</v>
      </c>
      <c r="H220" s="15">
        <v>100.4</v>
      </c>
      <c r="I220" s="15">
        <v>121.32</v>
      </c>
      <c r="J220" s="15">
        <v>107.12039</v>
      </c>
      <c r="K220" s="15">
        <v>4893312.4338099593</v>
      </c>
      <c r="L220" s="15">
        <v>3335025.7787099998</v>
      </c>
      <c r="M220" s="15">
        <v>1558286.6550999596</v>
      </c>
      <c r="N220" s="15">
        <v>4560.02197015</v>
      </c>
      <c r="O220" s="15">
        <f t="shared" si="52"/>
        <v>931.53520261999984</v>
      </c>
      <c r="P220" s="15">
        <v>398.30129433000064</v>
      </c>
      <c r="Q220" s="15">
        <v>533.23390828999914</v>
      </c>
      <c r="R220" s="15">
        <v>1751.0594654099971</v>
      </c>
      <c r="S220" s="15">
        <v>1877.4273021200033</v>
      </c>
      <c r="T220" s="15">
        <v>154.34441311855852</v>
      </c>
      <c r="U220" s="15">
        <v>176.35940400021869</v>
      </c>
      <c r="V220" s="15">
        <v>114.26354892726147</v>
      </c>
      <c r="W220" s="15">
        <f t="shared" si="43"/>
        <v>277.46251817702284</v>
      </c>
      <c r="X220" s="15">
        <f t="shared" si="44"/>
        <v>189.10393792813363</v>
      </c>
      <c r="Y220" s="15">
        <f t="shared" si="45"/>
        <v>88.358580248889211</v>
      </c>
      <c r="Z220" s="15">
        <f t="shared" si="46"/>
        <v>39.907932258019088</v>
      </c>
      <c r="AA220" s="15">
        <f t="shared" si="47"/>
        <v>8.1525141776665961</v>
      </c>
      <c r="AB220" s="15">
        <f t="shared" si="48"/>
        <v>3.4858123878469196</v>
      </c>
      <c r="AC220" s="15">
        <f t="shared" si="49"/>
        <v>4.6667017898196752</v>
      </c>
      <c r="AD220" s="15">
        <f t="shared" si="50"/>
        <v>15.32474250843282</v>
      </c>
      <c r="AE220" s="15">
        <f t="shared" si="51"/>
        <v>16.430675571919672</v>
      </c>
      <c r="AF220" s="15">
        <v>56762156.586179994</v>
      </c>
      <c r="AG220" s="15">
        <v>200308845.35128999</v>
      </c>
      <c r="AH220" s="15">
        <f t="shared" si="53"/>
        <v>529891.24279868649</v>
      </c>
      <c r="AI220" s="15">
        <f t="shared" si="54"/>
        <v>1869941.3375109071</v>
      </c>
      <c r="AJ220" s="15">
        <v>77.146450202295057</v>
      </c>
      <c r="AK220" s="64">
        <v>4.1449720000000002E-2</v>
      </c>
      <c r="AL220" s="15">
        <v>2210174.4049794455</v>
      </c>
      <c r="AM220" s="15">
        <f t="shared" si="55"/>
        <v>20632.620969541331</v>
      </c>
      <c r="AN220" s="15">
        <v>1729.43</v>
      </c>
      <c r="AO220" s="64">
        <f t="shared" si="56"/>
        <v>16.144732109358451</v>
      </c>
      <c r="AP220" s="64">
        <v>-24.598530629999914</v>
      </c>
    </row>
    <row r="221" spans="1:42">
      <c r="A221" s="31">
        <v>40634</v>
      </c>
      <c r="B221" s="14">
        <v>2011</v>
      </c>
      <c r="C221" s="14">
        <v>4</v>
      </c>
      <c r="D221" s="15">
        <v>93.570215960393256</v>
      </c>
      <c r="E221" s="15">
        <v>94.430915692687449</v>
      </c>
      <c r="F221" s="15">
        <v>100.8090340235791</v>
      </c>
      <c r="G221" s="15">
        <v>89.502175286297629</v>
      </c>
      <c r="H221" s="15">
        <v>82</v>
      </c>
      <c r="I221" s="15">
        <v>123.43</v>
      </c>
      <c r="J221" s="15">
        <v>107.24806</v>
      </c>
      <c r="K221" s="15">
        <v>4823093.8090600064</v>
      </c>
      <c r="L221" s="15">
        <v>3443622.6845299997</v>
      </c>
      <c r="M221" s="15">
        <v>1379471.1245300067</v>
      </c>
      <c r="N221" s="15">
        <v>4169.5189950899985</v>
      </c>
      <c r="O221" s="15">
        <f t="shared" si="52"/>
        <v>877.24982442999965</v>
      </c>
      <c r="P221" s="15">
        <v>368.98606826000054</v>
      </c>
      <c r="Q221" s="15">
        <v>508.26375616999911</v>
      </c>
      <c r="R221" s="15">
        <v>1917.8891943399974</v>
      </c>
      <c r="S221" s="15">
        <v>1374.3799763200016</v>
      </c>
      <c r="T221" s="15">
        <v>157.73641418566601</v>
      </c>
      <c r="U221" s="15">
        <v>178.83665793453369</v>
      </c>
      <c r="V221" s="15">
        <v>113.3769008619857</v>
      </c>
      <c r="W221" s="15">
        <f t="shared" si="43"/>
        <v>269.6926829635558</v>
      </c>
      <c r="X221" s="15">
        <f t="shared" si="44"/>
        <v>192.55686861418525</v>
      </c>
      <c r="Y221" s="15">
        <f t="shared" si="45"/>
        <v>77.135814349370492</v>
      </c>
      <c r="Z221" s="15">
        <f t="shared" si="46"/>
        <v>36.77573618073734</v>
      </c>
      <c r="AA221" s="15">
        <f t="shared" si="47"/>
        <v>7.7374651958239751</v>
      </c>
      <c r="AB221" s="15">
        <f t="shared" si="48"/>
        <v>3.2545083297802364</v>
      </c>
      <c r="AC221" s="15">
        <f t="shared" si="49"/>
        <v>4.4829568660437387</v>
      </c>
      <c r="AD221" s="15">
        <f t="shared" si="50"/>
        <v>16.916048857912017</v>
      </c>
      <c r="AE221" s="15">
        <f t="shared" si="51"/>
        <v>12.122222127001351</v>
      </c>
      <c r="AF221" s="15">
        <v>55820501.621760011</v>
      </c>
      <c r="AG221" s="15">
        <v>197358308.34610003</v>
      </c>
      <c r="AH221" s="15">
        <f t="shared" si="53"/>
        <v>520480.2923405795</v>
      </c>
      <c r="AI221" s="15">
        <f t="shared" si="54"/>
        <v>1840203.9938633859</v>
      </c>
      <c r="AJ221" s="15">
        <v>75.097180610490327</v>
      </c>
      <c r="AK221" s="64">
        <v>4.0006890000000003E-2</v>
      </c>
      <c r="AL221" s="15">
        <v>2236518.6286190851</v>
      </c>
      <c r="AM221" s="15">
        <f t="shared" si="55"/>
        <v>20853.697760305269</v>
      </c>
      <c r="AN221" s="15">
        <v>1693.47</v>
      </c>
      <c r="AO221" s="64">
        <f t="shared" si="56"/>
        <v>15.790215692479659</v>
      </c>
      <c r="AP221" s="64">
        <v>-153.22336026000039</v>
      </c>
    </row>
    <row r="222" spans="1:42">
      <c r="A222" s="31">
        <v>40664</v>
      </c>
      <c r="B222" s="14">
        <v>2011</v>
      </c>
      <c r="C222" s="14">
        <v>5</v>
      </c>
      <c r="D222" s="15">
        <v>102.0777484107241</v>
      </c>
      <c r="E222" s="15">
        <v>97.999390658192453</v>
      </c>
      <c r="F222" s="15">
        <v>101.63129065238218</v>
      </c>
      <c r="G222" s="15">
        <v>90.398393305434539</v>
      </c>
      <c r="H222" s="15">
        <v>134.19999999999999</v>
      </c>
      <c r="I222" s="15">
        <v>128.86000000000001</v>
      </c>
      <c r="J222" s="15">
        <v>107.55352000000001</v>
      </c>
      <c r="K222" s="15">
        <v>5153709.9397500195</v>
      </c>
      <c r="L222" s="15">
        <v>3655668.7077199998</v>
      </c>
      <c r="M222" s="15">
        <v>1498041.2320300196</v>
      </c>
      <c r="N222" s="15">
        <v>4832.0714336300007</v>
      </c>
      <c r="O222" s="15">
        <f t="shared" si="52"/>
        <v>954.27774041999942</v>
      </c>
      <c r="P222" s="15">
        <v>419.43813296000008</v>
      </c>
      <c r="Q222" s="15">
        <v>534.83960745999934</v>
      </c>
      <c r="R222" s="15">
        <v>2066.9509608200019</v>
      </c>
      <c r="S222" s="15">
        <v>1810.8440660099991</v>
      </c>
      <c r="T222" s="15">
        <v>163.44360094282331</v>
      </c>
      <c r="U222" s="15">
        <v>185.6077989618926</v>
      </c>
      <c r="V222" s="15">
        <v>113.56076217803283</v>
      </c>
      <c r="W222" s="15">
        <f t="shared" si="43"/>
        <v>277.6666696429138</v>
      </c>
      <c r="X222" s="15">
        <f t="shared" si="44"/>
        <v>196.95663265047125</v>
      </c>
      <c r="Y222" s="15">
        <f t="shared" si="45"/>
        <v>80.710036992442568</v>
      </c>
      <c r="Z222" s="15">
        <f t="shared" si="46"/>
        <v>42.55053718338565</v>
      </c>
      <c r="AA222" s="15">
        <f t="shared" si="47"/>
        <v>8.4032347275368551</v>
      </c>
      <c r="AB222" s="15">
        <f t="shared" si="48"/>
        <v>3.6935128376686439</v>
      </c>
      <c r="AC222" s="15">
        <f t="shared" si="49"/>
        <v>4.7097218898682121</v>
      </c>
      <c r="AD222" s="15">
        <f t="shared" si="50"/>
        <v>18.201277634783544</v>
      </c>
      <c r="AE222" s="15">
        <f t="shared" si="51"/>
        <v>15.946036564734227</v>
      </c>
      <c r="AF222" s="15">
        <v>55266259.485650003</v>
      </c>
      <c r="AG222" s="15">
        <v>201644670.51869002</v>
      </c>
      <c r="AH222" s="15">
        <f t="shared" si="53"/>
        <v>513848.9143419016</v>
      </c>
      <c r="AI222" s="15">
        <f t="shared" si="54"/>
        <v>1874830.9726979649</v>
      </c>
      <c r="AJ222" s="15">
        <v>74.852912491408304</v>
      </c>
      <c r="AK222" s="64">
        <v>4.2087270000000003E-2</v>
      </c>
      <c r="AL222" s="15">
        <v>2229023.6936748037</v>
      </c>
      <c r="AM222" s="15">
        <f t="shared" si="55"/>
        <v>20724.786075572454</v>
      </c>
      <c r="AN222" s="15">
        <v>1702.66</v>
      </c>
      <c r="AO222" s="64">
        <f t="shared" si="56"/>
        <v>15.8308161369335</v>
      </c>
      <c r="AP222" s="64">
        <v>-307.76593762999983</v>
      </c>
    </row>
    <row r="223" spans="1:42">
      <c r="A223" s="31">
        <v>40695</v>
      </c>
      <c r="B223" s="14">
        <v>2011</v>
      </c>
      <c r="C223" s="14">
        <v>6</v>
      </c>
      <c r="D223" s="15">
        <v>97.025126409867468</v>
      </c>
      <c r="E223" s="15">
        <v>97.747718275062894</v>
      </c>
      <c r="F223" s="15">
        <v>101.63898027362235</v>
      </c>
      <c r="G223" s="15">
        <v>90.27059847522716</v>
      </c>
      <c r="H223" s="15">
        <v>113.9</v>
      </c>
      <c r="I223" s="15">
        <v>128.72</v>
      </c>
      <c r="J223" s="15">
        <v>107.89543999999999</v>
      </c>
      <c r="K223" s="15">
        <v>4708737.0666999975</v>
      </c>
      <c r="L223" s="15">
        <v>3274470.5923000001</v>
      </c>
      <c r="M223" s="15">
        <v>1434266.4743999974</v>
      </c>
      <c r="N223" s="15">
        <v>4517.840190480003</v>
      </c>
      <c r="O223" s="15">
        <f t="shared" si="52"/>
        <v>900.16549198999962</v>
      </c>
      <c r="P223" s="15">
        <v>404.66569159999983</v>
      </c>
      <c r="Q223" s="15">
        <v>495.49980038999979</v>
      </c>
      <c r="R223" s="15">
        <v>2009.7239261900029</v>
      </c>
      <c r="S223" s="15">
        <v>1607.8715300700005</v>
      </c>
      <c r="T223" s="15">
        <v>157.0591051784512</v>
      </c>
      <c r="U223" s="15">
        <v>178.18585513415786</v>
      </c>
      <c r="V223" s="15">
        <v>113.45146461372128</v>
      </c>
      <c r="W223" s="15">
        <f t="shared" si="43"/>
        <v>264.25986861609994</v>
      </c>
      <c r="X223" s="15">
        <f t="shared" si="44"/>
        <v>183.76714525598115</v>
      </c>
      <c r="Y223" s="15">
        <f t="shared" si="45"/>
        <v>80.492723360118802</v>
      </c>
      <c r="Z223" s="15">
        <f t="shared" si="46"/>
        <v>39.821788161680523</v>
      </c>
      <c r="AA223" s="15">
        <f t="shared" si="47"/>
        <v>7.9343664275721473</v>
      </c>
      <c r="AB223" s="15">
        <f t="shared" si="48"/>
        <v>3.5668617675214915</v>
      </c>
      <c r="AC223" s="15">
        <f t="shared" si="49"/>
        <v>4.3675046600506562</v>
      </c>
      <c r="AD223" s="15">
        <f t="shared" si="50"/>
        <v>17.714393842624212</v>
      </c>
      <c r="AE223" s="15">
        <f t="shared" si="51"/>
        <v>14.172329423374743</v>
      </c>
      <c r="AF223" s="15">
        <v>57920329.603119999</v>
      </c>
      <c r="AG223" s="15">
        <v>206869955.16016001</v>
      </c>
      <c r="AH223" s="15">
        <f t="shared" si="53"/>
        <v>536819.06856415805</v>
      </c>
      <c r="AI223" s="15">
        <f t="shared" si="54"/>
        <v>1917318.7964214245</v>
      </c>
      <c r="AJ223" s="15">
        <v>73.942757496723715</v>
      </c>
      <c r="AK223" s="64">
        <v>4.5279359999999998E-2</v>
      </c>
      <c r="AL223" s="15">
        <v>2260431.7043655394</v>
      </c>
      <c r="AM223" s="15">
        <f t="shared" si="55"/>
        <v>20950.206091800908</v>
      </c>
      <c r="AN223" s="15">
        <v>1725.9</v>
      </c>
      <c r="AO223" s="64">
        <f t="shared" si="56"/>
        <v>15.996042094086647</v>
      </c>
      <c r="AP223" s="64">
        <v>-26.985612129997207</v>
      </c>
    </row>
    <row r="224" spans="1:42">
      <c r="A224" s="31">
        <v>40725</v>
      </c>
      <c r="B224" s="14">
        <v>2011</v>
      </c>
      <c r="C224" s="14">
        <v>7</v>
      </c>
      <c r="D224" s="15">
        <v>98.858913208959166</v>
      </c>
      <c r="E224" s="15">
        <v>97.270114724236308</v>
      </c>
      <c r="F224" s="15">
        <v>101.96634381141645</v>
      </c>
      <c r="G224" s="15">
        <v>95.592888904762702</v>
      </c>
      <c r="H224" s="15">
        <v>78.400000000000006</v>
      </c>
      <c r="I224" s="15">
        <v>129.47999999999999</v>
      </c>
      <c r="J224" s="15">
        <v>108.04537000000001</v>
      </c>
      <c r="K224" s="15">
        <v>4866229.0452599963</v>
      </c>
      <c r="L224" s="15">
        <v>3500376.0149199991</v>
      </c>
      <c r="M224" s="15">
        <v>1365853.0303399973</v>
      </c>
      <c r="N224" s="15">
        <v>4519.2835813999991</v>
      </c>
      <c r="O224" s="15">
        <f t="shared" si="52"/>
        <v>914.37981463999995</v>
      </c>
      <c r="P224" s="15">
        <v>414.2144442999998</v>
      </c>
      <c r="Q224" s="15">
        <v>500.16537034000015</v>
      </c>
      <c r="R224" s="15">
        <v>1952.4679115099971</v>
      </c>
      <c r="S224" s="15">
        <v>1652.3886288600013</v>
      </c>
      <c r="T224" s="15">
        <v>154.94567627827166</v>
      </c>
      <c r="U224" s="15">
        <v>174.78241503207155</v>
      </c>
      <c r="V224" s="15">
        <v>112.8023828933274</v>
      </c>
      <c r="W224" s="15">
        <f t="shared" si="43"/>
        <v>278.41639814663688</v>
      </c>
      <c r="X224" s="15">
        <f t="shared" si="44"/>
        <v>200.27049141515184</v>
      </c>
      <c r="Y224" s="15">
        <f t="shared" si="45"/>
        <v>78.145906731485042</v>
      </c>
      <c r="Z224" s="15">
        <f t="shared" si="46"/>
        <v>40.0637244132839</v>
      </c>
      <c r="AA224" s="15">
        <f t="shared" si="47"/>
        <v>8.1060327910332486</v>
      </c>
      <c r="AB224" s="15">
        <f t="shared" si="48"/>
        <v>3.6720362963582556</v>
      </c>
      <c r="AC224" s="15">
        <f t="shared" si="49"/>
        <v>4.433996494674993</v>
      </c>
      <c r="AD224" s="15">
        <f t="shared" si="50"/>
        <v>17.308747044434035</v>
      </c>
      <c r="AE224" s="15">
        <f t="shared" si="51"/>
        <v>14.648525912990664</v>
      </c>
      <c r="AF224" s="15">
        <v>57310236.37218</v>
      </c>
      <c r="AG224" s="15">
        <v>206122266.26175001</v>
      </c>
      <c r="AH224" s="15">
        <f t="shared" si="53"/>
        <v>530427.50811237912</v>
      </c>
      <c r="AI224" s="15">
        <f t="shared" si="54"/>
        <v>1907738.0757893652</v>
      </c>
      <c r="AJ224" s="15">
        <v>73.118681797465911</v>
      </c>
      <c r="AK224" s="64">
        <v>4.1960209999999998E-2</v>
      </c>
      <c r="AL224" s="15">
        <v>2276771.7140700584</v>
      </c>
      <c r="AM224" s="15">
        <f t="shared" si="55"/>
        <v>21072.367229341326</v>
      </c>
      <c r="AN224" s="15">
        <v>1643.95</v>
      </c>
      <c r="AO224" s="64">
        <f t="shared" si="56"/>
        <v>15.215367396122573</v>
      </c>
      <c r="AP224" s="64">
        <v>380.75043181000092</v>
      </c>
    </row>
    <row r="225" spans="1:42">
      <c r="A225" s="31">
        <v>40756</v>
      </c>
      <c r="B225" s="14">
        <v>2011</v>
      </c>
      <c r="C225" s="14">
        <v>8</v>
      </c>
      <c r="D225" s="15">
        <v>103.74470627808145</v>
      </c>
      <c r="E225" s="15">
        <v>102.11382352955245</v>
      </c>
      <c r="F225" s="15">
        <v>102.79623974189809</v>
      </c>
      <c r="G225" s="15">
        <v>92.111089341269022</v>
      </c>
      <c r="H225" s="15">
        <v>80.5</v>
      </c>
      <c r="I225" s="15">
        <v>132.68</v>
      </c>
      <c r="J225" s="15">
        <v>108.01191</v>
      </c>
      <c r="K225" s="15">
        <v>4941644.7057100041</v>
      </c>
      <c r="L225" s="15">
        <v>3460925.2150500007</v>
      </c>
      <c r="M225" s="15">
        <v>1480719.4906600034</v>
      </c>
      <c r="N225" s="15">
        <v>4756.8331712200043</v>
      </c>
      <c r="O225" s="15">
        <f t="shared" si="52"/>
        <v>1036.8150263400003</v>
      </c>
      <c r="P225" s="15">
        <v>483.83391653999996</v>
      </c>
      <c r="Q225" s="15">
        <v>552.98110980000024</v>
      </c>
      <c r="R225" s="15">
        <v>1932.8434337300048</v>
      </c>
      <c r="S225" s="15">
        <v>1786.7126740699982</v>
      </c>
      <c r="T225" s="15">
        <v>156.90210428768728</v>
      </c>
      <c r="U225" s="15">
        <v>177.38123243165364</v>
      </c>
      <c r="V225" s="15">
        <v>113.05216920890808</v>
      </c>
      <c r="W225" s="15">
        <f t="shared" si="43"/>
        <v>278.58892612069644</v>
      </c>
      <c r="X225" s="15">
        <f t="shared" si="44"/>
        <v>195.11225441414845</v>
      </c>
      <c r="Y225" s="15">
        <f t="shared" si="45"/>
        <v>83.47667170654799</v>
      </c>
      <c r="Z225" s="15">
        <f t="shared" si="46"/>
        <v>42.076443154574903</v>
      </c>
      <c r="AA225" s="15">
        <f t="shared" si="47"/>
        <v>9.1711201438698549</v>
      </c>
      <c r="AB225" s="15">
        <f t="shared" si="48"/>
        <v>4.2797402290081461</v>
      </c>
      <c r="AC225" s="15">
        <f t="shared" si="49"/>
        <v>4.8913799148617079</v>
      </c>
      <c r="AD225" s="15">
        <f t="shared" si="50"/>
        <v>17.096915939386541</v>
      </c>
      <c r="AE225" s="15">
        <f t="shared" si="51"/>
        <v>15.804320134435882</v>
      </c>
      <c r="AF225" s="15">
        <v>58505512.232830003</v>
      </c>
      <c r="AG225" s="15">
        <v>214018999.30653</v>
      </c>
      <c r="AH225" s="15">
        <f t="shared" si="53"/>
        <v>541657.97302195663</v>
      </c>
      <c r="AI225" s="15">
        <f t="shared" si="54"/>
        <v>1981438.8923085427</v>
      </c>
      <c r="AJ225" s="15">
        <v>74.44326687335419</v>
      </c>
      <c r="AK225" s="64">
        <v>4.6613019999999998E-2</v>
      </c>
      <c r="AL225" s="15">
        <v>2330928.7943464681</v>
      </c>
      <c r="AM225" s="15">
        <f t="shared" si="55"/>
        <v>21580.29419483896</v>
      </c>
      <c r="AN225" s="15">
        <v>1608.51</v>
      </c>
      <c r="AO225" s="64">
        <f t="shared" si="56"/>
        <v>14.891968857878728</v>
      </c>
      <c r="AP225" s="64">
        <v>-207.91554449999967</v>
      </c>
    </row>
    <row r="226" spans="1:42">
      <c r="A226" s="31">
        <v>40787</v>
      </c>
      <c r="B226" s="14">
        <v>2011</v>
      </c>
      <c r="C226" s="14">
        <v>9</v>
      </c>
      <c r="D226" s="15">
        <v>103.89761442396843</v>
      </c>
      <c r="E226" s="15">
        <v>104.85440818676615</v>
      </c>
      <c r="F226" s="15">
        <v>103.14729139642812</v>
      </c>
      <c r="G226" s="15">
        <v>91.468090212055372</v>
      </c>
      <c r="H226" s="15">
        <v>76.5</v>
      </c>
      <c r="I226" s="15">
        <v>135.34</v>
      </c>
      <c r="J226" s="15">
        <v>108.3454</v>
      </c>
      <c r="K226" s="15">
        <v>4582400.6454299977</v>
      </c>
      <c r="L226" s="15">
        <v>3199816.0120500005</v>
      </c>
      <c r="M226" s="15">
        <v>1382584.6333799972</v>
      </c>
      <c r="N226" s="15">
        <v>4999.3065470500023</v>
      </c>
      <c r="O226" s="15">
        <f t="shared" si="52"/>
        <v>1099.2047483800006</v>
      </c>
      <c r="P226" s="15">
        <v>503.8190585100013</v>
      </c>
      <c r="Q226" s="15">
        <v>595.3856898699994</v>
      </c>
      <c r="R226" s="15">
        <v>2089.210446770001</v>
      </c>
      <c r="S226" s="15">
        <v>1810.8913518999996</v>
      </c>
      <c r="T226" s="15">
        <v>157.59681593024817</v>
      </c>
      <c r="U226" s="15">
        <v>179.28439147948012</v>
      </c>
      <c r="V226" s="15">
        <v>113.7614300271338</v>
      </c>
      <c r="W226" s="15">
        <f t="shared" si="43"/>
        <v>255.59395369643619</v>
      </c>
      <c r="X226" s="15">
        <f t="shared" si="44"/>
        <v>178.47711034098768</v>
      </c>
      <c r="Y226" s="15">
        <f t="shared" si="45"/>
        <v>77.116843355448495</v>
      </c>
      <c r="Z226" s="15">
        <f t="shared" si="46"/>
        <v>43.945531854316471</v>
      </c>
      <c r="AA226" s="15">
        <f t="shared" si="47"/>
        <v>9.6623675363242523</v>
      </c>
      <c r="AB226" s="15">
        <f t="shared" si="48"/>
        <v>4.4287335205775182</v>
      </c>
      <c r="AC226" s="15">
        <f t="shared" si="49"/>
        <v>5.233634015746734</v>
      </c>
      <c r="AD226" s="15">
        <f t="shared" si="50"/>
        <v>18.364839878258326</v>
      </c>
      <c r="AE226" s="15">
        <f t="shared" si="51"/>
        <v>15.91832443973388</v>
      </c>
      <c r="AF226" s="15">
        <v>58004398.511539996</v>
      </c>
      <c r="AG226" s="15">
        <v>211869459.95587999</v>
      </c>
      <c r="AH226" s="15">
        <f t="shared" si="53"/>
        <v>535365.58553976449</v>
      </c>
      <c r="AI226" s="15">
        <f t="shared" si="54"/>
        <v>1955500.2792539415</v>
      </c>
      <c r="AJ226" s="15">
        <v>76.026930749260885</v>
      </c>
      <c r="AK226" s="64">
        <v>4.3258360000000003E-2</v>
      </c>
      <c r="AL226" s="15">
        <v>2363193.1931207371</v>
      </c>
      <c r="AM226" s="15">
        <f t="shared" si="55"/>
        <v>21811.661529891782</v>
      </c>
      <c r="AN226" s="15">
        <v>1630.43</v>
      </c>
      <c r="AO226" s="64">
        <f t="shared" si="56"/>
        <v>15.048446911451711</v>
      </c>
      <c r="AP226" s="64">
        <v>247.75272086000223</v>
      </c>
    </row>
    <row r="227" spans="1:42">
      <c r="A227" s="31">
        <v>40817</v>
      </c>
      <c r="B227" s="14">
        <v>2011</v>
      </c>
      <c r="C227" s="14">
        <v>10</v>
      </c>
      <c r="D227" s="15">
        <v>104.68891491700417</v>
      </c>
      <c r="E227" s="15">
        <v>102.30140572181193</v>
      </c>
      <c r="F227" s="15">
        <v>104.06429741513897</v>
      </c>
      <c r="G227" s="15">
        <v>92.230983982041096</v>
      </c>
      <c r="H227" s="15">
        <v>71</v>
      </c>
      <c r="I227" s="15">
        <v>144.91999999999999</v>
      </c>
      <c r="J227" s="15">
        <v>108.551</v>
      </c>
      <c r="K227" s="15">
        <v>4772995.6865600077</v>
      </c>
      <c r="L227" s="15">
        <v>3392655.6964700003</v>
      </c>
      <c r="M227" s="15">
        <v>1380339.9900900074</v>
      </c>
      <c r="N227" s="15">
        <v>4781.0121753699932</v>
      </c>
      <c r="O227" s="15">
        <f t="shared" si="52"/>
        <v>1024.7797887400002</v>
      </c>
      <c r="P227" s="15">
        <v>485.43160276000037</v>
      </c>
      <c r="Q227" s="15">
        <v>539.34818597999993</v>
      </c>
      <c r="R227" s="15">
        <v>1930.3699618799969</v>
      </c>
      <c r="S227" s="15">
        <v>1825.8624247499961</v>
      </c>
      <c r="T227" s="15">
        <v>161.53608218761599</v>
      </c>
      <c r="U227" s="15">
        <v>186.94303353473882</v>
      </c>
      <c r="V227" s="15">
        <v>115.72834440643047</v>
      </c>
      <c r="W227" s="15">
        <f t="shared" si="43"/>
        <v>255.31818952071634</v>
      </c>
      <c r="X227" s="15">
        <f t="shared" si="44"/>
        <v>181.48072342260122</v>
      </c>
      <c r="Y227" s="15">
        <f t="shared" si="45"/>
        <v>73.837466098115115</v>
      </c>
      <c r="Z227" s="15">
        <f t="shared" si="46"/>
        <v>41.312369928834265</v>
      </c>
      <c r="AA227" s="15">
        <f t="shared" si="47"/>
        <v>8.8550457884460858</v>
      </c>
      <c r="AB227" s="15">
        <f t="shared" si="48"/>
        <v>4.1945783053388892</v>
      </c>
      <c r="AC227" s="15">
        <f t="shared" si="49"/>
        <v>4.6604674831071975</v>
      </c>
      <c r="AD227" s="15">
        <f t="shared" si="50"/>
        <v>16.680182990440635</v>
      </c>
      <c r="AE227" s="15">
        <f t="shared" si="51"/>
        <v>15.777141149947546</v>
      </c>
      <c r="AF227" s="15">
        <v>59819418.075580001</v>
      </c>
      <c r="AG227" s="15">
        <v>216923885.32360998</v>
      </c>
      <c r="AH227" s="15">
        <f t="shared" si="53"/>
        <v>551072.01293014339</v>
      </c>
      <c r="AI227" s="15">
        <f t="shared" si="54"/>
        <v>1998359.1613491352</v>
      </c>
      <c r="AJ227" s="15">
        <v>78.392008826308384</v>
      </c>
      <c r="AK227" s="64">
        <v>4.7027880000000001E-2</v>
      </c>
      <c r="AL227" s="15">
        <v>2373651.3133542505</v>
      </c>
      <c r="AM227" s="15">
        <f t="shared" si="55"/>
        <v>21866.692276941259</v>
      </c>
      <c r="AN227" s="15">
        <v>1608.93</v>
      </c>
      <c r="AO227" s="64">
        <f t="shared" si="56"/>
        <v>14.821880959180477</v>
      </c>
      <c r="AP227" s="64">
        <v>82.655435439999565</v>
      </c>
    </row>
    <row r="228" spans="1:42">
      <c r="A228" s="31">
        <v>40848</v>
      </c>
      <c r="B228" s="14">
        <v>2011</v>
      </c>
      <c r="C228" s="14">
        <v>11</v>
      </c>
      <c r="D228" s="15">
        <v>107.11641726312317</v>
      </c>
      <c r="E228" s="15">
        <v>107.57479280952225</v>
      </c>
      <c r="F228" s="15">
        <v>104.67978057617957</v>
      </c>
      <c r="G228" s="15">
        <v>95.037574282221541</v>
      </c>
      <c r="H228" s="15">
        <v>75.2</v>
      </c>
      <c r="I228" s="15">
        <v>147.1</v>
      </c>
      <c r="J228" s="15">
        <v>108.70205</v>
      </c>
      <c r="K228" s="15">
        <v>5147329.9404699719</v>
      </c>
      <c r="L228" s="15">
        <v>3694771.59907</v>
      </c>
      <c r="M228" s="15">
        <v>1452558.3413999719</v>
      </c>
      <c r="N228" s="15">
        <v>5060.4938205000035</v>
      </c>
      <c r="O228" s="15">
        <f t="shared" si="52"/>
        <v>1153.8515864599992</v>
      </c>
      <c r="P228" s="15">
        <v>527.65982935999966</v>
      </c>
      <c r="Q228" s="15">
        <v>626.19175709999956</v>
      </c>
      <c r="R228" s="15">
        <v>2067.2510578999986</v>
      </c>
      <c r="S228" s="15">
        <v>1839.3911761400041</v>
      </c>
      <c r="T228" s="15">
        <v>165.22552588812803</v>
      </c>
      <c r="U228" s="15">
        <v>191.67351924766623</v>
      </c>
      <c r="V228" s="15">
        <v>116.00720785567104</v>
      </c>
      <c r="W228" s="15">
        <f t="shared" si="43"/>
        <v>268.54674347680628</v>
      </c>
      <c r="X228" s="15">
        <f t="shared" si="44"/>
        <v>192.7638003190149</v>
      </c>
      <c r="Y228" s="15">
        <f t="shared" si="45"/>
        <v>75.782943157791365</v>
      </c>
      <c r="Z228" s="15">
        <f t="shared" si="46"/>
        <v>43.622236187219983</v>
      </c>
      <c r="AA228" s="15">
        <f t="shared" si="47"/>
        <v>9.9463784000003663</v>
      </c>
      <c r="AB228" s="15">
        <f t="shared" si="48"/>
        <v>4.5485090031343676</v>
      </c>
      <c r="AC228" s="15">
        <f t="shared" si="49"/>
        <v>5.3978693968659988</v>
      </c>
      <c r="AD228" s="15">
        <f t="shared" si="50"/>
        <v>17.820022532323541</v>
      </c>
      <c r="AE228" s="15">
        <f t="shared" si="51"/>
        <v>15.855835254896061</v>
      </c>
      <c r="AF228" s="15">
        <v>63486590.35712</v>
      </c>
      <c r="AG228" s="15">
        <v>226098316.65982002</v>
      </c>
      <c r="AH228" s="15">
        <f t="shared" si="53"/>
        <v>584042.25455840072</v>
      </c>
      <c r="AI228" s="15">
        <f t="shared" si="54"/>
        <v>2079982.0855247902</v>
      </c>
      <c r="AJ228" s="15">
        <v>78.615466084157575</v>
      </c>
      <c r="AK228" s="64">
        <v>4.738216E-2</v>
      </c>
      <c r="AL228" s="15">
        <v>2426761.1915422664</v>
      </c>
      <c r="AM228" s="15">
        <f t="shared" si="55"/>
        <v>22324.888919227065</v>
      </c>
      <c r="AN228" s="15">
        <v>1559.14</v>
      </c>
      <c r="AO228" s="64">
        <f t="shared" si="56"/>
        <v>14.343243756672484</v>
      </c>
      <c r="AP228" s="64">
        <v>-491.93138098999589</v>
      </c>
    </row>
    <row r="229" spans="1:42">
      <c r="A229" s="31">
        <v>40878</v>
      </c>
      <c r="B229" s="14">
        <v>2011</v>
      </c>
      <c r="C229" s="14">
        <v>12</v>
      </c>
      <c r="D229" s="15">
        <v>102.64540608540429</v>
      </c>
      <c r="E229" s="15">
        <v>110.35464583487125</v>
      </c>
      <c r="F229" s="15">
        <v>101.45337322274693</v>
      </c>
      <c r="G229" s="15">
        <v>129.92106106057389</v>
      </c>
      <c r="H229" s="15">
        <v>119.1</v>
      </c>
      <c r="I229" s="15">
        <v>148.6</v>
      </c>
      <c r="J229" s="15">
        <v>109.1574</v>
      </c>
      <c r="K229" s="15">
        <v>5306737.9514699783</v>
      </c>
      <c r="L229" s="15">
        <v>3832260.5744200004</v>
      </c>
      <c r="M229" s="15">
        <v>1474477.3770499779</v>
      </c>
      <c r="N229" s="15">
        <v>4498.0901603599987</v>
      </c>
      <c r="O229" s="15">
        <f t="shared" si="52"/>
        <v>965.42413746999944</v>
      </c>
      <c r="P229" s="15">
        <v>484.34506743999981</v>
      </c>
      <c r="Q229" s="15">
        <v>481.07907002999963</v>
      </c>
      <c r="R229" s="15">
        <v>1516.1063782899992</v>
      </c>
      <c r="S229" s="15">
        <v>2016.5596445999986</v>
      </c>
      <c r="T229" s="15">
        <v>165.95981068058882</v>
      </c>
      <c r="U229" s="15">
        <v>193.46942685403059</v>
      </c>
      <c r="V229" s="15">
        <v>116.57607107445283</v>
      </c>
      <c r="W229" s="15">
        <f t="shared" si="43"/>
        <v>274.29336188987747</v>
      </c>
      <c r="X229" s="15">
        <f t="shared" si="44"/>
        <v>198.08093902668026</v>
      </c>
      <c r="Y229" s="15">
        <f t="shared" si="45"/>
        <v>76.212422863197204</v>
      </c>
      <c r="Z229" s="15">
        <f t="shared" si="46"/>
        <v>38.58502108453488</v>
      </c>
      <c r="AA229" s="15">
        <f t="shared" si="47"/>
        <v>8.2814948948950136</v>
      </c>
      <c r="AB229" s="15">
        <f t="shared" si="48"/>
        <v>4.1547554568953222</v>
      </c>
      <c r="AC229" s="15">
        <f t="shared" si="49"/>
        <v>4.1267394379996922</v>
      </c>
      <c r="AD229" s="15">
        <f t="shared" si="50"/>
        <v>13.005296578589599</v>
      </c>
      <c r="AE229" s="15">
        <f t="shared" si="51"/>
        <v>17.298229611050253</v>
      </c>
      <c r="AF229" s="15">
        <v>68792663.026690006</v>
      </c>
      <c r="AG229" s="15">
        <v>232948267.57312</v>
      </c>
      <c r="AH229" s="15">
        <f t="shared" si="53"/>
        <v>630215.29485577717</v>
      </c>
      <c r="AI229" s="15">
        <f t="shared" si="54"/>
        <v>2134058.4108188725</v>
      </c>
      <c r="AJ229" s="15">
        <v>77.883874888308171</v>
      </c>
      <c r="AK229" s="64">
        <v>4.923052E-2</v>
      </c>
      <c r="AL229" s="15">
        <v>2444692.7948270137</v>
      </c>
      <c r="AM229" s="15">
        <f t="shared" si="55"/>
        <v>22396.033570119973</v>
      </c>
      <c r="AN229" s="15">
        <v>1574.94</v>
      </c>
      <c r="AO229" s="64">
        <f t="shared" si="56"/>
        <v>14.428156038894295</v>
      </c>
      <c r="AP229" s="64">
        <v>-1309.5808418600072</v>
      </c>
    </row>
    <row r="230" spans="1:42">
      <c r="A230" s="32">
        <v>40909</v>
      </c>
      <c r="B230" s="29">
        <v>2012</v>
      </c>
      <c r="C230" s="29">
        <v>1</v>
      </c>
      <c r="D230" s="30">
        <v>92.160913304461474</v>
      </c>
      <c r="E230" s="30">
        <v>91.202580160164459</v>
      </c>
      <c r="F230" s="30">
        <v>98.123520549121722</v>
      </c>
      <c r="G230" s="30">
        <v>89.259577123710926</v>
      </c>
      <c r="H230" s="30">
        <v>63.6</v>
      </c>
      <c r="I230" s="30">
        <v>128.6</v>
      </c>
      <c r="J230" s="30">
        <v>109.95502999999999</v>
      </c>
      <c r="K230" s="30">
        <v>4785773.0595500246</v>
      </c>
      <c r="L230" s="30">
        <v>3556084.2389799999</v>
      </c>
      <c r="M230" s="30">
        <v>1229688.8205700247</v>
      </c>
      <c r="N230" s="30">
        <v>4446.0624719900025</v>
      </c>
      <c r="O230" s="30">
        <f t="shared" si="52"/>
        <v>861.66902599000059</v>
      </c>
      <c r="P230" s="30">
        <v>429.58499302000018</v>
      </c>
      <c r="Q230" s="30">
        <v>432.08403297000041</v>
      </c>
      <c r="R230" s="30">
        <v>2067.7209550800007</v>
      </c>
      <c r="S230" s="30">
        <v>1516.6724909200002</v>
      </c>
      <c r="T230" s="30">
        <v>160.16142840819776</v>
      </c>
      <c r="U230" s="30">
        <v>183.34269412545717</v>
      </c>
      <c r="V230" s="30">
        <v>114.47368817052389</v>
      </c>
      <c r="W230" s="30">
        <f t="shared" si="43"/>
        <v>261.02883904799774</v>
      </c>
      <c r="X230" s="30">
        <f t="shared" si="44"/>
        <v>193.95832792479058</v>
      </c>
      <c r="Y230" s="30">
        <f t="shared" si="45"/>
        <v>67.070511123207183</v>
      </c>
      <c r="Z230" s="30">
        <f t="shared" si="46"/>
        <v>38.839165078415199</v>
      </c>
      <c r="AA230" s="30">
        <f t="shared" si="47"/>
        <v>7.5272234149250892</v>
      </c>
      <c r="AB230" s="30">
        <f t="shared" si="48"/>
        <v>3.7526963609320929</v>
      </c>
      <c r="AC230" s="30">
        <f t="shared" si="49"/>
        <v>3.7745270539929963</v>
      </c>
      <c r="AD230" s="30">
        <f t="shared" si="50"/>
        <v>18.062849097688314</v>
      </c>
      <c r="AE230" s="30">
        <f t="shared" si="51"/>
        <v>13.249092565801789</v>
      </c>
      <c r="AF230" s="30">
        <v>61868318.589680001</v>
      </c>
      <c r="AG230" s="30">
        <v>229432376.51662999</v>
      </c>
      <c r="AH230" s="30">
        <f t="shared" si="53"/>
        <v>562669.28934201563</v>
      </c>
      <c r="AI230" s="30">
        <f t="shared" si="54"/>
        <v>2086601.9182262968</v>
      </c>
      <c r="AJ230" s="30">
        <v>74.702370919298616</v>
      </c>
      <c r="AK230" s="65">
        <v>5.5133260000000003E-2</v>
      </c>
      <c r="AL230" s="30">
        <v>2443492.9051534906</v>
      </c>
      <c r="AM230" s="30">
        <f t="shared" si="55"/>
        <v>22222.656891217172</v>
      </c>
      <c r="AN230" s="30">
        <v>1603.12</v>
      </c>
      <c r="AO230" s="65">
        <f t="shared" si="56"/>
        <v>14.579778660421447</v>
      </c>
      <c r="AP230" s="65">
        <v>-335.32910150000316</v>
      </c>
    </row>
    <row r="231" spans="1:42">
      <c r="A231" s="31">
        <v>40940</v>
      </c>
      <c r="B231" s="14">
        <v>2012</v>
      </c>
      <c r="C231" s="14">
        <v>2</v>
      </c>
      <c r="D231" s="15">
        <v>95.761412357813683</v>
      </c>
      <c r="E231" s="15">
        <v>95.022146183588745</v>
      </c>
      <c r="F231" s="15">
        <v>102.45719583231754</v>
      </c>
      <c r="G231" s="15">
        <v>87.699652413391235</v>
      </c>
      <c r="H231" s="15">
        <v>73.3</v>
      </c>
      <c r="I231" s="15">
        <v>122.37</v>
      </c>
      <c r="J231" s="15">
        <v>110.6266</v>
      </c>
      <c r="K231" s="15">
        <v>4999318.2071700171</v>
      </c>
      <c r="L231" s="15">
        <v>3593660.67215</v>
      </c>
      <c r="M231" s="15">
        <v>1405657.5350200171</v>
      </c>
      <c r="N231" s="15">
        <v>4595.9725121199999</v>
      </c>
      <c r="O231" s="15">
        <f t="shared" si="52"/>
        <v>970.79951218000042</v>
      </c>
      <c r="P231" s="15">
        <v>453.51510332000026</v>
      </c>
      <c r="Q231" s="15">
        <v>517.2844088600001</v>
      </c>
      <c r="R231" s="15">
        <v>2019.0577864199995</v>
      </c>
      <c r="S231" s="15">
        <v>1606.1152135199986</v>
      </c>
      <c r="T231" s="15">
        <v>160.85230710047747</v>
      </c>
      <c r="U231" s="15">
        <v>181.80855274536128</v>
      </c>
      <c r="V231" s="15">
        <v>113.02825307428965</v>
      </c>
      <c r="W231" s="15">
        <f t="shared" si="43"/>
        <v>274.97706415231181</v>
      </c>
      <c r="X231" s="15">
        <f t="shared" si="44"/>
        <v>197.66180511778424</v>
      </c>
      <c r="Y231" s="15">
        <f t="shared" si="45"/>
        <v>77.315259034527543</v>
      </c>
      <c r="Z231" s="15">
        <f t="shared" si="46"/>
        <v>40.662156470729691</v>
      </c>
      <c r="AA231" s="15">
        <f t="shared" si="47"/>
        <v>8.5889986421530082</v>
      </c>
      <c r="AB231" s="15">
        <f t="shared" si="48"/>
        <v>4.0124047836244987</v>
      </c>
      <c r="AC231" s="15">
        <f t="shared" si="49"/>
        <v>4.5765938585285095</v>
      </c>
      <c r="AD231" s="15">
        <f t="shared" si="50"/>
        <v>17.863301709997597</v>
      </c>
      <c r="AE231" s="15">
        <f t="shared" si="51"/>
        <v>14.209856118579072</v>
      </c>
      <c r="AF231" s="15">
        <v>60901427.880539998</v>
      </c>
      <c r="AG231" s="15">
        <v>235801207.59221998</v>
      </c>
      <c r="AH231" s="15">
        <f t="shared" si="53"/>
        <v>550513.41974299133</v>
      </c>
      <c r="AI231" s="15">
        <f t="shared" si="54"/>
        <v>2131505.5112623908</v>
      </c>
      <c r="AJ231" s="15">
        <v>72.393879164405476</v>
      </c>
      <c r="AK231" s="66">
        <v>5.3542810000000003E-2</v>
      </c>
      <c r="AL231" s="15">
        <v>2451127.4654365373</v>
      </c>
      <c r="AM231" s="15">
        <f t="shared" si="55"/>
        <v>22156.763973913483</v>
      </c>
      <c r="AN231" s="15">
        <v>1681.56</v>
      </c>
      <c r="AO231" s="66">
        <f t="shared" si="56"/>
        <v>15.200322526408657</v>
      </c>
      <c r="AP231" s="66">
        <v>-335.29813494000609</v>
      </c>
    </row>
    <row r="232" spans="1:42">
      <c r="A232" s="31">
        <v>40969</v>
      </c>
      <c r="B232" s="14">
        <v>2012</v>
      </c>
      <c r="C232" s="14">
        <v>3</v>
      </c>
      <c r="D232" s="15">
        <v>103.72481680597092</v>
      </c>
      <c r="E232" s="15">
        <v>103.31729965712346</v>
      </c>
      <c r="F232" s="15">
        <v>102.46918879598101</v>
      </c>
      <c r="G232" s="15">
        <v>94.808443369854444</v>
      </c>
      <c r="H232" s="15">
        <v>60.5</v>
      </c>
      <c r="I232" s="15">
        <v>128.09</v>
      </c>
      <c r="J232" s="15">
        <v>110.76164</v>
      </c>
      <c r="K232" s="15">
        <v>5712354.7987400061</v>
      </c>
      <c r="L232" s="15">
        <v>4163022.3962599998</v>
      </c>
      <c r="M232" s="15">
        <v>1549332.4024800062</v>
      </c>
      <c r="N232" s="15">
        <v>5001.4774722099983</v>
      </c>
      <c r="O232" s="15">
        <f t="shared" si="52"/>
        <v>1063.2169063099996</v>
      </c>
      <c r="P232" s="15">
        <v>511.97740233999974</v>
      </c>
      <c r="Q232" s="15">
        <v>551.23950396999976</v>
      </c>
      <c r="R232" s="15">
        <v>2163.9115477699988</v>
      </c>
      <c r="S232" s="15">
        <v>1774.3490181299996</v>
      </c>
      <c r="T232" s="15">
        <v>162.30889454156181</v>
      </c>
      <c r="U232" s="15">
        <v>181.30754392358725</v>
      </c>
      <c r="V232" s="15">
        <v>111.70524230091441</v>
      </c>
      <c r="W232" s="15">
        <f t="shared" si="43"/>
        <v>315.06437488047931</v>
      </c>
      <c r="X232" s="15">
        <f t="shared" si="44"/>
        <v>229.61109649218577</v>
      </c>
      <c r="Y232" s="15">
        <f t="shared" si="45"/>
        <v>85.453278388293541</v>
      </c>
      <c r="Z232" s="15">
        <f t="shared" si="46"/>
        <v>44.773883205381637</v>
      </c>
      <c r="AA232" s="15">
        <f t="shared" si="47"/>
        <v>9.5180573839666263</v>
      </c>
      <c r="AB232" s="15">
        <f t="shared" si="48"/>
        <v>4.583288946823302</v>
      </c>
      <c r="AC232" s="15">
        <f t="shared" si="49"/>
        <v>4.9347684371433242</v>
      </c>
      <c r="AD232" s="15">
        <f t="shared" si="50"/>
        <v>19.371620375172718</v>
      </c>
      <c r="AE232" s="15">
        <f t="shared" si="51"/>
        <v>15.884205446242294</v>
      </c>
      <c r="AF232" s="15">
        <v>60245848.125260003</v>
      </c>
      <c r="AG232" s="15">
        <v>235589086.62853</v>
      </c>
      <c r="AH232" s="15">
        <f t="shared" si="53"/>
        <v>543923.40277067048</v>
      </c>
      <c r="AI232" s="15">
        <f t="shared" si="54"/>
        <v>2126991.6789651182</v>
      </c>
      <c r="AJ232" s="15">
        <v>71.940712521493751</v>
      </c>
      <c r="AK232" s="66">
        <v>4.8386079999999998E-2</v>
      </c>
      <c r="AL232" s="15">
        <v>2482709.5664966004</v>
      </c>
      <c r="AM232" s="15">
        <f t="shared" si="55"/>
        <v>22414.886295441276</v>
      </c>
      <c r="AN232" s="15">
        <v>1729.49</v>
      </c>
      <c r="AO232" s="66">
        <f t="shared" si="56"/>
        <v>15.614521417342683</v>
      </c>
      <c r="AP232" s="66">
        <v>-647.98852238999461</v>
      </c>
    </row>
    <row r="233" spans="1:42">
      <c r="A233" s="31">
        <v>41000</v>
      </c>
      <c r="B233" s="14">
        <v>2012</v>
      </c>
      <c r="C233" s="14">
        <v>4</v>
      </c>
      <c r="D233" s="15">
        <v>90.87862080696884</v>
      </c>
      <c r="E233" s="15">
        <v>92.73384526845993</v>
      </c>
      <c r="F233" s="15">
        <v>102.04861830925509</v>
      </c>
      <c r="G233" s="15">
        <v>86.623407404494557</v>
      </c>
      <c r="H233" s="15">
        <v>58.9</v>
      </c>
      <c r="I233" s="15">
        <v>129.07</v>
      </c>
      <c r="J233" s="15">
        <v>110.92153999999999</v>
      </c>
      <c r="K233" s="15">
        <v>5010929.4781999942</v>
      </c>
      <c r="L233" s="15">
        <v>3702603.1575099998</v>
      </c>
      <c r="M233" s="15">
        <v>1308326.3206899944</v>
      </c>
      <c r="N233" s="15">
        <v>4434.4479823400034</v>
      </c>
      <c r="O233" s="15">
        <f t="shared" si="52"/>
        <v>937.55221335000067</v>
      </c>
      <c r="P233" s="15">
        <v>426.80892032999992</v>
      </c>
      <c r="Q233" s="15">
        <v>510.74329302000075</v>
      </c>
      <c r="R233" s="15">
        <v>1859.2292646900012</v>
      </c>
      <c r="S233" s="15">
        <v>1637.6665042999994</v>
      </c>
      <c r="T233" s="15">
        <v>163.61825920073468</v>
      </c>
      <c r="U233" s="15">
        <v>183.25790182274761</v>
      </c>
      <c r="V233" s="15">
        <v>112.00333185180638</v>
      </c>
      <c r="W233" s="15">
        <f t="shared" si="43"/>
        <v>273.43592982128058</v>
      </c>
      <c r="X233" s="15">
        <f t="shared" si="44"/>
        <v>202.04330185397765</v>
      </c>
      <c r="Y233" s="15">
        <f t="shared" si="45"/>
        <v>71.392627967302914</v>
      </c>
      <c r="Z233" s="15">
        <f t="shared" si="46"/>
        <v>39.592107743788382</v>
      </c>
      <c r="AA233" s="15">
        <f t="shared" si="47"/>
        <v>8.3707528860881819</v>
      </c>
      <c r="AB233" s="15">
        <f t="shared" si="48"/>
        <v>3.8106805688130643</v>
      </c>
      <c r="AC233" s="15">
        <f t="shared" si="49"/>
        <v>4.5600723172751181</v>
      </c>
      <c r="AD233" s="15">
        <f t="shared" si="50"/>
        <v>16.599767470756859</v>
      </c>
      <c r="AE233" s="15">
        <f t="shared" si="51"/>
        <v>14.621587386943322</v>
      </c>
      <c r="AF233" s="15">
        <v>60717548.114410006</v>
      </c>
      <c r="AG233" s="15">
        <v>233982369.45423001</v>
      </c>
      <c r="AH233" s="15">
        <f t="shared" si="53"/>
        <v>547391.86017801415</v>
      </c>
      <c r="AI233" s="15">
        <f t="shared" si="54"/>
        <v>2109440.3256051983</v>
      </c>
      <c r="AJ233" s="15">
        <v>72.529744764466258</v>
      </c>
      <c r="AK233" s="66">
        <v>5.2373059999999999E-2</v>
      </c>
      <c r="AL233" s="15">
        <v>2492196.2050751327</v>
      </c>
      <c r="AM233" s="15">
        <f t="shared" si="55"/>
        <v>22468.099569074977</v>
      </c>
      <c r="AN233" s="15">
        <v>1753.3</v>
      </c>
      <c r="AO233" s="66">
        <f t="shared" si="56"/>
        <v>15.80666838920556</v>
      </c>
      <c r="AP233" s="66">
        <v>-358.22645670000111</v>
      </c>
    </row>
    <row r="234" spans="1:42">
      <c r="A234" s="31">
        <v>41030</v>
      </c>
      <c r="B234" s="14">
        <v>2012</v>
      </c>
      <c r="C234" s="14">
        <v>5</v>
      </c>
      <c r="D234" s="15">
        <v>102.4893884603032</v>
      </c>
      <c r="E234" s="15">
        <v>98.509662792513737</v>
      </c>
      <c r="F234" s="15">
        <v>102.45327417397587</v>
      </c>
      <c r="G234" s="15">
        <v>91.930772425149954</v>
      </c>
      <c r="H234" s="15">
        <v>83.2</v>
      </c>
      <c r="I234" s="15">
        <v>135.6</v>
      </c>
      <c r="J234" s="15">
        <v>111.25436000000001</v>
      </c>
      <c r="K234" s="15">
        <v>5403375.2679199763</v>
      </c>
      <c r="L234" s="15">
        <v>3760061.8361099996</v>
      </c>
      <c r="M234" s="15">
        <v>1643313.4318099767</v>
      </c>
      <c r="N234" s="15">
        <v>5547.3065055199995</v>
      </c>
      <c r="O234" s="15">
        <f t="shared" si="52"/>
        <v>1082.6908049599988</v>
      </c>
      <c r="P234" s="15">
        <v>483.32348941999908</v>
      </c>
      <c r="Q234" s="15">
        <v>599.36731553999959</v>
      </c>
      <c r="R234" s="15">
        <v>2477.6547800499993</v>
      </c>
      <c r="S234" s="15">
        <v>1986.9609205100019</v>
      </c>
      <c r="T234" s="15">
        <v>162.0924881351809</v>
      </c>
      <c r="U234" s="15">
        <v>181.44318518513342</v>
      </c>
      <c r="V234" s="15">
        <v>111.93805911216226</v>
      </c>
      <c r="W234" s="15">
        <f t="shared" si="43"/>
        <v>297.79984640407997</v>
      </c>
      <c r="X234" s="15">
        <f t="shared" si="44"/>
        <v>207.23081069556099</v>
      </c>
      <c r="Y234" s="15">
        <f t="shared" si="45"/>
        <v>90.569035708518967</v>
      </c>
      <c r="Z234" s="15">
        <f t="shared" si="46"/>
        <v>49.556929515470536</v>
      </c>
      <c r="AA234" s="15">
        <f t="shared" si="47"/>
        <v>9.6722313531909592</v>
      </c>
      <c r="AB234" s="15">
        <f t="shared" si="48"/>
        <v>4.3177762170747265</v>
      </c>
      <c r="AC234" s="15">
        <f t="shared" si="49"/>
        <v>5.3544551361162318</v>
      </c>
      <c r="AD234" s="15">
        <f t="shared" si="50"/>
        <v>22.13415883481937</v>
      </c>
      <c r="AE234" s="15">
        <f t="shared" si="51"/>
        <v>17.75053932746021</v>
      </c>
      <c r="AF234" s="15">
        <v>60178600.730739996</v>
      </c>
      <c r="AG234" s="15">
        <v>237538887.84127998</v>
      </c>
      <c r="AH234" s="15">
        <f t="shared" si="53"/>
        <v>540910.04371190479</v>
      </c>
      <c r="AI234" s="15">
        <f t="shared" si="54"/>
        <v>2135097.3376798895</v>
      </c>
      <c r="AJ234" s="15">
        <v>72.40474699215828</v>
      </c>
      <c r="AK234" s="66">
        <v>4.4429509999999998E-2</v>
      </c>
      <c r="AL234" s="15">
        <v>2517044.7879712419</v>
      </c>
      <c r="AM234" s="15">
        <f t="shared" si="55"/>
        <v>22624.235022980149</v>
      </c>
      <c r="AN234" s="15">
        <v>1749.19</v>
      </c>
      <c r="AO234" s="66">
        <f t="shared" si="56"/>
        <v>15.722440001452528</v>
      </c>
      <c r="AP234" s="66">
        <v>-79.452533200002108</v>
      </c>
    </row>
    <row r="235" spans="1:42">
      <c r="A235" s="31">
        <v>41061</v>
      </c>
      <c r="B235" s="14">
        <v>2012</v>
      </c>
      <c r="C235" s="14">
        <v>6</v>
      </c>
      <c r="D235" s="15">
        <v>99.931859540482577</v>
      </c>
      <c r="E235" s="15">
        <v>100.47664236003729</v>
      </c>
      <c r="F235" s="15">
        <v>102.42903044735245</v>
      </c>
      <c r="G235" s="15">
        <v>93.880157797953686</v>
      </c>
      <c r="H235" s="15">
        <v>83</v>
      </c>
      <c r="I235" s="15">
        <v>135.41999999999999</v>
      </c>
      <c r="J235" s="15">
        <v>111.34645999999999</v>
      </c>
      <c r="K235" s="15">
        <v>4563431.0705500115</v>
      </c>
      <c r="L235" s="15">
        <v>3103269.7849900005</v>
      </c>
      <c r="M235" s="15">
        <v>1460161.2855600109</v>
      </c>
      <c r="N235" s="15">
        <v>5100.2144289300022</v>
      </c>
      <c r="O235" s="15">
        <f t="shared" si="52"/>
        <v>1032.7324551299996</v>
      </c>
      <c r="P235" s="15">
        <v>504.5447310699999</v>
      </c>
      <c r="Q235" s="15">
        <v>528.18772405999971</v>
      </c>
      <c r="R235" s="15">
        <v>2338.5975674400001</v>
      </c>
      <c r="S235" s="15">
        <v>1728.8844063600022</v>
      </c>
      <c r="T235" s="15">
        <v>155.10507755755623</v>
      </c>
      <c r="U235" s="15">
        <v>173.57546979793531</v>
      </c>
      <c r="V235" s="15">
        <v>111.90830921284645</v>
      </c>
      <c r="W235" s="15">
        <f t="shared" si="43"/>
        <v>262.90760300763958</v>
      </c>
      <c r="X235" s="15">
        <f t="shared" si="44"/>
        <v>178.78504310560788</v>
      </c>
      <c r="Y235" s="15">
        <f t="shared" si="45"/>
        <v>84.122559902031711</v>
      </c>
      <c r="Z235" s="15">
        <f t="shared" si="46"/>
        <v>45.574939562615839</v>
      </c>
      <c r="AA235" s="15">
        <f t="shared" si="47"/>
        <v>9.2283804696376173</v>
      </c>
      <c r="AB235" s="15">
        <f t="shared" si="48"/>
        <v>4.5085546785482213</v>
      </c>
      <c r="AC235" s="15">
        <f t="shared" si="49"/>
        <v>4.7198257910893959</v>
      </c>
      <c r="AD235" s="15">
        <f t="shared" si="50"/>
        <v>20.897443486453302</v>
      </c>
      <c r="AE235" s="15">
        <f t="shared" si="51"/>
        <v>15.449115606524916</v>
      </c>
      <c r="AF235" s="15">
        <v>61894983.087910004</v>
      </c>
      <c r="AG235" s="15">
        <v>238857729.53522003</v>
      </c>
      <c r="AH235" s="15">
        <f t="shared" si="53"/>
        <v>555877.4215894246</v>
      </c>
      <c r="AI235" s="15">
        <f t="shared" si="54"/>
        <v>2145175.7831835877</v>
      </c>
      <c r="AJ235" s="15">
        <v>71.512033359599371</v>
      </c>
      <c r="AK235" s="66">
        <v>4.5782610000000001E-2</v>
      </c>
      <c r="AL235" s="15">
        <v>2550478.4323632484</v>
      </c>
      <c r="AM235" s="15">
        <f t="shared" si="55"/>
        <v>22905.788224998338</v>
      </c>
      <c r="AN235" s="15">
        <v>1650.22</v>
      </c>
      <c r="AO235" s="66">
        <f t="shared" si="56"/>
        <v>14.820587919903337</v>
      </c>
      <c r="AP235" s="66">
        <v>877.76067816999966</v>
      </c>
    </row>
    <row r="236" spans="1:42">
      <c r="A236" s="31">
        <v>41091</v>
      </c>
      <c r="B236" s="14">
        <v>2012</v>
      </c>
      <c r="C236" s="14">
        <v>7</v>
      </c>
      <c r="D236" s="15">
        <v>101.11282663712545</v>
      </c>
      <c r="E236" s="15">
        <v>98.901722595556976</v>
      </c>
      <c r="F236" s="15">
        <v>102.79253501357455</v>
      </c>
      <c r="G236" s="15">
        <v>96.236502216890486</v>
      </c>
      <c r="H236" s="15">
        <v>80.2</v>
      </c>
      <c r="I236" s="15">
        <v>134.13</v>
      </c>
      <c r="J236" s="15">
        <v>111.32241</v>
      </c>
      <c r="K236" s="15">
        <v>4976904.7324999627</v>
      </c>
      <c r="L236" s="15">
        <v>3401243.2591699995</v>
      </c>
      <c r="M236" s="15">
        <v>1575661.4733299632</v>
      </c>
      <c r="N236" s="15">
        <v>5193.891005409997</v>
      </c>
      <c r="O236" s="15">
        <f t="shared" si="52"/>
        <v>1047.1257001399995</v>
      </c>
      <c r="P236" s="15">
        <v>513.38388923999992</v>
      </c>
      <c r="Q236" s="15">
        <v>533.74181089999956</v>
      </c>
      <c r="R236" s="15">
        <v>2287.0513661299992</v>
      </c>
      <c r="S236" s="15">
        <v>1859.7139391399983</v>
      </c>
      <c r="T236" s="15">
        <v>146.42619865269907</v>
      </c>
      <c r="U236" s="15">
        <v>162.47683969867964</v>
      </c>
      <c r="V236" s="15">
        <v>110.96159102241687</v>
      </c>
      <c r="W236" s="15">
        <f t="shared" si="43"/>
        <v>306.3147179456376</v>
      </c>
      <c r="X236" s="15">
        <f t="shared" si="44"/>
        <v>209.3371132450479</v>
      </c>
      <c r="Y236" s="15">
        <f t="shared" si="45"/>
        <v>96.977604700589694</v>
      </c>
      <c r="Z236" s="15">
        <f t="shared" si="46"/>
        <v>46.808007685837055</v>
      </c>
      <c r="AA236" s="15">
        <f t="shared" si="47"/>
        <v>9.4368302625406244</v>
      </c>
      <c r="AB236" s="15">
        <f t="shared" si="48"/>
        <v>4.6266810389937918</v>
      </c>
      <c r="AC236" s="15">
        <f t="shared" si="49"/>
        <v>4.8101492235468317</v>
      </c>
      <c r="AD236" s="15">
        <f t="shared" si="50"/>
        <v>20.611198389071049</v>
      </c>
      <c r="AE236" s="15">
        <f t="shared" si="51"/>
        <v>16.759979034225385</v>
      </c>
      <c r="AF236" s="15">
        <v>61813542.690820001</v>
      </c>
      <c r="AG236" s="15">
        <v>238624995.36190999</v>
      </c>
      <c r="AH236" s="15">
        <f t="shared" si="53"/>
        <v>555265.94053093169</v>
      </c>
      <c r="AI236" s="15">
        <f t="shared" si="54"/>
        <v>2143548.5933327349</v>
      </c>
      <c r="AJ236" s="15">
        <v>71.0692547089469</v>
      </c>
      <c r="AK236" s="66">
        <v>4.9375540000000002E-2</v>
      </c>
      <c r="AL236" s="15">
        <v>2577246.8820677833</v>
      </c>
      <c r="AM236" s="15">
        <f t="shared" si="55"/>
        <v>23151.195541560617</v>
      </c>
      <c r="AN236" s="15">
        <v>1663.2</v>
      </c>
      <c r="AO236" s="66">
        <f t="shared" si="56"/>
        <v>14.940388013518572</v>
      </c>
      <c r="AP236" s="66">
        <v>408.66797027000848</v>
      </c>
    </row>
    <row r="237" spans="1:42">
      <c r="A237" s="31">
        <v>41122</v>
      </c>
      <c r="B237" s="14">
        <v>2012</v>
      </c>
      <c r="C237" s="14">
        <v>8</v>
      </c>
      <c r="D237" s="15">
        <v>101.42585073102897</v>
      </c>
      <c r="E237" s="15">
        <v>102.02201881428269</v>
      </c>
      <c r="F237" s="15">
        <v>103.62088183047575</v>
      </c>
      <c r="G237" s="15">
        <v>92.731340528455249</v>
      </c>
      <c r="H237" s="15">
        <v>76.5</v>
      </c>
      <c r="I237" s="15">
        <v>134.36000000000001</v>
      </c>
      <c r="J237" s="15">
        <v>111.36807</v>
      </c>
      <c r="K237" s="15">
        <v>4570779.7758099996</v>
      </c>
      <c r="L237" s="15">
        <v>2970482.0467699994</v>
      </c>
      <c r="M237" s="15">
        <v>1600297.7290400001</v>
      </c>
      <c r="N237" s="15">
        <v>5239.2295621700005</v>
      </c>
      <c r="O237" s="15">
        <f t="shared" si="52"/>
        <v>1180.0725398700001</v>
      </c>
      <c r="P237" s="15">
        <v>606.81807536000008</v>
      </c>
      <c r="Q237" s="15">
        <v>573.25446450999993</v>
      </c>
      <c r="R237" s="15">
        <v>2209.3776546200024</v>
      </c>
      <c r="S237" s="15">
        <v>1849.7793676799974</v>
      </c>
      <c r="T237" s="15">
        <v>152.32114027774341</v>
      </c>
      <c r="U237" s="15">
        <v>169.72308811306553</v>
      </c>
      <c r="V237" s="15">
        <v>111.42451258150463</v>
      </c>
      <c r="W237" s="15">
        <f t="shared" si="43"/>
        <v>269.30807273345471</v>
      </c>
      <c r="X237" s="15">
        <f t="shared" si="44"/>
        <v>175.01932587928957</v>
      </c>
      <c r="Y237" s="15">
        <f t="shared" si="45"/>
        <v>94.28874685416514</v>
      </c>
      <c r="Z237" s="15">
        <f t="shared" si="46"/>
        <v>47.020439585388509</v>
      </c>
      <c r="AA237" s="15">
        <f t="shared" si="47"/>
        <v>10.590780363582946</v>
      </c>
      <c r="AB237" s="15">
        <f t="shared" si="48"/>
        <v>5.4460016140176135</v>
      </c>
      <c r="AC237" s="15">
        <f t="shared" si="49"/>
        <v>5.1447787495653312</v>
      </c>
      <c r="AD237" s="15">
        <f t="shared" si="50"/>
        <v>19.828470445440722</v>
      </c>
      <c r="AE237" s="15">
        <f t="shared" si="51"/>
        <v>16.60118877636484</v>
      </c>
      <c r="AF237" s="15">
        <v>61446788.748039998</v>
      </c>
      <c r="AG237" s="15">
        <v>245024137.18481001</v>
      </c>
      <c r="AH237" s="15">
        <f t="shared" si="53"/>
        <v>551745.11642376485</v>
      </c>
      <c r="AI237" s="15">
        <f t="shared" si="54"/>
        <v>2200129.1499871551</v>
      </c>
      <c r="AJ237" s="15">
        <v>72.512187048523344</v>
      </c>
      <c r="AK237" s="66">
        <v>4.4425140000000002E-2</v>
      </c>
      <c r="AL237" s="15">
        <v>2592878.103457198</v>
      </c>
      <c r="AM237" s="15">
        <f t="shared" si="55"/>
        <v>23282.060140372352</v>
      </c>
      <c r="AN237" s="15">
        <v>1665.54</v>
      </c>
      <c r="AO237" s="66">
        <f t="shared" si="56"/>
        <v>14.955273984724705</v>
      </c>
      <c r="AP237" s="66">
        <v>950.55896953000229</v>
      </c>
    </row>
    <row r="238" spans="1:42">
      <c r="A238" s="31">
        <v>41153</v>
      </c>
      <c r="B238" s="14">
        <v>2012</v>
      </c>
      <c r="C238" s="14">
        <v>9</v>
      </c>
      <c r="D238" s="15">
        <v>102.28152002837498</v>
      </c>
      <c r="E238" s="15">
        <v>100.34263894075231</v>
      </c>
      <c r="F238" s="15">
        <v>103.47845640367554</v>
      </c>
      <c r="G238" s="15">
        <v>93.305517711025132</v>
      </c>
      <c r="H238" s="15">
        <v>81.099999999999994</v>
      </c>
      <c r="I238" s="15">
        <v>139.16999999999999</v>
      </c>
      <c r="J238" s="15">
        <v>111.68694000000001</v>
      </c>
      <c r="K238" s="15">
        <v>4910403.1567799943</v>
      </c>
      <c r="L238" s="15">
        <v>3390811.2728700005</v>
      </c>
      <c r="M238" s="15">
        <v>1519591.8839099938</v>
      </c>
      <c r="N238" s="15">
        <v>4679.1314497700032</v>
      </c>
      <c r="O238" s="15">
        <f t="shared" si="52"/>
        <v>1139.0808496100012</v>
      </c>
      <c r="P238" s="15">
        <v>558.73940935999985</v>
      </c>
      <c r="Q238" s="15">
        <v>580.34144025000148</v>
      </c>
      <c r="R238" s="15">
        <v>2124.8708728600009</v>
      </c>
      <c r="S238" s="15">
        <v>1415.1797273000016</v>
      </c>
      <c r="T238" s="15">
        <v>158.52032368529177</v>
      </c>
      <c r="U238" s="15">
        <v>176.7477003569991</v>
      </c>
      <c r="V238" s="15">
        <v>111.49844780022902</v>
      </c>
      <c r="W238" s="15">
        <f t="shared" si="43"/>
        <v>277.81991770539861</v>
      </c>
      <c r="X238" s="15">
        <f t="shared" si="44"/>
        <v>191.84471798055426</v>
      </c>
      <c r="Y238" s="15">
        <f t="shared" si="45"/>
        <v>85.97519972484433</v>
      </c>
      <c r="Z238" s="15">
        <f t="shared" si="46"/>
        <v>41.965888692491667</v>
      </c>
      <c r="AA238" s="15">
        <f t="shared" si="47"/>
        <v>10.216113964661503</v>
      </c>
      <c r="AB238" s="15">
        <f t="shared" si="48"/>
        <v>5.0111855400990812</v>
      </c>
      <c r="AC238" s="15">
        <f t="shared" si="49"/>
        <v>5.2049284245624223</v>
      </c>
      <c r="AD238" s="15">
        <f t="shared" si="50"/>
        <v>19.057403172707094</v>
      </c>
      <c r="AE238" s="15">
        <f t="shared" si="51"/>
        <v>12.692371555123072</v>
      </c>
      <c r="AF238" s="15">
        <v>61228776.019510001</v>
      </c>
      <c r="AG238" s="15">
        <v>247124605.27008998</v>
      </c>
      <c r="AH238" s="15">
        <f t="shared" si="53"/>
        <v>548217.86700853298</v>
      </c>
      <c r="AI238" s="15">
        <f t="shared" si="54"/>
        <v>2212654.4542279514</v>
      </c>
      <c r="AJ238" s="15">
        <v>73.156509365868686</v>
      </c>
      <c r="AK238" s="66">
        <v>3.9467719999999998E-2</v>
      </c>
      <c r="AL238" s="15">
        <v>2617558.4429365247</v>
      </c>
      <c r="AM238" s="15">
        <f t="shared" si="55"/>
        <v>23436.566915850006</v>
      </c>
      <c r="AN238" s="15">
        <v>1686.48</v>
      </c>
      <c r="AO238" s="66">
        <f t="shared" si="56"/>
        <v>15.1000645196296</v>
      </c>
      <c r="AP238" s="66">
        <v>81.527239459994234</v>
      </c>
    </row>
    <row r="239" spans="1:42">
      <c r="A239" s="31">
        <v>41183</v>
      </c>
      <c r="B239" s="14">
        <v>2012</v>
      </c>
      <c r="C239" s="14">
        <v>10</v>
      </c>
      <c r="D239" s="15">
        <v>105.7419728608874</v>
      </c>
      <c r="E239" s="15">
        <v>103.40461295475055</v>
      </c>
      <c r="F239" s="15">
        <v>104.27256890302</v>
      </c>
      <c r="G239" s="15">
        <v>91.623862328230359</v>
      </c>
      <c r="H239" s="15">
        <v>66.2</v>
      </c>
      <c r="I239" s="15">
        <v>148.33000000000001</v>
      </c>
      <c r="J239" s="15">
        <v>111.86942000000001</v>
      </c>
      <c r="K239" s="15">
        <v>5432930.4699100005</v>
      </c>
      <c r="L239" s="15">
        <v>3774540.0721899997</v>
      </c>
      <c r="M239" s="15">
        <v>1658390.3977200007</v>
      </c>
      <c r="N239" s="15">
        <v>5205.8125109599923</v>
      </c>
      <c r="O239" s="15">
        <f t="shared" si="52"/>
        <v>1271.5764523999997</v>
      </c>
      <c r="P239" s="15">
        <v>638.95640821000006</v>
      </c>
      <c r="Q239" s="15">
        <v>632.6200441899997</v>
      </c>
      <c r="R239" s="15">
        <v>2198.7223887199953</v>
      </c>
      <c r="S239" s="15">
        <v>1735.513669839997</v>
      </c>
      <c r="T239" s="15">
        <v>158.58173314835207</v>
      </c>
      <c r="U239" s="15">
        <v>176.96209576552042</v>
      </c>
      <c r="V239" s="15">
        <v>111.59046647571549</v>
      </c>
      <c r="W239" s="15">
        <f t="shared" si="43"/>
        <v>307.01097014067807</v>
      </c>
      <c r="X239" s="15">
        <f t="shared" si="44"/>
        <v>213.29652860753683</v>
      </c>
      <c r="Y239" s="15">
        <f t="shared" si="45"/>
        <v>93.714441533141255</v>
      </c>
      <c r="Z239" s="15">
        <f t="shared" si="46"/>
        <v>46.651050715814421</v>
      </c>
      <c r="AA239" s="15">
        <f t="shared" si="47"/>
        <v>11.395027662840018</v>
      </c>
      <c r="AB239" s="15">
        <f t="shared" si="48"/>
        <v>5.7259049844464167</v>
      </c>
      <c r="AC239" s="15">
        <f t="shared" si="49"/>
        <v>5.6691226783936024</v>
      </c>
      <c r="AD239" s="15">
        <f t="shared" si="50"/>
        <v>19.703496706848924</v>
      </c>
      <c r="AE239" s="15">
        <f t="shared" si="51"/>
        <v>15.552526346125477</v>
      </c>
      <c r="AF239" s="15">
        <v>62835204.115249999</v>
      </c>
      <c r="AG239" s="15">
        <v>254195069.07946</v>
      </c>
      <c r="AH239" s="15">
        <f t="shared" si="53"/>
        <v>561683.47091859416</v>
      </c>
      <c r="AI239" s="15">
        <f t="shared" si="54"/>
        <v>2272248.0288130571</v>
      </c>
      <c r="AJ239" s="15">
        <v>73.71105532424113</v>
      </c>
      <c r="AK239" s="66">
        <v>4.3816109999999998E-2</v>
      </c>
      <c r="AL239" s="15">
        <v>2637893.9032428549</v>
      </c>
      <c r="AM239" s="15">
        <f t="shared" si="55"/>
        <v>23580.116024940995</v>
      </c>
      <c r="AN239" s="15">
        <v>1750.76</v>
      </c>
      <c r="AO239" s="66">
        <f t="shared" si="56"/>
        <v>15.650031974779166</v>
      </c>
      <c r="AP239" s="66">
        <v>79.565011930008041</v>
      </c>
    </row>
    <row r="240" spans="1:42">
      <c r="A240" s="31">
        <v>41214</v>
      </c>
      <c r="B240" s="14">
        <v>2012</v>
      </c>
      <c r="C240" s="14">
        <v>11</v>
      </c>
      <c r="D240" s="15">
        <v>102.49086915489211</v>
      </c>
      <c r="E240" s="15">
        <v>106.45158543856053</v>
      </c>
      <c r="F240" s="15">
        <v>104.07947217130258</v>
      </c>
      <c r="G240" s="15">
        <v>101.13861426534959</v>
      </c>
      <c r="H240" s="15">
        <v>69.8</v>
      </c>
      <c r="I240" s="15">
        <v>151.43</v>
      </c>
      <c r="J240" s="15">
        <v>111.71648</v>
      </c>
      <c r="K240" s="15">
        <v>4807338.3317599874</v>
      </c>
      <c r="L240" s="15">
        <v>3217102.418490001</v>
      </c>
      <c r="M240" s="15">
        <v>1590235.9132699864</v>
      </c>
      <c r="N240" s="15">
        <v>5125.549946430001</v>
      </c>
      <c r="O240" s="15">
        <f t="shared" si="52"/>
        <v>1226.12709341</v>
      </c>
      <c r="P240" s="15">
        <v>590.36234525000077</v>
      </c>
      <c r="Q240" s="15">
        <v>635.76474815999927</v>
      </c>
      <c r="R240" s="15">
        <v>2080.6477432200004</v>
      </c>
      <c r="S240" s="15">
        <v>1818.7751098000012</v>
      </c>
      <c r="T240" s="15">
        <v>157.97440764045086</v>
      </c>
      <c r="U240" s="15">
        <v>176.7063670761749</v>
      </c>
      <c r="V240" s="15">
        <v>111.8575911855026</v>
      </c>
      <c r="W240" s="15">
        <f t="shared" si="43"/>
        <v>272.05235506243139</v>
      </c>
      <c r="X240" s="15">
        <f t="shared" si="44"/>
        <v>182.05922467429636</v>
      </c>
      <c r="Y240" s="15">
        <f t="shared" si="45"/>
        <v>89.993130388135071</v>
      </c>
      <c r="Z240" s="15">
        <f t="shared" si="46"/>
        <v>45.822101943263576</v>
      </c>
      <c r="AA240" s="15">
        <f t="shared" si="47"/>
        <v>10.961500962206607</v>
      </c>
      <c r="AB240" s="15">
        <f t="shared" si="48"/>
        <v>5.2778031333694155</v>
      </c>
      <c r="AC240" s="15">
        <f t="shared" si="49"/>
        <v>5.6836978288371913</v>
      </c>
      <c r="AD240" s="15">
        <f t="shared" si="50"/>
        <v>18.600863125771159</v>
      </c>
      <c r="AE240" s="15">
        <f t="shared" si="51"/>
        <v>16.259737855285813</v>
      </c>
      <c r="AF240" s="15">
        <v>65458049.078510001</v>
      </c>
      <c r="AG240" s="15">
        <v>259229823.81786001</v>
      </c>
      <c r="AH240" s="15">
        <f t="shared" si="53"/>
        <v>585930.10698609555</v>
      </c>
      <c r="AI240" s="15">
        <f t="shared" si="54"/>
        <v>2320425.991025317</v>
      </c>
      <c r="AJ240" s="15">
        <v>73.90756503881542</v>
      </c>
      <c r="AK240" s="66">
        <v>4.3345759999999997E-2</v>
      </c>
      <c r="AL240" s="15">
        <v>2693361.7950203326</v>
      </c>
      <c r="AM240" s="15">
        <f t="shared" si="55"/>
        <v>24108.903136048793</v>
      </c>
      <c r="AN240" s="15">
        <v>1742.86</v>
      </c>
      <c r="AO240" s="66">
        <f t="shared" si="56"/>
        <v>15.60074216445058</v>
      </c>
      <c r="AP240" s="66">
        <v>558.4906587699943</v>
      </c>
    </row>
    <row r="241" spans="1:42">
      <c r="A241" s="31">
        <v>41244</v>
      </c>
      <c r="B241" s="14">
        <v>2012</v>
      </c>
      <c r="C241" s="14">
        <v>12</v>
      </c>
      <c r="D241" s="15">
        <v>99.596492701434414</v>
      </c>
      <c r="E241" s="15">
        <v>107.61303801082938</v>
      </c>
      <c r="F241" s="15">
        <v>101.02428066574612</v>
      </c>
      <c r="G241" s="15">
        <v>134.41256626733502</v>
      </c>
      <c r="H241" s="15">
        <v>104.2</v>
      </c>
      <c r="I241" s="15">
        <v>153.08000000000001</v>
      </c>
      <c r="J241" s="15">
        <v>111.81576</v>
      </c>
      <c r="K241" s="15">
        <v>4951627.5690400098</v>
      </c>
      <c r="L241" s="15">
        <v>3522407.7894200003</v>
      </c>
      <c r="M241" s="15">
        <v>1429219.7796200095</v>
      </c>
      <c r="N241" s="15">
        <v>4542.3054749499979</v>
      </c>
      <c r="O241" s="15">
        <f t="shared" si="52"/>
        <v>1128.4389920000003</v>
      </c>
      <c r="P241" s="15">
        <v>564.43887243000052</v>
      </c>
      <c r="Q241" s="15">
        <v>564.00011956999992</v>
      </c>
      <c r="R241" s="15">
        <v>1752.8050352700025</v>
      </c>
      <c r="S241" s="15">
        <v>1661.0614476799951</v>
      </c>
      <c r="T241" s="15">
        <v>155.62862556109764</v>
      </c>
      <c r="U241" s="15">
        <v>173.05319417487044</v>
      </c>
      <c r="V241" s="15">
        <v>111.19624911609345</v>
      </c>
      <c r="W241" s="15">
        <f t="shared" si="43"/>
        <v>286.1332662855321</v>
      </c>
      <c r="X241" s="15">
        <f t="shared" si="44"/>
        <v>203.54480055771771</v>
      </c>
      <c r="Y241" s="15">
        <f t="shared" si="45"/>
        <v>82.588465727814381</v>
      </c>
      <c r="Z241" s="15">
        <f t="shared" si="46"/>
        <v>40.849448709440232</v>
      </c>
      <c r="AA241" s="15">
        <f t="shared" si="47"/>
        <v>10.148174969659845</v>
      </c>
      <c r="AB241" s="15">
        <f t="shared" si="48"/>
        <v>5.0760603609992554</v>
      </c>
      <c r="AC241" s="15">
        <f t="shared" si="49"/>
        <v>5.0721146086605913</v>
      </c>
      <c r="AD241" s="15">
        <f t="shared" si="50"/>
        <v>15.763166916178998</v>
      </c>
      <c r="AE241" s="15">
        <f t="shared" si="51"/>
        <v>14.938106823601386</v>
      </c>
      <c r="AF241" s="15">
        <v>73233978.259149998</v>
      </c>
      <c r="AG241" s="15">
        <v>271354208.78047997</v>
      </c>
      <c r="AH241" s="15">
        <f t="shared" si="53"/>
        <v>654952.20225798222</v>
      </c>
      <c r="AI241" s="15">
        <f t="shared" si="54"/>
        <v>2426797.5174562153</v>
      </c>
      <c r="AJ241" s="15">
        <v>72.740323743172908</v>
      </c>
      <c r="AK241" s="66">
        <v>4.2234760000000003E-2</v>
      </c>
      <c r="AL241" s="15">
        <v>2748886.8639935236</v>
      </c>
      <c r="AM241" s="15">
        <f t="shared" si="55"/>
        <v>24584.073515160329</v>
      </c>
      <c r="AN241" s="15">
        <v>1809.09</v>
      </c>
      <c r="AO241" s="66">
        <f t="shared" si="56"/>
        <v>16.179204076419996</v>
      </c>
      <c r="AP241" s="66">
        <v>-61.865171579987873</v>
      </c>
    </row>
    <row r="242" spans="1:42">
      <c r="A242" s="32">
        <v>41275</v>
      </c>
      <c r="B242" s="29">
        <v>2013</v>
      </c>
      <c r="C242" s="29">
        <v>1</v>
      </c>
      <c r="D242" s="30">
        <v>91.781660727154446</v>
      </c>
      <c r="E242" s="30">
        <v>89.443862730326387</v>
      </c>
      <c r="F242" s="30">
        <v>97.002107717465208</v>
      </c>
      <c r="G242" s="30">
        <v>90.358982562368396</v>
      </c>
      <c r="H242" s="30">
        <v>88.9</v>
      </c>
      <c r="I242" s="30">
        <v>134.82</v>
      </c>
      <c r="J242" s="30">
        <v>112.14896</v>
      </c>
      <c r="K242" s="30">
        <v>4849196.4848599993</v>
      </c>
      <c r="L242" s="30">
        <v>3476151.0591799999</v>
      </c>
      <c r="M242" s="30">
        <v>1373045.4256799994</v>
      </c>
      <c r="N242" s="30">
        <v>5185.0735266400034</v>
      </c>
      <c r="O242" s="30">
        <f t="shared" si="52"/>
        <v>999.52855235999823</v>
      </c>
      <c r="P242" s="30">
        <v>488.25399737999993</v>
      </c>
      <c r="Q242" s="30">
        <v>511.27455497999836</v>
      </c>
      <c r="R242" s="30">
        <v>2332.2048679500012</v>
      </c>
      <c r="S242" s="30">
        <v>1853.3401063300016</v>
      </c>
      <c r="T242" s="30">
        <v>155.15891346619901</v>
      </c>
      <c r="U242" s="30">
        <v>171.5236485312752</v>
      </c>
      <c r="V242" s="30">
        <v>110.54708021569203</v>
      </c>
      <c r="W242" s="30">
        <f t="shared" si="43"/>
        <v>282.71299767599152</v>
      </c>
      <c r="X242" s="30">
        <f t="shared" si="44"/>
        <v>202.66307817876012</v>
      </c>
      <c r="Y242" s="30">
        <f t="shared" si="45"/>
        <v>80.049919497231414</v>
      </c>
      <c r="Z242" s="30">
        <f t="shared" si="46"/>
        <v>46.903758258682515</v>
      </c>
      <c r="AA242" s="30">
        <f t="shared" si="47"/>
        <v>9.0416549257545764</v>
      </c>
      <c r="AB242" s="30">
        <f t="shared" si="48"/>
        <v>4.4167064062420422</v>
      </c>
      <c r="AC242" s="30">
        <f t="shared" si="49"/>
        <v>4.6249485195125351</v>
      </c>
      <c r="AD242" s="30">
        <f t="shared" si="50"/>
        <v>21.096937733674736</v>
      </c>
      <c r="AE242" s="30">
        <f t="shared" si="51"/>
        <v>16.765165599253177</v>
      </c>
      <c r="AF242" s="30">
        <v>66940278.037410013</v>
      </c>
      <c r="AG242" s="30">
        <v>266738125.31046</v>
      </c>
      <c r="AH242" s="30">
        <f t="shared" si="53"/>
        <v>596887.19393750967</v>
      </c>
      <c r="AI242" s="30">
        <f t="shared" si="54"/>
        <v>2378427.0965193077</v>
      </c>
      <c r="AJ242" s="30">
        <v>72.907362999613184</v>
      </c>
      <c r="AK242" s="65">
        <v>3.4231240000000003E-2</v>
      </c>
      <c r="AL242" s="30">
        <v>2749091.5288457829</v>
      </c>
      <c r="AM242" s="30">
        <f t="shared" ref="AM242:AM273" si="57">AL242/J242</f>
        <v>24512.857977869637</v>
      </c>
      <c r="AN242" s="30">
        <v>1848.25</v>
      </c>
      <c r="AO242" s="65">
        <f t="shared" si="56"/>
        <v>16.480313326133384</v>
      </c>
      <c r="AP242" s="65">
        <v>493.6706362799905</v>
      </c>
    </row>
    <row r="243" spans="1:42">
      <c r="A243" s="31">
        <v>41306</v>
      </c>
      <c r="B243" s="14">
        <v>2013</v>
      </c>
      <c r="C243" s="14">
        <v>2</v>
      </c>
      <c r="D243" s="15">
        <v>91.11354125824279</v>
      </c>
      <c r="E243" s="15">
        <v>91.749276759504539</v>
      </c>
      <c r="F243" s="15">
        <v>99.973645427503286</v>
      </c>
      <c r="G243" s="15">
        <v>87.8053745880935</v>
      </c>
      <c r="H243" s="15">
        <v>93.6</v>
      </c>
      <c r="I243" s="15">
        <v>125.81</v>
      </c>
      <c r="J243" s="15">
        <v>112.64704999999999</v>
      </c>
      <c r="K243" s="15">
        <v>4667767.4403499952</v>
      </c>
      <c r="L243" s="15">
        <v>3194223.6943599996</v>
      </c>
      <c r="M243" s="15">
        <v>1473543.7459899955</v>
      </c>
      <c r="N243" s="15">
        <v>4497.4911896699978</v>
      </c>
      <c r="O243" s="15">
        <f t="shared" si="52"/>
        <v>982.52951550999944</v>
      </c>
      <c r="P243" s="15">
        <v>495.87483503999931</v>
      </c>
      <c r="Q243" s="15">
        <v>486.65468047000013</v>
      </c>
      <c r="R243" s="15">
        <v>1906.9985696999972</v>
      </c>
      <c r="S243" s="15">
        <v>1607.9631044600021</v>
      </c>
      <c r="T243" s="15">
        <v>157.44186616422243</v>
      </c>
      <c r="U243" s="15">
        <v>174.5149306586853</v>
      </c>
      <c r="V243" s="15">
        <v>110.84404352566206</v>
      </c>
      <c r="W243" s="15">
        <f t="shared" si="43"/>
        <v>267.47095063626227</v>
      </c>
      <c r="X243" s="15">
        <f t="shared" si="44"/>
        <v>183.03440756064782</v>
      </c>
      <c r="Y243" s="15">
        <f t="shared" si="45"/>
        <v>84.43654307561448</v>
      </c>
      <c r="Z243" s="15">
        <f t="shared" si="46"/>
        <v>40.574946985119333</v>
      </c>
      <c r="AA243" s="15">
        <f t="shared" si="47"/>
        <v>8.8640713948921324</v>
      </c>
      <c r="AB243" s="15">
        <f t="shared" si="48"/>
        <v>4.4736263606731095</v>
      </c>
      <c r="AC243" s="15">
        <f t="shared" si="49"/>
        <v>4.390445034219022</v>
      </c>
      <c r="AD243" s="15">
        <f t="shared" si="50"/>
        <v>17.204339620274666</v>
      </c>
      <c r="AE243" s="15">
        <f t="shared" si="51"/>
        <v>14.506535969952544</v>
      </c>
      <c r="AF243" s="15">
        <v>66497787.419369996</v>
      </c>
      <c r="AG243" s="15">
        <v>271639642.66798002</v>
      </c>
      <c r="AH243" s="15">
        <f t="shared" si="53"/>
        <v>590319.83011867595</v>
      </c>
      <c r="AI243" s="15">
        <f t="shared" si="54"/>
        <v>2411422.6042136038</v>
      </c>
      <c r="AJ243" s="15">
        <v>73.879254826596224</v>
      </c>
      <c r="AK243" s="66">
        <v>3.5146179999999999E-2</v>
      </c>
      <c r="AL243" s="15">
        <v>2771523.8290091204</v>
      </c>
      <c r="AM243" s="15">
        <f t="shared" si="57"/>
        <v>24603.607719945801</v>
      </c>
      <c r="AN243" s="15">
        <v>1861.76</v>
      </c>
      <c r="AO243" s="66">
        <f t="shared" si="56"/>
        <v>16.527374662718643</v>
      </c>
      <c r="AP243" s="66">
        <v>284.29360960000213</v>
      </c>
    </row>
    <row r="244" spans="1:42">
      <c r="A244" s="31">
        <v>41334</v>
      </c>
      <c r="B244" s="14">
        <v>2013</v>
      </c>
      <c r="C244" s="14">
        <v>3</v>
      </c>
      <c r="D244" s="15">
        <v>91.673254269536656</v>
      </c>
      <c r="E244" s="15">
        <v>89.995508741401181</v>
      </c>
      <c r="F244" s="15">
        <v>99.802568083227783</v>
      </c>
      <c r="G244" s="15">
        <v>95.240413052264401</v>
      </c>
      <c r="H244" s="15">
        <v>78.2</v>
      </c>
      <c r="I244" s="15">
        <v>129.16999999999999</v>
      </c>
      <c r="J244" s="15">
        <v>112.87881</v>
      </c>
      <c r="K244" s="15">
        <v>4617842.4968000175</v>
      </c>
      <c r="L244" s="15">
        <v>3216026.5932299993</v>
      </c>
      <c r="M244" s="15">
        <v>1401815.9035700182</v>
      </c>
      <c r="N244" s="15">
        <v>4488.1363789499974</v>
      </c>
      <c r="O244" s="15">
        <f t="shared" si="52"/>
        <v>1000.3443212299997</v>
      </c>
      <c r="P244" s="15">
        <v>489.44497640000009</v>
      </c>
      <c r="Q244" s="15">
        <v>510.89934482999962</v>
      </c>
      <c r="R244" s="15">
        <v>1832.659177909997</v>
      </c>
      <c r="S244" s="15">
        <v>1655.1328798100005</v>
      </c>
      <c r="T244" s="15">
        <v>160.91878858707332</v>
      </c>
      <c r="U244" s="15">
        <v>179.08721766517706</v>
      </c>
      <c r="V244" s="15">
        <v>111.29043366385571</v>
      </c>
      <c r="W244" s="15">
        <f t="shared" si="43"/>
        <v>257.85438832566899</v>
      </c>
      <c r="X244" s="15">
        <f t="shared" si="44"/>
        <v>179.57879044403433</v>
      </c>
      <c r="Y244" s="15">
        <f t="shared" si="45"/>
        <v>78.275597881634681</v>
      </c>
      <c r="Z244" s="15">
        <f t="shared" si="46"/>
        <v>40.328141702691823</v>
      </c>
      <c r="AA244" s="15">
        <f t="shared" si="47"/>
        <v>8.9885921754197096</v>
      </c>
      <c r="AB244" s="15">
        <f t="shared" si="48"/>
        <v>4.3979069924224703</v>
      </c>
      <c r="AC244" s="15">
        <f t="shared" si="49"/>
        <v>4.5906851829972402</v>
      </c>
      <c r="AD244" s="15">
        <f t="shared" si="50"/>
        <v>16.46735588653922</v>
      </c>
      <c r="AE244" s="15">
        <f t="shared" si="51"/>
        <v>14.872193640732892</v>
      </c>
      <c r="AF244" s="15">
        <v>67890174.855020002</v>
      </c>
      <c r="AG244" s="15">
        <v>274926444.48728997</v>
      </c>
      <c r="AH244" s="15">
        <f t="shared" si="53"/>
        <v>601443.04192274879</v>
      </c>
      <c r="AI244" s="15">
        <f t="shared" si="54"/>
        <v>2435589.5006980491</v>
      </c>
      <c r="AJ244" s="15">
        <v>74.017356043621234</v>
      </c>
      <c r="AK244" s="66">
        <v>3.5785740000000003E-2</v>
      </c>
      <c r="AL244" s="15">
        <v>2710033.9876461579</v>
      </c>
      <c r="AM244" s="15">
        <f t="shared" si="57"/>
        <v>24008.350084893329</v>
      </c>
      <c r="AN244" s="15">
        <v>1789.77</v>
      </c>
      <c r="AO244" s="66">
        <f t="shared" ref="AO244:AO275" si="58">AN244/J244</f>
        <v>15.855677429625631</v>
      </c>
      <c r="AP244" s="66">
        <v>461.70547592999628</v>
      </c>
    </row>
    <row r="245" spans="1:42">
      <c r="A245" s="31">
        <v>41365</v>
      </c>
      <c r="B245" s="14">
        <v>2013</v>
      </c>
      <c r="C245" s="14">
        <v>4</v>
      </c>
      <c r="D245" s="15">
        <v>99.29658194433398</v>
      </c>
      <c r="E245" s="15">
        <v>99.193576692952661</v>
      </c>
      <c r="F245" s="15">
        <v>100.13932214104621</v>
      </c>
      <c r="G245" s="15">
        <v>91.706438928315507</v>
      </c>
      <c r="H245" s="15">
        <v>80.8</v>
      </c>
      <c r="I245" s="15">
        <v>136.91</v>
      </c>
      <c r="J245" s="15">
        <v>113.16432</v>
      </c>
      <c r="K245" s="15">
        <v>4949486.6311699925</v>
      </c>
      <c r="L245" s="15">
        <v>3285626.1886400008</v>
      </c>
      <c r="M245" s="15">
        <v>1663860.4425299917</v>
      </c>
      <c r="N245" s="15">
        <v>5167.1372964399989</v>
      </c>
      <c r="O245" s="15">
        <f t="shared" si="52"/>
        <v>1089.4516771799988</v>
      </c>
      <c r="P245" s="15">
        <v>520.95256626999878</v>
      </c>
      <c r="Q245" s="15">
        <v>568.49911091000001</v>
      </c>
      <c r="R245" s="15">
        <v>2300.5348704199996</v>
      </c>
      <c r="S245" s="15">
        <v>1777.1507488400021</v>
      </c>
      <c r="T245" s="15">
        <v>157.3135236234408</v>
      </c>
      <c r="U245" s="15">
        <v>175.88149869275432</v>
      </c>
      <c r="V245" s="15">
        <v>111.80316519624812</v>
      </c>
      <c r="W245" s="15">
        <f t="shared" si="43"/>
        <v>281.41030568634181</v>
      </c>
      <c r="X245" s="15">
        <f t="shared" si="44"/>
        <v>186.80908526823674</v>
      </c>
      <c r="Y245" s="15">
        <f t="shared" si="45"/>
        <v>94.601220418105115</v>
      </c>
      <c r="Z245" s="15">
        <f t="shared" si="46"/>
        <v>46.216377571870368</v>
      </c>
      <c r="AA245" s="15">
        <f t="shared" si="47"/>
        <v>9.7443724000808398</v>
      </c>
      <c r="AB245" s="15">
        <f t="shared" si="48"/>
        <v>4.65955114379428</v>
      </c>
      <c r="AC245" s="15">
        <f t="shared" si="49"/>
        <v>5.0848212562865589</v>
      </c>
      <c r="AD245" s="15">
        <f t="shared" si="50"/>
        <v>20.576652426448486</v>
      </c>
      <c r="AE245" s="15">
        <f t="shared" si="51"/>
        <v>15.895352745341055</v>
      </c>
      <c r="AF245" s="15">
        <v>68102134.659800008</v>
      </c>
      <c r="AG245" s="15">
        <v>273861505.63112998</v>
      </c>
      <c r="AH245" s="15">
        <f t="shared" si="53"/>
        <v>601798.64695692074</v>
      </c>
      <c r="AI245" s="15">
        <f t="shared" si="54"/>
        <v>2420034.0322031714</v>
      </c>
      <c r="AJ245" s="15">
        <v>74.903164646414467</v>
      </c>
      <c r="AK245" s="66">
        <v>3.0131600000000001E-2</v>
      </c>
      <c r="AL245" s="15">
        <v>2822842.543678347</v>
      </c>
      <c r="AM245" s="15">
        <f t="shared" si="57"/>
        <v>24944.633994870001</v>
      </c>
      <c r="AN245" s="15">
        <v>1725.49</v>
      </c>
      <c r="AO245" s="66">
        <f t="shared" si="58"/>
        <v>15.247650496198801</v>
      </c>
      <c r="AP245" s="66">
        <v>716.88976298999842</v>
      </c>
    </row>
    <row r="246" spans="1:42">
      <c r="A246" s="31">
        <v>41395</v>
      </c>
      <c r="B246" s="14">
        <v>2013</v>
      </c>
      <c r="C246" s="14">
        <v>5</v>
      </c>
      <c r="D246" s="15">
        <v>100.45914529276122</v>
      </c>
      <c r="E246" s="15">
        <v>99.234141517614603</v>
      </c>
      <c r="F246" s="15">
        <v>100.61478130528053</v>
      </c>
      <c r="G246" s="15">
        <v>96.608305046874804</v>
      </c>
      <c r="H246" s="15">
        <v>101.7</v>
      </c>
      <c r="I246" s="15">
        <v>141.16</v>
      </c>
      <c r="J246" s="15">
        <v>113.47973</v>
      </c>
      <c r="K246" s="15">
        <v>5332469.7057800507</v>
      </c>
      <c r="L246" s="15">
        <v>3713365.8678600006</v>
      </c>
      <c r="M246" s="15">
        <v>1619103.8379200501</v>
      </c>
      <c r="N246" s="15">
        <v>5181.3438791599992</v>
      </c>
      <c r="O246" s="15">
        <f t="shared" si="52"/>
        <v>1111.2158391299977</v>
      </c>
      <c r="P246" s="15">
        <v>525.59890026999892</v>
      </c>
      <c r="Q246" s="15">
        <v>585.61693885999864</v>
      </c>
      <c r="R246" s="15">
        <v>2337.9676149800002</v>
      </c>
      <c r="S246" s="15">
        <v>1732.1604250500004</v>
      </c>
      <c r="T246" s="15">
        <v>154.31311061502052</v>
      </c>
      <c r="U246" s="15">
        <v>172.54625368505086</v>
      </c>
      <c r="V246" s="15">
        <v>111.81567981966114</v>
      </c>
      <c r="W246" s="15">
        <f t="shared" si="43"/>
        <v>309.04581188493501</v>
      </c>
      <c r="X246" s="15">
        <f t="shared" si="44"/>
        <v>215.20988074525326</v>
      </c>
      <c r="Y246" s="15">
        <f t="shared" si="45"/>
        <v>93.835931139681819</v>
      </c>
      <c r="Z246" s="15">
        <f t="shared" si="46"/>
        <v>46.338258529721301</v>
      </c>
      <c r="AA246" s="15">
        <f t="shared" si="47"/>
        <v>9.9379249933657938</v>
      </c>
      <c r="AB246" s="15">
        <f t="shared" si="48"/>
        <v>4.7005831482462632</v>
      </c>
      <c r="AC246" s="15">
        <f t="shared" si="49"/>
        <v>5.2373418451195297</v>
      </c>
      <c r="AD246" s="15">
        <f t="shared" si="50"/>
        <v>20.909121321363223</v>
      </c>
      <c r="AE246" s="15">
        <f t="shared" si="51"/>
        <v>15.491212214992279</v>
      </c>
      <c r="AF246" s="15">
        <v>67251510.403860003</v>
      </c>
      <c r="AG246" s="15">
        <v>278106262.65899998</v>
      </c>
      <c r="AH246" s="15">
        <f t="shared" si="53"/>
        <v>592630.15874165366</v>
      </c>
      <c r="AI246" s="15">
        <f t="shared" si="54"/>
        <v>2450713.1155405459</v>
      </c>
      <c r="AJ246" s="15">
        <v>75.470560645572533</v>
      </c>
      <c r="AK246" s="66">
        <v>3.5477370000000001E-2</v>
      </c>
      <c r="AL246" s="15">
        <v>2825171.4603277957</v>
      </c>
      <c r="AM246" s="15">
        <f t="shared" si="57"/>
        <v>24895.824658093527</v>
      </c>
      <c r="AN246" s="15">
        <v>1688.54</v>
      </c>
      <c r="AO246" s="66">
        <f t="shared" si="58"/>
        <v>14.879661768670051</v>
      </c>
      <c r="AP246" s="66">
        <v>39.041610950002905</v>
      </c>
    </row>
    <row r="247" spans="1:42">
      <c r="A247" s="31">
        <v>41426</v>
      </c>
      <c r="B247" s="14">
        <v>2013</v>
      </c>
      <c r="C247" s="14">
        <v>6</v>
      </c>
      <c r="D247" s="15">
        <v>94.901397313380158</v>
      </c>
      <c r="E247" s="15">
        <v>97.149295959938669</v>
      </c>
      <c r="F247" s="15">
        <v>100.16192924893828</v>
      </c>
      <c r="G247" s="15">
        <v>97.999970495430006</v>
      </c>
      <c r="H247" s="15">
        <v>74.599999999999994</v>
      </c>
      <c r="I247" s="15">
        <v>140.62</v>
      </c>
      <c r="J247" s="15">
        <v>113.74621999999999</v>
      </c>
      <c r="K247" s="15">
        <v>4870838.952409992</v>
      </c>
      <c r="L247" s="15">
        <v>3439671.5234900001</v>
      </c>
      <c r="M247" s="15">
        <v>1431167.4289199919</v>
      </c>
      <c r="N247" s="15">
        <v>4311.1049280200041</v>
      </c>
      <c r="O247" s="15">
        <f t="shared" si="52"/>
        <v>996.47676199999933</v>
      </c>
      <c r="P247" s="15">
        <v>490.1877734100002</v>
      </c>
      <c r="Q247" s="15">
        <v>506.28898858999918</v>
      </c>
      <c r="R247" s="15">
        <v>1864.3687811300013</v>
      </c>
      <c r="S247" s="15">
        <v>1450.2593848900028</v>
      </c>
      <c r="T247" s="15">
        <v>157.15316428360808</v>
      </c>
      <c r="U247" s="15">
        <v>177.64971743685163</v>
      </c>
      <c r="V247" s="15">
        <v>113.04240563445114</v>
      </c>
      <c r="W247" s="15">
        <f t="shared" si="43"/>
        <v>274.18219531598226</v>
      </c>
      <c r="X247" s="15">
        <f t="shared" si="44"/>
        <v>193.62099603185044</v>
      </c>
      <c r="Y247" s="15">
        <f t="shared" si="45"/>
        <v>80.56119928413186</v>
      </c>
      <c r="Z247" s="15">
        <f t="shared" si="46"/>
        <v>38.137059308176461</v>
      </c>
      <c r="AA247" s="15">
        <f t="shared" si="47"/>
        <v>8.8150703836075301</v>
      </c>
      <c r="AB247" s="15">
        <f t="shared" si="48"/>
        <v>4.3363176027510963</v>
      </c>
      <c r="AC247" s="15">
        <f t="shared" si="49"/>
        <v>4.4787527808564347</v>
      </c>
      <c r="AD247" s="15">
        <f t="shared" si="50"/>
        <v>16.492649556298993</v>
      </c>
      <c r="AE247" s="15">
        <f t="shared" si="51"/>
        <v>12.829339368269933</v>
      </c>
      <c r="AF247" s="15">
        <v>72099059.559330001</v>
      </c>
      <c r="AG247" s="15">
        <v>284444256.87156999</v>
      </c>
      <c r="AH247" s="15">
        <f t="shared" si="53"/>
        <v>633858.94985635567</v>
      </c>
      <c r="AI247" s="15">
        <f t="shared" si="54"/>
        <v>2500691.9515353567</v>
      </c>
      <c r="AJ247" s="15">
        <v>77.83947064592482</v>
      </c>
      <c r="AK247" s="66">
        <v>3.3340870000000002E-2</v>
      </c>
      <c r="AL247" s="15">
        <v>2828918.099819947</v>
      </c>
      <c r="AM247" s="15">
        <f t="shared" si="57"/>
        <v>24870.436132470575</v>
      </c>
      <c r="AN247" s="15">
        <v>1628.57</v>
      </c>
      <c r="AO247" s="66">
        <f t="shared" si="58"/>
        <v>14.317574685119206</v>
      </c>
      <c r="AP247" s="66">
        <v>-460.50294504000885</v>
      </c>
    </row>
    <row r="248" spans="1:42">
      <c r="A248" s="31">
        <v>41456</v>
      </c>
      <c r="B248" s="14">
        <v>2013</v>
      </c>
      <c r="C248" s="14">
        <v>7</v>
      </c>
      <c r="D248" s="15">
        <v>102.13588924871429</v>
      </c>
      <c r="E248" s="15">
        <v>100.58386063801082</v>
      </c>
      <c r="F248" s="15">
        <v>100.02815666496082</v>
      </c>
      <c r="G248" s="15">
        <v>101.500264248191</v>
      </c>
      <c r="H248" s="15">
        <v>76.099999999999994</v>
      </c>
      <c r="I248" s="15">
        <v>142.58000000000001</v>
      </c>
      <c r="J248" s="15">
        <v>113.79727</v>
      </c>
      <c r="K248" s="15">
        <v>4652296.8502599811</v>
      </c>
      <c r="L248" s="15">
        <v>3282606.0115999994</v>
      </c>
      <c r="M248" s="15">
        <v>1369690.8386599817</v>
      </c>
      <c r="N248" s="15">
        <v>5111.8483031899987</v>
      </c>
      <c r="O248" s="15">
        <f t="shared" si="52"/>
        <v>1090.8596101900007</v>
      </c>
      <c r="P248" s="15">
        <v>535.79345389000025</v>
      </c>
      <c r="Q248" s="15">
        <v>555.06615630000033</v>
      </c>
      <c r="R248" s="15">
        <v>2375.5641838300003</v>
      </c>
      <c r="S248" s="15">
        <v>1645.4245091699979</v>
      </c>
      <c r="T248" s="15">
        <v>155.37787465645869</v>
      </c>
      <c r="U248" s="15">
        <v>175.14054969544236</v>
      </c>
      <c r="V248" s="15">
        <v>112.71910500943525</v>
      </c>
      <c r="W248" s="15">
        <f t="shared" si="43"/>
        <v>265.63219416348829</v>
      </c>
      <c r="X248" s="15">
        <f t="shared" si="44"/>
        <v>187.42695608231392</v>
      </c>
      <c r="Y248" s="15">
        <f t="shared" si="45"/>
        <v>78.205238081174343</v>
      </c>
      <c r="Z248" s="15">
        <f t="shared" si="46"/>
        <v>45.350327282691843</v>
      </c>
      <c r="AA248" s="15">
        <f t="shared" si="47"/>
        <v>9.6776816148308598</v>
      </c>
      <c r="AB248" s="15">
        <f t="shared" si="48"/>
        <v>4.7533508525032309</v>
      </c>
      <c r="AC248" s="15">
        <f t="shared" si="49"/>
        <v>4.9243307623276289</v>
      </c>
      <c r="AD248" s="15">
        <f t="shared" si="50"/>
        <v>21.075080250425618</v>
      </c>
      <c r="AE248" s="15">
        <f t="shared" si="51"/>
        <v>14.597565417435369</v>
      </c>
      <c r="AF248" s="15">
        <v>71912258.813840002</v>
      </c>
      <c r="AG248" s="15">
        <v>288428482.36995</v>
      </c>
      <c r="AH248" s="15">
        <f t="shared" si="53"/>
        <v>631933.0754932873</v>
      </c>
      <c r="AI248" s="15">
        <f t="shared" si="54"/>
        <v>2534581.7379445923</v>
      </c>
      <c r="AJ248" s="15">
        <v>77.238072853519185</v>
      </c>
      <c r="AK248" s="66">
        <v>2.5141810000000001E-2</v>
      </c>
      <c r="AL248" s="15">
        <v>2855777.0770342718</v>
      </c>
      <c r="AM248" s="15">
        <f t="shared" si="57"/>
        <v>25095.303929824255</v>
      </c>
      <c r="AN248" s="15">
        <v>1643.99</v>
      </c>
      <c r="AO248" s="66">
        <f t="shared" si="58"/>
        <v>14.446655881990843</v>
      </c>
      <c r="AP248" s="66">
        <v>926.74600062000081</v>
      </c>
    </row>
    <row r="249" spans="1:42">
      <c r="A249" s="31">
        <v>41487</v>
      </c>
      <c r="B249" s="14">
        <v>2013</v>
      </c>
      <c r="C249" s="14">
        <v>8</v>
      </c>
      <c r="D249" s="15">
        <v>98.521203340171255</v>
      </c>
      <c r="E249" s="15">
        <v>95.741804013018651</v>
      </c>
      <c r="F249" s="15">
        <v>100.90338735717397</v>
      </c>
      <c r="G249" s="15">
        <v>99.051075660562006</v>
      </c>
      <c r="H249" s="15">
        <v>90.9</v>
      </c>
      <c r="I249" s="15">
        <v>142.54</v>
      </c>
      <c r="J249" s="15">
        <v>113.89218</v>
      </c>
      <c r="K249" s="15">
        <v>4977705.8089399664</v>
      </c>
      <c r="L249" s="15">
        <v>3745959.2344700005</v>
      </c>
      <c r="M249" s="15">
        <v>1231746.5744699659</v>
      </c>
      <c r="N249" s="15">
        <v>4974.8587840399996</v>
      </c>
      <c r="O249" s="15">
        <f t="shared" si="52"/>
        <v>1115.93006597</v>
      </c>
      <c r="P249" s="15">
        <v>559.31738794999967</v>
      </c>
      <c r="Q249" s="15">
        <v>556.61267802000032</v>
      </c>
      <c r="R249" s="15">
        <v>2122.7283472899999</v>
      </c>
      <c r="S249" s="15">
        <v>1736.2003707800013</v>
      </c>
      <c r="T249" s="15">
        <v>157.10665731651616</v>
      </c>
      <c r="U249" s="15">
        <v>177.24082146392914</v>
      </c>
      <c r="V249" s="15">
        <v>112.81560214654019</v>
      </c>
      <c r="W249" s="15">
        <f t="shared" si="43"/>
        <v>280.84420777484354</v>
      </c>
      <c r="X249" s="15">
        <f t="shared" si="44"/>
        <v>211.34855974656793</v>
      </c>
      <c r="Y249" s="15">
        <f t="shared" si="45"/>
        <v>69.495648028275625</v>
      </c>
      <c r="Z249" s="15">
        <f t="shared" si="46"/>
        <v>44.097258618342337</v>
      </c>
      <c r="AA249" s="15">
        <f t="shared" si="47"/>
        <v>9.8916288592820596</v>
      </c>
      <c r="AB249" s="15">
        <f t="shared" si="48"/>
        <v>4.9578017340498919</v>
      </c>
      <c r="AC249" s="15">
        <f t="shared" si="49"/>
        <v>4.9338271252321677</v>
      </c>
      <c r="AD249" s="15">
        <f t="shared" si="50"/>
        <v>18.815911158571069</v>
      </c>
      <c r="AE249" s="15">
        <f t="shared" si="51"/>
        <v>15.389718600489223</v>
      </c>
      <c r="AF249" s="15">
        <v>72425988.351610005</v>
      </c>
      <c r="AG249" s="15">
        <v>291738823.80851001</v>
      </c>
      <c r="AH249" s="15">
        <f t="shared" si="53"/>
        <v>635917.13102348207</v>
      </c>
      <c r="AI249" s="15">
        <f t="shared" si="54"/>
        <v>2561535.1625415371</v>
      </c>
      <c r="AJ249" s="15">
        <v>77.722297703527673</v>
      </c>
      <c r="AK249" s="66">
        <v>1.8630460000000001E-2</v>
      </c>
      <c r="AL249" s="15">
        <v>2913792.8252731762</v>
      </c>
      <c r="AM249" s="15">
        <f t="shared" si="57"/>
        <v>25583.783059321337</v>
      </c>
      <c r="AN249" s="15">
        <v>1723.69</v>
      </c>
      <c r="AO249" s="66">
        <f t="shared" si="58"/>
        <v>15.134401677094951</v>
      </c>
      <c r="AP249" s="66">
        <v>328.05004959000144</v>
      </c>
    </row>
    <row r="250" spans="1:42">
      <c r="A250" s="31">
        <v>41518</v>
      </c>
      <c r="B250" s="14">
        <v>2013</v>
      </c>
      <c r="C250" s="14">
        <v>9</v>
      </c>
      <c r="D250" s="15">
        <v>101.19223142060601</v>
      </c>
      <c r="E250" s="15">
        <v>102.03170732565911</v>
      </c>
      <c r="F250" s="15">
        <v>101.51410992526746</v>
      </c>
      <c r="G250" s="15">
        <v>95.4968767916925</v>
      </c>
      <c r="H250" s="15">
        <v>100.4</v>
      </c>
      <c r="I250" s="15">
        <v>147.27000000000001</v>
      </c>
      <c r="J250" s="15">
        <v>114.22579</v>
      </c>
      <c r="K250" s="15">
        <v>4849995.8063099729</v>
      </c>
      <c r="L250" s="15">
        <v>3497414.1037300001</v>
      </c>
      <c r="M250" s="15">
        <v>1352581.7025799728</v>
      </c>
      <c r="N250" s="15">
        <v>5147.6846760100016</v>
      </c>
      <c r="O250" s="15">
        <f t="shared" si="52"/>
        <v>1126.54329573</v>
      </c>
      <c r="P250" s="15">
        <v>561.41193331999943</v>
      </c>
      <c r="Q250" s="15">
        <v>565.13136241000063</v>
      </c>
      <c r="R250" s="15">
        <v>2398.3731647099985</v>
      </c>
      <c r="S250" s="15">
        <v>1622.7682155700036</v>
      </c>
      <c r="T250" s="15">
        <v>160.79304802145705</v>
      </c>
      <c r="U250" s="15">
        <v>182.33973206519227</v>
      </c>
      <c r="V250" s="15">
        <v>113.40025847439618</v>
      </c>
      <c r="W250" s="15">
        <f t="shared" si="43"/>
        <v>265.98677925971418</v>
      </c>
      <c r="X250" s="15">
        <f t="shared" si="44"/>
        <v>191.80757063301834</v>
      </c>
      <c r="Y250" s="15">
        <f t="shared" si="45"/>
        <v>74.179208626695896</v>
      </c>
      <c r="Z250" s="15">
        <f t="shared" si="46"/>
        <v>45.39394129487156</v>
      </c>
      <c r="AA250" s="15">
        <f t="shared" si="47"/>
        <v>9.9342215871964168</v>
      </c>
      <c r="AB250" s="15">
        <f t="shared" si="48"/>
        <v>4.950711231815724</v>
      </c>
      <c r="AC250" s="15">
        <f t="shared" si="49"/>
        <v>4.9835103553806936</v>
      </c>
      <c r="AD250" s="15">
        <f t="shared" si="50"/>
        <v>21.149626967133496</v>
      </c>
      <c r="AE250" s="15">
        <f t="shared" si="51"/>
        <v>14.31009274054165</v>
      </c>
      <c r="AF250" s="15">
        <v>72167682.20623</v>
      </c>
      <c r="AG250" s="15">
        <v>290808639.58491004</v>
      </c>
      <c r="AH250" s="15">
        <f t="shared" si="53"/>
        <v>631798.49494785722</v>
      </c>
      <c r="AI250" s="15">
        <f t="shared" si="54"/>
        <v>2545910.5127214268</v>
      </c>
      <c r="AJ250" s="15">
        <v>78.477279111855594</v>
      </c>
      <c r="AK250" s="66">
        <v>3.847809E-2</v>
      </c>
      <c r="AL250" s="15">
        <v>2935444.209109725</v>
      </c>
      <c r="AM250" s="15">
        <f t="shared" si="57"/>
        <v>25698.611575457038</v>
      </c>
      <c r="AN250" s="15">
        <v>1759.8</v>
      </c>
      <c r="AO250" s="66">
        <f t="shared" si="58"/>
        <v>15.406328115568297</v>
      </c>
      <c r="AP250" s="66">
        <v>1038.0969500300052</v>
      </c>
    </row>
    <row r="251" spans="1:42">
      <c r="A251" s="31">
        <v>41548</v>
      </c>
      <c r="B251" s="14">
        <v>2013</v>
      </c>
      <c r="C251" s="14">
        <v>10</v>
      </c>
      <c r="D251" s="15">
        <v>106.60581960559753</v>
      </c>
      <c r="E251" s="15">
        <v>104.84497530051486</v>
      </c>
      <c r="F251" s="15">
        <v>101.88804258880364</v>
      </c>
      <c r="G251" s="15">
        <v>97.640649332744104</v>
      </c>
      <c r="H251" s="15">
        <v>82.8</v>
      </c>
      <c r="I251" s="15">
        <v>157.26</v>
      </c>
      <c r="J251" s="15">
        <v>113.92928000000001</v>
      </c>
      <c r="K251" s="15">
        <v>4837983.2916700048</v>
      </c>
      <c r="L251" s="15">
        <v>3402367.8382599996</v>
      </c>
      <c r="M251" s="15">
        <v>1435615.4534100052</v>
      </c>
      <c r="N251" s="15">
        <v>5348.2227467600032</v>
      </c>
      <c r="O251" s="15">
        <f t="shared" si="52"/>
        <v>1303.1648266</v>
      </c>
      <c r="P251" s="15">
        <v>620.48494657000049</v>
      </c>
      <c r="Q251" s="15">
        <v>682.67988002999948</v>
      </c>
      <c r="R251" s="15">
        <v>2296.2213518800017</v>
      </c>
      <c r="S251" s="15">
        <v>1748.8365682800022</v>
      </c>
      <c r="T251" s="15">
        <v>157.07734229763744</v>
      </c>
      <c r="U251" s="15">
        <v>177.3219932731719</v>
      </c>
      <c r="V251" s="15">
        <v>112.88833302079553</v>
      </c>
      <c r="W251" s="15">
        <f t="shared" si="43"/>
        <v>272.83605391334004</v>
      </c>
      <c r="X251" s="15">
        <f t="shared" si="44"/>
        <v>191.87511799613657</v>
      </c>
      <c r="Y251" s="15">
        <f t="shared" si="45"/>
        <v>80.960935917203457</v>
      </c>
      <c r="Z251" s="15">
        <f t="shared" si="46"/>
        <v>47.376222180327439</v>
      </c>
      <c r="AA251" s="15">
        <f t="shared" si="47"/>
        <v>11.543839754989913</v>
      </c>
      <c r="AB251" s="15">
        <f t="shared" si="48"/>
        <v>5.4964488354673371</v>
      </c>
      <c r="AC251" s="15">
        <f t="shared" si="49"/>
        <v>6.0473909195225763</v>
      </c>
      <c r="AD251" s="15">
        <f t="shared" si="50"/>
        <v>20.340643629284589</v>
      </c>
      <c r="AE251" s="15">
        <f t="shared" si="51"/>
        <v>15.491738796052939</v>
      </c>
      <c r="AF251" s="15">
        <v>73387571.653820008</v>
      </c>
      <c r="AG251" s="15">
        <v>299863204.63696998</v>
      </c>
      <c r="AH251" s="15">
        <f t="shared" si="53"/>
        <v>644150.22770107922</v>
      </c>
      <c r="AI251" s="15">
        <f t="shared" si="54"/>
        <v>2632011.7588469791</v>
      </c>
      <c r="AJ251" s="15">
        <v>77.95795737446133</v>
      </c>
      <c r="AK251" s="66">
        <v>2.510749E-2</v>
      </c>
      <c r="AL251" s="15">
        <v>2980996.237608524</v>
      </c>
      <c r="AM251" s="15">
        <f t="shared" si="57"/>
        <v>26165.321483718002</v>
      </c>
      <c r="AN251" s="15">
        <v>1763.35</v>
      </c>
      <c r="AO251" s="66">
        <f t="shared" si="58"/>
        <v>15.477583988944719</v>
      </c>
      <c r="AP251" s="66">
        <v>489.43693533000442</v>
      </c>
    </row>
    <row r="252" spans="1:42">
      <c r="A252" s="31">
        <v>41579</v>
      </c>
      <c r="B252" s="14">
        <v>2013</v>
      </c>
      <c r="C252" s="14">
        <v>11</v>
      </c>
      <c r="D252" s="15">
        <v>102.60242782618883</v>
      </c>
      <c r="E252" s="15">
        <v>105.67487518498797</v>
      </c>
      <c r="F252" s="15">
        <v>101.98837012022538</v>
      </c>
      <c r="G252" s="15">
        <v>106.149455597111</v>
      </c>
      <c r="H252" s="15">
        <v>87</v>
      </c>
      <c r="I252" s="15">
        <v>160.26</v>
      </c>
      <c r="J252" s="15">
        <v>113.68292</v>
      </c>
      <c r="K252" s="15">
        <v>4948665.1041299747</v>
      </c>
      <c r="L252" s="15">
        <v>3595336.9728100002</v>
      </c>
      <c r="M252" s="15">
        <v>1353328.1313199745</v>
      </c>
      <c r="N252" s="15">
        <v>5033.1268874900043</v>
      </c>
      <c r="O252" s="15">
        <f t="shared" si="52"/>
        <v>1188.8444230100013</v>
      </c>
      <c r="P252" s="15">
        <v>595.54918980000082</v>
      </c>
      <c r="Q252" s="15">
        <v>593.29523321000045</v>
      </c>
      <c r="R252" s="15">
        <v>2150.0726592000019</v>
      </c>
      <c r="S252" s="15">
        <v>1694.2098052800004</v>
      </c>
      <c r="T252" s="15">
        <v>156.88394825287693</v>
      </c>
      <c r="U252" s="15">
        <v>177.91998907338197</v>
      </c>
      <c r="V252" s="15">
        <v>113.40866357251389</v>
      </c>
      <c r="W252" s="15">
        <f t="shared" si="43"/>
        <v>278.13991726859479</v>
      </c>
      <c r="X252" s="15">
        <f t="shared" si="44"/>
        <v>202.07605629557037</v>
      </c>
      <c r="Y252" s="15">
        <f t="shared" si="45"/>
        <v>76.06386097302439</v>
      </c>
      <c r="Z252" s="15">
        <f t="shared" si="46"/>
        <v>44.380444394107563</v>
      </c>
      <c r="AA252" s="15">
        <f t="shared" si="47"/>
        <v>10.48283601587325</v>
      </c>
      <c r="AB252" s="15">
        <f t="shared" si="48"/>
        <v>5.2513553289445527</v>
      </c>
      <c r="AC252" s="15">
        <f t="shared" si="49"/>
        <v>5.2314806869286974</v>
      </c>
      <c r="AD252" s="15">
        <f t="shared" si="50"/>
        <v>18.958627951957464</v>
      </c>
      <c r="AE252" s="15">
        <f t="shared" si="51"/>
        <v>14.938980426276842</v>
      </c>
      <c r="AF252" s="15">
        <v>76785398.701509997</v>
      </c>
      <c r="AG252" s="15">
        <v>306393523.33137</v>
      </c>
      <c r="AH252" s="15">
        <f t="shared" si="53"/>
        <v>675434.78564334905</v>
      </c>
      <c r="AI252" s="15">
        <f t="shared" si="54"/>
        <v>2695158.8095324258</v>
      </c>
      <c r="AJ252" s="15">
        <v>79.378489921685301</v>
      </c>
      <c r="AK252" s="66">
        <v>2.1969499999999999E-2</v>
      </c>
      <c r="AL252" s="15">
        <v>2959471.4883155152</v>
      </c>
      <c r="AM252" s="15">
        <f t="shared" si="57"/>
        <v>26032.683610831911</v>
      </c>
      <c r="AN252" s="15">
        <v>1668.71</v>
      </c>
      <c r="AO252" s="66">
        <f t="shared" si="58"/>
        <v>14.678634222273672</v>
      </c>
      <c r="AP252" s="66">
        <v>-15.132100540005013</v>
      </c>
    </row>
    <row r="253" spans="1:42">
      <c r="A253" s="31">
        <v>41609</v>
      </c>
      <c r="B253" s="14">
        <v>2013</v>
      </c>
      <c r="C253" s="14">
        <v>12</v>
      </c>
      <c r="D253" s="15">
        <v>101.61535186872125</v>
      </c>
      <c r="E253" s="15">
        <v>110.9641363227816</v>
      </c>
      <c r="F253" s="15">
        <v>99.103067150204382</v>
      </c>
      <c r="G253" s="15">
        <v>140.442193696353</v>
      </c>
      <c r="H253" s="15">
        <v>88.7</v>
      </c>
      <c r="I253" s="15">
        <v>162.47999999999999</v>
      </c>
      <c r="J253" s="15">
        <v>113.98254</v>
      </c>
      <c r="K253" s="15">
        <v>5272122.4358999776</v>
      </c>
      <c r="L253" s="15">
        <v>3889032.64475</v>
      </c>
      <c r="M253" s="15">
        <v>1383089.7911499776</v>
      </c>
      <c r="N253" s="15">
        <v>4935.1824792599973</v>
      </c>
      <c r="O253" s="15">
        <f t="shared" si="52"/>
        <v>1117.5065685599991</v>
      </c>
      <c r="P253" s="15">
        <v>538.71179984999947</v>
      </c>
      <c r="Q253" s="15">
        <v>578.79476870999963</v>
      </c>
      <c r="R253" s="15">
        <v>1773.7529562499974</v>
      </c>
      <c r="S253" s="15">
        <v>2043.9229544500008</v>
      </c>
      <c r="T253" s="15">
        <v>154.28076097697115</v>
      </c>
      <c r="U253" s="15">
        <v>175.11785148330495</v>
      </c>
      <c r="V253" s="15">
        <v>113.50595523018197</v>
      </c>
      <c r="W253" s="15">
        <f t="shared" si="43"/>
        <v>301.06139329847827</v>
      </c>
      <c r="X253" s="15">
        <f t="shared" si="44"/>
        <v>222.08087935117027</v>
      </c>
      <c r="Y253" s="15">
        <f t="shared" si="45"/>
        <v>78.980513947307998</v>
      </c>
      <c r="Z253" s="15">
        <f t="shared" si="46"/>
        <v>43.479502632719139</v>
      </c>
      <c r="AA253" s="15">
        <f t="shared" si="47"/>
        <v>9.8453562748648356</v>
      </c>
      <c r="AB253" s="15">
        <f t="shared" si="48"/>
        <v>4.7461104464301496</v>
      </c>
      <c r="AC253" s="15">
        <f t="shared" si="49"/>
        <v>5.099245828434686</v>
      </c>
      <c r="AD253" s="15">
        <f t="shared" si="50"/>
        <v>15.626959419467932</v>
      </c>
      <c r="AE253" s="15">
        <f t="shared" si="51"/>
        <v>18.007186938386369</v>
      </c>
      <c r="AF253" s="15">
        <v>83788540.614270002</v>
      </c>
      <c r="AG253" s="15">
        <v>311178536.97810996</v>
      </c>
      <c r="AH253" s="15">
        <f t="shared" si="53"/>
        <v>735099.78470623656</v>
      </c>
      <c r="AI253" s="15">
        <f t="shared" si="54"/>
        <v>2730054.4186689467</v>
      </c>
      <c r="AJ253" s="15">
        <v>79.575593285097483</v>
      </c>
      <c r="AK253" s="66">
        <v>2.9131810000000001E-2</v>
      </c>
      <c r="AL253" s="15">
        <v>3008502.6381356898</v>
      </c>
      <c r="AM253" s="15">
        <f t="shared" si="57"/>
        <v>26394.416532002968</v>
      </c>
      <c r="AN253" s="15">
        <v>1614.64</v>
      </c>
      <c r="AO253" s="66">
        <f t="shared" si="58"/>
        <v>14.165678357404564</v>
      </c>
      <c r="AP253" s="66">
        <v>-340.41892855999686</v>
      </c>
    </row>
    <row r="254" spans="1:42">
      <c r="A254" s="32">
        <v>41640</v>
      </c>
      <c r="B254" s="29">
        <v>2014</v>
      </c>
      <c r="C254" s="29">
        <v>1</v>
      </c>
      <c r="D254" s="30">
        <v>92.67055835688717</v>
      </c>
      <c r="E254" s="30">
        <v>90.554799156292944</v>
      </c>
      <c r="F254" s="30">
        <v>95.47621624829145</v>
      </c>
      <c r="G254" s="30">
        <v>97.503389109327699</v>
      </c>
      <c r="H254" s="30">
        <v>78.599999999999994</v>
      </c>
      <c r="I254" s="30">
        <v>141.79</v>
      </c>
      <c r="J254" s="30">
        <v>114.54</v>
      </c>
      <c r="K254" s="30">
        <v>4808831.8536399659</v>
      </c>
      <c r="L254" s="30">
        <v>3594043.8310999996</v>
      </c>
      <c r="M254" s="30">
        <v>1214788.0225399663</v>
      </c>
      <c r="N254" s="30">
        <v>4844.1292835099985</v>
      </c>
      <c r="O254" s="30">
        <f t="shared" si="52"/>
        <v>936.81788095999923</v>
      </c>
      <c r="P254" s="30">
        <v>452.89699699999926</v>
      </c>
      <c r="Q254" s="30">
        <v>483.92088395999997</v>
      </c>
      <c r="R254" s="30">
        <v>2286.9199467400003</v>
      </c>
      <c r="S254" s="30">
        <v>1620.3914558099991</v>
      </c>
      <c r="T254" s="30">
        <v>156.04704224566285</v>
      </c>
      <c r="U254" s="30">
        <v>178.65184091662985</v>
      </c>
      <c r="V254" s="30">
        <v>114.48588729761411</v>
      </c>
      <c r="W254" s="30">
        <f t="shared" si="43"/>
        <v>269.17337257577259</v>
      </c>
      <c r="X254" s="30">
        <f t="shared" si="44"/>
        <v>201.17586321303042</v>
      </c>
      <c r="Y254" s="30">
        <f t="shared" si="45"/>
        <v>67.997509362742164</v>
      </c>
      <c r="Z254" s="30">
        <f t="shared" si="46"/>
        <v>42.312021139490703</v>
      </c>
      <c r="AA254" s="30">
        <f t="shared" si="47"/>
        <v>8.1828241285729426</v>
      </c>
      <c r="AB254" s="30">
        <f t="shared" si="48"/>
        <v>3.9559198752826337</v>
      </c>
      <c r="AC254" s="30">
        <f t="shared" si="49"/>
        <v>4.2269042532903081</v>
      </c>
      <c r="AD254" s="30">
        <f t="shared" si="50"/>
        <v>19.975562060282513</v>
      </c>
      <c r="AE254" s="30">
        <f t="shared" si="51"/>
        <v>14.153634950635249</v>
      </c>
      <c r="AF254" s="30">
        <v>78985054.497009993</v>
      </c>
      <c r="AG254" s="30">
        <v>310061946.30869001</v>
      </c>
      <c r="AH254" s="30">
        <f t="shared" si="53"/>
        <v>689584.90044534649</v>
      </c>
      <c r="AI254" s="30">
        <f t="shared" si="54"/>
        <v>2707018.9131193468</v>
      </c>
      <c r="AJ254" s="30">
        <v>81.158953845085506</v>
      </c>
      <c r="AK254" s="65">
        <v>2.2251630000000001E-2</v>
      </c>
      <c r="AL254" s="30">
        <v>3025510.6568882978</v>
      </c>
      <c r="AM254" s="30">
        <f t="shared" si="57"/>
        <v>26414.446105188559</v>
      </c>
      <c r="AN254" s="30">
        <v>1527.94</v>
      </c>
      <c r="AO254" s="65">
        <f t="shared" si="58"/>
        <v>13.339793958442465</v>
      </c>
      <c r="AP254" s="65">
        <v>-116.15068415995665</v>
      </c>
    </row>
    <row r="255" spans="1:42">
      <c r="A255" s="31">
        <v>41671</v>
      </c>
      <c r="B255" s="14">
        <v>2014</v>
      </c>
      <c r="C255" s="14">
        <v>2</v>
      </c>
      <c r="D255" s="15">
        <v>94.983280610369022</v>
      </c>
      <c r="E255" s="15">
        <v>94.237970843995825</v>
      </c>
      <c r="F255" s="15">
        <v>98.700402005538606</v>
      </c>
      <c r="G255" s="15">
        <v>94.711789250055006</v>
      </c>
      <c r="H255" s="15">
        <v>95.3</v>
      </c>
      <c r="I255" s="15">
        <v>134.52000000000001</v>
      </c>
      <c r="J255" s="15">
        <v>115.26</v>
      </c>
      <c r="K255" s="15">
        <v>4271442.1505700154</v>
      </c>
      <c r="L255" s="15">
        <v>3004982.0230000005</v>
      </c>
      <c r="M255" s="15">
        <v>1266460.1275700149</v>
      </c>
      <c r="N255" s="15">
        <v>5003.4944590900031</v>
      </c>
      <c r="O255" s="15">
        <f t="shared" si="52"/>
        <v>988.4945678800002</v>
      </c>
      <c r="P255" s="15">
        <v>476.85772014000048</v>
      </c>
      <c r="Q255" s="15">
        <v>511.63684773999967</v>
      </c>
      <c r="R255" s="15">
        <v>2367.1529485399988</v>
      </c>
      <c r="S255" s="15">
        <v>1647.846942670003</v>
      </c>
      <c r="T255" s="15">
        <v>156.81938183427155</v>
      </c>
      <c r="U255" s="15">
        <v>182.53475457500807</v>
      </c>
      <c r="V255" s="15">
        <v>116.39808322157066</v>
      </c>
      <c r="W255" s="15">
        <f t="shared" si="43"/>
        <v>234.00706131361815</v>
      </c>
      <c r="X255" s="15">
        <f t="shared" si="44"/>
        <v>164.62519863663434</v>
      </c>
      <c r="Y255" s="15">
        <f t="shared" si="45"/>
        <v>69.381862676983786</v>
      </c>
      <c r="Z255" s="15">
        <f t="shared" si="46"/>
        <v>42.986055445307933</v>
      </c>
      <c r="AA255" s="15">
        <f t="shared" si="47"/>
        <v>8.4923612186838344</v>
      </c>
      <c r="AB255" s="15">
        <f t="shared" si="48"/>
        <v>4.0967832711838863</v>
      </c>
      <c r="AC255" s="15">
        <f t="shared" si="49"/>
        <v>4.3955779474999481</v>
      </c>
      <c r="AD255" s="15">
        <f t="shared" si="50"/>
        <v>20.336700425160632</v>
      </c>
      <c r="AE255" s="15">
        <f t="shared" si="51"/>
        <v>14.156993801463454</v>
      </c>
      <c r="AF255" s="15">
        <v>79944889.811670005</v>
      </c>
      <c r="AG255" s="15">
        <v>318519053.66210002</v>
      </c>
      <c r="AH255" s="15">
        <f t="shared" si="53"/>
        <v>693604.80489042168</v>
      </c>
      <c r="AI255" s="15">
        <f t="shared" si="54"/>
        <v>2763483.0267404132</v>
      </c>
      <c r="AJ255" s="15">
        <v>84.01250203342498</v>
      </c>
      <c r="AK255" s="66">
        <v>2.4521149999999999E-2</v>
      </c>
      <c r="AL255" s="15">
        <v>3053060.1392294387</v>
      </c>
      <c r="AM255" s="15">
        <f t="shared" si="57"/>
        <v>26488.462079033823</v>
      </c>
      <c r="AN255" s="15">
        <v>1504.55</v>
      </c>
      <c r="AO255" s="66">
        <f t="shared" si="58"/>
        <v>13.053531146972063</v>
      </c>
      <c r="AP255" s="66">
        <v>821.74050882998381</v>
      </c>
    </row>
    <row r="256" spans="1:42">
      <c r="A256" s="31">
        <v>41699</v>
      </c>
      <c r="B256" s="14">
        <v>2014</v>
      </c>
      <c r="C256" s="14">
        <v>3</v>
      </c>
      <c r="D256" s="15">
        <v>100.45291504631213</v>
      </c>
      <c r="E256" s="15">
        <v>98.446116116037444</v>
      </c>
      <c r="F256" s="15">
        <v>99.169932723455318</v>
      </c>
      <c r="G256" s="15">
        <v>104.751489483087</v>
      </c>
      <c r="H256" s="15">
        <v>98.6</v>
      </c>
      <c r="I256" s="15">
        <v>138.97</v>
      </c>
      <c r="J256" s="15">
        <v>115.71</v>
      </c>
      <c r="K256" s="15">
        <v>4408181.0338999666</v>
      </c>
      <c r="L256" s="15">
        <v>3071353.1311900006</v>
      </c>
      <c r="M256" s="15">
        <v>1336827.9027099661</v>
      </c>
      <c r="N256" s="15">
        <v>4911.8926789400011</v>
      </c>
      <c r="O256" s="15">
        <f t="shared" si="52"/>
        <v>1052.1481694700014</v>
      </c>
      <c r="P256" s="15">
        <v>498.68880368000038</v>
      </c>
      <c r="Q256" s="15">
        <v>553.45936579000102</v>
      </c>
      <c r="R256" s="15">
        <v>2288.4185175599987</v>
      </c>
      <c r="S256" s="15">
        <v>1571.325991910003</v>
      </c>
      <c r="T256" s="15">
        <v>157.55272863581541</v>
      </c>
      <c r="U256" s="15">
        <v>183.75443692415675</v>
      </c>
      <c r="V256" s="15">
        <v>116.63043764155098</v>
      </c>
      <c r="W256" s="15">
        <f t="shared" si="43"/>
        <v>239.89521601154098</v>
      </c>
      <c r="X256" s="15">
        <f t="shared" si="44"/>
        <v>167.14443376720629</v>
      </c>
      <c r="Y256" s="15">
        <f t="shared" si="45"/>
        <v>72.750782244334687</v>
      </c>
      <c r="Z256" s="15">
        <f t="shared" si="46"/>
        <v>42.115015413352793</v>
      </c>
      <c r="AA256" s="15">
        <f t="shared" si="47"/>
        <v>9.0212142794460473</v>
      </c>
      <c r="AB256" s="15">
        <f t="shared" si="48"/>
        <v>4.2758032445411702</v>
      </c>
      <c r="AC256" s="15">
        <f t="shared" si="49"/>
        <v>4.7454110349048753</v>
      </c>
      <c r="AD256" s="15">
        <f t="shared" si="50"/>
        <v>19.621108896059926</v>
      </c>
      <c r="AE256" s="15">
        <f t="shared" si="51"/>
        <v>13.472692237846832</v>
      </c>
      <c r="AF256" s="15">
        <v>80633213.280129999</v>
      </c>
      <c r="AG256" s="15">
        <v>317992356.14072001</v>
      </c>
      <c r="AH256" s="15">
        <f t="shared" si="53"/>
        <v>696856.04770659411</v>
      </c>
      <c r="AI256" s="15">
        <f t="shared" si="54"/>
        <v>2748183.8746929397</v>
      </c>
      <c r="AJ256" s="15">
        <v>82.840686687315781</v>
      </c>
      <c r="AK256" s="66">
        <v>2.955555E-2</v>
      </c>
      <c r="AL256" s="15">
        <v>3094112.6662959661</v>
      </c>
      <c r="AM256" s="15">
        <f t="shared" si="57"/>
        <v>26740.235643384032</v>
      </c>
      <c r="AN256" s="15">
        <v>1600.5</v>
      </c>
      <c r="AO256" s="66">
        <f t="shared" si="58"/>
        <v>13.831993777547318</v>
      </c>
      <c r="AP256" s="66">
        <v>547.87126285003342</v>
      </c>
    </row>
    <row r="257" spans="1:42">
      <c r="A257" s="31">
        <v>41730</v>
      </c>
      <c r="B257" s="14">
        <v>2014</v>
      </c>
      <c r="C257" s="14">
        <v>4</v>
      </c>
      <c r="D257" s="15">
        <v>97.10215115178967</v>
      </c>
      <c r="E257" s="15">
        <v>96.758606417572949</v>
      </c>
      <c r="F257" s="15">
        <v>99.639664134119315</v>
      </c>
      <c r="G257" s="15">
        <v>99.527555017999902</v>
      </c>
      <c r="H257" s="15">
        <v>100.4</v>
      </c>
      <c r="I257" s="15">
        <v>141.38</v>
      </c>
      <c r="J257" s="15">
        <v>116.24</v>
      </c>
      <c r="K257" s="15">
        <v>4316675.8082900289</v>
      </c>
      <c r="L257" s="15">
        <v>3041627.4152900004</v>
      </c>
      <c r="M257" s="15">
        <v>1275048.3930000286</v>
      </c>
      <c r="N257" s="15">
        <v>5454.8050775599959</v>
      </c>
      <c r="O257" s="15">
        <f t="shared" si="52"/>
        <v>1233.0037540899991</v>
      </c>
      <c r="P257" s="15">
        <v>591.32945710999968</v>
      </c>
      <c r="Q257" s="15">
        <v>641.67429697999944</v>
      </c>
      <c r="R257" s="15">
        <v>2400.7267287699979</v>
      </c>
      <c r="S257" s="15">
        <v>1821.0745946999987</v>
      </c>
      <c r="T257" s="15">
        <v>155.23977483089334</v>
      </c>
      <c r="U257" s="15">
        <v>178.21437875311642</v>
      </c>
      <c r="V257" s="15">
        <v>114.79943136174342</v>
      </c>
      <c r="W257" s="15">
        <f t="shared" si="43"/>
        <v>242.21815537510571</v>
      </c>
      <c r="X257" s="15">
        <f t="shared" si="44"/>
        <v>170.67239111517603</v>
      </c>
      <c r="Y257" s="15">
        <f t="shared" si="45"/>
        <v>71.545764259929669</v>
      </c>
      <c r="Z257" s="15">
        <f t="shared" si="46"/>
        <v>47.515959032683796</v>
      </c>
      <c r="AA257" s="15">
        <f t="shared" si="47"/>
        <v>10.740504020483277</v>
      </c>
      <c r="AB257" s="15">
        <f t="shared" si="48"/>
        <v>5.1509789734643103</v>
      </c>
      <c r="AC257" s="15">
        <f t="shared" si="49"/>
        <v>5.5895250470189657</v>
      </c>
      <c r="AD257" s="15">
        <f t="shared" si="50"/>
        <v>20.91235732000353</v>
      </c>
      <c r="AE257" s="15">
        <f t="shared" si="51"/>
        <v>15.863097692196989</v>
      </c>
      <c r="AF257" s="15">
        <v>80080185.946050003</v>
      </c>
      <c r="AG257" s="15">
        <v>318151967.03917998</v>
      </c>
      <c r="AH257" s="15">
        <f t="shared" si="53"/>
        <v>688921.07661777362</v>
      </c>
      <c r="AI257" s="15">
        <f t="shared" si="54"/>
        <v>2737026.5574602545</v>
      </c>
      <c r="AJ257" s="15">
        <v>79.733486297245435</v>
      </c>
      <c r="AK257" s="66">
        <v>2.684303E-2</v>
      </c>
      <c r="AL257" s="15">
        <v>3103514.7421465069</v>
      </c>
      <c r="AM257" s="15">
        <f t="shared" si="57"/>
        <v>26699.197712891491</v>
      </c>
      <c r="AN257" s="15">
        <v>1672.56</v>
      </c>
      <c r="AO257" s="66">
        <f t="shared" si="58"/>
        <v>14.388850653819684</v>
      </c>
      <c r="AP257" s="66">
        <v>1236.6752687999624</v>
      </c>
    </row>
    <row r="258" spans="1:42">
      <c r="A258" s="31">
        <v>41760</v>
      </c>
      <c r="B258" s="14">
        <v>2014</v>
      </c>
      <c r="C258" s="14">
        <v>5</v>
      </c>
      <c r="D258" s="15">
        <v>102.22187194837896</v>
      </c>
      <c r="E258" s="15">
        <v>99.701788218859733</v>
      </c>
      <c r="F258" s="15">
        <v>100.07428952988215</v>
      </c>
      <c r="G258" s="15">
        <v>105.38833347258399</v>
      </c>
      <c r="H258" s="15">
        <v>97.2</v>
      </c>
      <c r="I258" s="15">
        <v>146.97999999999999</v>
      </c>
      <c r="J258" s="15">
        <v>116.81</v>
      </c>
      <c r="K258" s="15">
        <v>5495866.5258399807</v>
      </c>
      <c r="L258" s="15">
        <v>4041162.0263799992</v>
      </c>
      <c r="M258" s="15">
        <v>1454704.4994599815</v>
      </c>
      <c r="N258" s="15">
        <v>5423.3911840699975</v>
      </c>
      <c r="O258" s="15">
        <f t="shared" si="52"/>
        <v>1182.5132061699996</v>
      </c>
      <c r="P258" s="15">
        <v>544.47522539000011</v>
      </c>
      <c r="Q258" s="15">
        <v>638.03798077999954</v>
      </c>
      <c r="R258" s="15">
        <v>2560.7927470299951</v>
      </c>
      <c r="S258" s="15">
        <v>1680.0852308700016</v>
      </c>
      <c r="T258" s="15">
        <v>155.09382367235028</v>
      </c>
      <c r="U258" s="15">
        <v>177.07141224868354</v>
      </c>
      <c r="V258" s="15">
        <v>114.17051179469462</v>
      </c>
      <c r="W258" s="15">
        <f t="shared" ref="W258:W285" si="59">K258/$U258/100</f>
        <v>310.37570977981738</v>
      </c>
      <c r="X258" s="15">
        <f t="shared" ref="X258:X285" si="60">L258/$U258/100</f>
        <v>228.22216048655497</v>
      </c>
      <c r="Y258" s="15">
        <f t="shared" ref="Y258:Y285" si="61">M258/$U258/100</f>
        <v>82.153549293262415</v>
      </c>
      <c r="Z258" s="15">
        <f t="shared" ref="Z258:Z285" si="62">N258/$V258</f>
        <v>47.502556472922954</v>
      </c>
      <c r="AA258" s="15">
        <f t="shared" ref="AA258:AA285" si="63">O258/$V258</f>
        <v>10.35743107026126</v>
      </c>
      <c r="AB258" s="15">
        <f t="shared" ref="AB258:AB285" si="64">P258/$V258</f>
        <v>4.7689654432757065</v>
      </c>
      <c r="AC258" s="15">
        <f t="shared" ref="AC258:AC285" si="65">Q258/$V258</f>
        <v>5.5884656269855535</v>
      </c>
      <c r="AD258" s="15">
        <f t="shared" ref="AD258:AD285" si="66">R258/$V258</f>
        <v>22.429546007772142</v>
      </c>
      <c r="AE258" s="15">
        <f t="shared" ref="AE258:AE285" si="67">S258/$V258</f>
        <v>14.715579394889543</v>
      </c>
      <c r="AF258" s="15">
        <v>78669028.836509988</v>
      </c>
      <c r="AG258" s="15">
        <v>316831224.05930996</v>
      </c>
      <c r="AH258" s="15">
        <f t="shared" si="53"/>
        <v>673478.54495770903</v>
      </c>
      <c r="AI258" s="15">
        <f t="shared" si="54"/>
        <v>2712363.87346383</v>
      </c>
      <c r="AJ258" s="15">
        <v>78.45900849608195</v>
      </c>
      <c r="AK258" s="66">
        <v>2.6491319999999999E-2</v>
      </c>
      <c r="AL258" s="15">
        <v>3059991.8363140845</v>
      </c>
      <c r="AM258" s="15">
        <f t="shared" si="57"/>
        <v>26196.31740702067</v>
      </c>
      <c r="AN258" s="15">
        <v>1669.63</v>
      </c>
      <c r="AO258" s="66">
        <f t="shared" si="58"/>
        <v>14.29355363410667</v>
      </c>
      <c r="AP258" s="66">
        <v>36.624080960013089</v>
      </c>
    </row>
    <row r="259" spans="1:42">
      <c r="A259" s="31">
        <v>41791</v>
      </c>
      <c r="B259" s="14">
        <v>2014</v>
      </c>
      <c r="C259" s="14">
        <v>6</v>
      </c>
      <c r="D259" s="15">
        <v>94.650968314612541</v>
      </c>
      <c r="E259" s="15">
        <v>95.030436313308499</v>
      </c>
      <c r="F259" s="15">
        <v>99.979846152465541</v>
      </c>
      <c r="G259" s="15">
        <v>102.377132499393</v>
      </c>
      <c r="H259" s="15">
        <v>79.2</v>
      </c>
      <c r="I259" s="15">
        <v>146.07</v>
      </c>
      <c r="J259" s="15">
        <v>116.91</v>
      </c>
      <c r="K259" s="15">
        <v>4704814.491670005</v>
      </c>
      <c r="L259" s="15">
        <v>3426084.0981000001</v>
      </c>
      <c r="M259" s="15">
        <v>1278730.393570005</v>
      </c>
      <c r="N259" s="15">
        <v>4923.4658923500001</v>
      </c>
      <c r="O259" s="15">
        <f t="shared" ref="O259:O295" si="68">P259+Q259</f>
        <v>1078.1603904000003</v>
      </c>
      <c r="P259" s="15">
        <v>502.09024678000071</v>
      </c>
      <c r="Q259" s="15">
        <v>576.07014361999973</v>
      </c>
      <c r="R259" s="15">
        <v>2320.9357142300005</v>
      </c>
      <c r="S259" s="15">
        <v>1524.3697877199988</v>
      </c>
      <c r="T259" s="15">
        <v>154.74336618053925</v>
      </c>
      <c r="U259" s="15">
        <v>175.5594604587065</v>
      </c>
      <c r="V259" s="15">
        <v>113.4520107659291</v>
      </c>
      <c r="W259" s="15">
        <f t="shared" si="59"/>
        <v>267.98980125463697</v>
      </c>
      <c r="X259" s="15">
        <f t="shared" si="60"/>
        <v>195.15234833532952</v>
      </c>
      <c r="Y259" s="15">
        <f t="shared" si="61"/>
        <v>72.837452919307438</v>
      </c>
      <c r="Z259" s="15">
        <f t="shared" si="62"/>
        <v>43.396902876476574</v>
      </c>
      <c r="AA259" s="15">
        <f t="shared" si="63"/>
        <v>9.503228573219646</v>
      </c>
      <c r="AB259" s="15">
        <f t="shared" si="64"/>
        <v>4.4255738033228758</v>
      </c>
      <c r="AC259" s="15">
        <f t="shared" si="65"/>
        <v>5.0776547698967711</v>
      </c>
      <c r="AD259" s="15">
        <f t="shared" si="66"/>
        <v>20.457422469298386</v>
      </c>
      <c r="AE259" s="15">
        <f t="shared" si="67"/>
        <v>13.43625183395854</v>
      </c>
      <c r="AF259" s="15">
        <v>81882550.677089989</v>
      </c>
      <c r="AG259" s="15">
        <v>321532194.14807999</v>
      </c>
      <c r="AH259" s="15">
        <f t="shared" ref="AH259:AH265" si="69">AF259/$J259</f>
        <v>700389.62173543742</v>
      </c>
      <c r="AI259" s="15">
        <f t="shared" ref="AI259:AI265" si="70">AG259/$J259</f>
        <v>2750253.9915155247</v>
      </c>
      <c r="AJ259" s="15">
        <v>77.218783868290132</v>
      </c>
      <c r="AK259" s="66">
        <v>2.6825089999999999E-2</v>
      </c>
      <c r="AL259" s="15">
        <v>3084768.3306602393</v>
      </c>
      <c r="AM259" s="15">
        <f t="shared" si="57"/>
        <v>26385.838086222218</v>
      </c>
      <c r="AN259" s="15">
        <v>1707.61</v>
      </c>
      <c r="AO259" s="66">
        <f t="shared" si="58"/>
        <v>14.606192797878709</v>
      </c>
      <c r="AP259" s="66">
        <v>475.25792124999589</v>
      </c>
    </row>
    <row r="260" spans="1:42">
      <c r="A260" s="31">
        <v>41821</v>
      </c>
      <c r="B260" s="14">
        <v>2014</v>
      </c>
      <c r="C260" s="14">
        <v>7</v>
      </c>
      <c r="D260" s="15">
        <v>104.02192503683474</v>
      </c>
      <c r="E260" s="15">
        <v>101.93167411044968</v>
      </c>
      <c r="F260" s="15">
        <v>100.44238217161279</v>
      </c>
      <c r="G260" s="15">
        <v>107.671889937839</v>
      </c>
      <c r="H260" s="15">
        <v>113.6</v>
      </c>
      <c r="I260" s="15">
        <v>147.72</v>
      </c>
      <c r="J260" s="15">
        <v>117.09</v>
      </c>
      <c r="K260" s="15">
        <v>5048930.4197799629</v>
      </c>
      <c r="L260" s="15">
        <v>3583295.2838399997</v>
      </c>
      <c r="M260" s="15">
        <v>1465635.1359399632</v>
      </c>
      <c r="N260" s="15">
        <v>6084.1822534099902</v>
      </c>
      <c r="O260" s="15">
        <f t="shared" si="68"/>
        <v>1320.1773839500004</v>
      </c>
      <c r="P260" s="15">
        <v>598.48964940000008</v>
      </c>
      <c r="Q260" s="15">
        <v>721.6877345500003</v>
      </c>
      <c r="R260" s="15">
        <v>2630.1685400099932</v>
      </c>
      <c r="S260" s="15">
        <v>2133.8363294499977</v>
      </c>
      <c r="T260" s="15">
        <v>154.4790441888897</v>
      </c>
      <c r="U260" s="15">
        <v>173.68321610210182</v>
      </c>
      <c r="V260" s="15">
        <v>112.43157090597362</v>
      </c>
      <c r="W260" s="15">
        <f t="shared" si="59"/>
        <v>290.69765824763903</v>
      </c>
      <c r="X260" s="15">
        <f t="shared" si="60"/>
        <v>206.31212181915814</v>
      </c>
      <c r="Y260" s="15">
        <f t="shared" si="61"/>
        <v>84.385536428480876</v>
      </c>
      <c r="Z260" s="15">
        <f t="shared" si="62"/>
        <v>54.114535662747116</v>
      </c>
      <c r="AA260" s="15">
        <f t="shared" si="63"/>
        <v>11.742052283998266</v>
      </c>
      <c r="AB260" s="15">
        <f t="shared" si="64"/>
        <v>5.323145843977545</v>
      </c>
      <c r="AC260" s="15">
        <f t="shared" si="65"/>
        <v>6.4189064400207201</v>
      </c>
      <c r="AD260" s="15">
        <f t="shared" si="66"/>
        <v>23.393505212246833</v>
      </c>
      <c r="AE260" s="15">
        <f t="shared" si="67"/>
        <v>18.978978166502028</v>
      </c>
      <c r="AF260" s="15">
        <v>81436897.07119</v>
      </c>
      <c r="AG260" s="15">
        <v>325553787.19667995</v>
      </c>
      <c r="AH260" s="15">
        <f t="shared" si="69"/>
        <v>695506.85004005465</v>
      </c>
      <c r="AI260" s="15">
        <f t="shared" si="70"/>
        <v>2780372.2537934915</v>
      </c>
      <c r="AJ260" s="15">
        <v>75.989174120633379</v>
      </c>
      <c r="AK260" s="66">
        <v>3.676898E-2</v>
      </c>
      <c r="AL260" s="15">
        <v>3077721.6461310713</v>
      </c>
      <c r="AM260" s="15">
        <f t="shared" si="57"/>
        <v>26285.093911786415</v>
      </c>
      <c r="AN260" s="15">
        <v>1694.83</v>
      </c>
      <c r="AO260" s="66">
        <f t="shared" si="58"/>
        <v>14.474592194038772</v>
      </c>
      <c r="AP260" s="66">
        <v>1370.8660778900348</v>
      </c>
    </row>
    <row r="261" spans="1:42">
      <c r="A261" s="31">
        <v>41852</v>
      </c>
      <c r="B261" s="14">
        <v>2014</v>
      </c>
      <c r="C261" s="14">
        <v>8</v>
      </c>
      <c r="D261" s="15">
        <v>98.791283810213272</v>
      </c>
      <c r="E261" s="15">
        <v>97.862078617204858</v>
      </c>
      <c r="F261" s="15">
        <v>100.96728232634058</v>
      </c>
      <c r="G261" s="15">
        <v>108.210659767556</v>
      </c>
      <c r="H261" s="15">
        <v>68.5</v>
      </c>
      <c r="I261" s="15">
        <v>148.41</v>
      </c>
      <c r="J261" s="15">
        <v>117.33</v>
      </c>
      <c r="K261" s="15">
        <v>4813090.5806599949</v>
      </c>
      <c r="L261" s="15">
        <v>3492624.1625400004</v>
      </c>
      <c r="M261" s="15">
        <v>1320466.4181199945</v>
      </c>
      <c r="N261" s="15">
        <v>4901.9335257200019</v>
      </c>
      <c r="O261" s="15">
        <f t="shared" si="68"/>
        <v>1246.65210183</v>
      </c>
      <c r="P261" s="15">
        <v>607.34528421999994</v>
      </c>
      <c r="Q261" s="15">
        <v>639.30681761000005</v>
      </c>
      <c r="R261" s="15">
        <v>2042.0602304600009</v>
      </c>
      <c r="S261" s="15">
        <v>1613.221193430001</v>
      </c>
      <c r="T261" s="15">
        <v>154.94912120073221</v>
      </c>
      <c r="U261" s="15">
        <v>175.39385095338415</v>
      </c>
      <c r="V261" s="15">
        <v>113.19447931954798</v>
      </c>
      <c r="W261" s="15">
        <f t="shared" si="59"/>
        <v>274.41615281821987</v>
      </c>
      <c r="X261" s="15">
        <f t="shared" si="60"/>
        <v>199.13036537798945</v>
      </c>
      <c r="Y261" s="15">
        <f t="shared" si="61"/>
        <v>75.285787440230479</v>
      </c>
      <c r="Z261" s="15">
        <f t="shared" si="62"/>
        <v>43.305411670138476</v>
      </c>
      <c r="AA261" s="15">
        <f t="shared" si="63"/>
        <v>11.013364868358124</v>
      </c>
      <c r="AB261" s="15">
        <f t="shared" si="64"/>
        <v>5.3655026982849963</v>
      </c>
      <c r="AC261" s="15">
        <f t="shared" si="65"/>
        <v>5.647862170073128</v>
      </c>
      <c r="AD261" s="15">
        <f t="shared" si="66"/>
        <v>18.040281140348423</v>
      </c>
      <c r="AE261" s="15">
        <f t="shared" si="67"/>
        <v>14.251765661431934</v>
      </c>
      <c r="AF261" s="15">
        <v>81408749.293579996</v>
      </c>
      <c r="AG261" s="15">
        <v>326373101.40605998</v>
      </c>
      <c r="AH261" s="15">
        <f t="shared" si="69"/>
        <v>693844.27932821948</v>
      </c>
      <c r="AI261" s="15">
        <f t="shared" si="70"/>
        <v>2781667.9570958833</v>
      </c>
      <c r="AJ261" s="15">
        <v>77.267957673423766</v>
      </c>
      <c r="AK261" s="66">
        <v>4.0629999999999999E-2</v>
      </c>
      <c r="AL261" s="15">
        <v>3122144.338751799</v>
      </c>
      <c r="AM261" s="15">
        <f t="shared" si="57"/>
        <v>26609.940669494579</v>
      </c>
      <c r="AN261" s="15">
        <v>1736.39</v>
      </c>
      <c r="AO261" s="66">
        <f t="shared" si="58"/>
        <v>14.799198840876162</v>
      </c>
      <c r="AP261" s="66">
        <v>470.27475119000974</v>
      </c>
    </row>
    <row r="262" spans="1:42">
      <c r="A262" s="31">
        <v>41883</v>
      </c>
      <c r="B262" s="14">
        <v>2014</v>
      </c>
      <c r="C262" s="14">
        <v>9</v>
      </c>
      <c r="D262" s="15">
        <v>103.07042592105192</v>
      </c>
      <c r="E262" s="15">
        <v>103.92051334856082</v>
      </c>
      <c r="F262" s="15">
        <v>101.65822037786378</v>
      </c>
      <c r="G262" s="15">
        <v>104.801799366102</v>
      </c>
      <c r="H262" s="15">
        <v>69</v>
      </c>
      <c r="I262" s="15">
        <v>153.38</v>
      </c>
      <c r="J262" s="15">
        <v>117.49</v>
      </c>
      <c r="K262" s="15">
        <v>5077247.4973699711</v>
      </c>
      <c r="L262" s="15">
        <v>3683361.6918600001</v>
      </c>
      <c r="M262" s="15">
        <v>1393885.805509971</v>
      </c>
      <c r="N262" s="15">
        <v>5791.3363430600029</v>
      </c>
      <c r="O262" s="15">
        <f t="shared" si="68"/>
        <v>1333.203616440001</v>
      </c>
      <c r="P262" s="15">
        <v>652.41690792000009</v>
      </c>
      <c r="Q262" s="15">
        <v>680.78670852000107</v>
      </c>
      <c r="R262" s="15">
        <v>2487.8172046699988</v>
      </c>
      <c r="S262" s="15">
        <v>1970.3155219500018</v>
      </c>
      <c r="T262" s="15">
        <v>154.58361736886178</v>
      </c>
      <c r="U262" s="15">
        <v>176.93137043820471</v>
      </c>
      <c r="V262" s="15">
        <v>114.45674092101075</v>
      </c>
      <c r="W262" s="15">
        <f t="shared" si="59"/>
        <v>286.96140683221904</v>
      </c>
      <c r="X262" s="15">
        <f t="shared" si="60"/>
        <v>208.18024993179239</v>
      </c>
      <c r="Y262" s="15">
        <f t="shared" si="61"/>
        <v>78.781156900426623</v>
      </c>
      <c r="Z262" s="15">
        <f t="shared" si="62"/>
        <v>50.598473243762363</v>
      </c>
      <c r="AA262" s="15">
        <f t="shared" si="63"/>
        <v>11.648100458845633</v>
      </c>
      <c r="AB262" s="15">
        <f t="shared" si="64"/>
        <v>5.7001178145571005</v>
      </c>
      <c r="AC262" s="15">
        <f t="shared" si="65"/>
        <v>5.9479826442885333</v>
      </c>
      <c r="AD262" s="15">
        <f t="shared" si="66"/>
        <v>21.735873174887089</v>
      </c>
      <c r="AE262" s="15">
        <f t="shared" si="67"/>
        <v>17.21449961002963</v>
      </c>
      <c r="AF262" s="15">
        <v>81692022.173079997</v>
      </c>
      <c r="AG262" s="15">
        <v>322607669.02775997</v>
      </c>
      <c r="AH262" s="15">
        <f t="shared" si="69"/>
        <v>695310.42789241637</v>
      </c>
      <c r="AI262" s="15">
        <f t="shared" si="70"/>
        <v>2745830.8709486765</v>
      </c>
      <c r="AJ262" s="15">
        <v>79.854841638548962</v>
      </c>
      <c r="AK262" s="66">
        <v>3.06821E-2</v>
      </c>
      <c r="AL262" s="15">
        <v>3131847.3293304569</v>
      </c>
      <c r="AM262" s="15">
        <f t="shared" si="57"/>
        <v>26656.288444382135</v>
      </c>
      <c r="AN262" s="15">
        <v>1729.99</v>
      </c>
      <c r="AO262" s="66">
        <f t="shared" si="58"/>
        <v>14.724572304025875</v>
      </c>
      <c r="AP262" s="66">
        <v>871.88380555002277</v>
      </c>
    </row>
    <row r="263" spans="1:42">
      <c r="A263" s="31">
        <v>41913</v>
      </c>
      <c r="B263" s="14">
        <v>2014</v>
      </c>
      <c r="C263" s="14">
        <v>10</v>
      </c>
      <c r="D263" s="15">
        <v>106.78449895727111</v>
      </c>
      <c r="E263" s="15">
        <v>106.07888836454903</v>
      </c>
      <c r="F263" s="15">
        <v>102.0609025587294</v>
      </c>
      <c r="G263" s="15">
        <v>111.33201736165201</v>
      </c>
      <c r="H263" s="15">
        <v>97.8</v>
      </c>
      <c r="I263" s="15">
        <v>162.83000000000001</v>
      </c>
      <c r="J263" s="15">
        <v>117.68</v>
      </c>
      <c r="K263" s="15">
        <v>4322277.6423400287</v>
      </c>
      <c r="L263" s="15">
        <v>2992927.4049300002</v>
      </c>
      <c r="M263" s="15">
        <v>1329350.2374100285</v>
      </c>
      <c r="N263" s="15">
        <v>5847.1328345299953</v>
      </c>
      <c r="O263" s="15">
        <f t="shared" si="68"/>
        <v>1350.8383089500007</v>
      </c>
      <c r="P263" s="15">
        <v>656.20932418999951</v>
      </c>
      <c r="Q263" s="15">
        <v>694.62898476000112</v>
      </c>
      <c r="R263" s="15">
        <v>2430.710134269998</v>
      </c>
      <c r="S263" s="15">
        <v>2065.584391309997</v>
      </c>
      <c r="T263" s="15">
        <v>152.06508353897971</v>
      </c>
      <c r="U263" s="15">
        <v>176.15343108811672</v>
      </c>
      <c r="V263" s="15">
        <v>115.84081433326693</v>
      </c>
      <c r="W263" s="15">
        <f t="shared" si="59"/>
        <v>245.37005130362223</v>
      </c>
      <c r="X263" s="15">
        <f t="shared" si="60"/>
        <v>169.904576166493</v>
      </c>
      <c r="Y263" s="15">
        <f t="shared" si="61"/>
        <v>75.46547513712926</v>
      </c>
      <c r="Z263" s="15">
        <f t="shared" si="62"/>
        <v>50.475584690799494</v>
      </c>
      <c r="AA263" s="15">
        <f t="shared" si="63"/>
        <v>11.661160332175511</v>
      </c>
      <c r="AB263" s="15">
        <f t="shared" si="64"/>
        <v>5.6647506145988018</v>
      </c>
      <c r="AC263" s="15">
        <f t="shared" si="65"/>
        <v>5.996409717576709</v>
      </c>
      <c r="AD263" s="15">
        <f t="shared" si="66"/>
        <v>20.983192739624513</v>
      </c>
      <c r="AE263" s="15">
        <f t="shared" si="67"/>
        <v>17.831231618999475</v>
      </c>
      <c r="AF263" s="15">
        <v>82215365.283119991</v>
      </c>
      <c r="AG263" s="15">
        <v>329694582.77669001</v>
      </c>
      <c r="AH263" s="15">
        <f t="shared" si="69"/>
        <v>698634.98711012909</v>
      </c>
      <c r="AI263" s="15">
        <f t="shared" si="70"/>
        <v>2801619.5001418251</v>
      </c>
      <c r="AJ263" s="15">
        <v>82.353406734908987</v>
      </c>
      <c r="AK263" s="66">
        <v>3.5695129999999999E-2</v>
      </c>
      <c r="AL263" s="15">
        <v>3176237.5979666286</v>
      </c>
      <c r="AM263" s="15">
        <f t="shared" si="57"/>
        <v>26990.462253285423</v>
      </c>
      <c r="AN263" s="15">
        <v>1623.67</v>
      </c>
      <c r="AO263" s="66">
        <f t="shared" si="58"/>
        <v>13.797331747110809</v>
      </c>
      <c r="AP263" s="66">
        <v>1540.428097589961</v>
      </c>
    </row>
    <row r="264" spans="1:42">
      <c r="A264" s="31">
        <v>41944</v>
      </c>
      <c r="B264" s="14">
        <v>2014</v>
      </c>
      <c r="C264" s="14">
        <v>11</v>
      </c>
      <c r="D264" s="15">
        <v>101.43213304916075</v>
      </c>
      <c r="E264" s="15">
        <v>103.60956123754906</v>
      </c>
      <c r="F264" s="15">
        <v>102.03880098682012</v>
      </c>
      <c r="G264" s="15">
        <v>116.465142159411</v>
      </c>
      <c r="H264" s="15">
        <v>63.8</v>
      </c>
      <c r="I264" s="15">
        <v>164.2</v>
      </c>
      <c r="J264" s="15">
        <v>117.84</v>
      </c>
      <c r="K264" s="15">
        <v>3794686.0402399949</v>
      </c>
      <c r="L264" s="15">
        <v>2536922.8812799999</v>
      </c>
      <c r="M264" s="15">
        <v>1257763.158959995</v>
      </c>
      <c r="N264" s="15">
        <v>5354.2781452500021</v>
      </c>
      <c r="O264" s="15">
        <f t="shared" si="68"/>
        <v>1305.5812287099998</v>
      </c>
      <c r="P264" s="15">
        <v>613.67888346000029</v>
      </c>
      <c r="Q264" s="15">
        <v>691.90234524999937</v>
      </c>
      <c r="R264" s="15">
        <v>2064.9301182799991</v>
      </c>
      <c r="S264" s="15">
        <v>1983.766798260001</v>
      </c>
      <c r="T264" s="15">
        <v>147.14050104852615</v>
      </c>
      <c r="U264" s="15">
        <v>172.63941062469902</v>
      </c>
      <c r="V264" s="15">
        <v>117.32963350978633</v>
      </c>
      <c r="W264" s="15">
        <f t="shared" si="59"/>
        <v>219.80415865119386</v>
      </c>
      <c r="X264" s="15">
        <f t="shared" si="60"/>
        <v>146.94923204962851</v>
      </c>
      <c r="Y264" s="15">
        <f t="shared" si="61"/>
        <v>72.854926601565353</v>
      </c>
      <c r="Z264" s="15">
        <f t="shared" si="62"/>
        <v>45.634491347860624</v>
      </c>
      <c r="AA264" s="15">
        <f t="shared" si="63"/>
        <v>11.127463622402798</v>
      </c>
      <c r="AB264" s="15">
        <f t="shared" si="64"/>
        <v>5.2303826842586538</v>
      </c>
      <c r="AC264" s="15">
        <f t="shared" si="65"/>
        <v>5.8970809381441436</v>
      </c>
      <c r="AD264" s="15">
        <f t="shared" si="66"/>
        <v>17.599391189675586</v>
      </c>
      <c r="AE264" s="15">
        <f t="shared" si="67"/>
        <v>16.907636535782217</v>
      </c>
      <c r="AF264" s="15">
        <v>85763750.891399994</v>
      </c>
      <c r="AG264" s="15">
        <v>333884820.28842002</v>
      </c>
      <c r="AH264" s="15">
        <f t="shared" si="69"/>
        <v>727798.29337576369</v>
      </c>
      <c r="AI264" s="15">
        <f t="shared" si="70"/>
        <v>2833374.2387001021</v>
      </c>
      <c r="AJ264" s="15">
        <v>84.738035122453454</v>
      </c>
      <c r="AK264" s="66">
        <v>3.2909430000000003E-2</v>
      </c>
      <c r="AL264" s="15">
        <v>3249101.3438641625</v>
      </c>
      <c r="AM264" s="15">
        <f t="shared" si="57"/>
        <v>27572.143108148019</v>
      </c>
      <c r="AN264" s="15">
        <v>1598.37</v>
      </c>
      <c r="AO264" s="66">
        <f t="shared" si="58"/>
        <v>13.563900203665986</v>
      </c>
      <c r="AP264" s="66">
        <v>1334.1845195900114</v>
      </c>
    </row>
    <row r="265" spans="1:42">
      <c r="A265" s="31">
        <v>41974</v>
      </c>
      <c r="B265" s="14">
        <v>2014</v>
      </c>
      <c r="C265" s="14">
        <v>12</v>
      </c>
      <c r="D265" s="15">
        <v>103.81798779711865</v>
      </c>
      <c r="E265" s="15">
        <v>111.86756725561901</v>
      </c>
      <c r="F265" s="15">
        <v>99.792060784880945</v>
      </c>
      <c r="G265" s="15">
        <v>155.95478122196599</v>
      </c>
      <c r="H265" s="15">
        <v>107.1</v>
      </c>
      <c r="I265" s="15">
        <v>168.26</v>
      </c>
      <c r="J265" s="15">
        <v>118.15</v>
      </c>
      <c r="K265" s="15">
        <v>3794710.5223099999</v>
      </c>
      <c r="L265" s="15">
        <v>2443696.9343999992</v>
      </c>
      <c r="M265" s="15">
        <v>1351013.5879100007</v>
      </c>
      <c r="N265" s="15">
        <v>5488.8420316899974</v>
      </c>
      <c r="O265" s="15">
        <f t="shared" si="68"/>
        <v>1223.4278069799993</v>
      </c>
      <c r="P265" s="15">
        <v>598.95505488999936</v>
      </c>
      <c r="Q265" s="15">
        <v>624.47275209000009</v>
      </c>
      <c r="R265" s="15">
        <v>2096.8187115799956</v>
      </c>
      <c r="S265" s="15">
        <v>2168.595513130002</v>
      </c>
      <c r="T265" s="15">
        <v>149.62176364053033</v>
      </c>
      <c r="U265" s="15">
        <v>182.35517962409597</v>
      </c>
      <c r="V265" s="15">
        <v>121.87744295155376</v>
      </c>
      <c r="W265" s="15">
        <f t="shared" si="59"/>
        <v>208.09447420864905</v>
      </c>
      <c r="X265" s="15">
        <f t="shared" si="60"/>
        <v>134.00754173461905</v>
      </c>
      <c r="Y265" s="15">
        <f t="shared" si="61"/>
        <v>74.086932474029993</v>
      </c>
      <c r="Z265" s="15">
        <f t="shared" si="62"/>
        <v>45.035749838235532</v>
      </c>
      <c r="AA265" s="15">
        <f t="shared" si="63"/>
        <v>10.038180793359043</v>
      </c>
      <c r="AB265" s="15">
        <f t="shared" si="64"/>
        <v>4.9144045065671733</v>
      </c>
      <c r="AC265" s="15">
        <f t="shared" si="65"/>
        <v>5.1237762867918697</v>
      </c>
      <c r="AD265" s="15">
        <f t="shared" si="66"/>
        <v>17.204321495434396</v>
      </c>
      <c r="AE265" s="15">
        <f t="shared" si="67"/>
        <v>17.793247549442089</v>
      </c>
      <c r="AF265" s="15">
        <v>93606013.012109995</v>
      </c>
      <c r="AG265" s="15">
        <v>339464651.70677996</v>
      </c>
      <c r="AH265" s="15">
        <f t="shared" si="69"/>
        <v>792264.18122818437</v>
      </c>
      <c r="AI265" s="15">
        <f t="shared" si="70"/>
        <v>2873166.7516443501</v>
      </c>
      <c r="AJ265" s="15">
        <v>91.742548100338638</v>
      </c>
      <c r="AK265" s="66">
        <v>3.6382190000000002E-2</v>
      </c>
      <c r="AL265" s="15">
        <v>3289969.1712025176</v>
      </c>
      <c r="AM265" s="15">
        <f t="shared" si="57"/>
        <v>27845.697597989991</v>
      </c>
      <c r="AN265" s="15">
        <v>1471.52</v>
      </c>
      <c r="AO265" s="66">
        <f t="shared" si="58"/>
        <v>12.454676258992805</v>
      </c>
      <c r="AP265" s="66">
        <v>1391.5984005900004</v>
      </c>
    </row>
    <row r="266" spans="1:42">
      <c r="A266" s="32">
        <v>42005</v>
      </c>
      <c r="B266" s="29">
        <v>2015</v>
      </c>
      <c r="C266" s="29">
        <v>1</v>
      </c>
      <c r="D266" s="30">
        <v>90.720140348939466</v>
      </c>
      <c r="E266" s="30">
        <v>89.4917388016041</v>
      </c>
      <c r="F266" s="30">
        <v>96.857198677208899</v>
      </c>
      <c r="G266" s="30">
        <v>104.73335059451399</v>
      </c>
      <c r="H266" s="30">
        <v>86.9</v>
      </c>
      <c r="I266" s="30">
        <v>145.57</v>
      </c>
      <c r="J266" s="30">
        <v>118.91</v>
      </c>
      <c r="K266" s="30">
        <v>2916976.1161500011</v>
      </c>
      <c r="L266" s="30">
        <v>1889088.1298200004</v>
      </c>
      <c r="M266" s="30">
        <v>1027887.9863300007</v>
      </c>
      <c r="N266" s="30">
        <v>4885.0440575500006</v>
      </c>
      <c r="O266" s="30">
        <f t="shared" si="68"/>
        <v>875.21406123999998</v>
      </c>
      <c r="P266" s="30">
        <v>457.97713683999956</v>
      </c>
      <c r="Q266" s="30">
        <v>417.23692440000042</v>
      </c>
      <c r="R266" s="30">
        <v>2043.8795167399985</v>
      </c>
      <c r="S266" s="30">
        <v>1965.9504795700027</v>
      </c>
      <c r="T266" s="30">
        <v>136.85482946440953</v>
      </c>
      <c r="U266" s="30">
        <v>167.96162558697384</v>
      </c>
      <c r="V266" s="30">
        <v>122.7297759562471</v>
      </c>
      <c r="W266" s="30">
        <f t="shared" si="59"/>
        <v>173.66920008996539</v>
      </c>
      <c r="X266" s="30">
        <f t="shared" si="60"/>
        <v>112.47141263477434</v>
      </c>
      <c r="Y266" s="30">
        <f t="shared" si="61"/>
        <v>61.197787455191076</v>
      </c>
      <c r="Z266" s="30">
        <f t="shared" si="62"/>
        <v>39.8032508369567</v>
      </c>
      <c r="AA266" s="30">
        <f t="shared" si="63"/>
        <v>7.1312283789388804</v>
      </c>
      <c r="AB266" s="30">
        <f t="shared" si="64"/>
        <v>3.7315894473991986</v>
      </c>
      <c r="AC266" s="30">
        <f t="shared" si="65"/>
        <v>3.3996389315396818</v>
      </c>
      <c r="AD266" s="30">
        <f t="shared" si="66"/>
        <v>16.653493423377853</v>
      </c>
      <c r="AE266" s="30">
        <f t="shared" si="67"/>
        <v>16.018529034639972</v>
      </c>
      <c r="AF266" s="30">
        <v>88346143.808679998</v>
      </c>
      <c r="AG266" s="30">
        <v>334492229.86827999</v>
      </c>
      <c r="AH266" s="30">
        <f t="shared" ref="AH266:AH281" si="71">AF266/$J266</f>
        <v>742966.47724060214</v>
      </c>
      <c r="AI266" s="30">
        <f t="shared" ref="AI266:AI281" si="72">AG266/$J266</f>
        <v>2812986.5433376501</v>
      </c>
      <c r="AJ266" s="30">
        <v>90.418701630876257</v>
      </c>
      <c r="AK266" s="65">
        <v>3.7979609999999997E-2</v>
      </c>
      <c r="AL266" s="30">
        <v>3400662.147472736</v>
      </c>
      <c r="AM266" s="30">
        <f t="shared" si="57"/>
        <v>28598.622045855991</v>
      </c>
      <c r="AN266" s="30">
        <v>1409.67</v>
      </c>
      <c r="AO266" s="65">
        <f t="shared" si="58"/>
        <v>11.854932301740813</v>
      </c>
      <c r="AP266" s="65">
        <v>1514.3678413599555</v>
      </c>
    </row>
    <row r="267" spans="1:42">
      <c r="A267" s="31">
        <v>42036</v>
      </c>
      <c r="B267" s="14">
        <v>2015</v>
      </c>
      <c r="C267" s="14">
        <v>2</v>
      </c>
      <c r="D267" s="15">
        <v>95.383770447018051</v>
      </c>
      <c r="E267" s="15">
        <v>93.514659166559412</v>
      </c>
      <c r="F267" s="15">
        <v>100.03375899779512</v>
      </c>
      <c r="G267" s="15">
        <v>99.108912877345304</v>
      </c>
      <c r="H267" s="15">
        <v>95.5</v>
      </c>
      <c r="I267" s="15">
        <v>137.38</v>
      </c>
      <c r="J267" s="15">
        <v>120.28</v>
      </c>
      <c r="K267" s="15">
        <v>3160956.7144499975</v>
      </c>
      <c r="L267" s="15">
        <v>2040987.7406500001</v>
      </c>
      <c r="M267" s="15">
        <v>1119968.9737999975</v>
      </c>
      <c r="N267" s="15">
        <v>4587.0793516300027</v>
      </c>
      <c r="O267" s="15">
        <f t="shared" si="68"/>
        <v>1075.05945161</v>
      </c>
      <c r="P267" s="15">
        <v>529.05363569000042</v>
      </c>
      <c r="Q267" s="15">
        <v>546.00581591999946</v>
      </c>
      <c r="R267" s="15">
        <v>1755.6364074000007</v>
      </c>
      <c r="S267" s="15">
        <v>1756.383492620002</v>
      </c>
      <c r="T267" s="15">
        <v>123.70674135572304</v>
      </c>
      <c r="U267" s="15">
        <v>150.54627535812116</v>
      </c>
      <c r="V267" s="15">
        <v>121.69609651685846</v>
      </c>
      <c r="W267" s="15">
        <f t="shared" si="59"/>
        <v>209.96578672774723</v>
      </c>
      <c r="X267" s="15">
        <f t="shared" si="60"/>
        <v>135.57211799460833</v>
      </c>
      <c r="Y267" s="15">
        <f t="shared" si="61"/>
        <v>74.393668733138881</v>
      </c>
      <c r="Z267" s="15">
        <f t="shared" si="62"/>
        <v>37.692904562428247</v>
      </c>
      <c r="AA267" s="15">
        <f t="shared" si="63"/>
        <v>8.8339682403952278</v>
      </c>
      <c r="AB267" s="15">
        <f t="shared" si="64"/>
        <v>4.3473344735976065</v>
      </c>
      <c r="AC267" s="15">
        <f t="shared" si="65"/>
        <v>4.4866337667976204</v>
      </c>
      <c r="AD267" s="15">
        <f t="shared" si="66"/>
        <v>14.426398690255393</v>
      </c>
      <c r="AE267" s="15">
        <f t="shared" si="67"/>
        <v>14.432537631777627</v>
      </c>
      <c r="AF267" s="15">
        <v>86757762.983089998</v>
      </c>
      <c r="AG267" s="15">
        <v>344001902.86887997</v>
      </c>
      <c r="AH267" s="15">
        <f t="shared" si="71"/>
        <v>721298.3287586465</v>
      </c>
      <c r="AI267" s="15">
        <f t="shared" si="72"/>
        <v>2860009.1691792482</v>
      </c>
      <c r="AJ267" s="15">
        <v>90.172968794813229</v>
      </c>
      <c r="AK267" s="66">
        <v>3.8225589999999997E-2</v>
      </c>
      <c r="AL267" s="15">
        <v>3397884.7510252306</v>
      </c>
      <c r="AM267" s="15">
        <f t="shared" si="57"/>
        <v>28249.790081686318</v>
      </c>
      <c r="AN267" s="15">
        <v>1395.84</v>
      </c>
      <c r="AO267" s="66">
        <f t="shared" si="58"/>
        <v>11.604921849018956</v>
      </c>
      <c r="AP267" s="66">
        <v>1228.2901481900253</v>
      </c>
    </row>
    <row r="268" spans="1:42">
      <c r="A268" s="31">
        <v>42064</v>
      </c>
      <c r="B268" s="14">
        <v>2015</v>
      </c>
      <c r="C268" s="14">
        <v>3</v>
      </c>
      <c r="D268" s="15">
        <v>101.76594799225639</v>
      </c>
      <c r="E268" s="15">
        <v>99.039743403335081</v>
      </c>
      <c r="F268" s="15">
        <v>100.71012152044258</v>
      </c>
      <c r="G268" s="15">
        <v>109.364140841205</v>
      </c>
      <c r="H268" s="15">
        <v>92.5</v>
      </c>
      <c r="I268" s="15">
        <v>143.49</v>
      </c>
      <c r="J268" s="15">
        <v>120.98</v>
      </c>
      <c r="K268" s="15">
        <v>3461943.5147800087</v>
      </c>
      <c r="L268" s="15">
        <v>2291703.3176099998</v>
      </c>
      <c r="M268" s="15">
        <v>1170240.1971700089</v>
      </c>
      <c r="N268" s="15">
        <v>4641.2150451899997</v>
      </c>
      <c r="O268" s="15">
        <f t="shared" si="68"/>
        <v>1095.1093002900002</v>
      </c>
      <c r="P268" s="15">
        <v>550.56427046000067</v>
      </c>
      <c r="Q268" s="15">
        <v>544.54502982999952</v>
      </c>
      <c r="R268" s="15">
        <v>2070.4294633100017</v>
      </c>
      <c r="S268" s="15">
        <v>1475.6762815899988</v>
      </c>
      <c r="T268" s="15">
        <v>136.81626875477343</v>
      </c>
      <c r="U268" s="15">
        <v>173.75214399247864</v>
      </c>
      <c r="V268" s="15">
        <v>126.99669825370567</v>
      </c>
      <c r="W268" s="15">
        <f t="shared" si="59"/>
        <v>199.24608901113007</v>
      </c>
      <c r="X268" s="15">
        <f t="shared" si="60"/>
        <v>131.89496629803907</v>
      </c>
      <c r="Y268" s="15">
        <f t="shared" si="61"/>
        <v>67.351122713091016</v>
      </c>
      <c r="Z268" s="15">
        <f t="shared" si="62"/>
        <v>36.545950477531981</v>
      </c>
      <c r="AA268" s="15">
        <f t="shared" si="63"/>
        <v>8.6231320605065083</v>
      </c>
      <c r="AB268" s="15">
        <f t="shared" si="64"/>
        <v>4.3352644441205825</v>
      </c>
      <c r="AC268" s="15">
        <f t="shared" si="65"/>
        <v>4.2878676163859248</v>
      </c>
      <c r="AD268" s="15">
        <f t="shared" si="66"/>
        <v>16.303018045192275</v>
      </c>
      <c r="AE268" s="15">
        <f t="shared" si="67"/>
        <v>11.619800371833207</v>
      </c>
      <c r="AF268" s="15">
        <v>88072701.978660002</v>
      </c>
      <c r="AG268" s="15">
        <v>344505069.57855999</v>
      </c>
      <c r="AH268" s="15">
        <f t="shared" si="71"/>
        <v>727993.899641759</v>
      </c>
      <c r="AI268" s="15">
        <f t="shared" si="72"/>
        <v>2847620.0163544384</v>
      </c>
      <c r="AJ268" s="15">
        <v>95.144305221467704</v>
      </c>
      <c r="AK268" s="66">
        <v>3.55409E-2</v>
      </c>
      <c r="AL268" s="15">
        <v>3417387.0414156392</v>
      </c>
      <c r="AM268" s="15">
        <f t="shared" si="57"/>
        <v>28247.537125273921</v>
      </c>
      <c r="AN268" s="15">
        <v>1292.0899999999999</v>
      </c>
      <c r="AO268" s="66">
        <f t="shared" si="58"/>
        <v>10.680195073565878</v>
      </c>
      <c r="AP268" s="66">
        <v>819.05513002998123</v>
      </c>
    </row>
    <row r="269" spans="1:42">
      <c r="A269" s="31">
        <v>42095</v>
      </c>
      <c r="B269" s="14">
        <v>2015</v>
      </c>
      <c r="C269" s="14">
        <v>4</v>
      </c>
      <c r="D269" s="15">
        <v>95.924056581617336</v>
      </c>
      <c r="E269" s="15">
        <v>94.916843611726662</v>
      </c>
      <c r="F269" s="15">
        <v>101.27384116530453</v>
      </c>
      <c r="G269" s="15">
        <v>99.268903352883996</v>
      </c>
      <c r="H269" s="15">
        <v>105.4</v>
      </c>
      <c r="I269" s="15">
        <v>145.76</v>
      </c>
      <c r="J269" s="15">
        <v>121.63</v>
      </c>
      <c r="K269" s="15">
        <v>3219706.3186200038</v>
      </c>
      <c r="L269" s="15">
        <v>1960365.2878800004</v>
      </c>
      <c r="M269" s="15">
        <v>1259341.0307400033</v>
      </c>
      <c r="N269" s="15">
        <v>4461.1539625400019</v>
      </c>
      <c r="O269" s="15">
        <f t="shared" si="68"/>
        <v>1081.2487283300006</v>
      </c>
      <c r="P269" s="15">
        <v>545.25055214000076</v>
      </c>
      <c r="Q269" s="15">
        <v>535.99817618999998</v>
      </c>
      <c r="R269" s="15">
        <v>1981.6259997600021</v>
      </c>
      <c r="S269" s="15">
        <v>1398.2792344499994</v>
      </c>
      <c r="T269" s="15">
        <v>131.27016928430137</v>
      </c>
      <c r="U269" s="15">
        <v>164.56021469395421</v>
      </c>
      <c r="V269" s="15">
        <v>125.35994703987481</v>
      </c>
      <c r="W269" s="15">
        <f t="shared" si="59"/>
        <v>195.65520892203193</v>
      </c>
      <c r="X269" s="15">
        <f t="shared" si="60"/>
        <v>119.1275358704319</v>
      </c>
      <c r="Y269" s="15">
        <f t="shared" si="61"/>
        <v>76.527673051600019</v>
      </c>
      <c r="Z269" s="15">
        <f t="shared" si="62"/>
        <v>35.586756917829476</v>
      </c>
      <c r="AA269" s="15">
        <f t="shared" si="63"/>
        <v>8.6251530401977146</v>
      </c>
      <c r="AB269" s="15">
        <f t="shared" si="64"/>
        <v>4.3494797582083065</v>
      </c>
      <c r="AC269" s="15">
        <f t="shared" si="65"/>
        <v>4.275673281989409</v>
      </c>
      <c r="AD269" s="15">
        <f t="shared" si="66"/>
        <v>15.807489126727864</v>
      </c>
      <c r="AE269" s="15">
        <f t="shared" si="67"/>
        <v>11.154114750903901</v>
      </c>
      <c r="AF269" s="15">
        <v>85902906.154520005</v>
      </c>
      <c r="AG269" s="15">
        <v>342440894.87059999</v>
      </c>
      <c r="AH269" s="15">
        <f t="shared" si="71"/>
        <v>706264.13018597395</v>
      </c>
      <c r="AI269" s="15">
        <f t="shared" si="72"/>
        <v>2815431.1836767243</v>
      </c>
      <c r="AJ269" s="15">
        <v>91.777671372873058</v>
      </c>
      <c r="AK269" s="66">
        <v>3.5252690000000003E-2</v>
      </c>
      <c r="AL269" s="15">
        <v>3408594.5115943579</v>
      </c>
      <c r="AM269" s="15">
        <f t="shared" si="57"/>
        <v>28024.290977508492</v>
      </c>
      <c r="AN269" s="15">
        <v>1362.61</v>
      </c>
      <c r="AO269" s="66">
        <f t="shared" si="58"/>
        <v>11.202910466167886</v>
      </c>
      <c r="AP269" s="66">
        <v>1296.8191806500154</v>
      </c>
    </row>
    <row r="270" spans="1:42">
      <c r="A270" s="31">
        <v>42125</v>
      </c>
      <c r="B270" s="14">
        <v>2015</v>
      </c>
      <c r="C270" s="14">
        <v>5</v>
      </c>
      <c r="D270" s="15">
        <v>100.58189002448222</v>
      </c>
      <c r="E270" s="15">
        <v>98.357899744369476</v>
      </c>
      <c r="F270" s="15">
        <v>101.39913443299142</v>
      </c>
      <c r="G270" s="15">
        <v>108.42899240230599</v>
      </c>
      <c r="H270" s="15">
        <v>75.2</v>
      </c>
      <c r="I270" s="15">
        <v>150.94</v>
      </c>
      <c r="J270" s="15">
        <v>121.95</v>
      </c>
      <c r="K270" s="15">
        <v>3381083.5757100107</v>
      </c>
      <c r="L270" s="15">
        <v>2163639.4233900001</v>
      </c>
      <c r="M270" s="15">
        <v>1217444.1523200106</v>
      </c>
      <c r="N270" s="15">
        <v>4439.6040035900005</v>
      </c>
      <c r="O270" s="15">
        <f t="shared" si="68"/>
        <v>1054.1450857299997</v>
      </c>
      <c r="P270" s="15">
        <v>493.91332750000038</v>
      </c>
      <c r="Q270" s="15">
        <v>560.2317582299994</v>
      </c>
      <c r="R270" s="15">
        <v>2044.4044297300024</v>
      </c>
      <c r="S270" s="15">
        <v>1341.0544881299984</v>
      </c>
      <c r="T270" s="15">
        <v>135.36367754736119</v>
      </c>
      <c r="U270" s="15">
        <v>166.94440491151184</v>
      </c>
      <c r="V270" s="15">
        <v>123.33028175383396</v>
      </c>
      <c r="W270" s="15">
        <f t="shared" si="59"/>
        <v>202.52751672043993</v>
      </c>
      <c r="X270" s="15">
        <f t="shared" si="60"/>
        <v>129.60239215784608</v>
      </c>
      <c r="Y270" s="15">
        <f t="shared" si="61"/>
        <v>72.925124562593851</v>
      </c>
      <c r="Z270" s="15">
        <f t="shared" si="62"/>
        <v>35.997679892205284</v>
      </c>
      <c r="AA270" s="15">
        <f t="shared" si="63"/>
        <v>8.5473337994480794</v>
      </c>
      <c r="AB270" s="15">
        <f t="shared" si="64"/>
        <v>4.0048017443586694</v>
      </c>
      <c r="AC270" s="15">
        <f t="shared" si="65"/>
        <v>4.5425320550894108</v>
      </c>
      <c r="AD270" s="15">
        <f t="shared" si="66"/>
        <v>16.57666228161721</v>
      </c>
      <c r="AE270" s="15">
        <f t="shared" si="67"/>
        <v>10.873683811139992</v>
      </c>
      <c r="AF270" s="15">
        <v>85532217.621179998</v>
      </c>
      <c r="AG270" s="15">
        <v>346695625.51182997</v>
      </c>
      <c r="AH270" s="15">
        <f t="shared" si="71"/>
        <v>701371.198205658</v>
      </c>
      <c r="AI270" s="15">
        <f t="shared" si="72"/>
        <v>2842932.5585225909</v>
      </c>
      <c r="AJ270" s="15">
        <v>90.372623315116229</v>
      </c>
      <c r="AK270" s="66">
        <v>3.698829E-2</v>
      </c>
      <c r="AL270" s="15">
        <v>3432854.0510125943</v>
      </c>
      <c r="AM270" s="15">
        <f t="shared" si="57"/>
        <v>28149.684715150423</v>
      </c>
      <c r="AN270" s="15">
        <v>1359.54</v>
      </c>
      <c r="AO270" s="66">
        <f t="shared" si="58"/>
        <v>11.148339483394833</v>
      </c>
      <c r="AP270" s="66">
        <v>707.18204871997432</v>
      </c>
    </row>
    <row r="271" spans="1:42">
      <c r="A271" s="31">
        <v>42156</v>
      </c>
      <c r="B271" s="14">
        <v>2015</v>
      </c>
      <c r="C271" s="14">
        <v>6</v>
      </c>
      <c r="D271" s="15">
        <v>99.291145574462774</v>
      </c>
      <c r="E271" s="15">
        <v>99.162618097109245</v>
      </c>
      <c r="F271" s="15">
        <v>101.23285514709168</v>
      </c>
      <c r="G271" s="15">
        <v>108.30520798501</v>
      </c>
      <c r="H271" s="15">
        <v>103.3</v>
      </c>
      <c r="I271" s="15">
        <v>151.33000000000001</v>
      </c>
      <c r="J271" s="15">
        <v>122.08</v>
      </c>
      <c r="K271" s="15">
        <v>3217407.6600799812</v>
      </c>
      <c r="L271" s="15">
        <v>1968289.7664399999</v>
      </c>
      <c r="M271" s="15">
        <v>1249117.8936399813</v>
      </c>
      <c r="N271" s="15">
        <v>4221.1508454999985</v>
      </c>
      <c r="O271" s="15">
        <f t="shared" si="68"/>
        <v>910.00335959000108</v>
      </c>
      <c r="P271" s="15">
        <v>458.92923190000107</v>
      </c>
      <c r="Q271" s="15">
        <v>451.07412768999995</v>
      </c>
      <c r="R271" s="15">
        <v>1871.7467068899978</v>
      </c>
      <c r="S271" s="15">
        <v>1439.4007790199992</v>
      </c>
      <c r="T271" s="15">
        <v>142.28800670427125</v>
      </c>
      <c r="U271" s="15">
        <v>178.84939868204955</v>
      </c>
      <c r="V271" s="15">
        <v>125.69534342677724</v>
      </c>
      <c r="W271" s="15">
        <f t="shared" si="59"/>
        <v>179.8947988525108</v>
      </c>
      <c r="X271" s="15">
        <f t="shared" si="60"/>
        <v>110.05291496333948</v>
      </c>
      <c r="Y271" s="15">
        <f t="shared" si="61"/>
        <v>69.841883889171299</v>
      </c>
      <c r="Z271" s="15">
        <f t="shared" si="62"/>
        <v>33.58239637539949</v>
      </c>
      <c r="AA271" s="15">
        <f t="shared" si="63"/>
        <v>7.2397539541320866</v>
      </c>
      <c r="AB271" s="15">
        <f t="shared" si="64"/>
        <v>3.6511235769632662</v>
      </c>
      <c r="AC271" s="15">
        <f t="shared" si="65"/>
        <v>3.5886303771688199</v>
      </c>
      <c r="AD271" s="15">
        <f t="shared" si="66"/>
        <v>14.891138015628782</v>
      </c>
      <c r="AE271" s="15">
        <f t="shared" si="67"/>
        <v>11.451504405638621</v>
      </c>
      <c r="AF271" s="15">
        <v>90428832.245660007</v>
      </c>
      <c r="AG271" s="15">
        <v>352104481.28617001</v>
      </c>
      <c r="AH271" s="15">
        <f t="shared" si="71"/>
        <v>740734.2090896134</v>
      </c>
      <c r="AI271" s="15">
        <f t="shared" si="72"/>
        <v>2884211.0197097803</v>
      </c>
      <c r="AJ271" s="15">
        <v>94.951303987710816</v>
      </c>
      <c r="AK271" s="66"/>
      <c r="AL271" s="15">
        <v>3481914.1544779721</v>
      </c>
      <c r="AM271" s="15">
        <f t="shared" si="57"/>
        <v>28521.57728111052</v>
      </c>
      <c r="AN271" s="15">
        <v>1319.75</v>
      </c>
      <c r="AO271" s="66">
        <f t="shared" si="58"/>
        <v>10.810534076015728</v>
      </c>
      <c r="AP271" s="66">
        <v>790.22473627001409</v>
      </c>
    </row>
    <row r="272" spans="1:42">
      <c r="A272" s="31">
        <v>42186</v>
      </c>
      <c r="B272" s="14">
        <v>2015</v>
      </c>
      <c r="C272" s="14">
        <v>7</v>
      </c>
      <c r="D272" s="15">
        <v>105.72606831978203</v>
      </c>
      <c r="E272" s="15">
        <v>105.09163884287169</v>
      </c>
      <c r="F272" s="15">
        <v>101.5880850759942</v>
      </c>
      <c r="G272" s="15">
        <v>112.61403790928701</v>
      </c>
      <c r="H272" s="15">
        <v>97.8</v>
      </c>
      <c r="I272" s="15">
        <v>152.84</v>
      </c>
      <c r="J272" s="15">
        <v>122.31</v>
      </c>
      <c r="K272" s="15">
        <v>3043778.0217899913</v>
      </c>
      <c r="L272" s="15">
        <v>1818778.3149800005</v>
      </c>
      <c r="M272" s="15">
        <v>1224999.7068099908</v>
      </c>
      <c r="N272" s="15">
        <v>4967.8185940699996</v>
      </c>
      <c r="O272" s="15">
        <f t="shared" si="68"/>
        <v>1085.2727540799999</v>
      </c>
      <c r="P272" s="15">
        <v>571.34486235999975</v>
      </c>
      <c r="Q272" s="15">
        <v>513.92789172000016</v>
      </c>
      <c r="R272" s="15">
        <v>2193.2747980700005</v>
      </c>
      <c r="S272" s="15">
        <v>1689.2710419199989</v>
      </c>
      <c r="T272" s="15">
        <v>143.20101905746009</v>
      </c>
      <c r="U272" s="15">
        <v>185.92096184008264</v>
      </c>
      <c r="V272" s="15">
        <v>129.83214998315128</v>
      </c>
      <c r="W272" s="15">
        <f t="shared" si="59"/>
        <v>163.71354750240886</v>
      </c>
      <c r="X272" s="15">
        <f t="shared" si="60"/>
        <v>97.825349921780074</v>
      </c>
      <c r="Y272" s="15">
        <f t="shared" si="61"/>
        <v>65.88819758062877</v>
      </c>
      <c r="Z272" s="15">
        <f t="shared" si="62"/>
        <v>38.263393117303295</v>
      </c>
      <c r="AA272" s="15">
        <f t="shared" si="63"/>
        <v>8.35904476834774</v>
      </c>
      <c r="AB272" s="15">
        <f t="shared" si="64"/>
        <v>4.400642386605667</v>
      </c>
      <c r="AC272" s="15">
        <f t="shared" si="65"/>
        <v>3.9584023817420735</v>
      </c>
      <c r="AD272" s="15">
        <f t="shared" si="66"/>
        <v>16.893156266414973</v>
      </c>
      <c r="AE272" s="15">
        <f t="shared" si="67"/>
        <v>13.011192082540578</v>
      </c>
      <c r="AF272" s="15">
        <v>89404345.244910002</v>
      </c>
      <c r="AG272" s="15">
        <v>357284966.11776</v>
      </c>
      <c r="AH272" s="15">
        <f t="shared" si="71"/>
        <v>730965.13159112097</v>
      </c>
      <c r="AI272" s="15">
        <f t="shared" si="72"/>
        <v>2921142.7202825607</v>
      </c>
      <c r="AJ272" s="15">
        <v>101.06863106730459</v>
      </c>
      <c r="AK272" s="66"/>
      <c r="AL272" s="15">
        <v>3467032.9181993636</v>
      </c>
      <c r="AM272" s="15">
        <f t="shared" si="57"/>
        <v>28346.275187632764</v>
      </c>
      <c r="AN272" s="15">
        <v>1310.95</v>
      </c>
      <c r="AO272" s="66">
        <f t="shared" si="58"/>
        <v>10.718256888234814</v>
      </c>
      <c r="AP272" s="66">
        <v>1618.2661000900134</v>
      </c>
    </row>
    <row r="273" spans="1:42">
      <c r="A273" s="31">
        <v>42217</v>
      </c>
      <c r="B273" s="14">
        <v>2015</v>
      </c>
      <c r="C273" s="14">
        <v>8</v>
      </c>
      <c r="D273" s="15">
        <v>102.34887256705044</v>
      </c>
      <c r="E273" s="15">
        <v>102.82725758030676</v>
      </c>
      <c r="F273" s="15">
        <v>101.69591496109844</v>
      </c>
      <c r="G273" s="15">
        <v>114.909689011838</v>
      </c>
      <c r="H273" s="15">
        <v>81.8</v>
      </c>
      <c r="I273" s="15">
        <v>153.63</v>
      </c>
      <c r="J273" s="15">
        <v>122.9</v>
      </c>
      <c r="K273" s="15">
        <v>2860414.7269999906</v>
      </c>
      <c r="L273" s="15">
        <v>1751728.4123999996</v>
      </c>
      <c r="M273" s="15">
        <v>1108686.3145999911</v>
      </c>
      <c r="N273" s="15">
        <v>4438.2722343200003</v>
      </c>
      <c r="O273" s="15">
        <f t="shared" si="68"/>
        <v>1019.9906220600021</v>
      </c>
      <c r="P273" s="15">
        <v>541.48384199000134</v>
      </c>
      <c r="Q273" s="15">
        <v>478.50678007000084</v>
      </c>
      <c r="R273" s="15">
        <v>1991.6027737899994</v>
      </c>
      <c r="S273" s="15">
        <v>1426.6788384699985</v>
      </c>
      <c r="T273" s="15">
        <v>141.95646723976566</v>
      </c>
      <c r="U273" s="15">
        <v>194.49598779283608</v>
      </c>
      <c r="V273" s="15">
        <v>137.0110087794244</v>
      </c>
      <c r="W273" s="15">
        <f t="shared" si="59"/>
        <v>147.06805829057564</v>
      </c>
      <c r="X273" s="15">
        <f t="shared" si="60"/>
        <v>90.065015339330387</v>
      </c>
      <c r="Y273" s="15">
        <f t="shared" si="61"/>
        <v>57.00304295124527</v>
      </c>
      <c r="Z273" s="15">
        <f t="shared" si="62"/>
        <v>32.393544678334756</v>
      </c>
      <c r="AA273" s="15">
        <f t="shared" si="63"/>
        <v>7.4445888045543605</v>
      </c>
      <c r="AB273" s="15">
        <f t="shared" si="64"/>
        <v>3.9521192261400135</v>
      </c>
      <c r="AC273" s="15">
        <f t="shared" si="65"/>
        <v>3.4924695784143478</v>
      </c>
      <c r="AD273" s="15">
        <f t="shared" si="66"/>
        <v>14.536078462105944</v>
      </c>
      <c r="AE273" s="15">
        <f t="shared" si="67"/>
        <v>10.412877411674453</v>
      </c>
      <c r="AF273" s="15">
        <v>91498272.341209993</v>
      </c>
      <c r="AG273" s="15">
        <v>362829003.65447998</v>
      </c>
      <c r="AH273" s="15">
        <f t="shared" si="71"/>
        <v>744493.67242644413</v>
      </c>
      <c r="AI273" s="15">
        <f t="shared" si="72"/>
        <v>2952229.4845767287</v>
      </c>
      <c r="AJ273" s="15">
        <v>110.46341962496938</v>
      </c>
      <c r="AK273" s="66"/>
      <c r="AL273" s="15">
        <v>3513141.1125631025</v>
      </c>
      <c r="AM273" s="15">
        <f t="shared" si="57"/>
        <v>28585.362998886107</v>
      </c>
      <c r="AN273" s="15">
        <v>1241.8399999999999</v>
      </c>
      <c r="AO273" s="66">
        <f t="shared" si="58"/>
        <v>10.104475183075671</v>
      </c>
      <c r="AP273" s="66">
        <v>1291.5301950600247</v>
      </c>
    </row>
    <row r="274" spans="1:42">
      <c r="A274" s="31">
        <v>42248</v>
      </c>
      <c r="B274" s="14">
        <v>2015</v>
      </c>
      <c r="C274" s="14">
        <v>9</v>
      </c>
      <c r="D274" s="15">
        <v>106.33092369619683</v>
      </c>
      <c r="E274" s="15">
        <v>105.87279842282355</v>
      </c>
      <c r="F274" s="15">
        <v>101.9680257296492</v>
      </c>
      <c r="G274" s="15">
        <v>107.892336354788</v>
      </c>
      <c r="H274" s="15">
        <v>102.2</v>
      </c>
      <c r="I274" s="15">
        <v>158.44999999999999</v>
      </c>
      <c r="J274" s="15">
        <v>123.78</v>
      </c>
      <c r="K274" s="15">
        <v>2898168.2106699999</v>
      </c>
      <c r="L274" s="15">
        <v>1694904.0881299993</v>
      </c>
      <c r="M274" s="15">
        <v>1203264.1225400006</v>
      </c>
      <c r="N274" s="15">
        <v>4498.4345976899949</v>
      </c>
      <c r="O274" s="15">
        <f t="shared" si="68"/>
        <v>1027.9635874499991</v>
      </c>
      <c r="P274" s="15">
        <v>538.15439327999923</v>
      </c>
      <c r="Q274" s="15">
        <v>489.8091941699999</v>
      </c>
      <c r="R274" s="15">
        <v>1982.0840806200001</v>
      </c>
      <c r="S274" s="15">
        <v>1488.3869296199969</v>
      </c>
      <c r="T274" s="15">
        <v>136.51112971060471</v>
      </c>
      <c r="U274" s="15">
        <v>188.85219607551559</v>
      </c>
      <c r="V274" s="15">
        <v>138.34197729948522</v>
      </c>
      <c r="W274" s="15">
        <f t="shared" si="59"/>
        <v>153.46224565538654</v>
      </c>
      <c r="X274" s="15">
        <f t="shared" si="60"/>
        <v>89.747650456352901</v>
      </c>
      <c r="Y274" s="15">
        <f t="shared" si="61"/>
        <v>63.714595199033646</v>
      </c>
      <c r="Z274" s="15">
        <f t="shared" si="62"/>
        <v>32.516772461273284</v>
      </c>
      <c r="AA274" s="15">
        <f t="shared" si="63"/>
        <v>7.4305977658873914</v>
      </c>
      <c r="AB274" s="15">
        <f t="shared" si="64"/>
        <v>3.8900296481594507</v>
      </c>
      <c r="AC274" s="15">
        <f t="shared" si="65"/>
        <v>3.5405681177279407</v>
      </c>
      <c r="AD274" s="15">
        <f t="shared" si="66"/>
        <v>14.327423384510029</v>
      </c>
      <c r="AE274" s="15">
        <f t="shared" si="67"/>
        <v>10.758751310875873</v>
      </c>
      <c r="AF274" s="15">
        <v>90860030.352919996</v>
      </c>
      <c r="AG274" s="15">
        <v>362589265.52822</v>
      </c>
      <c r="AH274" s="15">
        <f t="shared" si="71"/>
        <v>734044.51731232833</v>
      </c>
      <c r="AI274" s="15">
        <f t="shared" si="72"/>
        <v>2929304.1325595411</v>
      </c>
      <c r="AJ274" s="15">
        <v>111.506401579398</v>
      </c>
      <c r="AK274" s="66"/>
      <c r="AL274" s="15">
        <v>3527642.3722770903</v>
      </c>
      <c r="AM274" s="15">
        <f t="shared" ref="AM274:AM287" si="73">AL274/J274</f>
        <v>28499.292068808292</v>
      </c>
      <c r="AN274" s="15">
        <v>1233.1199999999999</v>
      </c>
      <c r="AO274" s="66">
        <f t="shared" si="58"/>
        <v>9.9621909840038771</v>
      </c>
      <c r="AP274" s="66">
        <v>1438.5308260900269</v>
      </c>
    </row>
    <row r="275" spans="1:42">
      <c r="A275" s="31">
        <v>42278</v>
      </c>
      <c r="B275" s="14">
        <v>2015</v>
      </c>
      <c r="C275" s="14">
        <v>10</v>
      </c>
      <c r="D275" s="15">
        <v>109.30451186242652</v>
      </c>
      <c r="E275" s="15">
        <v>107.87874401010676</v>
      </c>
      <c r="F275" s="15">
        <v>102.48995720541537</v>
      </c>
      <c r="G275" s="15">
        <v>110.14800723366901</v>
      </c>
      <c r="H275" s="15">
        <v>91</v>
      </c>
      <c r="I275" s="15">
        <v>168.4</v>
      </c>
      <c r="J275" s="15">
        <v>124.62</v>
      </c>
      <c r="K275" s="15">
        <v>2814893.2386900061</v>
      </c>
      <c r="L275" s="15">
        <v>1664333.4587099999</v>
      </c>
      <c r="M275" s="15">
        <v>1150559.7799800062</v>
      </c>
      <c r="N275" s="15">
        <v>4515.4291097899959</v>
      </c>
      <c r="O275" s="15">
        <f t="shared" si="68"/>
        <v>1024.3738990299996</v>
      </c>
      <c r="P275" s="15">
        <v>547.87894050999944</v>
      </c>
      <c r="Q275" s="15">
        <v>476.49495852000013</v>
      </c>
      <c r="R275" s="15">
        <v>1793.3754537099996</v>
      </c>
      <c r="S275" s="15">
        <v>1697.6797570499964</v>
      </c>
      <c r="T275" s="15">
        <v>131.94817173729973</v>
      </c>
      <c r="U275" s="15">
        <v>178.74753155957549</v>
      </c>
      <c r="V275" s="15">
        <v>135.46798656327746</v>
      </c>
      <c r="W275" s="15">
        <f t="shared" si="59"/>
        <v>157.47871951741158</v>
      </c>
      <c r="X275" s="15">
        <f t="shared" si="60"/>
        <v>93.110849933907332</v>
      </c>
      <c r="Y275" s="15">
        <f t="shared" si="61"/>
        <v>64.36786958350423</v>
      </c>
      <c r="Z275" s="15">
        <f t="shared" si="62"/>
        <v>33.332075159180334</v>
      </c>
      <c r="AA275" s="15">
        <f t="shared" si="63"/>
        <v>7.5617415229797613</v>
      </c>
      <c r="AB275" s="15">
        <f t="shared" si="64"/>
        <v>4.0443425373719846</v>
      </c>
      <c r="AC275" s="15">
        <f t="shared" si="65"/>
        <v>3.5173989856077772</v>
      </c>
      <c r="AD275" s="15">
        <f t="shared" si="66"/>
        <v>13.23837091852184</v>
      </c>
      <c r="AE275" s="15">
        <f t="shared" si="67"/>
        <v>12.531962717678731</v>
      </c>
      <c r="AF275" s="15">
        <v>91696385.176829994</v>
      </c>
      <c r="AG275" s="15">
        <v>370685601.71157998</v>
      </c>
      <c r="AH275" s="15">
        <f t="shared" si="71"/>
        <v>735807.93754477601</v>
      </c>
      <c r="AI275" s="15">
        <f t="shared" si="72"/>
        <v>2974527.3769184719</v>
      </c>
      <c r="AJ275" s="15">
        <v>105.71926539785692</v>
      </c>
      <c r="AK275" s="66"/>
      <c r="AL275" s="15">
        <v>3601879.2195162834</v>
      </c>
      <c r="AM275" s="15">
        <f t="shared" si="73"/>
        <v>28902.898567776305</v>
      </c>
      <c r="AN275" s="15">
        <v>1246.69</v>
      </c>
      <c r="AO275" s="66">
        <f t="shared" si="58"/>
        <v>10.003931953137538</v>
      </c>
      <c r="AP275" s="66">
        <v>1623.6252311099743</v>
      </c>
    </row>
    <row r="276" spans="1:42">
      <c r="A276" s="31">
        <v>42309</v>
      </c>
      <c r="B276" s="14">
        <v>2015</v>
      </c>
      <c r="C276" s="14">
        <v>11</v>
      </c>
      <c r="D276" s="15">
        <v>108.4393670809266</v>
      </c>
      <c r="E276" s="15">
        <v>107.98574977392173</v>
      </c>
      <c r="F276" s="15">
        <v>102.88647030651281</v>
      </c>
      <c r="G276" s="15">
        <v>114.917229157639</v>
      </c>
      <c r="H276" s="15">
        <v>81.5</v>
      </c>
      <c r="I276" s="15">
        <v>170.57</v>
      </c>
      <c r="J276" s="15">
        <v>125.37</v>
      </c>
      <c r="K276" s="15">
        <v>2444534.5537500009</v>
      </c>
      <c r="L276" s="15">
        <v>1413897.5175099997</v>
      </c>
      <c r="M276" s="15">
        <v>1030637.0362400012</v>
      </c>
      <c r="N276" s="15">
        <v>4243.0229361800075</v>
      </c>
      <c r="O276" s="15">
        <f t="shared" si="68"/>
        <v>1000.9372539000011</v>
      </c>
      <c r="P276" s="15">
        <v>512.48980793000055</v>
      </c>
      <c r="Q276" s="15">
        <v>488.44744597000056</v>
      </c>
      <c r="R276" s="15">
        <v>1780.7441228000021</v>
      </c>
      <c r="S276" s="15">
        <v>1461.3415594800042</v>
      </c>
      <c r="T276" s="15">
        <v>131.22087234966463</v>
      </c>
      <c r="U276" s="15">
        <v>179.60065135579995</v>
      </c>
      <c r="V276" s="15">
        <v>136.86896614832554</v>
      </c>
      <c r="W276" s="15">
        <f t="shared" si="59"/>
        <v>136.1094481170465</v>
      </c>
      <c r="X276" s="15">
        <f t="shared" si="60"/>
        <v>78.72452058700955</v>
      </c>
      <c r="Y276" s="15">
        <f t="shared" si="61"/>
        <v>57.384927530036947</v>
      </c>
      <c r="Z276" s="15">
        <f t="shared" si="62"/>
        <v>31.000620926600874</v>
      </c>
      <c r="AA276" s="15">
        <f t="shared" si="63"/>
        <v>7.3131059733093968</v>
      </c>
      <c r="AB276" s="15">
        <f t="shared" si="64"/>
        <v>3.7443828382148583</v>
      </c>
      <c r="AC276" s="15">
        <f t="shared" si="65"/>
        <v>3.5687231350945381</v>
      </c>
      <c r="AD276" s="15">
        <f t="shared" si="66"/>
        <v>13.010576268035818</v>
      </c>
      <c r="AE276" s="15">
        <f t="shared" si="67"/>
        <v>10.676938685255658</v>
      </c>
      <c r="AF276" s="15">
        <v>96663494.48917</v>
      </c>
      <c r="AG276" s="15">
        <v>374864519.80296999</v>
      </c>
      <c r="AH276" s="15">
        <f t="shared" si="71"/>
        <v>771025.71978280286</v>
      </c>
      <c r="AI276" s="15">
        <f t="shared" si="72"/>
        <v>2990065.5643532742</v>
      </c>
      <c r="AJ276" s="15">
        <v>106.7275497482014</v>
      </c>
      <c r="AK276" s="66"/>
      <c r="AL276" s="15">
        <v>3506905.0519343377</v>
      </c>
      <c r="AM276" s="15">
        <f t="shared" si="73"/>
        <v>27972.441987192611</v>
      </c>
      <c r="AN276" s="15">
        <v>1159.8399999999999</v>
      </c>
      <c r="AO276" s="66">
        <f t="shared" ref="AO276:AO287" si="74">AN276/J276</f>
        <v>9.2513360453058944</v>
      </c>
      <c r="AP276" s="66">
        <v>1587.8587943600028</v>
      </c>
    </row>
    <row r="277" spans="1:42">
      <c r="A277" s="31">
        <v>42339</v>
      </c>
      <c r="B277" s="14">
        <v>2015</v>
      </c>
      <c r="C277" s="14">
        <v>12</v>
      </c>
      <c r="D277" s="15">
        <v>108.57298847060953</v>
      </c>
      <c r="E277" s="15">
        <v>117.05316744667739</v>
      </c>
      <c r="F277" s="15">
        <v>101.12374255074326</v>
      </c>
      <c r="G277" s="15">
        <v>155.349875773039</v>
      </c>
      <c r="H277" s="15">
        <v>187</v>
      </c>
      <c r="I277" s="15">
        <v>174.71</v>
      </c>
      <c r="J277" s="15">
        <v>126.15</v>
      </c>
      <c r="K277" s="15">
        <v>2561360.4202299928</v>
      </c>
      <c r="L277" s="15">
        <v>1388425.9675599998</v>
      </c>
      <c r="M277" s="15">
        <v>1172934.452669993</v>
      </c>
      <c r="N277" s="15">
        <v>4159.3747339199972</v>
      </c>
      <c r="O277" s="15">
        <f t="shared" si="68"/>
        <v>875.26252825000063</v>
      </c>
      <c r="P277" s="15">
        <v>465.53211321000026</v>
      </c>
      <c r="Q277" s="15">
        <v>409.73041504000037</v>
      </c>
      <c r="R277" s="15">
        <v>1823.5948125499986</v>
      </c>
      <c r="S277" s="15">
        <v>1460.5173931199984</v>
      </c>
      <c r="T277" s="15">
        <v>129.25643610223398</v>
      </c>
      <c r="U277" s="15">
        <v>183.63271236218063</v>
      </c>
      <c r="V277" s="15">
        <v>142.06852509606435</v>
      </c>
      <c r="W277" s="15">
        <f t="shared" si="59"/>
        <v>139.48279624483223</v>
      </c>
      <c r="X277" s="15">
        <f t="shared" si="60"/>
        <v>75.6088580133584</v>
      </c>
      <c r="Y277" s="15">
        <f t="shared" si="61"/>
        <v>63.873938231473858</v>
      </c>
      <c r="Z277" s="15">
        <f t="shared" si="62"/>
        <v>29.277243014295376</v>
      </c>
      <c r="AA277" s="15">
        <f t="shared" si="63"/>
        <v>6.1608475744938076</v>
      </c>
      <c r="AB277" s="15">
        <f t="shared" si="64"/>
        <v>3.2768138677811658</v>
      </c>
      <c r="AC277" s="15">
        <f t="shared" si="65"/>
        <v>2.8840337067126414</v>
      </c>
      <c r="AD277" s="15">
        <f t="shared" si="66"/>
        <v>12.83602269620885</v>
      </c>
      <c r="AE277" s="15">
        <f t="shared" si="67"/>
        <v>10.280372743592721</v>
      </c>
      <c r="AF277" s="15">
        <v>103369319.24529999</v>
      </c>
      <c r="AG277" s="15">
        <v>381850815.44532001</v>
      </c>
      <c r="AH277" s="15">
        <f t="shared" si="71"/>
        <v>819415.92743004358</v>
      </c>
      <c r="AI277" s="15">
        <f t="shared" si="72"/>
        <v>3026958.505313674</v>
      </c>
      <c r="AJ277" s="15">
        <v>113.81594117510761</v>
      </c>
      <c r="AK277" s="66"/>
      <c r="AL277" s="15">
        <v>3468762.1938174958</v>
      </c>
      <c r="AM277" s="15">
        <f t="shared" si="73"/>
        <v>27497.124009651176</v>
      </c>
      <c r="AN277" s="15">
        <v>1111.8699999999999</v>
      </c>
      <c r="AO277" s="66">
        <f t="shared" si="74"/>
        <v>8.8138723741577483</v>
      </c>
      <c r="AP277" s="66">
        <v>1403.8160983700081</v>
      </c>
    </row>
    <row r="278" spans="1:42">
      <c r="A278" s="32">
        <v>42370</v>
      </c>
      <c r="B278" s="29">
        <f>B266+1</f>
        <v>2016</v>
      </c>
      <c r="C278" s="29">
        <f>C266</f>
        <v>1</v>
      </c>
      <c r="D278" s="30">
        <v>97.846276485556942</v>
      </c>
      <c r="E278" s="30">
        <v>94.405279893297006</v>
      </c>
      <c r="F278" s="30">
        <v>98.509232004062568</v>
      </c>
      <c r="G278" s="30">
        <v>108.25597220061999</v>
      </c>
      <c r="H278" s="30">
        <v>63.3</v>
      </c>
      <c r="I278" s="30">
        <v>149.52000000000001</v>
      </c>
      <c r="J278" s="30">
        <v>127.78</v>
      </c>
      <c r="K278" s="30">
        <v>1907466.9826700001</v>
      </c>
      <c r="L278" s="30">
        <v>1058062.0016600001</v>
      </c>
      <c r="M278" s="30">
        <v>849404.98100999999</v>
      </c>
      <c r="N278" s="30">
        <v>3519.6065496700012</v>
      </c>
      <c r="O278" s="30">
        <f t="shared" si="68"/>
        <v>766.0478503400011</v>
      </c>
      <c r="P278" s="30">
        <v>417.16348406000094</v>
      </c>
      <c r="Q278" s="30">
        <v>348.88436628000022</v>
      </c>
      <c r="R278" s="30">
        <v>1571.5783740000013</v>
      </c>
      <c r="S278" s="30">
        <v>1181.9803253299995</v>
      </c>
      <c r="T278" s="30">
        <v>120.85283453217073</v>
      </c>
      <c r="U278" s="30">
        <v>172.11576575333027</v>
      </c>
      <c r="V278" s="30">
        <v>142.41764905192477</v>
      </c>
      <c r="W278" s="30">
        <f t="shared" si="59"/>
        <v>110.82465190340022</v>
      </c>
      <c r="X278" s="30">
        <f t="shared" si="60"/>
        <v>61.473857262813105</v>
      </c>
      <c r="Y278" s="30">
        <f t="shared" si="61"/>
        <v>49.350794640587118</v>
      </c>
      <c r="Z278" s="30">
        <f t="shared" si="62"/>
        <v>24.713275167088106</v>
      </c>
      <c r="AA278" s="30">
        <f t="shared" si="63"/>
        <v>5.3788828522278429</v>
      </c>
      <c r="AB278" s="30">
        <f t="shared" si="64"/>
        <v>2.9291558092487904</v>
      </c>
      <c r="AC278" s="30">
        <f t="shared" si="65"/>
        <v>2.449727042979053</v>
      </c>
      <c r="AD278" s="30">
        <f t="shared" si="66"/>
        <v>11.034997308704426</v>
      </c>
      <c r="AE278" s="30">
        <f t="shared" si="67"/>
        <v>8.2993950061558408</v>
      </c>
      <c r="AF278" s="30">
        <v>95752943.153290004</v>
      </c>
      <c r="AG278" s="30">
        <v>376203803.31813002</v>
      </c>
      <c r="AH278" s="30">
        <f t="shared" si="71"/>
        <v>749357.82715049305</v>
      </c>
      <c r="AI278" s="30">
        <f t="shared" si="72"/>
        <v>2944152.4754901393</v>
      </c>
      <c r="AJ278" s="30">
        <v>113.03751753527224</v>
      </c>
      <c r="AK278" s="65"/>
      <c r="AL278" s="30">
        <v>3404159.0302941194</v>
      </c>
      <c r="AM278" s="30">
        <f t="shared" si="73"/>
        <v>26640.78126697542</v>
      </c>
      <c r="AN278" s="30">
        <v>1124.0899999999999</v>
      </c>
      <c r="AO278" s="65">
        <f t="shared" si="74"/>
        <v>8.7970730943809663</v>
      </c>
      <c r="AP278" s="65">
        <v>1492.7367978699722</v>
      </c>
    </row>
    <row r="279" spans="1:42">
      <c r="A279" s="31">
        <v>42401</v>
      </c>
      <c r="B279" s="14">
        <f t="shared" ref="B279:B301" si="75">B267+1</f>
        <v>2016</v>
      </c>
      <c r="C279" s="14">
        <f t="shared" ref="C279:C301" si="76">C267</f>
        <v>2</v>
      </c>
      <c r="D279" s="15">
        <v>101.48902568869595</v>
      </c>
      <c r="E279" s="15">
        <v>101.4484163667905</v>
      </c>
      <c r="F279" s="15">
        <v>101.69342484600206</v>
      </c>
      <c r="G279" s="15">
        <v>105.16541003745</v>
      </c>
      <c r="H279" s="15">
        <v>69.7</v>
      </c>
      <c r="I279" s="15">
        <v>142.43</v>
      </c>
      <c r="J279" s="15">
        <v>129.41</v>
      </c>
      <c r="K279" s="15">
        <v>2319994.8230200033</v>
      </c>
      <c r="L279" s="15">
        <v>1185134.69796</v>
      </c>
      <c r="M279" s="15">
        <v>1134860.1250600033</v>
      </c>
      <c r="N279" s="15">
        <v>3464.1679317100029</v>
      </c>
      <c r="O279" s="15">
        <f t="shared" si="68"/>
        <v>816.68720459000031</v>
      </c>
      <c r="P279" s="15">
        <v>454.6646208600003</v>
      </c>
      <c r="Q279" s="15">
        <v>362.02258373000001</v>
      </c>
      <c r="R279" s="15">
        <v>1660.7824033000015</v>
      </c>
      <c r="S279" s="15">
        <v>986.69832382000016</v>
      </c>
      <c r="T279" s="15">
        <v>117.4161332309658</v>
      </c>
      <c r="U279" s="15">
        <v>169.25452810965643</v>
      </c>
      <c r="V279" s="15">
        <v>144.14929486454886</v>
      </c>
      <c r="W279" s="15">
        <f t="shared" si="59"/>
        <v>137.07135926767808</v>
      </c>
      <c r="X279" s="15">
        <f t="shared" si="60"/>
        <v>70.020856233292392</v>
      </c>
      <c r="Y279" s="15">
        <f t="shared" si="61"/>
        <v>67.05050303438567</v>
      </c>
      <c r="Z279" s="15">
        <f t="shared" si="62"/>
        <v>24.031806294752524</v>
      </c>
      <c r="AA279" s="15">
        <f t="shared" si="63"/>
        <v>5.6655650335120091</v>
      </c>
      <c r="AB279" s="15">
        <f t="shared" si="64"/>
        <v>3.1541231005481496</v>
      </c>
      <c r="AC279" s="15">
        <f t="shared" si="65"/>
        <v>2.51144193296386</v>
      </c>
      <c r="AD279" s="15">
        <f t="shared" si="66"/>
        <v>11.521266232072589</v>
      </c>
      <c r="AE279" s="15">
        <f t="shared" si="67"/>
        <v>6.8449750291679177</v>
      </c>
      <c r="AF279" s="15">
        <v>96837823.593400002</v>
      </c>
      <c r="AG279" s="15">
        <v>386633979.33396</v>
      </c>
      <c r="AH279" s="15">
        <f t="shared" si="71"/>
        <v>748302.47734641843</v>
      </c>
      <c r="AI279" s="15">
        <f t="shared" si="72"/>
        <v>2987666.944857121</v>
      </c>
      <c r="AJ279" s="15">
        <v>114.97233968321572</v>
      </c>
      <c r="AK279" s="64"/>
      <c r="AL279" s="15">
        <v>3474546.5273681241</v>
      </c>
      <c r="AM279" s="15">
        <f t="shared" si="73"/>
        <v>26849.134745136576</v>
      </c>
      <c r="AN279" s="15">
        <v>1211.81</v>
      </c>
      <c r="AO279" s="64">
        <f t="shared" si="74"/>
        <v>9.3641140561007656</v>
      </c>
      <c r="AP279" s="64">
        <v>1113.9660647400165</v>
      </c>
    </row>
    <row r="280" spans="1:42">
      <c r="A280" s="31">
        <v>42430</v>
      </c>
      <c r="B280" s="14">
        <f t="shared" si="75"/>
        <v>2016</v>
      </c>
      <c r="C280" s="14">
        <f t="shared" si="76"/>
        <v>3</v>
      </c>
      <c r="D280" s="15">
        <v>102.5652300322473</v>
      </c>
      <c r="E280" s="15">
        <v>101.75834384009113</v>
      </c>
      <c r="F280" s="15">
        <v>101.79138823601095</v>
      </c>
      <c r="G280" s="15">
        <v>105.456475524117</v>
      </c>
      <c r="H280" s="15">
        <v>70.900000000000006</v>
      </c>
      <c r="I280" s="15">
        <v>145.68</v>
      </c>
      <c r="J280" s="15">
        <v>130.63</v>
      </c>
      <c r="K280" s="15">
        <v>2327385.3266600021</v>
      </c>
      <c r="L280" s="15">
        <v>1200213.2251100002</v>
      </c>
      <c r="M280" s="15">
        <v>1127172.1015500019</v>
      </c>
      <c r="N280" s="15">
        <v>3591.8920062900011</v>
      </c>
      <c r="O280" s="15">
        <f t="shared" si="68"/>
        <v>879.79341248999935</v>
      </c>
      <c r="P280" s="15">
        <v>505.92173086999946</v>
      </c>
      <c r="Q280" s="15">
        <v>373.87168161999995</v>
      </c>
      <c r="R280" s="15">
        <v>1731.3555113200016</v>
      </c>
      <c r="S280" s="15">
        <v>980.74308247999988</v>
      </c>
      <c r="T280" s="15">
        <v>121.69264729738936</v>
      </c>
      <c r="U280" s="15">
        <v>170.41855857967178</v>
      </c>
      <c r="V280" s="15">
        <v>140.04014405505313</v>
      </c>
      <c r="W280" s="15">
        <f t="shared" si="59"/>
        <v>136.56877197279746</v>
      </c>
      <c r="X280" s="15">
        <f t="shared" si="60"/>
        <v>70.427378045736305</v>
      </c>
      <c r="Y280" s="15">
        <f t="shared" si="61"/>
        <v>66.141393927061159</v>
      </c>
      <c r="Z280" s="15">
        <f t="shared" si="62"/>
        <v>25.649016791056301</v>
      </c>
      <c r="AA280" s="15">
        <f t="shared" si="63"/>
        <v>6.2824372141757543</v>
      </c>
      <c r="AB280" s="15">
        <f t="shared" si="64"/>
        <v>3.6126907343876304</v>
      </c>
      <c r="AC280" s="15">
        <f t="shared" si="65"/>
        <v>2.6697464797881243</v>
      </c>
      <c r="AD280" s="15">
        <f t="shared" si="66"/>
        <v>12.36327999376639</v>
      </c>
      <c r="AE280" s="15">
        <f t="shared" si="67"/>
        <v>7.0032995831141553</v>
      </c>
      <c r="AF280" s="15">
        <v>96155880.160380006</v>
      </c>
      <c r="AG280" s="15">
        <v>389517365.17662001</v>
      </c>
      <c r="AH280" s="15">
        <f t="shared" si="71"/>
        <v>736093.39478205622</v>
      </c>
      <c r="AI280" s="15">
        <f t="shared" si="72"/>
        <v>2981836.9836685294</v>
      </c>
      <c r="AJ280" s="15">
        <v>106.4533914578484</v>
      </c>
      <c r="AK280" s="64"/>
      <c r="AL280" s="15">
        <v>3475735.6719862497</v>
      </c>
      <c r="AM280" s="15">
        <f t="shared" si="73"/>
        <v>26607.484283749902</v>
      </c>
      <c r="AN280" s="15">
        <v>1299.78</v>
      </c>
      <c r="AO280" s="64">
        <f t="shared" si="74"/>
        <v>9.9500880349077541</v>
      </c>
      <c r="AP280" s="64">
        <v>1482.9312316100077</v>
      </c>
    </row>
    <row r="281" spans="1:42">
      <c r="A281" s="31">
        <v>42461</v>
      </c>
      <c r="B281" s="14">
        <f t="shared" si="75"/>
        <v>2016</v>
      </c>
      <c r="C281" s="14">
        <f t="shared" si="76"/>
        <v>4</v>
      </c>
      <c r="D281" s="15">
        <v>104.62342547827322</v>
      </c>
      <c r="E281" s="15">
        <v>103.91254081161431</v>
      </c>
      <c r="F281" s="15">
        <v>102.26411936277577</v>
      </c>
      <c r="G281" s="15">
        <v>105.09844166750101</v>
      </c>
      <c r="H281" s="15">
        <v>74.900000000000006</v>
      </c>
      <c r="I281" s="15">
        <v>149.77000000000001</v>
      </c>
      <c r="J281" s="15">
        <v>131.28</v>
      </c>
      <c r="K281" s="15">
        <v>2446737.1760699973</v>
      </c>
      <c r="L281" s="15">
        <v>1334794.80122</v>
      </c>
      <c r="M281" s="15">
        <v>1111942.3748499972</v>
      </c>
      <c r="N281" s="15">
        <v>3701.2295323700032</v>
      </c>
      <c r="O281" s="15">
        <f t="shared" si="68"/>
        <v>898.48222608999947</v>
      </c>
      <c r="P281" s="15">
        <v>484.34842314999963</v>
      </c>
      <c r="Q281" s="15">
        <v>414.13380293999984</v>
      </c>
      <c r="R281" s="15">
        <v>1730.4024624800024</v>
      </c>
      <c r="S281" s="15">
        <v>1072.3448438000007</v>
      </c>
      <c r="T281" s="15">
        <v>122.26204747513782</v>
      </c>
      <c r="U281" s="15">
        <v>167.18756024896788</v>
      </c>
      <c r="V281" s="15">
        <v>136.74526453760373</v>
      </c>
      <c r="W281" s="15">
        <f t="shared" si="59"/>
        <v>146.34684377392855</v>
      </c>
      <c r="X281" s="15">
        <f t="shared" si="60"/>
        <v>79.838164946739226</v>
      </c>
      <c r="Y281" s="15">
        <f t="shared" si="61"/>
        <v>66.508678827189343</v>
      </c>
      <c r="Z281" s="15">
        <f t="shared" si="62"/>
        <v>27.066601135223941</v>
      </c>
      <c r="AA281" s="15">
        <f t="shared" si="63"/>
        <v>6.5704814651400589</v>
      </c>
      <c r="AB281" s="15">
        <f t="shared" si="64"/>
        <v>3.5419758394398229</v>
      </c>
      <c r="AC281" s="15">
        <f t="shared" si="65"/>
        <v>3.0285056257002356</v>
      </c>
      <c r="AD281" s="15">
        <f t="shared" si="66"/>
        <v>12.654203919464846</v>
      </c>
      <c r="AE281" s="15">
        <f t="shared" si="67"/>
        <v>7.8419157506190311</v>
      </c>
      <c r="AF281" s="15">
        <v>93588061.686560005</v>
      </c>
      <c r="AG281" s="15">
        <v>389192458.51765001</v>
      </c>
      <c r="AH281" s="15">
        <f t="shared" si="71"/>
        <v>712888.95251797687</v>
      </c>
      <c r="AI281" s="15">
        <f t="shared" si="72"/>
        <v>2964598.2519625989</v>
      </c>
      <c r="AJ281" s="15">
        <v>103.00728360743857</v>
      </c>
      <c r="AK281" s="64"/>
      <c r="AL281" s="15">
        <v>3501788.054021324</v>
      </c>
      <c r="AM281" s="15">
        <f t="shared" si="73"/>
        <v>26674.19297700582</v>
      </c>
      <c r="AN281" s="15">
        <v>1351.21</v>
      </c>
      <c r="AO281" s="64">
        <f t="shared" si="74"/>
        <v>10.292580743449117</v>
      </c>
      <c r="AP281" s="64">
        <v>1181.774078859974</v>
      </c>
    </row>
    <row r="282" spans="1:42">
      <c r="A282" s="31">
        <v>42491</v>
      </c>
      <c r="B282" s="14">
        <f t="shared" si="75"/>
        <v>2016</v>
      </c>
      <c r="C282" s="14">
        <f t="shared" si="76"/>
        <v>5</v>
      </c>
      <c r="D282" s="15">
        <v>105.84023062888198</v>
      </c>
      <c r="E282" s="15">
        <v>104.90143011737275</v>
      </c>
      <c r="F282" s="15">
        <v>102.017684655786</v>
      </c>
      <c r="G282" s="15">
        <v>107.78446454415599</v>
      </c>
      <c r="H282" s="15">
        <v>93.5</v>
      </c>
      <c r="I282" s="15">
        <v>153.36000000000001</v>
      </c>
      <c r="J282" s="15">
        <v>131.94999999999999</v>
      </c>
      <c r="K282" s="15">
        <v>2742157.4134000065</v>
      </c>
      <c r="L282" s="15">
        <v>1548526.5245700001</v>
      </c>
      <c r="M282" s="15">
        <v>1193630.8888300064</v>
      </c>
      <c r="N282" s="15">
        <v>3584.35704123</v>
      </c>
      <c r="O282" s="15">
        <f t="shared" si="68"/>
        <v>875.4622831400003</v>
      </c>
      <c r="P282" s="15">
        <v>470.05746370999981</v>
      </c>
      <c r="Q282" s="15">
        <v>405.40481943000049</v>
      </c>
      <c r="R282" s="15">
        <v>1636.8053249399984</v>
      </c>
      <c r="S282" s="15">
        <v>1072.0894331500006</v>
      </c>
      <c r="T282" s="15">
        <v>125.24077613840686</v>
      </c>
      <c r="U282" s="15">
        <v>170.89332839764236</v>
      </c>
      <c r="V282" s="15">
        <v>136.45182796438732</v>
      </c>
      <c r="W282" s="15">
        <f t="shared" si="59"/>
        <v>160.46017940615152</v>
      </c>
      <c r="X282" s="15">
        <f t="shared" si="60"/>
        <v>90.613632438992482</v>
      </c>
      <c r="Y282" s="15">
        <f t="shared" si="61"/>
        <v>69.846546967159057</v>
      </c>
      <c r="Z282" s="15">
        <f t="shared" si="62"/>
        <v>26.268296252985959</v>
      </c>
      <c r="AA282" s="15">
        <f t="shared" si="63"/>
        <v>6.4159073293506035</v>
      </c>
      <c r="AB282" s="15">
        <f t="shared" si="64"/>
        <v>3.444860143850037</v>
      </c>
      <c r="AC282" s="15">
        <f t="shared" si="65"/>
        <v>2.9710471855005669</v>
      </c>
      <c r="AD282" s="15">
        <f t="shared" si="66"/>
        <v>11.99548111123282</v>
      </c>
      <c r="AE282" s="15">
        <f t="shared" si="67"/>
        <v>7.8569078124025289</v>
      </c>
      <c r="AF282" s="15">
        <v>91080874.702289999</v>
      </c>
      <c r="AG282" s="15">
        <v>388485950.95341998</v>
      </c>
      <c r="AH282" s="15">
        <f t="shared" ref="AH282:AH284" si="77">AF282/$J282</f>
        <v>690268.09171875718</v>
      </c>
      <c r="AI282" s="15">
        <f t="shared" ref="AI282:AI284" si="78">AG282/$J282</f>
        <v>2944190.6097265631</v>
      </c>
      <c r="AJ282" s="15">
        <v>102.65750397043787</v>
      </c>
      <c r="AK282" s="64"/>
      <c r="AL282" s="15">
        <v>3539775.8700650055</v>
      </c>
      <c r="AM282" s="15">
        <f t="shared" si="73"/>
        <v>26826.645472262266</v>
      </c>
      <c r="AN282" s="15">
        <v>1322.43</v>
      </c>
      <c r="AO282" s="64">
        <f t="shared" si="74"/>
        <v>10.022205380826072</v>
      </c>
      <c r="AP282" s="64">
        <v>959.72043923998717</v>
      </c>
    </row>
    <row r="283" spans="1:42">
      <c r="A283" s="31">
        <v>42522</v>
      </c>
      <c r="B283" s="14">
        <f t="shared" si="75"/>
        <v>2016</v>
      </c>
      <c r="C283" s="14">
        <f t="shared" si="76"/>
        <v>6</v>
      </c>
      <c r="D283" s="15">
        <v>105.93395396890124</v>
      </c>
      <c r="E283" s="15">
        <v>105.19161776167063</v>
      </c>
      <c r="F283" s="15">
        <v>101.91234101552101</v>
      </c>
      <c r="G283" s="15">
        <v>107.37340833030601</v>
      </c>
      <c r="H283" s="15">
        <v>69</v>
      </c>
      <c r="I283" s="15">
        <v>154.88999999999999</v>
      </c>
      <c r="J283" s="15">
        <v>132.58000000000001</v>
      </c>
      <c r="K283" s="15">
        <v>2754408.5570400096</v>
      </c>
      <c r="L283" s="15">
        <v>1664364.5994200001</v>
      </c>
      <c r="M283" s="15">
        <v>1090043.9576200095</v>
      </c>
      <c r="N283" s="15">
        <v>3686.2294249299966</v>
      </c>
      <c r="O283" s="15">
        <f t="shared" si="68"/>
        <v>880.25089782000032</v>
      </c>
      <c r="P283" s="15">
        <v>467.28809328999995</v>
      </c>
      <c r="Q283" s="15">
        <v>412.96280453000043</v>
      </c>
      <c r="R283" s="15">
        <v>1679.745132939998</v>
      </c>
      <c r="S283" s="15">
        <v>1126.2333941699983</v>
      </c>
      <c r="T283" s="15">
        <v>126.94478191238329</v>
      </c>
      <c r="U283" s="15">
        <v>174.53633349545555</v>
      </c>
      <c r="V283" s="15">
        <v>137.48996285323466</v>
      </c>
      <c r="W283" s="15">
        <f t="shared" si="59"/>
        <v>157.81290358730533</v>
      </c>
      <c r="X283" s="15">
        <f t="shared" si="60"/>
        <v>95.359204933873301</v>
      </c>
      <c r="Y283" s="15">
        <f t="shared" si="61"/>
        <v>62.453698653432028</v>
      </c>
      <c r="Z283" s="15">
        <f t="shared" si="62"/>
        <v>26.810898398924635</v>
      </c>
      <c r="AA283" s="15">
        <f t="shared" si="63"/>
        <v>6.4022920622913757</v>
      </c>
      <c r="AB283" s="15">
        <f t="shared" si="64"/>
        <v>3.3987069571675739</v>
      </c>
      <c r="AC283" s="15">
        <f t="shared" si="65"/>
        <v>3.0035851051238018</v>
      </c>
      <c r="AD283" s="15">
        <f t="shared" si="66"/>
        <v>12.217220065242598</v>
      </c>
      <c r="AE283" s="15">
        <f t="shared" si="67"/>
        <v>8.1913862713906607</v>
      </c>
      <c r="AF283" s="15">
        <v>92154174.194590002</v>
      </c>
      <c r="AG283" s="15">
        <v>393806493.84109002</v>
      </c>
      <c r="AH283" s="15">
        <f t="shared" si="77"/>
        <v>695083.52839485591</v>
      </c>
      <c r="AI283" s="15">
        <f t="shared" si="78"/>
        <v>2970331.0743784131</v>
      </c>
      <c r="AJ283" s="15">
        <v>101.56909832125132</v>
      </c>
      <c r="AK283" s="64"/>
      <c r="AL283" s="15">
        <v>3478483.8717943272</v>
      </c>
      <c r="AM283" s="15">
        <f t="shared" si="73"/>
        <v>26236.867338922362</v>
      </c>
      <c r="AN283" s="15">
        <v>1314.17</v>
      </c>
      <c r="AO283" s="64">
        <f t="shared" si="74"/>
        <v>9.91227937848846</v>
      </c>
      <c r="AP283" s="64">
        <v>294.77560406999646</v>
      </c>
    </row>
    <row r="284" spans="1:42">
      <c r="A284" s="31">
        <v>42552</v>
      </c>
      <c r="B284" s="14">
        <f t="shared" si="75"/>
        <v>2016</v>
      </c>
      <c r="C284" s="14">
        <f t="shared" si="76"/>
        <v>7</v>
      </c>
      <c r="D284" s="15">
        <v>99.046501767024054</v>
      </c>
      <c r="E284" s="15">
        <v>99.808361430879614</v>
      </c>
      <c r="F284" s="15">
        <v>101.72512646427853</v>
      </c>
      <c r="G284" s="15">
        <v>110.30761694843299</v>
      </c>
      <c r="H284" s="15">
        <v>69</v>
      </c>
      <c r="I284" s="15">
        <v>152.51</v>
      </c>
      <c r="J284" s="15">
        <v>133.27000000000001</v>
      </c>
      <c r="K284" s="15">
        <v>2227641.1080499976</v>
      </c>
      <c r="L284" s="15">
        <v>1403906.7806899997</v>
      </c>
      <c r="M284" s="15">
        <v>823734.3273599979</v>
      </c>
      <c r="N284" s="15">
        <v>3353.6742550200015</v>
      </c>
      <c r="O284" s="15">
        <f t="shared" si="68"/>
        <v>809.42068638000012</v>
      </c>
      <c r="P284" s="15">
        <v>448.60546898999957</v>
      </c>
      <c r="Q284" s="15">
        <v>360.81521739000056</v>
      </c>
      <c r="R284" s="15">
        <v>1530.2170084800014</v>
      </c>
      <c r="S284" s="15">
        <v>1014.0365601599992</v>
      </c>
      <c r="T284" s="15">
        <v>128.06694870276277</v>
      </c>
      <c r="U284" s="15">
        <v>174.8701756621191</v>
      </c>
      <c r="V284" s="15">
        <v>136.54590621034032</v>
      </c>
      <c r="W284" s="15">
        <f t="shared" si="59"/>
        <v>127.38828102707487</v>
      </c>
      <c r="X284" s="15">
        <f t="shared" si="60"/>
        <v>80.282802677719175</v>
      </c>
      <c r="Y284" s="15">
        <f t="shared" si="61"/>
        <v>47.1054783493557</v>
      </c>
      <c r="Z284" s="15">
        <f t="shared" si="62"/>
        <v>24.560782143507684</v>
      </c>
      <c r="AA284" s="15">
        <f t="shared" si="63"/>
        <v>5.9278282948530059</v>
      </c>
      <c r="AB284" s="15">
        <f t="shared" si="64"/>
        <v>3.2853820479901557</v>
      </c>
      <c r="AC284" s="15">
        <f t="shared" si="65"/>
        <v>2.6424462468628502</v>
      </c>
      <c r="AD284" s="15">
        <f t="shared" si="66"/>
        <v>11.206612127373479</v>
      </c>
      <c r="AE284" s="15">
        <f t="shared" si="67"/>
        <v>7.4263417212811937</v>
      </c>
      <c r="AF284" s="15">
        <v>92865918.549019992</v>
      </c>
      <c r="AG284" s="15">
        <v>395866986.32752001</v>
      </c>
      <c r="AH284" s="15">
        <f t="shared" si="77"/>
        <v>696825.38117370743</v>
      </c>
      <c r="AI284" s="15">
        <f t="shared" si="78"/>
        <v>2970413.3437947026</v>
      </c>
      <c r="AJ284" s="15">
        <v>99.90960156956649</v>
      </c>
      <c r="AK284" s="64"/>
      <c r="AL284" s="15">
        <v>3529334.9077111008</v>
      </c>
      <c r="AM284" s="15">
        <f t="shared" si="73"/>
        <v>26482.591038576578</v>
      </c>
      <c r="AN284" s="15">
        <v>1319.78</v>
      </c>
      <c r="AO284" s="64">
        <f t="shared" si="74"/>
        <v>9.9030539506265463</v>
      </c>
      <c r="AP284" s="64">
        <v>1074.0682328800212</v>
      </c>
    </row>
    <row r="285" spans="1:42">
      <c r="A285" s="31">
        <v>42583</v>
      </c>
      <c r="B285" s="14">
        <f t="shared" si="75"/>
        <v>2016</v>
      </c>
      <c r="C285" s="14">
        <f t="shared" si="76"/>
        <v>8</v>
      </c>
      <c r="D285" s="15">
        <v>112.41727004295745</v>
      </c>
      <c r="E285" s="15">
        <v>113.07855241855223</v>
      </c>
      <c r="F285" s="15">
        <v>102.10060324261836</v>
      </c>
      <c r="G285" s="15">
        <v>111.927811251728</v>
      </c>
      <c r="H285" s="15">
        <v>82.4</v>
      </c>
      <c r="I285" s="15">
        <v>157.66</v>
      </c>
      <c r="J285" s="15">
        <v>132.85</v>
      </c>
      <c r="K285" s="15">
        <v>3026719.1419800068</v>
      </c>
      <c r="L285" s="15">
        <v>1725648.1895600001</v>
      </c>
      <c r="M285" s="15">
        <v>1301070.9524200067</v>
      </c>
      <c r="N285" s="15">
        <v>4217.1028084500022</v>
      </c>
      <c r="O285" s="15">
        <f t="shared" si="68"/>
        <v>982.9070653100008</v>
      </c>
      <c r="P285" s="15">
        <v>550.71790213000111</v>
      </c>
      <c r="Q285" s="15">
        <v>432.1891631799997</v>
      </c>
      <c r="R285" s="15">
        <v>2035.5520964400043</v>
      </c>
      <c r="S285" s="15">
        <v>1198.6436466999967</v>
      </c>
      <c r="T285" s="15">
        <v>127.73508937576391</v>
      </c>
      <c r="U285" s="15">
        <v>174.44251426799644</v>
      </c>
      <c r="V285" s="15">
        <v>136.56585290736462</v>
      </c>
      <c r="W285" s="15">
        <f t="shared" si="59"/>
        <v>173.50811266856948</v>
      </c>
      <c r="X285" s="15">
        <f t="shared" si="60"/>
        <v>98.923602242334269</v>
      </c>
      <c r="Y285" s="15">
        <f t="shared" si="61"/>
        <v>74.584510426235227</v>
      </c>
      <c r="Z285" s="15">
        <f t="shared" si="62"/>
        <v>30.879628535769836</v>
      </c>
      <c r="AA285" s="15">
        <f t="shared" si="63"/>
        <v>7.1973120980449377</v>
      </c>
      <c r="AB285" s="15">
        <f t="shared" si="64"/>
        <v>4.0326178939003459</v>
      </c>
      <c r="AC285" s="15">
        <f t="shared" si="65"/>
        <v>3.1646942041445922</v>
      </c>
      <c r="AD285" s="15">
        <f t="shared" si="66"/>
        <v>14.905278685007449</v>
      </c>
      <c r="AE285" s="15">
        <f t="shared" si="67"/>
        <v>8.7770377527174457</v>
      </c>
      <c r="AF285" s="15">
        <v>92855912.923600003</v>
      </c>
      <c r="AG285" s="15">
        <v>398609381.62496006</v>
      </c>
      <c r="AH285" s="15">
        <f t="shared" ref="AH285:AH286" si="79">AF285/$J285</f>
        <v>698953.0517395559</v>
      </c>
      <c r="AI285" s="15">
        <f t="shared" ref="AI285:AI286" si="80">AG285/$J285</f>
        <v>3000446.9824987585</v>
      </c>
      <c r="AJ285" s="15">
        <v>100.28757028512507</v>
      </c>
      <c r="AK285" s="64"/>
      <c r="AL285" s="15">
        <v>3388626.9061434609</v>
      </c>
      <c r="AM285" s="15">
        <f t="shared" si="73"/>
        <v>25507.165270180361</v>
      </c>
      <c r="AN285" s="15">
        <v>1340.01</v>
      </c>
      <c r="AO285" s="64">
        <f t="shared" si="74"/>
        <v>10.086639066616485</v>
      </c>
      <c r="AP285" s="64">
        <v>978.87123737000729</v>
      </c>
    </row>
    <row r="286" spans="1:42">
      <c r="A286" s="31">
        <v>42614</v>
      </c>
      <c r="B286" s="14">
        <f t="shared" si="75"/>
        <v>2016</v>
      </c>
      <c r="C286" s="14">
        <f t="shared" si="76"/>
        <v>9</v>
      </c>
      <c r="D286" s="15">
        <v>111.0328856729073</v>
      </c>
      <c r="E286" s="15">
        <v>110.37486355455023</v>
      </c>
      <c r="F286" s="15">
        <v>102.72547226472793</v>
      </c>
      <c r="G286" s="15">
        <v>106.571472633357</v>
      </c>
      <c r="H286" s="15">
        <v>85.3</v>
      </c>
      <c r="I286" s="15">
        <v>161.18</v>
      </c>
      <c r="J286" s="15">
        <v>132.78</v>
      </c>
      <c r="K286" s="15">
        <v>2752009.1133499993</v>
      </c>
      <c r="L286" s="15">
        <v>1547027.3189100001</v>
      </c>
      <c r="M286" s="15">
        <v>1204981.7944399992</v>
      </c>
      <c r="N286" s="15">
        <v>3952.6884147499977</v>
      </c>
      <c r="O286" s="15">
        <f t="shared" si="68"/>
        <v>987.22428651999928</v>
      </c>
      <c r="P286" s="15">
        <v>548.78139537999971</v>
      </c>
      <c r="Q286" s="15">
        <v>438.44289113999957</v>
      </c>
      <c r="R286" s="15">
        <v>1728.9949842699975</v>
      </c>
      <c r="S286" s="15">
        <v>1236.4691439600008</v>
      </c>
      <c r="T286" s="15">
        <v>127.98413375116017</v>
      </c>
      <c r="U286" s="15">
        <v>173.55954823352573</v>
      </c>
      <c r="V286" s="15">
        <v>135.61020662997018</v>
      </c>
      <c r="W286" s="15">
        <f t="shared" ref="W286:W289" si="81">K286/$U286/100</f>
        <v>158.5628184308909</v>
      </c>
      <c r="X286" s="15">
        <f t="shared" ref="X286:X289" si="82">L286/$U286/100</f>
        <v>89.135246931414144</v>
      </c>
      <c r="Y286" s="15">
        <f t="shared" ref="Y286:Y289" si="83">M286/$U286/100</f>
        <v>69.427571499476755</v>
      </c>
      <c r="Z286" s="15">
        <f t="shared" ref="Z286:Z289" si="84">N286/$V286</f>
        <v>29.147425647211161</v>
      </c>
      <c r="AA286" s="15">
        <f t="shared" ref="AA286:AA289" si="85">O286/$V286</f>
        <v>7.2798671357663158</v>
      </c>
      <c r="AB286" s="15">
        <f t="shared" ref="AB286:AB289" si="86">P286/$V286</f>
        <v>4.0467558380573818</v>
      </c>
      <c r="AC286" s="15">
        <f t="shared" ref="AC286:AC289" si="87">Q286/$V286</f>
        <v>3.233111297708934</v>
      </c>
      <c r="AD286" s="15">
        <f t="shared" ref="AD286:AD289" si="88">R286/$V286</f>
        <v>12.749740799287931</v>
      </c>
      <c r="AE286" s="15">
        <f t="shared" ref="AE286:AE289" si="89">S286/$V286</f>
        <v>9.1178177121569117</v>
      </c>
      <c r="AF286" s="15">
        <v>89592490.455239996</v>
      </c>
      <c r="AG286" s="15">
        <v>394557717.68778998</v>
      </c>
      <c r="AH286" s="15">
        <f t="shared" si="79"/>
        <v>674743.86545594211</v>
      </c>
      <c r="AI286" s="15">
        <f t="shared" si="80"/>
        <v>2971514.6685328363</v>
      </c>
      <c r="AJ286" s="15">
        <v>99.411416175406188</v>
      </c>
      <c r="AK286" s="64"/>
      <c r="AL286" s="15">
        <v>3516568.1552562169</v>
      </c>
      <c r="AM286" s="15">
        <f t="shared" si="73"/>
        <v>26484.170471879926</v>
      </c>
      <c r="AN286" s="15">
        <v>1369.44</v>
      </c>
      <c r="AO286" s="64">
        <f t="shared" si="74"/>
        <v>10.313601446000904</v>
      </c>
      <c r="AP286" s="64"/>
    </row>
    <row r="287" spans="1:42">
      <c r="A287" s="31">
        <v>42644</v>
      </c>
      <c r="B287" s="14">
        <f t="shared" si="75"/>
        <v>2016</v>
      </c>
      <c r="C287" s="14">
        <f t="shared" si="76"/>
        <v>10</v>
      </c>
      <c r="D287" s="15">
        <v>109.95894455886879</v>
      </c>
      <c r="E287" s="15">
        <v>108.62646080833964</v>
      </c>
      <c r="F287" s="15">
        <v>102.9203882106041</v>
      </c>
      <c r="G287" s="15">
        <v>110.865681236399</v>
      </c>
      <c r="H287" s="15">
        <v>84</v>
      </c>
      <c r="I287" s="15">
        <v>170.14</v>
      </c>
      <c r="J287" s="15">
        <v>132.69999999999999</v>
      </c>
      <c r="K287" s="15">
        <v>2719450.924209991</v>
      </c>
      <c r="L287" s="15">
        <v>1557264.6497299999</v>
      </c>
      <c r="M287" s="15">
        <v>1162186.2744799911</v>
      </c>
      <c r="N287" s="15">
        <v>3612.5820046099993</v>
      </c>
      <c r="O287" s="15">
        <f t="shared" si="68"/>
        <v>977.0589192999995</v>
      </c>
      <c r="P287" s="15">
        <v>527.99363699999935</v>
      </c>
      <c r="Q287" s="15">
        <v>449.06528230000015</v>
      </c>
      <c r="R287" s="15">
        <v>1579.6169418100003</v>
      </c>
      <c r="S287" s="15">
        <v>1055.9061434999992</v>
      </c>
      <c r="T287" s="15">
        <v>129.06261292655171</v>
      </c>
      <c r="U287" s="15">
        <v>174.99321121095278</v>
      </c>
      <c r="V287" s="15">
        <v>135.58784162423532</v>
      </c>
      <c r="W287" s="15">
        <f t="shared" si="81"/>
        <v>155.40322423889444</v>
      </c>
      <c r="X287" s="15">
        <f t="shared" si="82"/>
        <v>88.990003609496085</v>
      </c>
      <c r="Y287" s="15">
        <f t="shared" si="83"/>
        <v>66.413220629398353</v>
      </c>
      <c r="Z287" s="15">
        <f t="shared" si="84"/>
        <v>26.643849192775093</v>
      </c>
      <c r="AA287" s="15">
        <f t="shared" si="85"/>
        <v>7.206095381382319</v>
      </c>
      <c r="AB287" s="15">
        <f t="shared" si="86"/>
        <v>3.8941075444158733</v>
      </c>
      <c r="AC287" s="15">
        <f t="shared" si="87"/>
        <v>3.3119878369664457</v>
      </c>
      <c r="AD287" s="15">
        <f t="shared" si="88"/>
        <v>11.650137083734323</v>
      </c>
      <c r="AE287" s="15">
        <f t="shared" si="89"/>
        <v>7.7876167276584463</v>
      </c>
      <c r="AF287" s="15">
        <v>92606555.675659984</v>
      </c>
      <c r="AG287" s="15">
        <v>397059486.29913998</v>
      </c>
      <c r="AH287" s="15">
        <f t="shared" ref="AH287:AH292" si="90">AF287/$J287</f>
        <v>697864.02167038422</v>
      </c>
      <c r="AI287" s="15">
        <f t="shared" ref="AI287:AI292" si="91">AG287/$J287</f>
        <v>2992158.9020281839</v>
      </c>
      <c r="AJ287" s="15">
        <v>99.697000569687177</v>
      </c>
      <c r="AK287" s="64"/>
      <c r="AL287" s="15">
        <v>3503798.9737292933</v>
      </c>
      <c r="AM287" s="15">
        <f t="shared" si="73"/>
        <v>26403.910879648029</v>
      </c>
      <c r="AN287" s="15">
        <v>1353.29</v>
      </c>
      <c r="AO287" s="64">
        <f t="shared" si="74"/>
        <v>10.198116051243407</v>
      </c>
      <c r="AP287" s="64"/>
    </row>
    <row r="288" spans="1:42">
      <c r="A288" s="31">
        <v>42675</v>
      </c>
      <c r="B288" s="14">
        <f t="shared" si="75"/>
        <v>2016</v>
      </c>
      <c r="C288" s="14">
        <f t="shared" si="76"/>
        <v>11</v>
      </c>
      <c r="D288" s="15">
        <v>110.42367337629055</v>
      </c>
      <c r="E288" s="15">
        <v>111.17214971162468</v>
      </c>
      <c r="F288" s="15">
        <v>103.2338313073092</v>
      </c>
      <c r="G288" s="15">
        <v>122.04321995210201</v>
      </c>
      <c r="H288" s="15">
        <v>84.8</v>
      </c>
      <c r="I288" s="15">
        <v>174.48</v>
      </c>
      <c r="J288" s="15">
        <v>132.85</v>
      </c>
      <c r="K288" s="15">
        <v>2741796.6728100008</v>
      </c>
      <c r="L288" s="15">
        <v>1489873.03201</v>
      </c>
      <c r="M288" s="15">
        <v>1251923.6408000009</v>
      </c>
      <c r="N288" s="15">
        <v>4164.7572875499973</v>
      </c>
      <c r="O288" s="15">
        <f t="shared" si="68"/>
        <v>1059.6105985800002</v>
      </c>
      <c r="P288" s="15">
        <v>555.21196788999964</v>
      </c>
      <c r="Q288" s="15">
        <v>504.39863069000057</v>
      </c>
      <c r="R288" s="15">
        <v>1754.5193047299972</v>
      </c>
      <c r="S288" s="15">
        <v>1350.6273842399999</v>
      </c>
      <c r="T288" s="15">
        <v>133.49574613609715</v>
      </c>
      <c r="U288" s="15">
        <v>185.82674456278977</v>
      </c>
      <c r="V288" s="15">
        <v>139.20049884836169</v>
      </c>
      <c r="W288" s="15">
        <f t="shared" si="81"/>
        <v>147.54585941118737</v>
      </c>
      <c r="X288" s="15">
        <f t="shared" si="82"/>
        <v>80.175382478735756</v>
      </c>
      <c r="Y288" s="15">
        <f t="shared" si="83"/>
        <v>67.370476932451623</v>
      </c>
      <c r="Z288" s="15">
        <f t="shared" si="84"/>
        <v>29.91912616697504</v>
      </c>
      <c r="AA288" s="15">
        <f t="shared" si="85"/>
        <v>7.6121178253411932</v>
      </c>
      <c r="AB288" s="15">
        <f t="shared" si="86"/>
        <v>3.9885774295595073</v>
      </c>
      <c r="AC288" s="15">
        <f t="shared" si="87"/>
        <v>3.6235403957816854</v>
      </c>
      <c r="AD288" s="15">
        <f t="shared" si="88"/>
        <v>12.604260180427126</v>
      </c>
      <c r="AE288" s="15">
        <f t="shared" si="89"/>
        <v>9.7027481612067223</v>
      </c>
      <c r="AF288" s="15">
        <v>95333101.796209991</v>
      </c>
      <c r="AG288" s="15">
        <v>406626576.55607998</v>
      </c>
      <c r="AH288" s="15">
        <f t="shared" si="90"/>
        <v>717599.56188340229</v>
      </c>
      <c r="AI288" s="15">
        <f t="shared" si="91"/>
        <v>3060794.7049761387</v>
      </c>
      <c r="AJ288" s="15">
        <v>103.72567299268663</v>
      </c>
      <c r="AK288" s="64"/>
      <c r="AL288" s="15">
        <v>3600087.2900866419</v>
      </c>
      <c r="AM288" s="15">
        <f t="shared" ref="AM288:AM291" si="92">AL288/J288</f>
        <v>27098.888145176079</v>
      </c>
      <c r="AN288" s="15"/>
      <c r="AO288" s="64"/>
      <c r="AP288" s="64"/>
    </row>
    <row r="289" spans="1:42">
      <c r="A289" s="31">
        <v>42705</v>
      </c>
      <c r="B289" s="14">
        <f t="shared" si="75"/>
        <v>2016</v>
      </c>
      <c r="C289" s="14">
        <f t="shared" si="76"/>
        <v>12</v>
      </c>
      <c r="D289" s="15">
        <v>111.65891173964958</v>
      </c>
      <c r="E289" s="15">
        <v>120.61086808603018</v>
      </c>
      <c r="F289" s="15">
        <v>100.89952717513479</v>
      </c>
      <c r="G289" s="15">
        <v>166.759208851225</v>
      </c>
      <c r="H289" s="15">
        <v>109.8</v>
      </c>
      <c r="I289" s="15">
        <v>177.19</v>
      </c>
      <c r="J289" s="15">
        <v>133.4</v>
      </c>
      <c r="K289" s="15">
        <v>3428543.1147399973</v>
      </c>
      <c r="L289" s="15">
        <v>2091070.9337299992</v>
      </c>
      <c r="M289" s="15">
        <v>1337472.1810099981</v>
      </c>
      <c r="N289" s="15">
        <v>4041.0796183400057</v>
      </c>
      <c r="O289" s="15">
        <f t="shared" si="68"/>
        <v>1051.9810301400016</v>
      </c>
      <c r="P289" s="15">
        <v>540.59306627000092</v>
      </c>
      <c r="Q289" s="15">
        <v>511.38796387000076</v>
      </c>
      <c r="R289" s="15">
        <v>1729.4732366600019</v>
      </c>
      <c r="S289" s="15">
        <v>1259.6253515400026</v>
      </c>
      <c r="T289" s="15">
        <v>128.87502769861607</v>
      </c>
      <c r="U289" s="15">
        <v>177.07224244715505</v>
      </c>
      <c r="V289" s="15">
        <v>137.39841271751405</v>
      </c>
      <c r="W289" s="15">
        <f t="shared" si="81"/>
        <v>193.62397332056165</v>
      </c>
      <c r="X289" s="15">
        <f t="shared" si="82"/>
        <v>118.09140183866214</v>
      </c>
      <c r="Y289" s="15">
        <f t="shared" si="83"/>
        <v>75.532571481899524</v>
      </c>
      <c r="Z289" s="15">
        <f t="shared" si="84"/>
        <v>29.411399581800939</v>
      </c>
      <c r="AA289" s="15">
        <f t="shared" si="85"/>
        <v>7.6564278242634067</v>
      </c>
      <c r="AB289" s="15">
        <f t="shared" si="86"/>
        <v>3.9344928051056884</v>
      </c>
      <c r="AC289" s="15">
        <f t="shared" si="87"/>
        <v>3.7219350191577183</v>
      </c>
      <c r="AD289" s="15">
        <f t="shared" si="88"/>
        <v>12.587286872197961</v>
      </c>
      <c r="AE289" s="15">
        <f t="shared" si="89"/>
        <v>9.1676848853395771</v>
      </c>
      <c r="AF289" s="15">
        <v>102042832.88058999</v>
      </c>
      <c r="AG289" s="15">
        <v>408241843.79568994</v>
      </c>
      <c r="AH289" s="15">
        <f t="shared" si="90"/>
        <v>764938.77721581701</v>
      </c>
      <c r="AI289" s="15">
        <f t="shared" si="91"/>
        <v>3060283.6866243621</v>
      </c>
      <c r="AJ289" s="15">
        <v>99.404389075559322</v>
      </c>
      <c r="AK289" s="64"/>
      <c r="AL289" s="15">
        <v>3563005.2044954207</v>
      </c>
      <c r="AM289" s="15">
        <f t="shared" si="92"/>
        <v>26709.184441494908</v>
      </c>
      <c r="AN289" s="15"/>
      <c r="AO289" s="64"/>
      <c r="AP289" s="64"/>
    </row>
    <row r="290" spans="1:42">
      <c r="A290" s="32">
        <v>42736</v>
      </c>
      <c r="B290" s="29">
        <f t="shared" si="75"/>
        <v>2017</v>
      </c>
      <c r="C290" s="29">
        <f t="shared" si="76"/>
        <v>1</v>
      </c>
      <c r="D290" s="30">
        <v>97.564979315994378</v>
      </c>
      <c r="E290" s="30">
        <v>95.442306381526109</v>
      </c>
      <c r="F290" s="30">
        <v>98.617998294320913</v>
      </c>
      <c r="G290" s="30">
        <v>106.89906858223</v>
      </c>
      <c r="H290" s="30">
        <v>59.2</v>
      </c>
      <c r="I290" s="30">
        <v>151.65</v>
      </c>
      <c r="J290" s="30">
        <v>134.77000000000001</v>
      </c>
      <c r="K290" s="30">
        <v>2720105.7826299891</v>
      </c>
      <c r="L290" s="30">
        <v>1784006.3667100002</v>
      </c>
      <c r="M290" s="30">
        <v>936099.41591998888</v>
      </c>
      <c r="N290" s="30">
        <v>3530.1659026699967</v>
      </c>
      <c r="O290" s="30">
        <f t="shared" si="68"/>
        <v>850.73881310999968</v>
      </c>
      <c r="P290" s="30">
        <v>450.32223190000013</v>
      </c>
      <c r="Q290" s="30">
        <v>400.41658120999955</v>
      </c>
      <c r="R290" s="30">
        <v>1606.2302426200004</v>
      </c>
      <c r="S290" s="30">
        <v>1073.1968469399965</v>
      </c>
      <c r="T290" s="30">
        <v>128.41567176327155</v>
      </c>
      <c r="U290" s="30">
        <v>175.32123753200213</v>
      </c>
      <c r="V290" s="30">
        <v>136.5263562652998</v>
      </c>
      <c r="W290" s="30">
        <f t="shared" ref="W290:W292" si="93">K290/$U290/100</f>
        <v>155.14981646952364</v>
      </c>
      <c r="X290" s="30">
        <f t="shared" ref="X290:X292" si="94">L290/$U290/100</f>
        <v>101.75643246782113</v>
      </c>
      <c r="Y290" s="30">
        <f t="shared" ref="Y290:Y292" si="95">M290/$U290/100</f>
        <v>53.393384001702515</v>
      </c>
      <c r="Z290" s="30">
        <f t="shared" ref="Z290:Z292" si="96">N290/$V290</f>
        <v>25.857028629769715</v>
      </c>
      <c r="AA290" s="30">
        <f t="shared" ref="AA290:AA292" si="97">O290/$V290</f>
        <v>6.231315596358793</v>
      </c>
      <c r="AB290" s="30">
        <f t="shared" ref="AB290:AB292" si="98">P290/$V290</f>
        <v>3.2984270892349028</v>
      </c>
      <c r="AC290" s="30">
        <f t="shared" ref="AC290:AC292" si="99">Q290/$V290</f>
        <v>2.9328885071238906</v>
      </c>
      <c r="AD290" s="30">
        <f t="shared" ref="AD290:AD292" si="100">R290/$V290</f>
        <v>11.764982868939626</v>
      </c>
      <c r="AE290" s="30">
        <f t="shared" ref="AE290:AE292" si="101">S290/$V290</f>
        <v>7.8607301644712937</v>
      </c>
      <c r="AF290" s="30">
        <v>95069788.256839991</v>
      </c>
      <c r="AG290" s="30">
        <v>404201326.44163996</v>
      </c>
      <c r="AH290" s="30">
        <f t="shared" si="90"/>
        <v>705422.48465415137</v>
      </c>
      <c r="AI290" s="30">
        <f t="shared" si="91"/>
        <v>2999193.6368749714</v>
      </c>
      <c r="AJ290" s="30">
        <v>96.896322912913064</v>
      </c>
      <c r="AK290" s="65"/>
      <c r="AL290" s="30">
        <v>3490743.420851395</v>
      </c>
      <c r="AM290" s="30">
        <f t="shared" si="92"/>
        <v>25901.487132532424</v>
      </c>
      <c r="AN290" s="30"/>
      <c r="AO290" s="65"/>
      <c r="AP290" s="65"/>
    </row>
    <row r="291" spans="1:42">
      <c r="A291" s="31">
        <v>42767</v>
      </c>
      <c r="B291" s="14">
        <f t="shared" si="75"/>
        <v>2017</v>
      </c>
      <c r="C291" s="14">
        <f t="shared" si="76"/>
        <v>2</v>
      </c>
      <c r="D291" s="15">
        <v>97.840667682742804</v>
      </c>
      <c r="E291" s="15">
        <v>95.754415968350344</v>
      </c>
      <c r="F291" s="15">
        <v>101.24567805927003</v>
      </c>
      <c r="G291" s="15">
        <v>97.372135577498</v>
      </c>
      <c r="H291" s="15">
        <v>74.400000000000006</v>
      </c>
      <c r="I291" s="15">
        <v>142.78</v>
      </c>
      <c r="J291" s="15">
        <v>136.12</v>
      </c>
      <c r="K291" s="15">
        <v>2681387.8015799662</v>
      </c>
      <c r="L291" s="15">
        <v>1593664.0979299999</v>
      </c>
      <c r="M291" s="15">
        <v>1087723.7036499663</v>
      </c>
      <c r="N291" s="15">
        <v>3646.7508806500018</v>
      </c>
      <c r="O291" s="15">
        <f t="shared" si="68"/>
        <v>866.59869649000007</v>
      </c>
      <c r="P291" s="15">
        <v>447.82969693000035</v>
      </c>
      <c r="Q291" s="15">
        <v>418.76899955999966</v>
      </c>
      <c r="R291" s="15">
        <v>1782.1688025599999</v>
      </c>
      <c r="S291" s="15">
        <v>997.98338160000094</v>
      </c>
      <c r="T291" s="15">
        <v>126.63090682330693</v>
      </c>
      <c r="U291" s="15">
        <v>171.50065776886871</v>
      </c>
      <c r="V291" s="15">
        <v>135.43349097876262</v>
      </c>
      <c r="W291" s="15">
        <f t="shared" si="93"/>
        <v>156.34854329210037</v>
      </c>
      <c r="X291" s="15">
        <f t="shared" si="94"/>
        <v>92.924663885416692</v>
      </c>
      <c r="Y291" s="15">
        <f t="shared" si="95"/>
        <v>63.42387940668371</v>
      </c>
      <c r="Z291" s="15">
        <f t="shared" si="96"/>
        <v>26.926507278925936</v>
      </c>
      <c r="AA291" s="15">
        <f t="shared" si="97"/>
        <v>6.3987030846446373</v>
      </c>
      <c r="AB291" s="15">
        <f t="shared" si="98"/>
        <v>3.3066392492254719</v>
      </c>
      <c r="AC291" s="15">
        <f t="shared" si="99"/>
        <v>3.0920638354191654</v>
      </c>
      <c r="AD291" s="15">
        <f t="shared" si="100"/>
        <v>13.158996269537662</v>
      </c>
      <c r="AE291" s="15">
        <f t="shared" si="101"/>
        <v>7.3688079247436304</v>
      </c>
      <c r="AF291" s="15">
        <v>96508391.829569995</v>
      </c>
      <c r="AG291" s="15">
        <v>410070229.54879999</v>
      </c>
      <c r="AH291" s="15">
        <f t="shared" si="90"/>
        <v>708994.94438414625</v>
      </c>
      <c r="AI291" s="15">
        <f t="shared" si="91"/>
        <v>3012564.1312724063</v>
      </c>
      <c r="AJ291" s="15">
        <v>94.385740693017894</v>
      </c>
      <c r="AK291" s="64"/>
      <c r="AL291" s="15">
        <v>3500677.3245820929</v>
      </c>
      <c r="AM291" s="15">
        <f t="shared" si="92"/>
        <v>25717.582460932212</v>
      </c>
      <c r="AN291" s="15"/>
      <c r="AO291" s="64"/>
      <c r="AP291" s="64"/>
    </row>
    <row r="292" spans="1:42">
      <c r="A292" s="31">
        <v>42795</v>
      </c>
      <c r="B292" s="14">
        <f t="shared" si="75"/>
        <v>2017</v>
      </c>
      <c r="C292" s="14">
        <f t="shared" si="76"/>
        <v>3</v>
      </c>
      <c r="D292" s="15">
        <v>107.29102312155347</v>
      </c>
      <c r="E292" s="15">
        <v>105.12738885711532</v>
      </c>
      <c r="F292" s="15">
        <v>101.52117956566433</v>
      </c>
      <c r="G292" s="15">
        <v>109.721796435657</v>
      </c>
      <c r="H292" s="15">
        <v>76.3</v>
      </c>
      <c r="I292" s="15">
        <v>147.83000000000001</v>
      </c>
      <c r="J292" s="15">
        <v>136.76</v>
      </c>
      <c r="K292" s="15">
        <v>3277001.57209998</v>
      </c>
      <c r="L292" s="15">
        <v>1914267.6438899999</v>
      </c>
      <c r="M292" s="15">
        <v>1362733.92820998</v>
      </c>
      <c r="N292" s="15">
        <v>4123.1909713299992</v>
      </c>
      <c r="O292" s="15">
        <f t="shared" si="68"/>
        <v>932.64030462999904</v>
      </c>
      <c r="P292" s="15">
        <v>500.41690818999933</v>
      </c>
      <c r="Q292" s="15">
        <v>432.22339643999976</v>
      </c>
      <c r="R292" s="15">
        <v>1911.4601325799995</v>
      </c>
      <c r="S292" s="15">
        <v>1279.0905341200003</v>
      </c>
      <c r="T292" s="15">
        <v>124.59503909153167</v>
      </c>
      <c r="U292" s="15">
        <v>170.1886014475852</v>
      </c>
      <c r="V292" s="15">
        <v>136.59340106034156</v>
      </c>
      <c r="W292" s="15">
        <f t="shared" si="93"/>
        <v>192.55117817683185</v>
      </c>
      <c r="X292" s="15">
        <f t="shared" si="94"/>
        <v>112.47919235528576</v>
      </c>
      <c r="Y292" s="15">
        <f t="shared" si="95"/>
        <v>80.071985821546093</v>
      </c>
      <c r="Z292" s="15">
        <f t="shared" si="96"/>
        <v>30.185872372476737</v>
      </c>
      <c r="AA292" s="15">
        <f t="shared" si="97"/>
        <v>6.8278576958340427</v>
      </c>
      <c r="AB292" s="15">
        <f t="shared" si="98"/>
        <v>3.6635511254964279</v>
      </c>
      <c r="AC292" s="15">
        <f t="shared" si="99"/>
        <v>3.1643065703376152</v>
      </c>
      <c r="AD292" s="15">
        <f t="shared" si="100"/>
        <v>13.993795584133615</v>
      </c>
      <c r="AE292" s="15">
        <f t="shared" si="101"/>
        <v>9.364219092509078</v>
      </c>
      <c r="AF292" s="15">
        <v>93478902.105210006</v>
      </c>
      <c r="AG292" s="15">
        <v>408947366.07392001</v>
      </c>
      <c r="AH292" s="15">
        <f t="shared" si="90"/>
        <v>683525.1689471337</v>
      </c>
      <c r="AI292" s="15">
        <f t="shared" si="91"/>
        <v>2990255.6747142444</v>
      </c>
      <c r="AJ292" s="15">
        <v>95.864917491997588</v>
      </c>
      <c r="AK292" s="64"/>
      <c r="AL292" s="15"/>
      <c r="AM292" s="15"/>
      <c r="AN292" s="15"/>
      <c r="AO292" s="64"/>
      <c r="AP292" s="64"/>
    </row>
    <row r="293" spans="1:42">
      <c r="A293" s="31">
        <v>42826</v>
      </c>
      <c r="B293" s="14">
        <f t="shared" si="75"/>
        <v>2017</v>
      </c>
      <c r="C293" s="14">
        <f t="shared" si="76"/>
        <v>4</v>
      </c>
      <c r="D293" s="15">
        <v>97.189034519145039</v>
      </c>
      <c r="E293" s="15">
        <v>98.551245308919306</v>
      </c>
      <c r="F293" s="15">
        <v>101.11440151046975</v>
      </c>
      <c r="G293" s="15">
        <v>103.01417211574601</v>
      </c>
      <c r="H293" s="15">
        <v>69</v>
      </c>
      <c r="I293" s="15">
        <v>149.53</v>
      </c>
      <c r="J293" s="15">
        <v>137.4</v>
      </c>
      <c r="K293" s="15">
        <v>2605171.4724799935</v>
      </c>
      <c r="L293" s="15">
        <v>1583904.7156600002</v>
      </c>
      <c r="M293" s="15">
        <v>1021266.7568199933</v>
      </c>
      <c r="N293" s="15">
        <v>4033.2601433999948</v>
      </c>
      <c r="O293" s="15">
        <f t="shared" si="68"/>
        <v>812.1227506299997</v>
      </c>
      <c r="P293" s="15">
        <v>428.39649983999959</v>
      </c>
      <c r="Q293" s="15">
        <v>383.72625079000017</v>
      </c>
      <c r="R293" s="15">
        <v>1891.5277313999968</v>
      </c>
      <c r="S293" s="15">
        <v>1329.6096613699983</v>
      </c>
      <c r="T293" s="15">
        <v>124.72002059264136</v>
      </c>
      <c r="U293" s="15">
        <v>168.12779535336003</v>
      </c>
      <c r="V293" s="15">
        <v>134.80417542785412</v>
      </c>
      <c r="W293" s="15">
        <f t="shared" ref="W293:W296" si="102">K293/$U293/100</f>
        <v>154.95186069647878</v>
      </c>
      <c r="X293" s="15">
        <f t="shared" ref="X293:X296" si="103">L293/$U293/100</f>
        <v>94.208379544325368</v>
      </c>
      <c r="Y293" s="15">
        <f t="shared" ref="Y293:Y296" si="104">M293/$U293/100</f>
        <v>60.743481152153429</v>
      </c>
      <c r="Z293" s="15">
        <f t="shared" ref="Z293:Z295" si="105">N293/$V293</f>
        <v>29.919400720332703</v>
      </c>
      <c r="AA293" s="15">
        <f t="shared" ref="AA293:AA295" si="106">O293/$V293</f>
        <v>6.0244628777440195</v>
      </c>
      <c r="AB293" s="15">
        <f t="shared" ref="AB293:AB295" si="107">P293/$V293</f>
        <v>3.177917141515199</v>
      </c>
      <c r="AC293" s="15">
        <f t="shared" ref="AC293:AC295" si="108">Q293/$V293</f>
        <v>2.8465457362288213</v>
      </c>
      <c r="AD293" s="15">
        <f t="shared" ref="AD293:AD295" si="109">R293/$V293</f>
        <v>14.031670201583067</v>
      </c>
      <c r="AE293" s="15">
        <f t="shared" ref="AE293:AE295" si="110">S293/$V293</f>
        <v>9.8632676410056188</v>
      </c>
      <c r="AF293" s="15">
        <v>91556368.973749995</v>
      </c>
      <c r="AG293" s="15">
        <v>410771055.67343998</v>
      </c>
      <c r="AH293" s="15">
        <f t="shared" ref="AH293:AH296" si="111">AF293/$J293</f>
        <v>666349.1191684861</v>
      </c>
      <c r="AI293" s="15">
        <f t="shared" ref="AI293:AI296" si="112">AG293/$J293</f>
        <v>2989600.1140716155</v>
      </c>
      <c r="AJ293" s="15">
        <v>94.28099097531134</v>
      </c>
      <c r="AK293" s="64"/>
      <c r="AL293" s="15"/>
      <c r="AM293" s="15"/>
      <c r="AN293" s="15"/>
      <c r="AO293" s="64"/>
      <c r="AP293" s="64"/>
    </row>
    <row r="294" spans="1:42">
      <c r="A294" s="31">
        <v>42856</v>
      </c>
      <c r="B294" s="14">
        <f t="shared" si="75"/>
        <v>2017</v>
      </c>
      <c r="C294" s="14">
        <f t="shared" si="76"/>
        <v>5</v>
      </c>
      <c r="D294" s="15">
        <v>105.25944672397992</v>
      </c>
      <c r="E294" s="15">
        <v>102.78000901097811</v>
      </c>
      <c r="F294" s="15">
        <v>101.25573416251092</v>
      </c>
      <c r="G294" s="15">
        <v>107.59055884584301</v>
      </c>
      <c r="H294" s="15">
        <v>73.2</v>
      </c>
      <c r="I294" s="15">
        <v>156.16</v>
      </c>
      <c r="J294" s="15">
        <v>137.71</v>
      </c>
      <c r="K294" s="15">
        <v>3400105.2176000061</v>
      </c>
      <c r="L294" s="15">
        <v>2025366.0387500001</v>
      </c>
      <c r="M294" s="15">
        <v>1374739.1788500061</v>
      </c>
      <c r="N294" s="15">
        <v>3727.5216975599978</v>
      </c>
      <c r="O294" s="15">
        <f t="shared" si="68"/>
        <v>860.23031680999975</v>
      </c>
      <c r="P294" s="15">
        <v>459.10657390999972</v>
      </c>
      <c r="Q294" s="15">
        <v>401.12374290000002</v>
      </c>
      <c r="R294" s="15">
        <v>1700.9672371999998</v>
      </c>
      <c r="S294" s="15">
        <v>1166.3241435499988</v>
      </c>
      <c r="T294" s="15">
        <v>122.66931859807219</v>
      </c>
      <c r="U294" s="15">
        <v>166.27545905489939</v>
      </c>
      <c r="V294" s="15">
        <v>135.54771556178881</v>
      </c>
      <c r="W294" s="15">
        <f t="shared" si="102"/>
        <v>204.48629262105294</v>
      </c>
      <c r="X294" s="15">
        <f t="shared" si="103"/>
        <v>121.80787533302087</v>
      </c>
      <c r="Y294" s="15">
        <f t="shared" si="104"/>
        <v>82.678417288032065</v>
      </c>
      <c r="Z294" s="15">
        <f t="shared" si="105"/>
        <v>27.499701356905746</v>
      </c>
      <c r="AA294" s="15">
        <f t="shared" si="106"/>
        <v>6.3463283998900568</v>
      </c>
      <c r="AB294" s="15">
        <f t="shared" si="107"/>
        <v>3.3870476681011867</v>
      </c>
      <c r="AC294" s="15">
        <f t="shared" si="108"/>
        <v>2.9592807317888705</v>
      </c>
      <c r="AD294" s="15">
        <f t="shared" si="109"/>
        <v>12.548844738180938</v>
      </c>
      <c r="AE294" s="15">
        <f t="shared" si="110"/>
        <v>8.6045282188347567</v>
      </c>
      <c r="AF294" s="15">
        <v>91224400.572719991</v>
      </c>
      <c r="AG294" s="15">
        <v>410754579.97682995</v>
      </c>
      <c r="AH294" s="15">
        <f t="shared" si="111"/>
        <v>662438.46178723394</v>
      </c>
      <c r="AI294" s="15">
        <f t="shared" si="112"/>
        <v>2982750.5626085973</v>
      </c>
      <c r="AJ294" s="15">
        <v>95.907497020396036</v>
      </c>
      <c r="AK294" s="64"/>
      <c r="AL294" s="15"/>
      <c r="AM294" s="15"/>
      <c r="AN294" s="15"/>
      <c r="AO294" s="64"/>
      <c r="AP294" s="64"/>
    </row>
    <row r="295" spans="1:42">
      <c r="A295" s="31">
        <v>42887</v>
      </c>
      <c r="B295" s="14">
        <f t="shared" si="75"/>
        <v>2017</v>
      </c>
      <c r="C295" s="14">
        <f t="shared" si="76"/>
        <v>6</v>
      </c>
      <c r="D295" s="15">
        <v>104.11794915354162</v>
      </c>
      <c r="E295" s="15">
        <v>105.61791451829666</v>
      </c>
      <c r="F295" s="15">
        <v>100.9041005213313</v>
      </c>
      <c r="G295" s="15">
        <v>108.424199437273</v>
      </c>
      <c r="H295" s="15">
        <v>68.900000000000006</v>
      </c>
      <c r="I295" s="15">
        <v>157.30000000000001</v>
      </c>
      <c r="J295" s="15">
        <v>137.87</v>
      </c>
      <c r="K295" s="15">
        <v>2775095.6827599895</v>
      </c>
      <c r="L295" s="15">
        <v>1461779.8449200001</v>
      </c>
      <c r="M295" s="15">
        <v>1313315.8378399895</v>
      </c>
      <c r="N295" s="15">
        <v>3778.8166713199998</v>
      </c>
      <c r="O295" s="15">
        <f t="shared" si="68"/>
        <v>898.34072088999983</v>
      </c>
      <c r="P295" s="15">
        <v>502.53167178999962</v>
      </c>
      <c r="Q295" s="15">
        <v>395.80904910000015</v>
      </c>
      <c r="R295" s="15">
        <v>1723.3198617300009</v>
      </c>
      <c r="S295" s="15">
        <v>1157.1560886999987</v>
      </c>
      <c r="T295" s="15">
        <v>120.65125272280514</v>
      </c>
      <c r="U295" s="15">
        <v>164.25185885066566</v>
      </c>
      <c r="V295" s="15">
        <v>136.13771522789938</v>
      </c>
      <c r="W295" s="15">
        <f t="shared" si="102"/>
        <v>168.95368504066965</v>
      </c>
      <c r="X295" s="15">
        <f t="shared" si="103"/>
        <v>88.996243643672827</v>
      </c>
      <c r="Y295" s="15">
        <f t="shared" si="104"/>
        <v>79.957441396996828</v>
      </c>
      <c r="Z295" s="15">
        <f t="shared" si="105"/>
        <v>27.757309317216954</v>
      </c>
      <c r="AA295" s="15">
        <f t="shared" si="106"/>
        <v>6.5987644892243527</v>
      </c>
      <c r="AB295" s="15">
        <f t="shared" si="107"/>
        <v>3.6913479188977405</v>
      </c>
      <c r="AC295" s="15">
        <f t="shared" si="108"/>
        <v>2.9074165703266117</v>
      </c>
      <c r="AD295" s="15">
        <f t="shared" si="109"/>
        <v>12.658651269746242</v>
      </c>
      <c r="AE295" s="15">
        <f t="shared" si="110"/>
        <v>8.499893558246356</v>
      </c>
      <c r="AF295" s="15">
        <v>93055391.548409998</v>
      </c>
      <c r="AG295" s="15">
        <v>415075599.71906</v>
      </c>
      <c r="AH295" s="15">
        <f t="shared" si="111"/>
        <v>674950.25421346189</v>
      </c>
      <c r="AI295" s="15">
        <f t="shared" si="112"/>
        <v>3010630.3018717631</v>
      </c>
      <c r="AJ295" s="15">
        <v>97.91181475696861</v>
      </c>
      <c r="AK295" s="64"/>
      <c r="AL295" s="15"/>
      <c r="AM295" s="15"/>
      <c r="AN295" s="15"/>
      <c r="AO295" s="64"/>
      <c r="AP295" s="64"/>
    </row>
    <row r="296" spans="1:42">
      <c r="A296" s="31">
        <v>42917</v>
      </c>
      <c r="B296" s="14">
        <f t="shared" si="75"/>
        <v>2017</v>
      </c>
      <c r="C296" s="14">
        <f t="shared" si="76"/>
        <v>7</v>
      </c>
      <c r="D296" s="15">
        <v>105.21307449621308</v>
      </c>
      <c r="E296" s="15"/>
      <c r="F296" s="15"/>
      <c r="G296" s="15"/>
      <c r="H296" s="15"/>
      <c r="I296" s="15">
        <v>157.08000000000001</v>
      </c>
      <c r="J296" s="15">
        <v>137.80000000000001</v>
      </c>
      <c r="K296" s="15">
        <v>3064962.4374599988</v>
      </c>
      <c r="L296" s="15">
        <v>1823858.5458500003</v>
      </c>
      <c r="M296" s="15">
        <v>1241103.8916099984</v>
      </c>
      <c r="N296" s="15"/>
      <c r="O296" s="15"/>
      <c r="P296" s="15"/>
      <c r="Q296" s="15"/>
      <c r="R296" s="15"/>
      <c r="S296" s="15"/>
      <c r="T296" s="15">
        <v>124.08754302985979</v>
      </c>
      <c r="U296" s="15">
        <v>170.85833097727689</v>
      </c>
      <c r="V296" s="15">
        <v>137.6917672841362</v>
      </c>
      <c r="W296" s="15">
        <f t="shared" si="102"/>
        <v>179.38618620052071</v>
      </c>
      <c r="X296" s="15">
        <f t="shared" si="103"/>
        <v>106.74683144906538</v>
      </c>
      <c r="Y296" s="15">
        <f t="shared" si="104"/>
        <v>72.639354751455315</v>
      </c>
      <c r="Z296" s="15"/>
      <c r="AA296" s="15"/>
      <c r="AB296" s="15"/>
      <c r="AC296" s="15"/>
      <c r="AD296" s="15"/>
      <c r="AE296" s="15"/>
      <c r="AF296" s="15">
        <v>94466795.631170005</v>
      </c>
      <c r="AG296" s="15">
        <v>418156335.78240001</v>
      </c>
      <c r="AH296" s="15">
        <f t="shared" si="111"/>
        <v>685535.52707670536</v>
      </c>
      <c r="AI296" s="15">
        <f t="shared" si="112"/>
        <v>3034516.2248359942</v>
      </c>
      <c r="AJ296" s="15"/>
      <c r="AK296" s="64"/>
      <c r="AL296" s="15"/>
      <c r="AM296" s="15"/>
      <c r="AN296" s="15"/>
      <c r="AO296" s="64"/>
      <c r="AP296" s="64"/>
    </row>
    <row r="297" spans="1:42">
      <c r="A297" s="31">
        <v>42948</v>
      </c>
      <c r="B297" s="14">
        <f t="shared" si="75"/>
        <v>2017</v>
      </c>
      <c r="C297" s="14">
        <f t="shared" si="76"/>
        <v>8</v>
      </c>
      <c r="D297" s="15"/>
      <c r="E297" s="15"/>
      <c r="F297" s="15"/>
      <c r="G297" s="15"/>
      <c r="H297" s="15"/>
      <c r="I297" s="15"/>
      <c r="J297" s="15">
        <v>137.99</v>
      </c>
      <c r="K297" s="15"/>
      <c r="L297" s="15"/>
      <c r="M297" s="15"/>
      <c r="N297" s="15"/>
      <c r="O297" s="15"/>
      <c r="P297" s="15"/>
      <c r="Q297" s="15"/>
      <c r="R297" s="15"/>
      <c r="S297" s="15"/>
      <c r="T297" s="15">
        <v>125.73804994368885</v>
      </c>
      <c r="U297" s="15">
        <v>171.53029039911732</v>
      </c>
      <c r="V297" s="15">
        <v>136.41876144566922</v>
      </c>
      <c r="W297" s="15"/>
      <c r="X297" s="15"/>
      <c r="Y297" s="15"/>
      <c r="Z297" s="15"/>
      <c r="AA297" s="15"/>
      <c r="AB297" s="15"/>
      <c r="AC297" s="15"/>
      <c r="AD297" s="15"/>
      <c r="AE297" s="15"/>
      <c r="AF297" s="15"/>
      <c r="AG297" s="15"/>
      <c r="AH297" s="15"/>
      <c r="AI297" s="15"/>
      <c r="AJ297" s="15"/>
      <c r="AK297" s="64"/>
      <c r="AL297" s="15"/>
      <c r="AM297" s="15"/>
      <c r="AN297" s="15"/>
      <c r="AO297" s="64"/>
      <c r="AP297" s="64"/>
    </row>
    <row r="298" spans="1:42" s="78" customFormat="1">
      <c r="A298" s="77">
        <v>42979</v>
      </c>
      <c r="B298" s="78">
        <f t="shared" si="75"/>
        <v>2017</v>
      </c>
      <c r="C298" s="78">
        <f t="shared" si="76"/>
        <v>9</v>
      </c>
      <c r="D298" s="79"/>
      <c r="E298" s="79"/>
      <c r="F298" s="79"/>
      <c r="G298" s="79"/>
      <c r="H298" s="79"/>
      <c r="I298" s="79"/>
      <c r="J298" s="79"/>
      <c r="K298" s="79"/>
      <c r="L298" s="79"/>
      <c r="M298" s="79"/>
      <c r="N298" s="79"/>
      <c r="O298" s="79"/>
      <c r="P298" s="79"/>
      <c r="Q298" s="79"/>
      <c r="R298" s="79"/>
      <c r="S298" s="79"/>
      <c r="T298" s="79"/>
      <c r="U298" s="79"/>
      <c r="V298" s="79"/>
      <c r="W298" s="15"/>
      <c r="X298" s="15"/>
      <c r="Y298" s="15"/>
      <c r="Z298" s="15"/>
      <c r="AA298" s="15"/>
      <c r="AB298" s="15"/>
      <c r="AC298" s="15"/>
      <c r="AD298" s="15"/>
      <c r="AE298" s="15"/>
      <c r="AF298" s="79"/>
      <c r="AG298" s="79"/>
      <c r="AH298" s="79"/>
      <c r="AI298" s="79"/>
      <c r="AJ298" s="79"/>
      <c r="AK298" s="80"/>
      <c r="AL298" s="79"/>
      <c r="AM298" s="79"/>
      <c r="AN298" s="79"/>
      <c r="AO298" s="80"/>
      <c r="AP298" s="80"/>
    </row>
    <row r="299" spans="1:42">
      <c r="A299" s="31">
        <v>43009</v>
      </c>
      <c r="B299" s="14">
        <f t="shared" si="75"/>
        <v>2017</v>
      </c>
      <c r="C299" s="14">
        <f t="shared" si="76"/>
        <v>10</v>
      </c>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64"/>
      <c r="AL299" s="15"/>
      <c r="AM299" s="15"/>
      <c r="AN299" s="15"/>
      <c r="AO299" s="64"/>
      <c r="AP299" s="64"/>
    </row>
    <row r="300" spans="1:42">
      <c r="A300" s="31">
        <v>43040</v>
      </c>
      <c r="B300" s="14">
        <f t="shared" si="75"/>
        <v>2017</v>
      </c>
      <c r="C300" s="14">
        <f t="shared" si="76"/>
        <v>11</v>
      </c>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64"/>
      <c r="AL300" s="15"/>
      <c r="AM300" s="15"/>
      <c r="AN300" s="15"/>
      <c r="AO300" s="64"/>
      <c r="AP300" s="64"/>
    </row>
    <row r="301" spans="1:42">
      <c r="A301" s="31">
        <v>43070</v>
      </c>
      <c r="B301" s="14">
        <f t="shared" si="75"/>
        <v>2017</v>
      </c>
      <c r="C301" s="14">
        <f t="shared" si="76"/>
        <v>12</v>
      </c>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64"/>
      <c r="AL301" s="15"/>
      <c r="AM301" s="15"/>
      <c r="AN301" s="15"/>
      <c r="AO301" s="64"/>
      <c r="AP301" s="64"/>
    </row>
    <row r="302" spans="1:42">
      <c r="A302" s="31"/>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64"/>
      <c r="AL302" s="15"/>
      <c r="AM302" s="15"/>
      <c r="AN302" s="15"/>
      <c r="AO302" s="64"/>
      <c r="AP302" s="64"/>
    </row>
    <row r="303" spans="1:42">
      <c r="A303" s="31"/>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64"/>
      <c r="AL303" s="15"/>
      <c r="AM303" s="15"/>
      <c r="AN303" s="15"/>
      <c r="AO303" s="64"/>
      <c r="AP303" s="64"/>
    </row>
    <row r="304" spans="1:42">
      <c r="A304" s="31"/>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64"/>
      <c r="AL304" s="15"/>
      <c r="AM304" s="15"/>
      <c r="AN304" s="15"/>
      <c r="AO304" s="64"/>
      <c r="AP304" s="64"/>
    </row>
    <row r="305" spans="1:42">
      <c r="A305" s="31"/>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64"/>
      <c r="AL305" s="15"/>
      <c r="AM305" s="15"/>
      <c r="AN305" s="15"/>
      <c r="AO305" s="64"/>
      <c r="AP305" s="64"/>
    </row>
    <row r="306" spans="1:42">
      <c r="A306" s="31"/>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64"/>
      <c r="AL306" s="15"/>
      <c r="AM306" s="15"/>
      <c r="AN306" s="15"/>
      <c r="AO306" s="64"/>
      <c r="AP306" s="64"/>
    </row>
    <row r="307" spans="1:42">
      <c r="A307" s="31"/>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64"/>
      <c r="AL307" s="15"/>
      <c r="AM307" s="15"/>
      <c r="AN307" s="15"/>
      <c r="AO307" s="64"/>
      <c r="AP307" s="64"/>
    </row>
    <row r="308" spans="1:42">
      <c r="A308" s="31"/>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64"/>
      <c r="AL308" s="15"/>
      <c r="AM308" s="15"/>
      <c r="AN308" s="15"/>
      <c r="AO308" s="64"/>
      <c r="AP308" s="64"/>
    </row>
    <row r="309" spans="1:42">
      <c r="A309" s="31"/>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64"/>
      <c r="AL309" s="15"/>
      <c r="AM309" s="15"/>
      <c r="AN309" s="15"/>
      <c r="AO309" s="64"/>
      <c r="AP309" s="64"/>
    </row>
    <row r="310" spans="1:42">
      <c r="A310" s="31"/>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64"/>
      <c r="AL310" s="15"/>
      <c r="AM310" s="15"/>
      <c r="AN310" s="15"/>
      <c r="AO310" s="64"/>
      <c r="AP310" s="64"/>
    </row>
    <row r="311" spans="1:42">
      <c r="A311" s="31"/>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64"/>
      <c r="AL311" s="15"/>
      <c r="AM311" s="15"/>
      <c r="AN311" s="15"/>
      <c r="AO311" s="64"/>
      <c r="AP311" s="64"/>
    </row>
    <row r="312" spans="1:42">
      <c r="A312" s="31"/>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64"/>
      <c r="AL312" s="15"/>
      <c r="AM312" s="15"/>
      <c r="AN312" s="15"/>
      <c r="AO312" s="64"/>
      <c r="AP312" s="64"/>
    </row>
    <row r="313" spans="1:42">
      <c r="A313" s="31"/>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64"/>
      <c r="AL313" s="15"/>
      <c r="AM313" s="15"/>
      <c r="AN313" s="15"/>
      <c r="AO313" s="64"/>
      <c r="AP313" s="64"/>
    </row>
    <row r="314" spans="1:42">
      <c r="A314" s="31"/>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64"/>
      <c r="AL314" s="15"/>
      <c r="AM314" s="15"/>
      <c r="AN314" s="15"/>
      <c r="AO314" s="64"/>
      <c r="AP314" s="64"/>
    </row>
    <row r="315" spans="1:42">
      <c r="A315" s="31"/>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64"/>
      <c r="AL315" s="15"/>
      <c r="AM315" s="15"/>
      <c r="AN315" s="15"/>
      <c r="AO315" s="64"/>
      <c r="AP315" s="64"/>
    </row>
    <row r="317" spans="1:42" s="5" customFormat="1" ht="77.25" customHeight="1">
      <c r="A317" s="28" t="s">
        <v>48</v>
      </c>
      <c r="B317" s="28"/>
      <c r="C317" s="28"/>
      <c r="D317" s="25" t="s">
        <v>17</v>
      </c>
      <c r="E317" s="25" t="s">
        <v>87</v>
      </c>
      <c r="F317" s="25" t="s">
        <v>88</v>
      </c>
      <c r="G317" s="25" t="s">
        <v>89</v>
      </c>
      <c r="H317" s="25" t="s">
        <v>91</v>
      </c>
      <c r="I317" s="25" t="s">
        <v>94</v>
      </c>
      <c r="J317" s="25" t="s">
        <v>54</v>
      </c>
      <c r="K317" s="25" t="s">
        <v>55</v>
      </c>
      <c r="L317" s="25" t="s">
        <v>71</v>
      </c>
      <c r="M317" s="25" t="s">
        <v>72</v>
      </c>
      <c r="N317" s="25" t="s">
        <v>56</v>
      </c>
      <c r="O317" s="25" t="s">
        <v>57</v>
      </c>
      <c r="P317" s="25" t="s">
        <v>79</v>
      </c>
      <c r="Q317" s="25" t="s">
        <v>80</v>
      </c>
      <c r="R317" s="25" t="s">
        <v>59</v>
      </c>
      <c r="S317" s="25" t="s">
        <v>58</v>
      </c>
      <c r="T317" s="5" t="s">
        <v>106</v>
      </c>
      <c r="U317" s="5" t="s">
        <v>107</v>
      </c>
      <c r="V317" s="5" t="s">
        <v>108</v>
      </c>
      <c r="AF317" s="5" t="s">
        <v>60</v>
      </c>
      <c r="AG317" s="5" t="s">
        <v>165</v>
      </c>
      <c r="AH317" s="5" t="s">
        <v>61</v>
      </c>
      <c r="AI317" s="5" t="s">
        <v>169</v>
      </c>
      <c r="AJ317" s="5" t="s">
        <v>170</v>
      </c>
      <c r="AK317" s="68" t="s">
        <v>101</v>
      </c>
      <c r="AL317" s="5" t="s">
        <v>194</v>
      </c>
      <c r="AM317" s="5" t="s">
        <v>173</v>
      </c>
      <c r="AN317" s="5" t="s">
        <v>180</v>
      </c>
      <c r="AO317" s="5" t="s">
        <v>180</v>
      </c>
      <c r="AP317" s="5" t="s">
        <v>188</v>
      </c>
    </row>
    <row r="318" spans="1:42" s="69" customFormat="1" ht="99.75" customHeight="1">
      <c r="A318" s="69" t="s">
        <v>5</v>
      </c>
      <c r="D318" s="70" t="s">
        <v>63</v>
      </c>
      <c r="E318" s="70" t="s">
        <v>64</v>
      </c>
      <c r="F318" s="70" t="s">
        <v>62</v>
      </c>
      <c r="G318" s="70" t="s">
        <v>162</v>
      </c>
      <c r="H318" s="70" t="s">
        <v>163</v>
      </c>
      <c r="I318" s="70" t="s">
        <v>96</v>
      </c>
      <c r="J318" s="70" t="s">
        <v>97</v>
      </c>
      <c r="K318" s="70" t="s">
        <v>65</v>
      </c>
      <c r="L318" s="70" t="s">
        <v>74</v>
      </c>
      <c r="M318" s="70" t="s">
        <v>73</v>
      </c>
      <c r="N318" s="70" t="s">
        <v>70</v>
      </c>
      <c r="O318" s="70" t="s">
        <v>83</v>
      </c>
      <c r="P318" s="70" t="s">
        <v>81</v>
      </c>
      <c r="Q318" s="70" t="s">
        <v>82</v>
      </c>
      <c r="R318" s="70" t="s">
        <v>84</v>
      </c>
      <c r="S318" s="70" t="s">
        <v>85</v>
      </c>
      <c r="T318" s="69" t="s">
        <v>102</v>
      </c>
      <c r="U318" s="69" t="s">
        <v>103</v>
      </c>
      <c r="V318" s="69" t="s">
        <v>104</v>
      </c>
      <c r="AF318" s="69" t="s">
        <v>167</v>
      </c>
      <c r="AG318" s="69" t="s">
        <v>167</v>
      </c>
      <c r="AH318" s="69" t="s">
        <v>168</v>
      </c>
      <c r="AI318" s="69" t="s">
        <v>168</v>
      </c>
      <c r="AJ318" s="69" t="s">
        <v>167</v>
      </c>
      <c r="AK318" s="68" t="s">
        <v>99</v>
      </c>
      <c r="AL318" s="3" t="s">
        <v>167</v>
      </c>
      <c r="AM318" s="69" t="s">
        <v>168</v>
      </c>
      <c r="AN318" s="68" t="s">
        <v>181</v>
      </c>
      <c r="AO318" s="68" t="s">
        <v>181</v>
      </c>
      <c r="AP318" s="19" t="s">
        <v>189</v>
      </c>
    </row>
    <row r="319" spans="1:42" s="69" customFormat="1">
      <c r="A319" s="69" t="s">
        <v>6</v>
      </c>
      <c r="D319" s="70" t="s">
        <v>33</v>
      </c>
      <c r="E319" s="70" t="s">
        <v>33</v>
      </c>
      <c r="F319" s="70" t="s">
        <v>33</v>
      </c>
      <c r="G319" s="70" t="s">
        <v>33</v>
      </c>
      <c r="H319" s="70" t="s">
        <v>33</v>
      </c>
      <c r="I319" s="70" t="s">
        <v>33</v>
      </c>
      <c r="J319" s="70" t="s">
        <v>33</v>
      </c>
      <c r="K319" s="70" t="s">
        <v>33</v>
      </c>
      <c r="L319" s="70" t="s">
        <v>33</v>
      </c>
      <c r="M319" s="70" t="s">
        <v>33</v>
      </c>
      <c r="N319" s="70" t="s">
        <v>67</v>
      </c>
      <c r="O319" s="70" t="s">
        <v>67</v>
      </c>
      <c r="P319" s="70" t="s">
        <v>67</v>
      </c>
      <c r="Q319" s="70" t="s">
        <v>67</v>
      </c>
      <c r="R319" s="70" t="s">
        <v>67</v>
      </c>
      <c r="S319" s="70" t="s">
        <v>67</v>
      </c>
      <c r="T319" s="69" t="s">
        <v>67</v>
      </c>
      <c r="U319" s="69" t="s">
        <v>67</v>
      </c>
      <c r="V319" s="69" t="s">
        <v>67</v>
      </c>
      <c r="AF319" s="70"/>
      <c r="AG319" s="70"/>
      <c r="AK319" s="68" t="s">
        <v>67</v>
      </c>
      <c r="AL319" s="70"/>
      <c r="AM319" s="70"/>
      <c r="AN319" s="70"/>
      <c r="AO319" s="68"/>
      <c r="AP319" s="68"/>
    </row>
    <row r="320" spans="1:42" s="69" customFormat="1" ht="105">
      <c r="A320" s="69" t="s">
        <v>7</v>
      </c>
      <c r="D320" s="72" t="s">
        <v>199</v>
      </c>
      <c r="E320" s="72"/>
      <c r="G320" s="73" t="s">
        <v>86</v>
      </c>
      <c r="H320" s="73" t="s">
        <v>92</v>
      </c>
      <c r="I320" s="73" t="s">
        <v>93</v>
      </c>
      <c r="J320" s="73" t="s">
        <v>98</v>
      </c>
      <c r="K320" s="73" t="s">
        <v>66</v>
      </c>
      <c r="N320" s="73" t="s">
        <v>68</v>
      </c>
      <c r="O320" s="73"/>
      <c r="P320" s="73"/>
      <c r="Q320" s="73"/>
      <c r="R320" s="73"/>
      <c r="T320" s="73" t="s">
        <v>105</v>
      </c>
      <c r="W320" s="73"/>
      <c r="X320" s="73"/>
      <c r="Y320" s="73"/>
      <c r="Z320" s="73"/>
      <c r="AA320" s="73"/>
      <c r="AB320" s="73"/>
      <c r="AC320" s="73"/>
      <c r="AD320" s="73"/>
      <c r="AE320" s="73"/>
      <c r="AF320" s="73"/>
      <c r="AG320" s="73"/>
      <c r="AH320" s="73"/>
      <c r="AI320" s="73"/>
      <c r="AJ320" s="73"/>
      <c r="AK320" s="68" t="s">
        <v>100</v>
      </c>
      <c r="AL320" s="76"/>
      <c r="AN320" s="75" t="s">
        <v>183</v>
      </c>
      <c r="AO320" s="75" t="s">
        <v>168</v>
      </c>
      <c r="AP320" s="75"/>
    </row>
    <row r="321" spans="1:42" s="69" customFormat="1" ht="205.5" customHeight="1">
      <c r="A321" s="69" t="s">
        <v>8</v>
      </c>
      <c r="D321" s="81" t="s">
        <v>193</v>
      </c>
      <c r="E321" s="81" t="s">
        <v>193</v>
      </c>
      <c r="F321" s="81" t="s">
        <v>193</v>
      </c>
      <c r="G321" s="70" t="s">
        <v>161</v>
      </c>
      <c r="H321" s="70" t="s">
        <v>164</v>
      </c>
      <c r="I321" s="70" t="s">
        <v>95</v>
      </c>
      <c r="J321" s="70" t="s">
        <v>176</v>
      </c>
      <c r="K321" s="70" t="s">
        <v>177</v>
      </c>
      <c r="L321" s="70"/>
      <c r="M321" s="70"/>
      <c r="N321" s="70" t="s">
        <v>69</v>
      </c>
      <c r="O321" s="70"/>
      <c r="P321" s="70"/>
      <c r="Q321" s="70"/>
      <c r="R321" s="70"/>
      <c r="S321" s="70"/>
      <c r="T321" s="3" t="s">
        <v>192</v>
      </c>
      <c r="W321" s="3"/>
      <c r="X321" s="3"/>
      <c r="Y321" s="3"/>
      <c r="Z321" s="3"/>
      <c r="AA321" s="3"/>
      <c r="AB321" s="3"/>
      <c r="AC321" s="3"/>
      <c r="AD321" s="3"/>
      <c r="AE321" s="3"/>
      <c r="AH321" s="3"/>
      <c r="AI321" s="3"/>
      <c r="AK321" s="68" t="s">
        <v>178</v>
      </c>
      <c r="AL321" s="3"/>
      <c r="AO321" s="68"/>
      <c r="AP321" s="68"/>
    </row>
    <row r="322" spans="1:42" s="69" customFormat="1" ht="15" customHeight="1">
      <c r="A322" s="69" t="s">
        <v>14</v>
      </c>
      <c r="D322" s="70"/>
      <c r="E322" s="70"/>
      <c r="F322" s="70"/>
      <c r="G322" s="70"/>
      <c r="H322" s="70"/>
      <c r="I322" s="70"/>
      <c r="J322" s="70"/>
      <c r="K322" s="70"/>
      <c r="L322" s="70"/>
      <c r="M322" s="70"/>
      <c r="N322" s="70"/>
      <c r="O322" s="70"/>
      <c r="P322" s="70"/>
      <c r="Q322" s="70"/>
      <c r="R322" s="70"/>
      <c r="S322" s="70"/>
      <c r="AF322" s="14"/>
      <c r="AG322" s="14"/>
      <c r="AJ322" s="14"/>
      <c r="AK322" s="67"/>
      <c r="AL322" s="14"/>
      <c r="AM322" s="14"/>
      <c r="AN322" s="14"/>
      <c r="AO322" s="67"/>
      <c r="AP322" s="67"/>
    </row>
    <row r="323" spans="1:42">
      <c r="AK323" s="71"/>
      <c r="AO323" s="71"/>
      <c r="AP323" s="71"/>
    </row>
    <row r="324" spans="1:42">
      <c r="AK324" s="71"/>
      <c r="AO324" s="71"/>
      <c r="AP324" s="71"/>
    </row>
    <row r="325" spans="1:42">
      <c r="AK325" s="74"/>
      <c r="AO325" s="74"/>
      <c r="AP325" s="74"/>
    </row>
    <row r="326" spans="1:42">
      <c r="AK326" s="71"/>
      <c r="AO326" s="71"/>
      <c r="AP326" s="71"/>
    </row>
    <row r="327" spans="1:42">
      <c r="AK327" s="71"/>
      <c r="AO327" s="71"/>
      <c r="AP327" s="71"/>
    </row>
  </sheetData>
  <hyperlinks>
    <hyperlink ref="H320" r:id="rId1"/>
    <hyperlink ref="J320" r:id="rId2"/>
    <hyperlink ref="T320" r:id="rId3"/>
    <hyperlink ref="I320" r:id="rId4"/>
    <hyperlink ref="G320" r:id="rId5"/>
    <hyperlink ref="K320" r:id="rId6"/>
    <hyperlink ref="N320" r:id="rId7"/>
    <hyperlink ref="AK320" r:id="rId8"/>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sheetPr>
    <tabColor rgb="FFFFFF00"/>
  </sheetPr>
  <dimension ref="A1:N22"/>
  <sheetViews>
    <sheetView zoomScale="80" zoomScaleNormal="80" workbookViewId="0"/>
  </sheetViews>
  <sheetFormatPr defaultRowHeight="15"/>
  <cols>
    <col min="1" max="1" width="24.7109375" style="2" customWidth="1"/>
    <col min="2" max="16384" width="9.140625" style="2"/>
  </cols>
  <sheetData>
    <row r="1" spans="1:14">
      <c r="B1" s="2" t="s">
        <v>18</v>
      </c>
      <c r="C1" s="2" t="s">
        <v>19</v>
      </c>
      <c r="D1" s="2" t="s">
        <v>20</v>
      </c>
      <c r="E1" s="2" t="s">
        <v>21</v>
      </c>
      <c r="F1" s="2" t="s">
        <v>22</v>
      </c>
      <c r="G1" s="2" t="s">
        <v>23</v>
      </c>
      <c r="H1" s="2" t="s">
        <v>24</v>
      </c>
      <c r="I1" s="2" t="s">
        <v>25</v>
      </c>
      <c r="J1" s="2" t="s">
        <v>26</v>
      </c>
      <c r="K1" s="2" t="s">
        <v>27</v>
      </c>
      <c r="L1" s="2" t="s">
        <v>28</v>
      </c>
      <c r="M1" s="2" t="s">
        <v>29</v>
      </c>
      <c r="N1" s="2" t="s">
        <v>30</v>
      </c>
    </row>
    <row r="2" spans="1:14">
      <c r="A2" s="4" t="s">
        <v>31</v>
      </c>
      <c r="B2" s="2">
        <v>70</v>
      </c>
      <c r="C2" s="16">
        <v>1</v>
      </c>
      <c r="D2" s="16">
        <v>1</v>
      </c>
      <c r="E2" s="16">
        <v>1</v>
      </c>
      <c r="F2" s="16">
        <v>0</v>
      </c>
      <c r="G2" s="16">
        <v>1</v>
      </c>
      <c r="H2" s="16">
        <v>1</v>
      </c>
      <c r="I2" s="16">
        <v>0</v>
      </c>
      <c r="J2" s="16">
        <v>1</v>
      </c>
      <c r="K2" s="16">
        <v>1</v>
      </c>
      <c r="L2" s="17">
        <v>-9.0159932509999994</v>
      </c>
      <c r="M2" s="17">
        <v>1.0247698E-2</v>
      </c>
      <c r="N2" s="17">
        <v>18.212349</v>
      </c>
    </row>
    <row r="3" spans="1:14">
      <c r="A3" s="4" t="s">
        <v>116</v>
      </c>
      <c r="B3" s="2">
        <v>198</v>
      </c>
      <c r="C3" s="16">
        <v>1</v>
      </c>
      <c r="D3" s="16">
        <v>1</v>
      </c>
      <c r="E3" s="16">
        <v>0</v>
      </c>
      <c r="F3" s="16">
        <v>2</v>
      </c>
      <c r="G3" s="16">
        <v>1</v>
      </c>
      <c r="H3" s="16">
        <v>0</v>
      </c>
      <c r="I3" s="16">
        <v>0</v>
      </c>
      <c r="J3" s="16">
        <v>1</v>
      </c>
      <c r="K3" s="16">
        <v>1</v>
      </c>
      <c r="L3" s="17">
        <v>-7.0842155519999999</v>
      </c>
      <c r="M3" s="17">
        <v>2.7352327999999999E-2</v>
      </c>
      <c r="N3" s="17">
        <v>39.102471999999999</v>
      </c>
    </row>
    <row r="4" spans="1:14">
      <c r="A4" s="4" t="s">
        <v>117</v>
      </c>
      <c r="B4" s="2">
        <v>198</v>
      </c>
      <c r="C4" s="16">
        <v>1</v>
      </c>
      <c r="D4" s="16">
        <v>1</v>
      </c>
      <c r="E4" s="16">
        <v>0</v>
      </c>
      <c r="F4" s="16">
        <v>2</v>
      </c>
      <c r="G4" s="16">
        <v>1</v>
      </c>
      <c r="H4" s="16">
        <v>0</v>
      </c>
      <c r="I4" s="16">
        <v>0</v>
      </c>
      <c r="J4" s="16">
        <v>1</v>
      </c>
      <c r="K4" s="16">
        <v>1</v>
      </c>
      <c r="L4" s="17">
        <v>-6.8746041900000003</v>
      </c>
      <c r="M4" s="17">
        <v>3.1071797000000002E-2</v>
      </c>
      <c r="N4" s="17">
        <v>31.895764</v>
      </c>
    </row>
    <row r="5" spans="1:14">
      <c r="A5" s="4" t="s">
        <v>118</v>
      </c>
      <c r="B5" s="2">
        <v>198</v>
      </c>
      <c r="C5" s="16">
        <v>1</v>
      </c>
      <c r="D5" s="16">
        <v>1</v>
      </c>
      <c r="E5" s="16">
        <v>0</v>
      </c>
      <c r="F5" s="16">
        <v>3</v>
      </c>
      <c r="G5" s="16">
        <v>1</v>
      </c>
      <c r="H5" s="16">
        <v>1</v>
      </c>
      <c r="I5" s="16">
        <v>0</v>
      </c>
      <c r="J5" s="16">
        <v>1</v>
      </c>
      <c r="K5" s="16">
        <v>1</v>
      </c>
      <c r="L5" s="17">
        <v>-10.513776227999999</v>
      </c>
      <c r="M5" s="17">
        <v>4.8680709999999999E-3</v>
      </c>
      <c r="N5" s="17">
        <v>16.484759</v>
      </c>
    </row>
    <row r="6" spans="1:14">
      <c r="A6" s="4" t="s">
        <v>119</v>
      </c>
      <c r="B6" s="2">
        <v>174</v>
      </c>
      <c r="C6" s="16">
        <v>1</v>
      </c>
      <c r="D6" s="16">
        <v>1</v>
      </c>
      <c r="E6" s="16">
        <v>0</v>
      </c>
      <c r="F6" s="16">
        <v>3</v>
      </c>
      <c r="G6" s="16">
        <v>1</v>
      </c>
      <c r="H6" s="16">
        <v>1</v>
      </c>
      <c r="I6" s="16">
        <v>0</v>
      </c>
      <c r="J6" s="16">
        <v>1</v>
      </c>
      <c r="K6" s="16">
        <v>1</v>
      </c>
      <c r="L6" s="17">
        <v>-6.9714865460000004</v>
      </c>
      <c r="M6" s="17">
        <v>2.804394E-2</v>
      </c>
      <c r="N6" s="17">
        <v>38.814222000000001</v>
      </c>
    </row>
    <row r="7" spans="1:14">
      <c r="A7" s="4" t="s">
        <v>40</v>
      </c>
      <c r="B7" s="2">
        <v>174</v>
      </c>
      <c r="C7" s="16">
        <v>1</v>
      </c>
      <c r="D7" s="16">
        <v>1</v>
      </c>
      <c r="E7" s="16">
        <v>0</v>
      </c>
      <c r="F7" s="16">
        <v>0</v>
      </c>
      <c r="G7" s="16">
        <v>1</v>
      </c>
      <c r="H7" s="16">
        <v>1</v>
      </c>
      <c r="I7" s="16">
        <v>0</v>
      </c>
      <c r="J7" s="16">
        <v>0</v>
      </c>
      <c r="K7" s="16">
        <v>1</v>
      </c>
      <c r="L7" s="17">
        <v>-3.5077034779999998</v>
      </c>
      <c r="M7" s="17">
        <v>0.166995756</v>
      </c>
      <c r="N7" s="17">
        <v>30.211098</v>
      </c>
    </row>
    <row r="8" spans="1:14">
      <c r="A8" s="4" t="s">
        <v>198</v>
      </c>
      <c r="B8" s="2">
        <v>210</v>
      </c>
      <c r="C8" s="16">
        <v>1</v>
      </c>
      <c r="D8" s="16">
        <v>1</v>
      </c>
      <c r="E8" s="16">
        <v>0</v>
      </c>
      <c r="F8" s="16">
        <v>2</v>
      </c>
      <c r="G8" s="16">
        <v>1</v>
      </c>
      <c r="H8" s="16">
        <v>0</v>
      </c>
      <c r="I8" s="16">
        <v>0</v>
      </c>
      <c r="J8" s="16">
        <v>1</v>
      </c>
      <c r="K8" s="16">
        <v>1</v>
      </c>
      <c r="L8" s="17">
        <v>-9.3395028399999998</v>
      </c>
      <c r="M8" s="17">
        <v>8.5054099999999997E-3</v>
      </c>
      <c r="N8" s="17">
        <v>38.066527999999998</v>
      </c>
    </row>
    <row r="9" spans="1:14">
      <c r="A9" s="4" t="s">
        <v>120</v>
      </c>
      <c r="B9" s="2">
        <v>296</v>
      </c>
      <c r="C9" s="16">
        <v>0</v>
      </c>
      <c r="D9" s="16">
        <v>1</v>
      </c>
      <c r="E9" s="16">
        <v>0</v>
      </c>
      <c r="F9" s="16">
        <v>0</v>
      </c>
      <c r="G9" s="16">
        <v>1</v>
      </c>
      <c r="H9" s="16">
        <v>1</v>
      </c>
      <c r="I9" s="16">
        <v>0</v>
      </c>
      <c r="J9" s="16">
        <v>0</v>
      </c>
      <c r="K9" s="16">
        <v>0</v>
      </c>
      <c r="L9" s="17">
        <v>-7.4966024889999998</v>
      </c>
      <c r="M9" s="17">
        <v>2.2821984999999999E-2</v>
      </c>
      <c r="N9" s="17">
        <v>29.492082</v>
      </c>
    </row>
    <row r="10" spans="1:14">
      <c r="A10" s="4" t="s">
        <v>32</v>
      </c>
      <c r="B10" s="2">
        <v>295</v>
      </c>
      <c r="C10" s="16">
        <v>1</v>
      </c>
      <c r="D10" s="16">
        <v>1</v>
      </c>
      <c r="E10" s="16">
        <v>0</v>
      </c>
      <c r="F10" s="16">
        <v>0</v>
      </c>
      <c r="G10" s="16">
        <v>1</v>
      </c>
      <c r="H10" s="16">
        <v>1</v>
      </c>
      <c r="I10" s="16">
        <v>0</v>
      </c>
      <c r="J10" s="16">
        <v>0</v>
      </c>
      <c r="K10" s="16">
        <v>1</v>
      </c>
      <c r="L10" s="17">
        <v>-4.6086608939999998</v>
      </c>
      <c r="M10" s="17">
        <v>9.7471031999999999E-2</v>
      </c>
      <c r="N10" s="17">
        <v>30.380600000000001</v>
      </c>
    </row>
    <row r="11" spans="1:14">
      <c r="A11" s="4" t="s">
        <v>121</v>
      </c>
      <c r="B11" s="2">
        <v>295</v>
      </c>
      <c r="C11" s="16">
        <v>1</v>
      </c>
      <c r="D11" s="16">
        <v>1</v>
      </c>
      <c r="E11" s="16">
        <v>0</v>
      </c>
      <c r="F11" s="16">
        <v>0</v>
      </c>
      <c r="G11" s="16">
        <v>1</v>
      </c>
      <c r="H11" s="16">
        <v>1</v>
      </c>
      <c r="I11" s="16">
        <v>0</v>
      </c>
      <c r="J11" s="16">
        <v>1</v>
      </c>
      <c r="K11" s="16">
        <v>1</v>
      </c>
      <c r="L11" s="17">
        <v>-4.0152409220000003</v>
      </c>
      <c r="M11" s="17">
        <v>0.129964881</v>
      </c>
      <c r="N11" s="17">
        <v>29.173629999999999</v>
      </c>
    </row>
    <row r="12" spans="1:14">
      <c r="A12" s="4" t="s">
        <v>122</v>
      </c>
      <c r="B12" s="2">
        <v>295</v>
      </c>
      <c r="C12" s="16">
        <v>1</v>
      </c>
      <c r="D12" s="16">
        <v>1</v>
      </c>
      <c r="E12" s="16">
        <v>0</v>
      </c>
      <c r="F12" s="16">
        <v>2</v>
      </c>
      <c r="G12" s="16">
        <v>1</v>
      </c>
      <c r="H12" s="16">
        <v>0</v>
      </c>
      <c r="I12" s="16">
        <v>0</v>
      </c>
      <c r="J12" s="16">
        <v>1</v>
      </c>
      <c r="K12" s="16">
        <v>1</v>
      </c>
      <c r="L12" s="17">
        <v>-4.7578102729999996</v>
      </c>
      <c r="M12" s="17">
        <v>8.6765803000000002E-2</v>
      </c>
      <c r="N12" s="17">
        <v>46.060220000000001</v>
      </c>
    </row>
    <row r="13" spans="1:14">
      <c r="A13" s="4" t="s">
        <v>123</v>
      </c>
      <c r="B13" s="2">
        <v>294</v>
      </c>
      <c r="C13" s="16">
        <v>1</v>
      </c>
      <c r="D13" s="16">
        <v>1</v>
      </c>
      <c r="E13" s="16">
        <v>0</v>
      </c>
      <c r="F13" s="16">
        <v>3</v>
      </c>
      <c r="G13" s="16">
        <v>1</v>
      </c>
      <c r="H13" s="16">
        <v>1</v>
      </c>
      <c r="I13" s="16">
        <v>0</v>
      </c>
      <c r="J13" s="16">
        <v>1</v>
      </c>
      <c r="K13" s="16">
        <v>1</v>
      </c>
      <c r="L13" s="17">
        <v>-5.0560041939999998</v>
      </c>
      <c r="M13" s="17">
        <v>7.5349542000000005E-2</v>
      </c>
      <c r="N13" s="17">
        <v>43.216642</v>
      </c>
    </row>
    <row r="14" spans="1:14">
      <c r="A14" s="4" t="s">
        <v>124</v>
      </c>
      <c r="B14" s="2">
        <v>294</v>
      </c>
      <c r="C14" s="16">
        <v>1</v>
      </c>
      <c r="D14" s="16">
        <v>1</v>
      </c>
      <c r="E14" s="16">
        <v>0</v>
      </c>
      <c r="F14" s="16">
        <v>3</v>
      </c>
      <c r="G14" s="16">
        <v>1</v>
      </c>
      <c r="H14" s="16">
        <v>1</v>
      </c>
      <c r="I14" s="16">
        <v>0</v>
      </c>
      <c r="J14" s="16">
        <v>1</v>
      </c>
      <c r="K14" s="16">
        <v>1</v>
      </c>
      <c r="L14" s="17">
        <v>-4.8910940439999999</v>
      </c>
      <c r="M14" s="17">
        <v>8.0494642000000005E-2</v>
      </c>
      <c r="N14" s="17">
        <v>29.612352999999999</v>
      </c>
    </row>
    <row r="15" spans="1:14">
      <c r="A15" s="4" t="s">
        <v>125</v>
      </c>
      <c r="B15" s="2">
        <v>294</v>
      </c>
      <c r="C15" s="16">
        <v>1</v>
      </c>
      <c r="D15" s="16">
        <v>1</v>
      </c>
      <c r="E15" s="16">
        <v>0</v>
      </c>
      <c r="F15" s="16">
        <v>3</v>
      </c>
      <c r="G15" s="16">
        <v>1</v>
      </c>
      <c r="H15" s="16">
        <v>0</v>
      </c>
      <c r="I15" s="16">
        <v>0</v>
      </c>
      <c r="J15" s="16">
        <v>1</v>
      </c>
      <c r="K15" s="16">
        <v>1</v>
      </c>
      <c r="L15" s="17">
        <v>-4.8636117130000001</v>
      </c>
      <c r="M15" s="17">
        <v>8.3641955000000004E-2</v>
      </c>
      <c r="N15" s="17">
        <v>44.888213999999998</v>
      </c>
    </row>
    <row r="16" spans="1:14">
      <c r="A16" s="4" t="s">
        <v>126</v>
      </c>
      <c r="B16" s="2">
        <v>294</v>
      </c>
      <c r="C16" s="16">
        <v>1</v>
      </c>
      <c r="D16" s="16">
        <v>1</v>
      </c>
      <c r="E16" s="16">
        <v>0</v>
      </c>
      <c r="F16" s="16">
        <v>3</v>
      </c>
      <c r="G16" s="16">
        <v>1</v>
      </c>
      <c r="H16" s="16">
        <v>1</v>
      </c>
      <c r="I16" s="16">
        <v>0</v>
      </c>
      <c r="J16" s="16">
        <v>1</v>
      </c>
      <c r="K16" s="16">
        <v>1</v>
      </c>
      <c r="L16" s="17">
        <v>-4.353789828</v>
      </c>
      <c r="M16" s="17">
        <v>0.103592762</v>
      </c>
      <c r="N16" s="17">
        <v>35.449817000000003</v>
      </c>
    </row>
    <row r="17" spans="1:14">
      <c r="A17" s="4" t="s">
        <v>127</v>
      </c>
      <c r="B17" s="2">
        <v>294</v>
      </c>
      <c r="C17" s="16">
        <v>1</v>
      </c>
      <c r="D17" s="16">
        <v>1</v>
      </c>
      <c r="E17" s="16">
        <v>0</v>
      </c>
      <c r="F17" s="16">
        <v>2</v>
      </c>
      <c r="G17" s="16">
        <v>1</v>
      </c>
      <c r="H17" s="16">
        <v>0</v>
      </c>
      <c r="I17" s="16">
        <v>1</v>
      </c>
      <c r="J17" s="16">
        <v>0</v>
      </c>
      <c r="K17" s="16">
        <v>0</v>
      </c>
      <c r="L17" s="17">
        <v>-4.7111303050000002</v>
      </c>
      <c r="M17" s="17">
        <v>8.9696221000000007E-2</v>
      </c>
      <c r="N17" s="17">
        <v>27.89526</v>
      </c>
    </row>
    <row r="18" spans="1:14">
      <c r="A18" s="4" t="s">
        <v>128</v>
      </c>
      <c r="B18" s="2">
        <v>294</v>
      </c>
      <c r="C18" s="16">
        <v>1</v>
      </c>
      <c r="D18" s="16">
        <v>1</v>
      </c>
      <c r="E18" s="16">
        <v>0</v>
      </c>
      <c r="F18" s="16">
        <v>0</v>
      </c>
      <c r="G18" s="16">
        <v>1</v>
      </c>
      <c r="H18" s="16">
        <v>1</v>
      </c>
      <c r="I18" s="16">
        <v>1</v>
      </c>
      <c r="J18" s="16">
        <v>0</v>
      </c>
      <c r="K18" s="16">
        <v>0</v>
      </c>
      <c r="L18" s="17">
        <v>-3.9420617569999998</v>
      </c>
      <c r="M18" s="17">
        <v>0.13710716100000001</v>
      </c>
      <c r="N18" s="17">
        <v>36.618022000000003</v>
      </c>
    </row>
    <row r="19" spans="1:14">
      <c r="A19" s="4" t="s">
        <v>42</v>
      </c>
      <c r="B19" s="2">
        <v>295</v>
      </c>
      <c r="C19" s="16">
        <v>1</v>
      </c>
      <c r="D19" s="16">
        <v>1</v>
      </c>
      <c r="E19" s="16">
        <v>0</v>
      </c>
      <c r="F19" s="16">
        <v>3</v>
      </c>
      <c r="G19" s="16">
        <v>1</v>
      </c>
      <c r="H19" s="16">
        <v>0</v>
      </c>
      <c r="I19" s="16">
        <v>0</v>
      </c>
      <c r="J19" s="16">
        <v>1</v>
      </c>
      <c r="K19" s="16">
        <v>1</v>
      </c>
      <c r="L19" s="17">
        <v>-7.4781958489999996</v>
      </c>
      <c r="M19" s="17">
        <v>2.2632573E-2</v>
      </c>
      <c r="N19" s="17">
        <v>32.985515999999997</v>
      </c>
    </row>
    <row r="20" spans="1:14">
      <c r="A20" s="4" t="s">
        <v>174</v>
      </c>
      <c r="B20" s="2">
        <v>295</v>
      </c>
      <c r="C20" s="16">
        <v>1</v>
      </c>
      <c r="D20" s="16">
        <v>1</v>
      </c>
      <c r="E20" s="16">
        <v>0</v>
      </c>
      <c r="F20" s="16">
        <v>3</v>
      </c>
      <c r="G20" s="16">
        <v>1</v>
      </c>
      <c r="H20" s="16">
        <v>1</v>
      </c>
      <c r="I20" s="16">
        <v>0</v>
      </c>
      <c r="J20" s="16">
        <v>1</v>
      </c>
      <c r="K20" s="16">
        <v>1</v>
      </c>
      <c r="L20" s="17">
        <v>-8.6637677629999992</v>
      </c>
      <c r="M20" s="17">
        <v>1.2510949E-2</v>
      </c>
      <c r="N20" s="17">
        <v>49.774652000000003</v>
      </c>
    </row>
    <row r="21" spans="1:14">
      <c r="A21" s="4" t="s">
        <v>143</v>
      </c>
      <c r="B21" s="2">
        <v>294</v>
      </c>
      <c r="C21" s="16">
        <v>1</v>
      </c>
      <c r="D21" s="16">
        <v>1</v>
      </c>
      <c r="E21" s="16">
        <v>0</v>
      </c>
      <c r="F21" s="16">
        <v>2</v>
      </c>
      <c r="G21" s="16">
        <v>1</v>
      </c>
      <c r="H21" s="16">
        <v>0</v>
      </c>
      <c r="I21" s="16">
        <v>0</v>
      </c>
      <c r="J21" s="16">
        <v>1</v>
      </c>
      <c r="K21" s="16">
        <v>1</v>
      </c>
      <c r="L21" s="17">
        <v>-7.2936492839999998</v>
      </c>
      <c r="M21" s="17">
        <v>2.5021720000000001E-2</v>
      </c>
      <c r="N21" s="17">
        <v>13.916961000000001</v>
      </c>
    </row>
    <row r="22" spans="1:14">
      <c r="A22" s="4" t="s">
        <v>175</v>
      </c>
      <c r="B22" s="2">
        <v>183</v>
      </c>
      <c r="C22" s="16">
        <v>1</v>
      </c>
      <c r="D22" s="16">
        <v>1</v>
      </c>
      <c r="E22" s="16">
        <v>0</v>
      </c>
      <c r="F22" s="16">
        <v>1</v>
      </c>
      <c r="G22" s="16">
        <v>1</v>
      </c>
      <c r="H22" s="16">
        <v>0</v>
      </c>
      <c r="I22" s="16">
        <v>0</v>
      </c>
      <c r="J22" s="16">
        <v>1</v>
      </c>
      <c r="K22" s="16">
        <v>1</v>
      </c>
      <c r="L22" s="17">
        <v>-7.969429474</v>
      </c>
      <c r="M22" s="17">
        <v>1.7932719999999999E-2</v>
      </c>
      <c r="N22" s="17">
        <v>29.060237999999998</v>
      </c>
    </row>
  </sheetData>
  <conditionalFormatting sqref="F2:K22">
    <cfRule type="cellIs" dxfId="12" priority="6" operator="equal">
      <formula>1</formula>
    </cfRule>
    <cfRule type="cellIs" dxfId="11" priority="7" operator="equal">
      <formula>0</formula>
    </cfRule>
    <cfRule type="cellIs" dxfId="10" priority="8" operator="greaterThanOrEqual">
      <formula>2</formula>
    </cfRule>
  </conditionalFormatting>
  <conditionalFormatting sqref="D2:D22">
    <cfRule type="cellIs" dxfId="9" priority="5"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I57"/>
  <sheetViews>
    <sheetView zoomScale="80" zoomScaleNormal="80" workbookViewId="0">
      <pane xSplit="1" ySplit="1" topLeftCell="B32" activePane="bottomRight" state="frozen"/>
      <selection activeCell="K60" sqref="K60"/>
      <selection pane="topRight" activeCell="K60" sqref="K60"/>
      <selection pane="bottomLeft" activeCell="K60" sqref="K60"/>
      <selection pane="bottomRight" activeCell="C55" sqref="C55"/>
    </sheetView>
  </sheetViews>
  <sheetFormatPr defaultRowHeight="15"/>
  <cols>
    <col min="1" max="1" width="9.85546875" bestFit="1" customWidth="1"/>
    <col min="2" max="2" width="12.28515625" customWidth="1"/>
    <col min="6" max="6" width="9.140625" customWidth="1"/>
    <col min="9" max="9" width="11.42578125" bestFit="1" customWidth="1"/>
    <col min="10" max="10" width="10.42578125" bestFit="1" customWidth="1"/>
    <col min="11" max="11" width="12" bestFit="1" customWidth="1"/>
    <col min="12" max="23" width="5.7109375" customWidth="1"/>
    <col min="24" max="26" width="5.5703125" bestFit="1" customWidth="1"/>
  </cols>
  <sheetData>
    <row r="1" spans="1:4">
      <c r="B1" t="s">
        <v>133</v>
      </c>
      <c r="C1" t="s">
        <v>134</v>
      </c>
    </row>
    <row r="2" spans="1:4">
      <c r="A2" s="10">
        <f>[1]quarterly!A58</f>
        <v>38047</v>
      </c>
      <c r="B2" s="38">
        <f>quarterly!E58</f>
        <v>74953</v>
      </c>
      <c r="D2" s="38"/>
    </row>
    <row r="3" spans="1:4">
      <c r="A3" s="10">
        <f>[1]quarterly!A59</f>
        <v>38139</v>
      </c>
      <c r="B3" s="38">
        <f>quarterly!E59</f>
        <v>77714</v>
      </c>
    </row>
    <row r="4" spans="1:4">
      <c r="A4" s="10">
        <f>[1]quarterly!A60</f>
        <v>38231</v>
      </c>
      <c r="B4" s="38">
        <f>quarterly!E60</f>
        <v>80881</v>
      </c>
    </row>
    <row r="5" spans="1:4">
      <c r="A5" s="10">
        <f>[1]quarterly!A61</f>
        <v>38322</v>
      </c>
      <c r="B5" s="38">
        <f>quarterly!E61</f>
        <v>91318</v>
      </c>
    </row>
    <row r="6" spans="1:4">
      <c r="A6" s="10">
        <f>[1]quarterly!A62</f>
        <v>38412</v>
      </c>
      <c r="B6" s="38">
        <f>quarterly!E62</f>
        <v>78092</v>
      </c>
      <c r="C6" s="39">
        <f t="shared" ref="C6:C49" si="0">100*(B6/B2-1)</f>
        <v>4.1879577868797702</v>
      </c>
    </row>
    <row r="7" spans="1:4">
      <c r="A7" s="10">
        <f>[1]quarterly!A63</f>
        <v>38504</v>
      </c>
      <c r="B7" s="38">
        <f>quarterly!E63</f>
        <v>82377</v>
      </c>
      <c r="C7" s="39">
        <f t="shared" si="0"/>
        <v>6.0002058831098548</v>
      </c>
    </row>
    <row r="8" spans="1:4">
      <c r="A8" s="10">
        <f>[1]quarterly!A64</f>
        <v>38596</v>
      </c>
      <c r="B8" s="38">
        <f>quarterly!E64</f>
        <v>85285</v>
      </c>
      <c r="C8" s="39">
        <f t="shared" si="0"/>
        <v>5.4450365351565777</v>
      </c>
    </row>
    <row r="9" spans="1:4">
      <c r="A9" s="10">
        <f>[1]quarterly!A65</f>
        <v>38687</v>
      </c>
      <c r="B9" s="38">
        <f>quarterly!E65</f>
        <v>94402</v>
      </c>
      <c r="C9" s="39">
        <f t="shared" si="0"/>
        <v>3.3772093125123304</v>
      </c>
    </row>
    <row r="10" spans="1:4">
      <c r="A10" s="10">
        <f>[1]quarterly!A66</f>
        <v>38777</v>
      </c>
      <c r="B10" s="38">
        <f>quarterly!E66</f>
        <v>82242</v>
      </c>
      <c r="C10" s="39">
        <f t="shared" si="0"/>
        <v>5.314244736976903</v>
      </c>
    </row>
    <row r="11" spans="1:4">
      <c r="A11" s="10">
        <f>[1]quarterly!A67</f>
        <v>38869</v>
      </c>
      <c r="B11" s="38">
        <f>quarterly!E67</f>
        <v>87137</v>
      </c>
      <c r="C11" s="39">
        <f t="shared" si="0"/>
        <v>5.7783119074498845</v>
      </c>
    </row>
    <row r="12" spans="1:4">
      <c r="A12" s="10">
        <f>[1]quarterly!A68</f>
        <v>38961</v>
      </c>
      <c r="B12" s="38">
        <f>quarterly!E68</f>
        <v>91781</v>
      </c>
      <c r="C12" s="39">
        <f t="shared" si="0"/>
        <v>7.6168142111743053</v>
      </c>
    </row>
    <row r="13" spans="1:4">
      <c r="A13" s="10">
        <f>[1]quarterly!A69</f>
        <v>39052</v>
      </c>
      <c r="B13" s="38">
        <f>quarterly!E69</f>
        <v>101778</v>
      </c>
      <c r="C13" s="39">
        <f t="shared" si="0"/>
        <v>7.8133937840300094</v>
      </c>
    </row>
    <row r="14" spans="1:4">
      <c r="A14" s="10">
        <f>[1]quarterly!A70</f>
        <v>39142</v>
      </c>
      <c r="B14" s="38">
        <f>quarterly!E70</f>
        <v>88703</v>
      </c>
      <c r="C14" s="39">
        <f t="shared" si="0"/>
        <v>7.8560832664575253</v>
      </c>
    </row>
    <row r="15" spans="1:4">
      <c r="A15" s="10">
        <f>[1]quarterly!A71</f>
        <v>39234</v>
      </c>
      <c r="B15" s="38">
        <f>quarterly!E71</f>
        <v>92599</v>
      </c>
      <c r="C15" s="39">
        <f t="shared" si="0"/>
        <v>6.2682901637651112</v>
      </c>
    </row>
    <row r="16" spans="1:4">
      <c r="A16" s="10">
        <f>[1]quarterly!A72</f>
        <v>39326</v>
      </c>
      <c r="B16" s="38">
        <f>quarterly!E72</f>
        <v>97462</v>
      </c>
      <c r="C16" s="39">
        <f t="shared" si="0"/>
        <v>6.1897342587245774</v>
      </c>
    </row>
    <row r="17" spans="1:3">
      <c r="A17" s="10">
        <f>[1]quarterly!A73</f>
        <v>39417</v>
      </c>
      <c r="B17" s="38">
        <f>quarterly!E73</f>
        <v>109219</v>
      </c>
      <c r="C17" s="39">
        <f t="shared" si="0"/>
        <v>7.3110102379689179</v>
      </c>
    </row>
    <row r="18" spans="1:3">
      <c r="A18" s="10">
        <f>[1]quarterly!A74</f>
        <v>39508</v>
      </c>
      <c r="B18" s="38">
        <f>quarterly!E74</f>
        <v>93188</v>
      </c>
      <c r="C18" s="39">
        <f t="shared" si="0"/>
        <v>5.0561987756896576</v>
      </c>
    </row>
    <row r="19" spans="1:3">
      <c r="A19" s="10">
        <f>[1]quarterly!A75</f>
        <v>39600</v>
      </c>
      <c r="B19" s="38">
        <f>quarterly!E75</f>
        <v>97737</v>
      </c>
      <c r="C19" s="39">
        <f t="shared" si="0"/>
        <v>5.5486560330025192</v>
      </c>
    </row>
    <row r="20" spans="1:3">
      <c r="A20" s="10">
        <f>[1]quarterly!A76</f>
        <v>39692</v>
      </c>
      <c r="B20" s="38">
        <f>quarterly!E76</f>
        <v>101146</v>
      </c>
      <c r="C20" s="39">
        <f t="shared" si="0"/>
        <v>3.7799347437975861</v>
      </c>
    </row>
    <row r="21" spans="1:3">
      <c r="A21" s="10">
        <f>[1]quarterly!A77</f>
        <v>39783</v>
      </c>
      <c r="B21" s="38">
        <f>quarterly!E77</f>
        <v>109673</v>
      </c>
      <c r="C21" s="39">
        <f t="shared" si="0"/>
        <v>0.41567859072140223</v>
      </c>
    </row>
    <row r="22" spans="1:3">
      <c r="A22" s="10">
        <f>[1]quarterly!A78</f>
        <v>39873</v>
      </c>
      <c r="B22" s="38">
        <f>quarterly!E78</f>
        <v>94241</v>
      </c>
      <c r="C22" s="39">
        <f t="shared" si="0"/>
        <v>1.1299738163712103</v>
      </c>
    </row>
    <row r="23" spans="1:3">
      <c r="A23" s="10">
        <f>[1]quarterly!A79</f>
        <v>39965</v>
      </c>
      <c r="B23" s="38">
        <f>quarterly!E79</f>
        <v>99011</v>
      </c>
      <c r="C23" s="39">
        <f t="shared" si="0"/>
        <v>1.3034981634386211</v>
      </c>
    </row>
    <row r="24" spans="1:3">
      <c r="A24" s="10">
        <f>[1]quarterly!A80</f>
        <v>40057</v>
      </c>
      <c r="B24" s="38">
        <f>quarterly!E80</f>
        <v>102318</v>
      </c>
      <c r="C24" s="39">
        <f t="shared" si="0"/>
        <v>1.1587210566903261</v>
      </c>
    </row>
    <row r="25" spans="1:3">
      <c r="A25" s="10">
        <f>[1]quarterly!A81</f>
        <v>40148</v>
      </c>
      <c r="B25" s="38">
        <f>quarterly!E81</f>
        <v>112809</v>
      </c>
      <c r="C25" s="39">
        <f t="shared" si="0"/>
        <v>2.8594093350231997</v>
      </c>
    </row>
    <row r="26" spans="1:3">
      <c r="A26" s="10">
        <f>[1]quarterly!A82</f>
        <v>40238</v>
      </c>
      <c r="B26" s="38">
        <f>quarterly!E82</f>
        <v>97552</v>
      </c>
      <c r="C26" s="39">
        <f t="shared" si="0"/>
        <v>3.5133328381490081</v>
      </c>
    </row>
    <row r="27" spans="1:3">
      <c r="A27" s="10">
        <f>[1]quarterly!A83</f>
        <v>40330</v>
      </c>
      <c r="B27" s="38">
        <f>quarterly!E83</f>
        <v>102650</v>
      </c>
      <c r="C27" s="39">
        <f t="shared" si="0"/>
        <v>3.6753492036238455</v>
      </c>
    </row>
    <row r="28" spans="1:3">
      <c r="A28" s="10">
        <f>[1]quarterly!A84</f>
        <v>40422</v>
      </c>
      <c r="B28" s="38">
        <f>quarterly!E84</f>
        <v>105626</v>
      </c>
      <c r="C28" s="39">
        <f t="shared" si="0"/>
        <v>3.2330577220039514</v>
      </c>
    </row>
    <row r="29" spans="1:3">
      <c r="A29" s="10">
        <f>[1]quarterly!A85</f>
        <v>40513</v>
      </c>
      <c r="B29" s="38">
        <f>quarterly!E85</f>
        <v>118771</v>
      </c>
      <c r="C29" s="39">
        <f t="shared" si="0"/>
        <v>5.285039314239115</v>
      </c>
    </row>
    <row r="30" spans="1:3">
      <c r="A30" s="10">
        <f>[1]quarterly!A86</f>
        <v>40603</v>
      </c>
      <c r="B30" s="38">
        <f>quarterly!E86</f>
        <v>103039</v>
      </c>
      <c r="C30" s="39">
        <f t="shared" si="0"/>
        <v>5.6246924717074043</v>
      </c>
    </row>
    <row r="31" spans="1:3">
      <c r="A31" s="10">
        <f>[1]quarterly!A87</f>
        <v>40695</v>
      </c>
      <c r="B31" s="38">
        <f>quarterly!E87</f>
        <v>109344</v>
      </c>
      <c r="C31" s="39">
        <f t="shared" si="0"/>
        <v>6.5211885046273732</v>
      </c>
    </row>
    <row r="32" spans="1:3">
      <c r="A32" s="10">
        <f>[1]quarterly!A88</f>
        <v>40787</v>
      </c>
      <c r="B32" s="38">
        <f>quarterly!E88</f>
        <v>113827</v>
      </c>
      <c r="C32" s="39">
        <f t="shared" si="0"/>
        <v>7.7641868479351617</v>
      </c>
    </row>
    <row r="33" spans="1:9">
      <c r="A33" s="10">
        <f>[1]quarterly!A89</f>
        <v>40878</v>
      </c>
      <c r="B33" s="38">
        <f>quarterly!E89</f>
        <v>126368</v>
      </c>
      <c r="C33" s="39">
        <f t="shared" si="0"/>
        <v>6.3963425415294983</v>
      </c>
    </row>
    <row r="34" spans="1:9">
      <c r="A34" s="10">
        <f>[1]quarterly!A90</f>
        <v>40969</v>
      </c>
      <c r="B34" s="38">
        <f>quarterly!E90</f>
        <v>109114</v>
      </c>
      <c r="C34" s="39">
        <f t="shared" si="0"/>
        <v>5.8958258523471585</v>
      </c>
    </row>
    <row r="35" spans="1:9">
      <c r="A35" s="10">
        <f>[1]quarterly!A91</f>
        <v>41061</v>
      </c>
      <c r="B35" s="38">
        <f>quarterly!E91</f>
        <v>114929</v>
      </c>
      <c r="C35" s="39">
        <f t="shared" si="0"/>
        <v>5.1077333918642109</v>
      </c>
    </row>
    <row r="36" spans="1:9">
      <c r="A36" s="10">
        <f>[1]quarterly!A92</f>
        <v>41153</v>
      </c>
      <c r="B36" s="38">
        <f>quarterly!E92</f>
        <v>116783</v>
      </c>
      <c r="C36" s="39">
        <f t="shared" si="0"/>
        <v>2.596923401301976</v>
      </c>
    </row>
    <row r="37" spans="1:9">
      <c r="A37" s="10">
        <f>[1]quarterly!A93</f>
        <v>41244</v>
      </c>
      <c r="B37" s="38">
        <f>quarterly!E93</f>
        <v>130054</v>
      </c>
      <c r="C37" s="39">
        <f t="shared" si="0"/>
        <v>2.9168776905545757</v>
      </c>
    </row>
    <row r="38" spans="1:9">
      <c r="A38" s="10">
        <f>[1]quarterly!A94</f>
        <v>41334</v>
      </c>
      <c r="B38" s="38">
        <f>quarterly!E94</f>
        <v>112316</v>
      </c>
      <c r="C38" s="39">
        <f t="shared" si="0"/>
        <v>2.9345455211980065</v>
      </c>
    </row>
    <row r="39" spans="1:9">
      <c r="A39" s="10">
        <f>[1]quarterly!A95</f>
        <v>41426</v>
      </c>
      <c r="B39" s="38">
        <f>quarterly!E95</f>
        <v>120268</v>
      </c>
      <c r="C39" s="39">
        <f t="shared" si="0"/>
        <v>4.6454767726161306</v>
      </c>
    </row>
    <row r="40" spans="1:9">
      <c r="A40" s="10">
        <f>[1]quarterly!A96</f>
        <v>41518</v>
      </c>
      <c r="B40" s="38">
        <f>quarterly!E96</f>
        <v>123735</v>
      </c>
      <c r="C40" s="39">
        <f t="shared" si="0"/>
        <v>5.9529212299735512</v>
      </c>
    </row>
    <row r="41" spans="1:9">
      <c r="A41" s="10">
        <f>[1]quarterly!A97</f>
        <v>41609</v>
      </c>
      <c r="B41" s="38">
        <f>quarterly!E97</f>
        <v>137512</v>
      </c>
      <c r="C41" s="39">
        <f t="shared" si="0"/>
        <v>5.7345410368000893</v>
      </c>
      <c r="F41" s="11"/>
      <c r="G41" s="11"/>
      <c r="H41" s="11" t="s">
        <v>129</v>
      </c>
      <c r="I41" s="11" t="s">
        <v>135</v>
      </c>
    </row>
    <row r="42" spans="1:9">
      <c r="A42" s="10">
        <f>[1]quarterly!A98</f>
        <v>41699</v>
      </c>
      <c r="B42" s="38">
        <f>quarterly!E98</f>
        <v>119616</v>
      </c>
      <c r="C42" s="39">
        <f t="shared" si="0"/>
        <v>6.4995192136472202</v>
      </c>
      <c r="F42" s="82">
        <v>2014</v>
      </c>
      <c r="G42" s="11" t="s">
        <v>136</v>
      </c>
      <c r="H42" s="40">
        <f>C42</f>
        <v>6.4995192136472202</v>
      </c>
      <c r="I42" s="11"/>
    </row>
    <row r="43" spans="1:9">
      <c r="A43" s="10">
        <f>[1]quarterly!A99</f>
        <v>41791</v>
      </c>
      <c r="B43" s="38">
        <f>quarterly!E99</f>
        <v>125151</v>
      </c>
      <c r="C43" s="39">
        <f t="shared" si="0"/>
        <v>4.0600991119832397</v>
      </c>
      <c r="F43" s="82"/>
      <c r="G43" s="11" t="s">
        <v>137</v>
      </c>
      <c r="H43" s="40">
        <f t="shared" ref="H43:H53" si="1">C43</f>
        <v>4.0600991119832397</v>
      </c>
      <c r="I43" s="11"/>
    </row>
    <row r="44" spans="1:9">
      <c r="A44" s="10">
        <f>[1]quarterly!A100</f>
        <v>41883</v>
      </c>
      <c r="B44" s="38">
        <f>quarterly!E100</f>
        <v>128687</v>
      </c>
      <c r="C44" s="39">
        <f t="shared" si="0"/>
        <v>4.0021012647997845</v>
      </c>
      <c r="F44" s="82"/>
      <c r="G44" s="11" t="s">
        <v>138</v>
      </c>
      <c r="H44" s="40">
        <f t="shared" si="1"/>
        <v>4.0021012647997845</v>
      </c>
      <c r="I44" s="11"/>
    </row>
    <row r="45" spans="1:9">
      <c r="A45" s="10">
        <f>[1]quarterly!A101</f>
        <v>41974</v>
      </c>
      <c r="B45" s="38">
        <f>quarterly!E101</f>
        <v>142074</v>
      </c>
      <c r="C45" s="39">
        <f t="shared" si="0"/>
        <v>3.3175286520449099</v>
      </c>
      <c r="F45" s="82"/>
      <c r="G45" s="11" t="s">
        <v>139</v>
      </c>
      <c r="H45" s="40">
        <f t="shared" si="1"/>
        <v>3.3175286520449099</v>
      </c>
      <c r="I45" s="11"/>
    </row>
    <row r="46" spans="1:9">
      <c r="A46" s="10">
        <f>[1]quarterly!A102</f>
        <v>42064</v>
      </c>
      <c r="B46" s="38">
        <f>quarterly!E102</f>
        <v>122705</v>
      </c>
      <c r="C46" s="39">
        <f t="shared" si="0"/>
        <v>2.5824304440877466</v>
      </c>
      <c r="F46" s="82">
        <v>2015</v>
      </c>
      <c r="G46" s="11" t="s">
        <v>136</v>
      </c>
      <c r="H46" s="40">
        <f t="shared" si="1"/>
        <v>2.5824304440877466</v>
      </c>
      <c r="I46" s="41"/>
    </row>
    <row r="47" spans="1:9">
      <c r="A47" s="10">
        <f>[1]quarterly!A103</f>
        <v>42156</v>
      </c>
      <c r="B47" s="38">
        <f>quarterly!E103</f>
        <v>128777</v>
      </c>
      <c r="C47" s="39">
        <f t="shared" si="0"/>
        <v>2.8973000615256872</v>
      </c>
      <c r="F47" s="82"/>
      <c r="G47" s="11" t="s">
        <v>137</v>
      </c>
      <c r="H47" s="40">
        <f t="shared" si="1"/>
        <v>2.8973000615256872</v>
      </c>
      <c r="I47" s="41"/>
    </row>
    <row r="48" spans="1:9">
      <c r="A48" s="10">
        <f>[1]quarterly!A104</f>
        <v>42248</v>
      </c>
      <c r="B48" s="38">
        <f>quarterly!E104</f>
        <v>132810</v>
      </c>
      <c r="C48" s="39">
        <f t="shared" si="0"/>
        <v>3.2038978296176079</v>
      </c>
      <c r="F48" s="82"/>
      <c r="G48" s="11" t="s">
        <v>138</v>
      </c>
      <c r="H48" s="40">
        <f t="shared" si="1"/>
        <v>3.2038978296176079</v>
      </c>
      <c r="I48" s="41"/>
    </row>
    <row r="49" spans="1:9">
      <c r="A49" s="10">
        <f>[1]quarterly!A105</f>
        <v>42339</v>
      </c>
      <c r="B49" s="38">
        <f>quarterly!E105</f>
        <v>146970</v>
      </c>
      <c r="C49" s="39">
        <f t="shared" si="0"/>
        <v>3.446091473457491</v>
      </c>
      <c r="F49" s="82"/>
      <c r="G49" s="11" t="s">
        <v>139</v>
      </c>
      <c r="H49" s="40">
        <f t="shared" si="1"/>
        <v>3.446091473457491</v>
      </c>
      <c r="I49" s="41"/>
    </row>
    <row r="50" spans="1:9">
      <c r="A50" s="10">
        <f>[1]quarterly!A106</f>
        <v>42430</v>
      </c>
      <c r="B50" s="38">
        <f>quarterly!E106</f>
        <v>125790</v>
      </c>
      <c r="C50" s="39">
        <f t="shared" ref="C50:C53" si="2">100*(B50/B46-1)</f>
        <v>2.5141599771810519</v>
      </c>
      <c r="F50" s="82">
        <v>2016</v>
      </c>
      <c r="G50" s="11" t="s">
        <v>136</v>
      </c>
      <c r="H50" s="40">
        <f t="shared" si="1"/>
        <v>2.5141599771810519</v>
      </c>
      <c r="I50" s="41"/>
    </row>
    <row r="51" spans="1:9">
      <c r="A51" s="10">
        <f>[1]quarterly!A107</f>
        <v>42522</v>
      </c>
      <c r="B51" s="38">
        <f>quarterly!E107</f>
        <v>131920</v>
      </c>
      <c r="C51" s="39">
        <f t="shared" si="2"/>
        <v>2.4406532222368993</v>
      </c>
      <c r="F51" s="82"/>
      <c r="G51" s="11" t="s">
        <v>137</v>
      </c>
      <c r="H51" s="40">
        <f t="shared" si="1"/>
        <v>2.4406532222368993</v>
      </c>
      <c r="I51" s="41"/>
    </row>
    <row r="52" spans="1:9">
      <c r="A52" s="10">
        <f>[1]quarterly!A108</f>
        <v>42614</v>
      </c>
      <c r="B52" s="38">
        <f>quarterly!E108</f>
        <v>134502</v>
      </c>
      <c r="C52" s="39">
        <f t="shared" si="2"/>
        <v>1.2740004517732162</v>
      </c>
      <c r="F52" s="82"/>
      <c r="G52" s="11" t="s">
        <v>138</v>
      </c>
      <c r="H52" s="40">
        <f t="shared" si="1"/>
        <v>1.2740004517732162</v>
      </c>
      <c r="I52" s="41"/>
    </row>
    <row r="53" spans="1:9">
      <c r="A53" s="10">
        <f>[1]quarterly!A109</f>
        <v>42705</v>
      </c>
      <c r="B53" s="38">
        <f>quarterly!E109</f>
        <v>149463</v>
      </c>
      <c r="C53" s="39">
        <f t="shared" si="2"/>
        <v>1.6962645437844426</v>
      </c>
      <c r="F53" s="82"/>
      <c r="G53" s="11" t="s">
        <v>139</v>
      </c>
      <c r="H53" s="40">
        <f t="shared" si="1"/>
        <v>1.6962645437844426</v>
      </c>
      <c r="I53" s="41">
        <f>H53</f>
        <v>1.6962645437844426</v>
      </c>
    </row>
    <row r="54" spans="1:9">
      <c r="A54" s="10">
        <f>[1]quarterly!A110</f>
        <v>42795</v>
      </c>
      <c r="B54" s="38">
        <f>quarterly!E110</f>
        <v>127262</v>
      </c>
      <c r="C54" s="39">
        <f t="shared" ref="C54" si="3">100*(B54/B50-1)</f>
        <v>1.1702043087685743</v>
      </c>
      <c r="F54" s="82">
        <v>2017</v>
      </c>
      <c r="G54" s="11" t="s">
        <v>136</v>
      </c>
      <c r="H54" s="40"/>
      <c r="I54" s="41">
        <v>2.4</v>
      </c>
    </row>
    <row r="55" spans="1:9">
      <c r="A55" s="10">
        <f>[1]quarterly!A111</f>
        <v>42887</v>
      </c>
      <c r="B55" s="38">
        <f>quarterly!E111</f>
        <v>133597</v>
      </c>
      <c r="C55" s="39">
        <f t="shared" ref="C55" si="4">100*(B55/B51-1)</f>
        <v>1.271224984839292</v>
      </c>
      <c r="F55" s="82"/>
      <c r="G55" s="11" t="s">
        <v>137</v>
      </c>
      <c r="H55" s="40"/>
      <c r="I55" s="41">
        <v>2.7</v>
      </c>
    </row>
    <row r="56" spans="1:9">
      <c r="F56" s="82"/>
      <c r="G56" s="11" t="s">
        <v>138</v>
      </c>
      <c r="H56" s="40"/>
      <c r="I56" s="41">
        <v>3.6</v>
      </c>
    </row>
    <row r="57" spans="1:9">
      <c r="F57" s="82"/>
      <c r="G57" s="11" t="s">
        <v>139</v>
      </c>
      <c r="H57" s="40"/>
      <c r="I57" s="41">
        <v>3.4</v>
      </c>
    </row>
  </sheetData>
  <mergeCells count="4">
    <mergeCell ref="F42:F45"/>
    <mergeCell ref="F46:F49"/>
    <mergeCell ref="F50:F53"/>
    <mergeCell ref="F54:F5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A1:U51"/>
  <sheetViews>
    <sheetView zoomScale="80" zoomScaleNormal="80" workbookViewId="0">
      <selection activeCell="O4" sqref="O4"/>
    </sheetView>
  </sheetViews>
  <sheetFormatPr defaultRowHeight="15"/>
  <cols>
    <col min="2" max="2" width="12.5703125" customWidth="1"/>
    <col min="3" max="3" width="9.28515625" bestFit="1" customWidth="1"/>
  </cols>
  <sheetData>
    <row r="1" spans="1:15" ht="18.75">
      <c r="B1" s="42" t="s">
        <v>150</v>
      </c>
    </row>
    <row r="3" spans="1:15">
      <c r="B3" s="11"/>
      <c r="C3" s="43">
        <v>41699</v>
      </c>
      <c r="D3" s="43">
        <v>41791</v>
      </c>
      <c r="E3" s="43">
        <v>41883</v>
      </c>
      <c r="F3" s="43">
        <v>41974</v>
      </c>
      <c r="G3" s="43">
        <v>42064</v>
      </c>
      <c r="H3" s="43">
        <v>42156</v>
      </c>
      <c r="I3" s="43">
        <v>42248</v>
      </c>
      <c r="J3" s="43">
        <v>42339</v>
      </c>
      <c r="K3" s="43">
        <v>42430</v>
      </c>
      <c r="L3" s="43">
        <v>42522</v>
      </c>
      <c r="M3" s="43">
        <v>42614</v>
      </c>
      <c r="N3" s="43">
        <v>42705</v>
      </c>
      <c r="O3" s="43">
        <v>42795</v>
      </c>
    </row>
    <row r="4" spans="1:15">
      <c r="B4" s="45" t="s">
        <v>2</v>
      </c>
      <c r="C4" s="41">
        <f>100*(INDEX(quarterly!$E:$P,MATCH(crec_trim!C$3,quarterly!$A:$A,0),MATCH(crec_trim!$B4,quarterly!$E$1:$P$1,0))/INDEX(quarterly!$E:$P,MATCH(crec_trim!C$3,quarterly!$A:$A,0)-4,MATCH(crec_trim!$B4,quarterly!$E$1:$P$1,0))-1)</f>
        <v>6.4995192136472202</v>
      </c>
      <c r="D4" s="41">
        <f>100*(INDEX(quarterly!$E:$P,MATCH(crec_trim!D$3,quarterly!$A:$A,0),MATCH(crec_trim!$B4,quarterly!$E$1:$P$1,0))/INDEX(quarterly!$E:$P,MATCH(crec_trim!D$3,quarterly!$A:$A,0)-4,MATCH(crec_trim!$B4,quarterly!$E$1:$P$1,0))-1)</f>
        <v>4.0600991119832397</v>
      </c>
      <c r="E4" s="41">
        <f>100*(INDEX(quarterly!$E:$P,MATCH(crec_trim!E$3,quarterly!$A:$A,0),MATCH(crec_trim!$B4,quarterly!$E$1:$P$1,0))/INDEX(quarterly!$E:$P,MATCH(crec_trim!E$3,quarterly!$A:$A,0)-4,MATCH(crec_trim!$B4,quarterly!$E$1:$P$1,0))-1)</f>
        <v>4.0021012647997845</v>
      </c>
      <c r="F4" s="41">
        <f>100*(INDEX(quarterly!$E:$P,MATCH(crec_trim!F$3,quarterly!$A:$A,0),MATCH(crec_trim!$B4,quarterly!$E$1:$P$1,0))/INDEX(quarterly!$E:$P,MATCH(crec_trim!F$3,quarterly!$A:$A,0)-4,MATCH(crec_trim!$B4,quarterly!$E$1:$P$1,0))-1)</f>
        <v>3.3175286520449099</v>
      </c>
      <c r="G4" s="41">
        <f>100*(INDEX(quarterly!$E:$P,MATCH(crec_trim!G$3,quarterly!$A:$A,0),MATCH(crec_trim!$B4,quarterly!$E$1:$P$1,0))/INDEX(quarterly!$E:$P,MATCH(crec_trim!G$3,quarterly!$A:$A,0)-4,MATCH(crec_trim!$B4,quarterly!$E$1:$P$1,0))-1)</f>
        <v>2.5824304440877466</v>
      </c>
      <c r="H4" s="41">
        <f>100*(INDEX(quarterly!$E:$P,MATCH(crec_trim!H$3,quarterly!$A:$A,0),MATCH(crec_trim!$B4,quarterly!$E$1:$P$1,0))/INDEX(quarterly!$E:$P,MATCH(crec_trim!H$3,quarterly!$A:$A,0)-4,MATCH(crec_trim!$B4,quarterly!$E$1:$P$1,0))-1)</f>
        <v>2.8973000615256872</v>
      </c>
      <c r="I4" s="41">
        <f>100*(INDEX(quarterly!$E:$P,MATCH(crec_trim!I$3,quarterly!$A:$A,0),MATCH(crec_trim!$B4,quarterly!$E$1:$P$1,0))/INDEX(quarterly!$E:$P,MATCH(crec_trim!I$3,quarterly!$A:$A,0)-4,MATCH(crec_trim!$B4,quarterly!$E$1:$P$1,0))-1)</f>
        <v>3.2038978296176079</v>
      </c>
      <c r="J4" s="41">
        <f>100*(INDEX(quarterly!$E:$P,MATCH(crec_trim!J$3,quarterly!$A:$A,0),MATCH(crec_trim!$B4,quarterly!$E$1:$P$1,0))/INDEX(quarterly!$E:$P,MATCH(crec_trim!J$3,quarterly!$A:$A,0)-4,MATCH(crec_trim!$B4,quarterly!$E$1:$P$1,0))-1)</f>
        <v>3.446091473457491</v>
      </c>
      <c r="K4" s="41">
        <f>100*(INDEX(quarterly!$E:$P,MATCH(crec_trim!K$3,quarterly!$A:$A,0),MATCH(crec_trim!$B4,quarterly!$E$1:$P$1,0))/INDEX(quarterly!$E:$P,MATCH(crec_trim!K$3,quarterly!$A:$A,0)-4,MATCH(crec_trim!$B4,quarterly!$E$1:$P$1,0))-1)</f>
        <v>2.5141599771810519</v>
      </c>
      <c r="L4" s="41">
        <f>100*(INDEX(quarterly!$E:$P,MATCH(crec_trim!L$3,quarterly!$A:$A,0),MATCH(crec_trim!$B4,quarterly!$E$1:$P$1,0))/INDEX(quarterly!$E:$P,MATCH(crec_trim!L$3,quarterly!$A:$A,0)-4,MATCH(crec_trim!$B4,quarterly!$E$1:$P$1,0))-1)</f>
        <v>2.4406532222368993</v>
      </c>
      <c r="M4" s="41">
        <f>100*(INDEX(quarterly!$E:$P,MATCH(crec_trim!M$3,quarterly!$A:$A,0),MATCH(crec_trim!$B4,quarterly!$E$1:$P$1,0))/INDEX(quarterly!$E:$P,MATCH(crec_trim!M$3,quarterly!$A:$A,0)-4,MATCH(crec_trim!$B4,quarterly!$E$1:$P$1,0))-1)</f>
        <v>1.2740004517732162</v>
      </c>
      <c r="N4" s="41">
        <f>100*(INDEX(quarterly!$E:$P,MATCH(crec_trim!N$3,quarterly!$A:$A,0),MATCH(crec_trim!$B4,quarterly!$E$1:$P$1,0))/INDEX(quarterly!$E:$P,MATCH(crec_trim!N$3,quarterly!$A:$A,0)-4,MATCH(crec_trim!$B4,quarterly!$E$1:$P$1,0))-1)</f>
        <v>1.6962645437844426</v>
      </c>
      <c r="O4" s="41">
        <f>100*(INDEX(quarterly!$E:$P,MATCH(crec_trim!O$3,quarterly!$A:$A,0),MATCH(crec_trim!$B4,quarterly!$E$1:$P$1,0))/INDEX(quarterly!$E:$P,MATCH(crec_trim!O$3,quarterly!$A:$A,0)-4,MATCH(crec_trim!$B4,quarterly!$E$1:$P$1,0))-1)</f>
        <v>1.1702043087685743</v>
      </c>
    </row>
    <row r="5" spans="1:15">
      <c r="A5" s="48" t="s">
        <v>152</v>
      </c>
      <c r="B5" s="45" t="s">
        <v>3</v>
      </c>
      <c r="C5" s="41">
        <f>100*(INDEX(quarterly!$E:$P,MATCH(crec_trim!C$3,quarterly!$A:$A,0),MATCH(crec_trim!$B5,quarterly!$E$1:$P$1,0))/INDEX(quarterly!$E:$P,MATCH(crec_trim!C$3,quarterly!$A:$A,0)-4,MATCH(crec_trim!$B5,quarterly!$E$1:$P$1,0))-1)</f>
        <v>3.9824024483550158</v>
      </c>
      <c r="D5" s="41">
        <f>100*(INDEX(quarterly!$E:$P,MATCH(crec_trim!D$3,quarterly!$A:$A,0),MATCH(crec_trim!$B5,quarterly!$E$1:$P$1,0))/INDEX(quarterly!$E:$P,MATCH(crec_trim!D$3,quarterly!$A:$A,0)-4,MATCH(crec_trim!$B5,quarterly!$E$1:$P$1,0))-1)</f>
        <v>3.962150343059645</v>
      </c>
      <c r="E5" s="41">
        <f>100*(INDEX(quarterly!$E:$P,MATCH(crec_trim!E$3,quarterly!$A:$A,0),MATCH(crec_trim!$B5,quarterly!$E$1:$P$1,0))/INDEX(quarterly!$E:$P,MATCH(crec_trim!E$3,quarterly!$A:$A,0)-4,MATCH(crec_trim!$B5,quarterly!$E$1:$P$1,0))-1)</f>
        <v>4.0183081201750959</v>
      </c>
      <c r="F5" s="41">
        <f>100*(INDEX(quarterly!$E:$P,MATCH(crec_trim!F$3,quarterly!$A:$A,0),MATCH(crec_trim!$B5,quarterly!$E$1:$P$1,0))/INDEX(quarterly!$E:$P,MATCH(crec_trim!F$3,quarterly!$A:$A,0)-4,MATCH(crec_trim!$B5,quarterly!$E$1:$P$1,0))-1)</f>
        <v>5.0972767464612545</v>
      </c>
      <c r="G5" s="41">
        <f>100*(INDEX(quarterly!$E:$P,MATCH(crec_trim!G$3,quarterly!$A:$A,0),MATCH(crec_trim!$B5,quarterly!$E$1:$P$1,0))/INDEX(quarterly!$E:$P,MATCH(crec_trim!G$3,quarterly!$A:$A,0)-4,MATCH(crec_trim!$B5,quarterly!$E$1:$P$1,0))-1)</f>
        <v>3.9929852961014367</v>
      </c>
      <c r="H5" s="41">
        <f>100*(INDEX(quarterly!$E:$P,MATCH(crec_trim!H$3,quarterly!$A:$A,0),MATCH(crec_trim!$B5,quarterly!$E$1:$P$1,0))/INDEX(quarterly!$E:$P,MATCH(crec_trim!H$3,quarterly!$A:$A,0)-4,MATCH(crec_trim!$B5,quarterly!$E$1:$P$1,0))-1)</f>
        <v>3.0919486045134281</v>
      </c>
      <c r="I5" s="41">
        <f>100*(INDEX(quarterly!$E:$P,MATCH(crec_trim!I$3,quarterly!$A:$A,0),MATCH(crec_trim!$B5,quarterly!$E$1:$P$1,0))/INDEX(quarterly!$E:$P,MATCH(crec_trim!I$3,quarterly!$A:$A,0)-4,MATCH(crec_trim!$B5,quarterly!$E$1:$P$1,0))-1)</f>
        <v>3.7611653977579262</v>
      </c>
      <c r="J5" s="41">
        <f>100*(INDEX(quarterly!$E:$P,MATCH(crec_trim!J$3,quarterly!$A:$A,0),MATCH(crec_trim!$B5,quarterly!$E$1:$P$1,0))/INDEX(quarterly!$E:$P,MATCH(crec_trim!J$3,quarterly!$A:$A,0)-4,MATCH(crec_trim!$B5,quarterly!$E$1:$P$1,0))-1)</f>
        <v>1.9913981028692573</v>
      </c>
      <c r="K5" s="41">
        <f>100*(INDEX(quarterly!$E:$P,MATCH(crec_trim!K$3,quarterly!$A:$A,0),MATCH(crec_trim!$B5,quarterly!$E$1:$P$1,0))/INDEX(quarterly!$E:$P,MATCH(crec_trim!K$3,quarterly!$A:$A,0)-4,MATCH(crec_trim!$B5,quarterly!$E$1:$P$1,0))-1)</f>
        <v>2.7559287255745968</v>
      </c>
      <c r="L5" s="41">
        <f>100*(INDEX(quarterly!$E:$P,MATCH(crec_trim!L$3,quarterly!$A:$A,0),MATCH(crec_trim!$B5,quarterly!$E$1:$P$1,0))/INDEX(quarterly!$E:$P,MATCH(crec_trim!L$3,quarterly!$A:$A,0)-4,MATCH(crec_trim!$B5,quarterly!$E$1:$P$1,0))-1)</f>
        <v>2.1350936228587525</v>
      </c>
      <c r="M5" s="41">
        <f>100*(INDEX(quarterly!$E:$P,MATCH(crec_trim!M$3,quarterly!$A:$A,0),MATCH(crec_trim!$B5,quarterly!$E$1:$P$1,0))/INDEX(quarterly!$E:$P,MATCH(crec_trim!M$3,quarterly!$A:$A,0)-4,MATCH(crec_trim!$B5,quarterly!$E$1:$P$1,0))-1)</f>
        <v>1.1092879757805374</v>
      </c>
      <c r="N5" s="41">
        <f>100*(INDEX(quarterly!$E:$P,MATCH(crec_trim!N$3,quarterly!$A:$A,0),MATCH(crec_trim!$B5,quarterly!$E$1:$P$1,0))/INDEX(quarterly!$E:$P,MATCH(crec_trim!N$3,quarterly!$A:$A,0)-4,MATCH(crec_trim!$B5,quarterly!$E$1:$P$1,0))-1)</f>
        <v>2.3337762116573346</v>
      </c>
      <c r="O5" s="41">
        <f>100*(INDEX(quarterly!$E:$P,MATCH(crec_trim!O$3,quarterly!$A:$A,0),MATCH(crec_trim!$B5,quarterly!$E$1:$P$1,0))/INDEX(quarterly!$E:$P,MATCH(crec_trim!O$3,quarterly!$A:$A,0)-4,MATCH(crec_trim!$B5,quarterly!$E$1:$P$1,0))-1)</f>
        <v>1.4402772677194253</v>
      </c>
    </row>
    <row r="6" spans="1:15">
      <c r="A6" s="48" t="s">
        <v>153</v>
      </c>
      <c r="B6" s="45" t="s">
        <v>9</v>
      </c>
      <c r="C6" s="41">
        <f>100*(INDEX(quarterly!$E:$P,MATCH(crec_trim!C$3,quarterly!$A:$A,0),MATCH(crec_trim!$B6,quarterly!$E$1:$P$1,0))/INDEX(quarterly!$E:$P,MATCH(crec_trim!C$3,quarterly!$A:$A,0)-4,MATCH(crec_trim!$B6,quarterly!$E$1:$P$1,0))-1)</f>
        <v>7.8335795174790723</v>
      </c>
      <c r="D6" s="41">
        <f>100*(INDEX(quarterly!$E:$P,MATCH(crec_trim!D$3,quarterly!$A:$A,0),MATCH(crec_trim!$B6,quarterly!$E$1:$P$1,0))/INDEX(quarterly!$E:$P,MATCH(crec_trim!D$3,quarterly!$A:$A,0)-4,MATCH(crec_trim!$B6,quarterly!$E$1:$P$1,0))-1)</f>
        <v>4.6927799723954111</v>
      </c>
      <c r="E6" s="41">
        <f>100*(INDEX(quarterly!$E:$P,MATCH(crec_trim!E$3,quarterly!$A:$A,0),MATCH(crec_trim!$B6,quarterly!$E$1:$P$1,0))/INDEX(quarterly!$E:$P,MATCH(crec_trim!E$3,quarterly!$A:$A,0)-4,MATCH(crec_trim!$B6,quarterly!$E$1:$P$1,0))-1)</f>
        <v>3.7772803581421321</v>
      </c>
      <c r="F6" s="41">
        <f>100*(INDEX(quarterly!$E:$P,MATCH(crec_trim!F$3,quarterly!$A:$A,0),MATCH(crec_trim!$B6,quarterly!$E$1:$P$1,0))/INDEX(quarterly!$E:$P,MATCH(crec_trim!F$3,quarterly!$A:$A,0)-4,MATCH(crec_trim!$B6,quarterly!$E$1:$P$1,0))-1)</f>
        <v>2.8862867075290399</v>
      </c>
      <c r="G6" s="41">
        <f>100*(INDEX(quarterly!$E:$P,MATCH(crec_trim!G$3,quarterly!$A:$A,0),MATCH(crec_trim!$B6,quarterly!$E$1:$P$1,0))/INDEX(quarterly!$E:$P,MATCH(crec_trim!G$3,quarterly!$A:$A,0)-4,MATCH(crec_trim!$B6,quarterly!$E$1:$P$1,0))-1)</f>
        <v>4.2692114515318957</v>
      </c>
      <c r="H6" s="41">
        <f>100*(INDEX(quarterly!$E:$P,MATCH(crec_trim!H$3,quarterly!$A:$A,0),MATCH(crec_trim!$B6,quarterly!$E$1:$P$1,0))/INDEX(quarterly!$E:$P,MATCH(crec_trim!H$3,quarterly!$A:$A,0)-4,MATCH(crec_trim!$B6,quarterly!$E$1:$P$1,0))-1)</f>
        <v>4.5869891348820246</v>
      </c>
      <c r="I6" s="41">
        <f>100*(INDEX(quarterly!$E:$P,MATCH(crec_trim!I$3,quarterly!$A:$A,0),MATCH(crec_trim!$B6,quarterly!$E$1:$P$1,0))/INDEX(quarterly!$E:$P,MATCH(crec_trim!I$3,quarterly!$A:$A,0)-4,MATCH(crec_trim!$B6,quarterly!$E$1:$P$1,0))-1)</f>
        <v>5.5944998651927813</v>
      </c>
      <c r="J6" s="41">
        <f>100*(INDEX(quarterly!$E:$P,MATCH(crec_trim!J$3,quarterly!$A:$A,0),MATCH(crec_trim!$B6,quarterly!$E$1:$P$1,0))/INDEX(quarterly!$E:$P,MATCH(crec_trim!J$3,quarterly!$A:$A,0)-4,MATCH(crec_trim!$B6,quarterly!$E$1:$P$1,0))-1)</f>
        <v>5.3349931089672342</v>
      </c>
      <c r="K6" s="41">
        <f>100*(INDEX(quarterly!$E:$P,MATCH(crec_trim!K$3,quarterly!$A:$A,0),MATCH(crec_trim!$B6,quarterly!$E$1:$P$1,0))/INDEX(quarterly!$E:$P,MATCH(crec_trim!K$3,quarterly!$A:$A,0)-4,MATCH(crec_trim!$B6,quarterly!$E$1:$P$1,0))-1)</f>
        <v>3.8272902434752121</v>
      </c>
      <c r="L6" s="41">
        <f>100*(INDEX(quarterly!$E:$P,MATCH(crec_trim!L$3,quarterly!$A:$A,0),MATCH(crec_trim!$B6,quarterly!$E$1:$P$1,0))/INDEX(quarterly!$E:$P,MATCH(crec_trim!L$3,quarterly!$A:$A,0)-4,MATCH(crec_trim!$B6,quarterly!$E$1:$P$1,0))-1)</f>
        <v>2.9948709032426413</v>
      </c>
      <c r="M6" s="41">
        <f>100*(INDEX(quarterly!$E:$P,MATCH(crec_trim!M$3,quarterly!$A:$A,0),MATCH(crec_trim!$B6,quarterly!$E$1:$P$1,0))/INDEX(quarterly!$E:$P,MATCH(crec_trim!M$3,quarterly!$A:$A,0)-4,MATCH(crec_trim!$B6,quarterly!$E$1:$P$1,0))-1)</f>
        <v>0.23405251287289541</v>
      </c>
      <c r="N6" s="41">
        <f>100*(INDEX(quarterly!$E:$P,MATCH(crec_trim!N$3,quarterly!$A:$A,0),MATCH(crec_trim!$B6,quarterly!$E$1:$P$1,0))/INDEX(quarterly!$E:$P,MATCH(crec_trim!N$3,quarterly!$A:$A,0)-4,MATCH(crec_trim!$B6,quarterly!$E$1:$P$1,0))-1)</f>
        <v>0.39674165365297664</v>
      </c>
      <c r="O6" s="41">
        <f>100*(INDEX(quarterly!$E:$P,MATCH(crec_trim!O$3,quarterly!$A:$A,0),MATCH(crec_trim!$B6,quarterly!$E$1:$P$1,0))/INDEX(quarterly!$E:$P,MATCH(crec_trim!O$3,quarterly!$A:$A,0)-4,MATCH(crec_trim!$B6,quarterly!$E$1:$P$1,0))-1)</f>
        <v>2.6191480388021882</v>
      </c>
    </row>
    <row r="7" spans="1:15">
      <c r="A7" s="48" t="s">
        <v>154</v>
      </c>
      <c r="B7" s="45" t="s">
        <v>10</v>
      </c>
      <c r="C7" s="41">
        <f>100*(INDEX(quarterly!$E:$P,MATCH(crec_trim!C$3,quarterly!$A:$A,0),MATCH(crec_trim!$B7,quarterly!$E$1:$P$1,0))/INDEX(quarterly!$E:$P,MATCH(crec_trim!C$3,quarterly!$A:$A,0)-4,MATCH(crec_trim!$B7,quarterly!$E$1:$P$1,0))-1)</f>
        <v>14.439412819499742</v>
      </c>
      <c r="D7" s="41">
        <f>100*(INDEX(quarterly!$E:$P,MATCH(crec_trim!D$3,quarterly!$A:$A,0),MATCH(crec_trim!$B7,quarterly!$E$1:$P$1,0))/INDEX(quarterly!$E:$P,MATCH(crec_trim!D$3,quarterly!$A:$A,0)-4,MATCH(crec_trim!$B7,quarterly!$E$1:$P$1,0))-1)</f>
        <v>14.600379461638791</v>
      </c>
      <c r="E7" s="41">
        <f>100*(INDEX(quarterly!$E:$P,MATCH(crec_trim!E$3,quarterly!$A:$A,0),MATCH(crec_trim!$B7,quarterly!$E$1:$P$1,0))/INDEX(quarterly!$E:$P,MATCH(crec_trim!E$3,quarterly!$A:$A,0)-4,MATCH(crec_trim!$B7,quarterly!$E$1:$P$1,0))-1)</f>
        <v>10.37989915195967</v>
      </c>
      <c r="F7" s="41">
        <f>100*(INDEX(quarterly!$E:$P,MATCH(crec_trim!F$3,quarterly!$A:$A,0),MATCH(crec_trim!$B7,quarterly!$E$1:$P$1,0))/INDEX(quarterly!$E:$P,MATCH(crec_trim!F$3,quarterly!$A:$A,0)-4,MATCH(crec_trim!$B7,quarterly!$E$1:$P$1,0))-1)</f>
        <v>7.3974670804327847</v>
      </c>
      <c r="G7" s="41">
        <f>100*(INDEX(quarterly!$E:$P,MATCH(crec_trim!G$3,quarterly!$A:$A,0),MATCH(crec_trim!$B7,quarterly!$E$1:$P$1,0))/INDEX(quarterly!$E:$P,MATCH(crec_trim!G$3,quarterly!$A:$A,0)-4,MATCH(crec_trim!$B7,quarterly!$E$1:$P$1,0))-1)</f>
        <v>3.1895681733680403</v>
      </c>
      <c r="H7" s="41">
        <f>100*(INDEX(quarterly!$E:$P,MATCH(crec_trim!H$3,quarterly!$A:$A,0),MATCH(crec_trim!$B7,quarterly!$E$1:$P$1,0))/INDEX(quarterly!$E:$P,MATCH(crec_trim!H$3,quarterly!$A:$A,0)-4,MATCH(crec_trim!$B7,quarterly!$E$1:$P$1,0))-1)</f>
        <v>0.36474635900354269</v>
      </c>
      <c r="I7" s="41">
        <f>100*(INDEX(quarterly!$E:$P,MATCH(crec_trim!I$3,quarterly!$A:$A,0),MATCH(crec_trim!$B7,quarterly!$E$1:$P$1,0))/INDEX(quarterly!$E:$P,MATCH(crec_trim!I$3,quarterly!$A:$A,0)-4,MATCH(crec_trim!$B7,quarterly!$E$1:$P$1,0))-1)</f>
        <v>1.931113245256566</v>
      </c>
      <c r="J7" s="41">
        <f>100*(INDEX(quarterly!$E:$P,MATCH(crec_trim!J$3,quarterly!$A:$A,0),MATCH(crec_trim!$B7,quarterly!$E$1:$P$1,0))/INDEX(quarterly!$E:$P,MATCH(crec_trim!J$3,quarterly!$A:$A,0)-4,MATCH(crec_trim!$B7,quarterly!$E$1:$P$1,0))-1)</f>
        <v>-0.67161265130808445</v>
      </c>
      <c r="K7" s="41">
        <f>100*(INDEX(quarterly!$E:$P,MATCH(crec_trim!K$3,quarterly!$A:$A,0),MATCH(crec_trim!$B7,quarterly!$E$1:$P$1,0))/INDEX(quarterly!$E:$P,MATCH(crec_trim!K$3,quarterly!$A:$A,0)-4,MATCH(crec_trim!$B7,quarterly!$E$1:$P$1,0))-1)</f>
        <v>-4.0715480633123136</v>
      </c>
      <c r="L7" s="41">
        <f>100*(INDEX(quarterly!$E:$P,MATCH(crec_trim!L$3,quarterly!$A:$A,0),MATCH(crec_trim!$B7,quarterly!$E$1:$P$1,0))/INDEX(quarterly!$E:$P,MATCH(crec_trim!L$3,quarterly!$A:$A,0)-4,MATCH(crec_trim!$B7,quarterly!$E$1:$P$1,0))-1)</f>
        <v>-4.6858085468323152</v>
      </c>
      <c r="M7" s="41">
        <f>100*(INDEX(quarterly!$E:$P,MATCH(crec_trim!M$3,quarterly!$A:$A,0),MATCH(crec_trim!$B7,quarterly!$E$1:$P$1,0))/INDEX(quarterly!$E:$P,MATCH(crec_trim!M$3,quarterly!$A:$A,0)-4,MATCH(crec_trim!$B7,quarterly!$E$1:$P$1,0))-1)</f>
        <v>-6.1877721473861165</v>
      </c>
      <c r="N7" s="41">
        <f>100*(INDEX(quarterly!$E:$P,MATCH(crec_trim!N$3,quarterly!$A:$A,0),MATCH(crec_trim!$B7,quarterly!$E$1:$P$1,0))/INDEX(quarterly!$E:$P,MATCH(crec_trim!N$3,quarterly!$A:$A,0)-4,MATCH(crec_trim!$B7,quarterly!$E$1:$P$1,0))-1)</f>
        <v>-3.0924863065754593</v>
      </c>
      <c r="O7" s="41">
        <f>100*(INDEX(quarterly!$E:$P,MATCH(crec_trim!O$3,quarterly!$A:$A,0),MATCH(crec_trim!$B7,quarterly!$E$1:$P$1,0))/INDEX(quarterly!$E:$P,MATCH(crec_trim!O$3,quarterly!$A:$A,0)-4,MATCH(crec_trim!$B7,quarterly!$E$1:$P$1,0))-1)</f>
        <v>-4.292651517183721E-2</v>
      </c>
    </row>
    <row r="8" spans="1:15">
      <c r="A8" s="48" t="s">
        <v>155</v>
      </c>
      <c r="B8" s="45" t="s">
        <v>11</v>
      </c>
      <c r="C8" s="41">
        <f>100*(INDEX(quarterly!$E:$P,MATCH(crec_trim!C$3,quarterly!$A:$A,0),MATCH(crec_trim!$B8,quarterly!$E$1:$P$1,0))/INDEX(quarterly!$E:$P,MATCH(crec_trim!C$3,quarterly!$A:$A,0)-4,MATCH(crec_trim!$B8,quarterly!$E$1:$P$1,0))-1)</f>
        <v>3.014139787651593</v>
      </c>
      <c r="D8" s="41">
        <f>100*(INDEX(quarterly!$E:$P,MATCH(crec_trim!D$3,quarterly!$A:$A,0),MATCH(crec_trim!$B8,quarterly!$E$1:$P$1,0))/INDEX(quarterly!$E:$P,MATCH(crec_trim!D$3,quarterly!$A:$A,0)-4,MATCH(crec_trim!$B8,quarterly!$E$1:$P$1,0))-1)</f>
        <v>-11.250535331905787</v>
      </c>
      <c r="E8" s="41">
        <f>100*(INDEX(quarterly!$E:$P,MATCH(crec_trim!E$3,quarterly!$A:$A,0),MATCH(crec_trim!$B8,quarterly!$E$1:$P$1,0))/INDEX(quarterly!$E:$P,MATCH(crec_trim!E$3,quarterly!$A:$A,0)-4,MATCH(crec_trim!$B8,quarterly!$E$1:$P$1,0))-1)</f>
        <v>5.200968523002425</v>
      </c>
      <c r="F8" s="41">
        <f>100*(INDEX(quarterly!$E:$P,MATCH(crec_trim!F$3,quarterly!$A:$A,0),MATCH(crec_trim!$B8,quarterly!$E$1:$P$1,0))/INDEX(quarterly!$E:$P,MATCH(crec_trim!F$3,quarterly!$A:$A,0)-4,MATCH(crec_trim!$B8,quarterly!$E$1:$P$1,0))-1)</f>
        <v>-1.690074906367045</v>
      </c>
      <c r="G8" s="41">
        <f>100*(INDEX(quarterly!$E:$P,MATCH(crec_trim!G$3,quarterly!$A:$A,0),MATCH(crec_trim!$B8,quarterly!$E$1:$P$1,0))/INDEX(quarterly!$E:$P,MATCH(crec_trim!G$3,quarterly!$A:$A,0)-4,MATCH(crec_trim!$B8,quarterly!$E$1:$P$1,0))-1)</f>
        <v>4.8261039468542322</v>
      </c>
      <c r="H8" s="41">
        <f>100*(INDEX(quarterly!$E:$P,MATCH(crec_trim!H$3,quarterly!$A:$A,0),MATCH(crec_trim!$B8,quarterly!$E$1:$P$1,0))/INDEX(quarterly!$E:$P,MATCH(crec_trim!H$3,quarterly!$A:$A,0)-4,MATCH(crec_trim!$B8,quarterly!$E$1:$P$1,0))-1)</f>
        <v>0.33778893017419875</v>
      </c>
      <c r="I8" s="41">
        <f>100*(INDEX(quarterly!$E:$P,MATCH(crec_trim!I$3,quarterly!$A:$A,0),MATCH(crec_trim!$B8,quarterly!$E$1:$P$1,0))/INDEX(quarterly!$E:$P,MATCH(crec_trim!I$3,quarterly!$A:$A,0)-4,MATCH(crec_trim!$B8,quarterly!$E$1:$P$1,0))-1)</f>
        <v>-1.7400110476891939</v>
      </c>
      <c r="J8" s="41">
        <f>100*(INDEX(quarterly!$E:$P,MATCH(crec_trim!J$3,quarterly!$A:$A,0),MATCH(crec_trim!$B8,quarterly!$E$1:$P$1,0))/INDEX(quarterly!$E:$P,MATCH(crec_trim!J$3,quarterly!$A:$A,0)-4,MATCH(crec_trim!$B8,quarterly!$E$1:$P$1,0))-1)</f>
        <v>1.6810324301157253</v>
      </c>
      <c r="K8" s="41">
        <f>100*(INDEX(quarterly!$E:$P,MATCH(crec_trim!K$3,quarterly!$A:$A,0),MATCH(crec_trim!$B8,quarterly!$E$1:$P$1,0))/INDEX(quarterly!$E:$P,MATCH(crec_trim!K$3,quarterly!$A:$A,0)-4,MATCH(crec_trim!$B8,quarterly!$E$1:$P$1,0))-1)</f>
        <v>0.86206896551723755</v>
      </c>
      <c r="L8" s="41">
        <f>100*(INDEX(quarterly!$E:$P,MATCH(crec_trim!L$3,quarterly!$A:$A,0),MATCH(crec_trim!$B8,quarterly!$E$1:$P$1,0))/INDEX(quarterly!$E:$P,MATCH(crec_trim!L$3,quarterly!$A:$A,0)-4,MATCH(crec_trim!$B8,quarterly!$E$1:$P$1,0))-1)</f>
        <v>1.7938729380079899</v>
      </c>
      <c r="M8" s="41">
        <f>100*(INDEX(quarterly!$E:$P,MATCH(crec_trim!M$3,quarterly!$A:$A,0),MATCH(crec_trim!$B8,quarterly!$E$1:$P$1,0))/INDEX(quarterly!$E:$P,MATCH(crec_trim!M$3,quarterly!$A:$A,0)-4,MATCH(crec_trim!$B8,quarterly!$E$1:$P$1,0))-1)</f>
        <v>-3.4526374964864659</v>
      </c>
      <c r="N8" s="41">
        <f>100*(INDEX(quarterly!$E:$P,MATCH(crec_trim!N$3,quarterly!$A:$A,0),MATCH(crec_trim!$B8,quarterly!$E$1:$P$1,0))/INDEX(quarterly!$E:$P,MATCH(crec_trim!N$3,quarterly!$A:$A,0)-4,MATCH(crec_trim!$B8,quarterly!$E$1:$P$1,0))-1)</f>
        <v>-2.8475084301236464</v>
      </c>
      <c r="O8" s="41">
        <f>100*(INDEX(quarterly!$E:$P,MATCH(crec_trim!O$3,quarterly!$A:$A,0),MATCH(crec_trim!$B8,quarterly!$E$1:$P$1,0))/INDEX(quarterly!$E:$P,MATCH(crec_trim!O$3,quarterly!$A:$A,0)-4,MATCH(crec_trim!$B8,quarterly!$E$1:$P$1,0))-1)</f>
        <v>-4.7308847308847319</v>
      </c>
    </row>
    <row r="9" spans="1:15">
      <c r="A9" s="48" t="s">
        <v>156</v>
      </c>
      <c r="B9" s="45" t="s">
        <v>12</v>
      </c>
      <c r="C9" s="41">
        <f>100*(INDEX(quarterly!$E:$P,MATCH(crec_trim!C$3,quarterly!$A:$A,0),MATCH(crec_trim!$B9,quarterly!$E$1:$P$1,0))/INDEX(quarterly!$E:$P,MATCH(crec_trim!C$3,quarterly!$A:$A,0)-4,MATCH(crec_trim!$B9,quarterly!$E$1:$P$1,0))-1)</f>
        <v>7.7160211213869401</v>
      </c>
      <c r="D9" s="41">
        <f>100*(INDEX(quarterly!$E:$P,MATCH(crec_trim!D$3,quarterly!$A:$A,0),MATCH(crec_trim!$B9,quarterly!$E$1:$P$1,0))/INDEX(quarterly!$E:$P,MATCH(crec_trim!D$3,quarterly!$A:$A,0)-4,MATCH(crec_trim!$B9,quarterly!$E$1:$P$1,0))-1)</f>
        <v>4.1917201300382567</v>
      </c>
      <c r="E9" s="41">
        <f>100*(INDEX(quarterly!$E:$P,MATCH(crec_trim!E$3,quarterly!$A:$A,0),MATCH(crec_trim!$B9,quarterly!$E$1:$P$1,0))/INDEX(quarterly!$E:$P,MATCH(crec_trim!E$3,quarterly!$A:$A,0)-4,MATCH(crec_trim!$B9,quarterly!$E$1:$P$1,0))-1)</f>
        <v>7.0632077651952896</v>
      </c>
      <c r="F9" s="41">
        <f>100*(INDEX(quarterly!$E:$P,MATCH(crec_trim!F$3,quarterly!$A:$A,0),MATCH(crec_trim!$B9,quarterly!$E$1:$P$1,0))/INDEX(quarterly!$E:$P,MATCH(crec_trim!F$3,quarterly!$A:$A,0)-4,MATCH(crec_trim!$B9,quarterly!$E$1:$P$1,0))-1)</f>
        <v>12.547175288857915</v>
      </c>
      <c r="G9" s="41">
        <f>100*(INDEX(quarterly!$E:$P,MATCH(crec_trim!G$3,quarterly!$A:$A,0),MATCH(crec_trim!$B9,quarterly!$E$1:$P$1,0))/INDEX(quarterly!$E:$P,MATCH(crec_trim!G$3,quarterly!$A:$A,0)-4,MATCH(crec_trim!$B9,quarterly!$E$1:$P$1,0))-1)</f>
        <v>7.4211555354056324</v>
      </c>
      <c r="H9" s="41">
        <f>100*(INDEX(quarterly!$E:$P,MATCH(crec_trim!H$3,quarterly!$A:$A,0),MATCH(crec_trim!$B9,quarterly!$E$1:$P$1,0))/INDEX(quarterly!$E:$P,MATCH(crec_trim!H$3,quarterly!$A:$A,0)-4,MATCH(crec_trim!$B9,quarterly!$E$1:$P$1,0))-1)</f>
        <v>-1.1735144687430976</v>
      </c>
      <c r="I9" s="41">
        <f>100*(INDEX(quarterly!$E:$P,MATCH(crec_trim!I$3,quarterly!$A:$A,0),MATCH(crec_trim!$B9,quarterly!$E$1:$P$1,0))/INDEX(quarterly!$E:$P,MATCH(crec_trim!I$3,quarterly!$A:$A,0)-4,MATCH(crec_trim!$B9,quarterly!$E$1:$P$1,0))-1)</f>
        <v>5.3236555948301456</v>
      </c>
      <c r="J9" s="41">
        <f>100*(INDEX(quarterly!$E:$P,MATCH(crec_trim!J$3,quarterly!$A:$A,0),MATCH(crec_trim!$B9,quarterly!$E$1:$P$1,0))/INDEX(quarterly!$E:$P,MATCH(crec_trim!J$3,quarterly!$A:$A,0)-4,MATCH(crec_trim!$B9,quarterly!$E$1:$P$1,0))-1)</f>
        <v>-5.360090796533223</v>
      </c>
      <c r="K9" s="41">
        <f>100*(INDEX(quarterly!$E:$P,MATCH(crec_trim!K$3,quarterly!$A:$A,0),MATCH(crec_trim!$B9,quarterly!$E$1:$P$1,0))/INDEX(quarterly!$E:$P,MATCH(crec_trim!K$3,quarterly!$A:$A,0)-4,MATCH(crec_trim!$B9,quarterly!$E$1:$P$1,0))-1)</f>
        <v>-5.8823529411764719</v>
      </c>
      <c r="L9" s="41">
        <f>100*(INDEX(quarterly!$E:$P,MATCH(crec_trim!L$3,quarterly!$A:$A,0),MATCH(crec_trim!$B9,quarterly!$E$1:$P$1,0))/INDEX(quarterly!$E:$P,MATCH(crec_trim!L$3,quarterly!$A:$A,0)-4,MATCH(crec_trim!$B9,quarterly!$E$1:$P$1,0))-1)</f>
        <v>-3.6182280461568572</v>
      </c>
      <c r="M9" s="41">
        <f>100*(INDEX(quarterly!$E:$P,MATCH(crec_trim!M$3,quarterly!$A:$A,0),MATCH(crec_trim!$B9,quarterly!$E$1:$P$1,0))/INDEX(quarterly!$E:$P,MATCH(crec_trim!M$3,quarterly!$A:$A,0)-4,MATCH(crec_trim!$B9,quarterly!$E$1:$P$1,0))-1)</f>
        <v>-10.829020853614802</v>
      </c>
      <c r="N9" s="41">
        <f>100*(INDEX(quarterly!$E:$P,MATCH(crec_trim!N$3,quarterly!$A:$A,0),MATCH(crec_trim!$B9,quarterly!$E$1:$P$1,0))/INDEX(quarterly!$E:$P,MATCH(crec_trim!N$3,quarterly!$A:$A,0)-4,MATCH(crec_trim!$B9,quarterly!$E$1:$P$1,0))-1)</f>
        <v>-4.2109566639411238</v>
      </c>
      <c r="O9" s="41">
        <f>100*(INDEX(quarterly!$E:$P,MATCH(crec_trim!O$3,quarterly!$A:$A,0),MATCH(crec_trim!$B9,quarterly!$E$1:$P$1,0))/INDEX(quarterly!$E:$P,MATCH(crec_trim!O$3,quarterly!$A:$A,0)-4,MATCH(crec_trim!$B9,quarterly!$E$1:$P$1,0))-1)</f>
        <v>-0.36715246636771504</v>
      </c>
    </row>
    <row r="10" spans="1:15">
      <c r="B10" s="45" t="s">
        <v>147</v>
      </c>
      <c r="C10" s="41">
        <f>100*(INDEX(quarterly!$E:$P,MATCH(crec_trim!C$3,quarterly!$A:$A,0),MATCH(crec_trim!$B10,quarterly!$E$1:$P$1,0))/INDEX(quarterly!$E:$P,MATCH(crec_trim!C$3,quarterly!$A:$A,0)-4,MATCH(crec_trim!$B10,quarterly!$E$1:$P$1,0))-1)</f>
        <v>4.9723424723424614</v>
      </c>
      <c r="D10" s="41">
        <f>100*(INDEX(quarterly!$E:$P,MATCH(crec_trim!D$3,quarterly!$A:$A,0),MATCH(crec_trim!$B10,quarterly!$E$1:$P$1,0))/INDEX(quarterly!$E:$P,MATCH(crec_trim!D$3,quarterly!$A:$A,0)-4,MATCH(crec_trim!$B10,quarterly!$E$1:$P$1,0))-1)</f>
        <v>-1.6550675478098187</v>
      </c>
      <c r="E10" s="41">
        <f>100*(INDEX(quarterly!$E:$P,MATCH(crec_trim!E$3,quarterly!$A:$A,0),MATCH(crec_trim!$B10,quarterly!$E$1:$P$1,0))/INDEX(quarterly!$E:$P,MATCH(crec_trim!E$3,quarterly!$A:$A,0)-4,MATCH(crec_trim!$B10,quarterly!$E$1:$P$1,0))-1)</f>
        <v>5.8620083240423781E-3</v>
      </c>
      <c r="F10" s="41">
        <f>100*(INDEX(quarterly!$E:$P,MATCH(crec_trim!F$3,quarterly!$A:$A,0),MATCH(crec_trim!$B10,quarterly!$E$1:$P$1,0))/INDEX(quarterly!$E:$P,MATCH(crec_trim!F$3,quarterly!$A:$A,0)-4,MATCH(crec_trim!$B10,quarterly!$E$1:$P$1,0))-1)</f>
        <v>-0.9748991483639613</v>
      </c>
      <c r="G10" s="41">
        <f>100*(INDEX(quarterly!$E:$P,MATCH(crec_trim!G$3,quarterly!$A:$A,0),MATCH(crec_trim!$B10,quarterly!$E$1:$P$1,0))/INDEX(quarterly!$E:$P,MATCH(crec_trim!G$3,quarterly!$A:$A,0)-4,MATCH(crec_trim!$B10,quarterly!$E$1:$P$1,0))-1)</f>
        <v>0.23483590125437104</v>
      </c>
      <c r="H10" s="41">
        <f>100*(INDEX(quarterly!$E:$P,MATCH(crec_trim!H$3,quarterly!$A:$A,0),MATCH(crec_trim!$B10,quarterly!$E$1:$P$1,0))/INDEX(quarterly!$E:$P,MATCH(crec_trim!H$3,quarterly!$A:$A,0)-4,MATCH(crec_trim!$B10,quarterly!$E$1:$P$1,0))-1)</f>
        <v>2.7771170313986682</v>
      </c>
      <c r="I10" s="41">
        <f>100*(INDEX(quarterly!$E:$P,MATCH(crec_trim!I$3,quarterly!$A:$A,0),MATCH(crec_trim!$B10,quarterly!$E$1:$P$1,0))/INDEX(quarterly!$E:$P,MATCH(crec_trim!I$3,quarterly!$A:$A,0)-4,MATCH(crec_trim!$B10,quarterly!$E$1:$P$1,0))-1)</f>
        <v>1.1840562719812375</v>
      </c>
      <c r="J10" s="41">
        <f>100*(INDEX(quarterly!$E:$P,MATCH(crec_trim!J$3,quarterly!$A:$A,0),MATCH(crec_trim!$B10,quarterly!$E$1:$P$1,0))/INDEX(quarterly!$E:$P,MATCH(crec_trim!J$3,quarterly!$A:$A,0)-4,MATCH(crec_trim!$B10,quarterly!$E$1:$P$1,0))-1)</f>
        <v>1.0071291162159213</v>
      </c>
      <c r="K10" s="41">
        <f>100*(INDEX(quarterly!$E:$P,MATCH(crec_trim!K$3,quarterly!$A:$A,0),MATCH(crec_trim!$B10,quarterly!$E$1:$P$1,0))/INDEX(quarterly!$E:$P,MATCH(crec_trim!K$3,quarterly!$A:$A,0)-4,MATCH(crec_trim!$B10,quarterly!$E$1:$P$1,0))-1)</f>
        <v>-2.4742857142857178</v>
      </c>
      <c r="L10" s="41">
        <f>100*(INDEX(quarterly!$E:$P,MATCH(crec_trim!L$3,quarterly!$A:$A,0),MATCH(crec_trim!$B10,quarterly!$E$1:$P$1,0))/INDEX(quarterly!$E:$P,MATCH(crec_trim!L$3,quarterly!$A:$A,0)-4,MATCH(crec_trim!$B10,quarterly!$E$1:$P$1,0))-1)</f>
        <v>-3.523693803159178</v>
      </c>
      <c r="M10" s="41">
        <f>100*(INDEX(quarterly!$E:$P,MATCH(crec_trim!M$3,quarterly!$A:$A,0),MATCH(crec_trim!$B10,quarterly!$E$1:$P$1,0))/INDEX(quarterly!$E:$P,MATCH(crec_trim!M$3,quarterly!$A:$A,0)-4,MATCH(crec_trim!$B10,quarterly!$E$1:$P$1,0))-1)</f>
        <v>-3.643841965009853</v>
      </c>
      <c r="N10" s="41">
        <f>100*(INDEX(quarterly!$E:$P,MATCH(crec_trim!N$3,quarterly!$A:$A,0),MATCH(crec_trim!$B10,quarterly!$E$1:$P$1,0))/INDEX(quarterly!$E:$P,MATCH(crec_trim!N$3,quarterly!$A:$A,0)-4,MATCH(crec_trim!$B10,quarterly!$E$1:$P$1,0))-1)</f>
        <v>-3.4225857046829455</v>
      </c>
      <c r="O10" s="41">
        <f>100*(INDEX(quarterly!$E:$P,MATCH(crec_trim!O$3,quarterly!$A:$A,0),MATCH(crec_trim!$B10,quarterly!$E$1:$P$1,0))/INDEX(quarterly!$E:$P,MATCH(crec_trim!O$3,quarterly!$A:$A,0)-4,MATCH(crec_trim!$B10,quarterly!$E$1:$P$1,0))-1)</f>
        <v>-1.1894298939473802</v>
      </c>
    </row>
    <row r="11" spans="1:15">
      <c r="B11" s="46" t="s">
        <v>148</v>
      </c>
      <c r="C11" s="41">
        <f>100*(INDEX(quarterly!$E:$P,MATCH(crec_trim!C$3,quarterly!$A:$A,0),MATCH(crec_trim!$B11,quarterly!$E$1:$P$1,0))/INDEX(quarterly!$E:$P,MATCH(crec_trim!C$3,quarterly!$A:$A,0)-4,MATCH(crec_trim!$B11,quarterly!$E$1:$P$1,0))-1)</f>
        <v>5.6322979470350365</v>
      </c>
      <c r="D11" s="41">
        <f>100*(INDEX(quarterly!$E:$P,MATCH(crec_trim!D$3,quarterly!$A:$A,0),MATCH(crec_trim!$B11,quarterly!$E$1:$P$1,0))/INDEX(quarterly!$E:$P,MATCH(crec_trim!D$3,quarterly!$A:$A,0)-4,MATCH(crec_trim!$B11,quarterly!$E$1:$P$1,0))-1)</f>
        <v>-0.88284753363229163</v>
      </c>
      <c r="E11" s="41">
        <f>100*(INDEX(quarterly!$E:$P,MATCH(crec_trim!E$3,quarterly!$A:$A,0),MATCH(crec_trim!$B11,quarterly!$E$1:$P$1,0))/INDEX(quarterly!$E:$P,MATCH(crec_trim!E$3,quarterly!$A:$A,0)-4,MATCH(crec_trim!$B11,quarterly!$E$1:$P$1,0))-1)</f>
        <v>-0.29411764705882248</v>
      </c>
      <c r="F11" s="41">
        <f>100*(INDEX(quarterly!$E:$P,MATCH(crec_trim!F$3,quarterly!$A:$A,0),MATCH(crec_trim!$B11,quarterly!$E$1:$P$1,0))/INDEX(quarterly!$E:$P,MATCH(crec_trim!F$3,quarterly!$A:$A,0)-4,MATCH(crec_trim!$B11,quarterly!$E$1:$P$1,0))-1)</f>
        <v>0.19082713693492348</v>
      </c>
      <c r="G11" s="41">
        <f>100*(INDEX(quarterly!$E:$P,MATCH(crec_trim!G$3,quarterly!$A:$A,0),MATCH(crec_trim!$B11,quarterly!$E$1:$P$1,0))/INDEX(quarterly!$E:$P,MATCH(crec_trim!G$3,quarterly!$A:$A,0)-4,MATCH(crec_trim!$B11,quarterly!$E$1:$P$1,0))-1)</f>
        <v>-1.4305324759771643</v>
      </c>
      <c r="H11" s="41">
        <f>100*(INDEX(quarterly!$E:$P,MATCH(crec_trim!H$3,quarterly!$A:$A,0),MATCH(crec_trim!$B11,quarterly!$E$1:$P$1,0))/INDEX(quarterly!$E:$P,MATCH(crec_trim!H$3,quarterly!$A:$A,0)-4,MATCH(crec_trim!$B11,quarterly!$E$1:$P$1,0))-1)</f>
        <v>0.47363212215467687</v>
      </c>
      <c r="I11" s="41">
        <f>100*(INDEX(quarterly!$E:$P,MATCH(crec_trim!I$3,quarterly!$A:$A,0),MATCH(crec_trim!$B11,quarterly!$E$1:$P$1,0))/INDEX(quarterly!$E:$P,MATCH(crec_trim!I$3,quarterly!$A:$A,0)-4,MATCH(crec_trim!$B11,quarterly!$E$1:$P$1,0))-1)</f>
        <v>3.3408794676545339</v>
      </c>
      <c r="J11" s="41">
        <f>100*(INDEX(quarterly!$E:$P,MATCH(crec_trim!J$3,quarterly!$A:$A,0),MATCH(crec_trim!$B11,quarterly!$E$1:$P$1,0))/INDEX(quarterly!$E:$P,MATCH(crec_trim!J$3,quarterly!$A:$A,0)-4,MATCH(crec_trim!$B11,quarterly!$E$1:$P$1,0))-1)</f>
        <v>4.1836332588992553</v>
      </c>
      <c r="K11" s="41">
        <f>100*(INDEX(quarterly!$E:$P,MATCH(crec_trim!K$3,quarterly!$A:$A,0),MATCH(crec_trim!$B11,quarterly!$E$1:$P$1,0))/INDEX(quarterly!$E:$P,MATCH(crec_trim!K$3,quarterly!$A:$A,0)-4,MATCH(crec_trim!$B11,quarterly!$E$1:$P$1,0))-1)</f>
        <v>4.1926262552224536</v>
      </c>
      <c r="L11" s="41">
        <f>100*(INDEX(quarterly!$E:$P,MATCH(crec_trim!L$3,quarterly!$A:$A,0),MATCH(crec_trim!$B11,quarterly!$E$1:$P$1,0))/INDEX(quarterly!$E:$P,MATCH(crec_trim!L$3,quarterly!$A:$A,0)-4,MATCH(crec_trim!$B11,quarterly!$E$1:$P$1,0))-1)</f>
        <v>5.4879335819320252</v>
      </c>
      <c r="M11" s="41">
        <f>100*(INDEX(quarterly!$E:$P,MATCH(crec_trim!M$3,quarterly!$A:$A,0),MATCH(crec_trim!$B11,quarterly!$E$1:$P$1,0))/INDEX(quarterly!$E:$P,MATCH(crec_trim!M$3,quarterly!$A:$A,0)-4,MATCH(crec_trim!$B11,quarterly!$E$1:$P$1,0))-1)</f>
        <v>1.3276686139139571</v>
      </c>
      <c r="N11" s="41">
        <f>100*(INDEX(quarterly!$E:$P,MATCH(crec_trim!N$3,quarterly!$A:$A,0),MATCH(crec_trim!$B11,quarterly!$E$1:$P$1,0))/INDEX(quarterly!$E:$P,MATCH(crec_trim!N$3,quarterly!$A:$A,0)-4,MATCH(crec_trim!$B11,quarterly!$E$1:$P$1,0))-1)</f>
        <v>1.1536279392296622</v>
      </c>
      <c r="O11" s="41">
        <f>100*(INDEX(quarterly!$E:$P,MATCH(crec_trim!O$3,quarterly!$A:$A,0),MATCH(crec_trim!$B11,quarterly!$E$1:$P$1,0))/INDEX(quarterly!$E:$P,MATCH(crec_trim!O$3,quarterly!$A:$A,0)-4,MATCH(crec_trim!$B11,quarterly!$E$1:$P$1,0))-1)</f>
        <v>0.27435807245868027</v>
      </c>
    </row>
    <row r="12" spans="1:15">
      <c r="B12" s="46" t="s">
        <v>149</v>
      </c>
      <c r="C12" s="41">
        <f>100*(INDEX(quarterly!$E:$P,MATCH(crec_trim!C$3,quarterly!$A:$A,0),MATCH(crec_trim!$B12,quarterly!$E$1:$P$1,0))/INDEX(quarterly!$E:$P,MATCH(crec_trim!C$3,quarterly!$A:$A,0)-4,MATCH(crec_trim!$B12,quarterly!$E$1:$P$1,0))-1)</f>
        <v>7.0116531700572748</v>
      </c>
      <c r="D12" s="41">
        <f>100*(INDEX(quarterly!$E:$P,MATCH(crec_trim!D$3,quarterly!$A:$A,0),MATCH(crec_trim!$B12,quarterly!$E$1:$P$1,0))/INDEX(quarterly!$E:$P,MATCH(crec_trim!D$3,quarterly!$A:$A,0)-4,MATCH(crec_trim!$B12,quarterly!$E$1:$P$1,0))-1)</f>
        <v>5.8584883508570496</v>
      </c>
      <c r="E12" s="41">
        <f>100*(INDEX(quarterly!$E:$P,MATCH(crec_trim!E$3,quarterly!$A:$A,0),MATCH(crec_trim!$B12,quarterly!$E$1:$P$1,0))/INDEX(quarterly!$E:$P,MATCH(crec_trim!E$3,quarterly!$A:$A,0)-4,MATCH(crec_trim!$B12,quarterly!$E$1:$P$1,0))-1)</f>
        <v>5.6588652215835866</v>
      </c>
      <c r="F12" s="41">
        <f>100*(INDEX(quarterly!$E:$P,MATCH(crec_trim!F$3,quarterly!$A:$A,0),MATCH(crec_trim!$B12,quarterly!$E$1:$P$1,0))/INDEX(quarterly!$E:$P,MATCH(crec_trim!F$3,quarterly!$A:$A,0)-4,MATCH(crec_trim!$B12,quarterly!$E$1:$P$1,0))-1)</f>
        <v>4.6107573320406381</v>
      </c>
      <c r="G12" s="41">
        <f>100*(INDEX(quarterly!$E:$P,MATCH(crec_trim!G$3,quarterly!$A:$A,0),MATCH(crec_trim!$B12,quarterly!$E$1:$P$1,0))/INDEX(quarterly!$E:$P,MATCH(crec_trim!G$3,quarterly!$A:$A,0)-4,MATCH(crec_trim!$B12,quarterly!$E$1:$P$1,0))-1)</f>
        <v>4.1053630754627424</v>
      </c>
      <c r="H12" s="41">
        <f>100*(INDEX(quarterly!$E:$P,MATCH(crec_trim!H$3,quarterly!$A:$A,0),MATCH(crec_trim!$B12,quarterly!$E$1:$P$1,0))/INDEX(quarterly!$E:$P,MATCH(crec_trim!H$3,quarterly!$A:$A,0)-4,MATCH(crec_trim!$B12,quarterly!$E$1:$P$1,0))-1)</f>
        <v>3.7363368618220871</v>
      </c>
      <c r="I12" s="41">
        <f>100*(INDEX(quarterly!$E:$P,MATCH(crec_trim!I$3,quarterly!$A:$A,0),MATCH(crec_trim!$B12,quarterly!$E$1:$P$1,0))/INDEX(quarterly!$E:$P,MATCH(crec_trim!I$3,quarterly!$A:$A,0)-4,MATCH(crec_trim!$B12,quarterly!$E$1:$P$1,0))-1)</f>
        <v>3.959656774438236</v>
      </c>
      <c r="J12" s="41">
        <f>100*(INDEX(quarterly!$E:$P,MATCH(crec_trim!J$3,quarterly!$A:$A,0),MATCH(crec_trim!$B12,quarterly!$E$1:$P$1,0))/INDEX(quarterly!$E:$P,MATCH(crec_trim!J$3,quarterly!$A:$A,0)-4,MATCH(crec_trim!$B12,quarterly!$E$1:$P$1,0))-1)</f>
        <v>4.1811039378205628</v>
      </c>
      <c r="K12" s="41">
        <f>100*(INDEX(quarterly!$E:$P,MATCH(crec_trim!K$3,quarterly!$A:$A,0),MATCH(crec_trim!$B12,quarterly!$E$1:$P$1,0))/INDEX(quarterly!$E:$P,MATCH(crec_trim!K$3,quarterly!$A:$A,0)-4,MATCH(crec_trim!$B12,quarterly!$E$1:$P$1,0))-1)</f>
        <v>3.5040397132943379</v>
      </c>
      <c r="L12" s="41">
        <f>100*(INDEX(quarterly!$E:$P,MATCH(crec_trim!L$3,quarterly!$A:$A,0),MATCH(crec_trim!$B12,quarterly!$E$1:$P$1,0))/INDEX(quarterly!$E:$P,MATCH(crec_trim!L$3,quarterly!$A:$A,0)-4,MATCH(crec_trim!$B12,quarterly!$E$1:$P$1,0))-1)</f>
        <v>2.8783217115501136</v>
      </c>
      <c r="M12" s="41">
        <f>100*(INDEX(quarterly!$E:$P,MATCH(crec_trim!M$3,quarterly!$A:$A,0),MATCH(crec_trim!$B12,quarterly!$E$1:$P$1,0))/INDEX(quarterly!$E:$P,MATCH(crec_trim!M$3,quarterly!$A:$A,0)-4,MATCH(crec_trim!$B12,quarterly!$E$1:$P$1,0))-1)</f>
        <v>2.3860825153618981</v>
      </c>
      <c r="N12" s="41">
        <f>100*(INDEX(quarterly!$E:$P,MATCH(crec_trim!N$3,quarterly!$A:$A,0),MATCH(crec_trim!$B12,quarterly!$E$1:$P$1,0))/INDEX(quarterly!$E:$P,MATCH(crec_trim!N$3,quarterly!$A:$A,0)-4,MATCH(crec_trim!$B12,quarterly!$E$1:$P$1,0))-1)</f>
        <v>2.5707382658889388</v>
      </c>
      <c r="O12" s="41">
        <f>100*(INDEX(quarterly!$E:$P,MATCH(crec_trim!O$3,quarterly!$A:$A,0),MATCH(crec_trim!$B12,quarterly!$E$1:$P$1,0))/INDEX(quarterly!$E:$P,MATCH(crec_trim!O$3,quarterly!$A:$A,0)-4,MATCH(crec_trim!$B12,quarterly!$E$1:$P$1,0))-1)</f>
        <v>1.7300233687739253</v>
      </c>
    </row>
    <row r="14" spans="1:15">
      <c r="A14" s="48" t="s">
        <v>152</v>
      </c>
      <c r="B14" s="45" t="s">
        <v>3</v>
      </c>
      <c r="C14" s="41">
        <f>INDEX(quarterly!$E:$P,MATCH(crec_trim!C$3,quarterly!$A:$A,0),MATCH(crec_trim!$B14,quarterly!$E$1:$P$1,0))</f>
        <v>81543</v>
      </c>
      <c r="D14" s="41">
        <f>INDEX(quarterly!$E:$P,MATCH(crec_trim!D$3,quarterly!$A:$A,0),MATCH(crec_trim!$B14,quarterly!$E$1:$P$1,0))</f>
        <v>82731</v>
      </c>
      <c r="E14" s="41">
        <f>INDEX(quarterly!$E:$P,MATCH(crec_trim!E$3,quarterly!$A:$A,0),MATCH(crec_trim!$B14,quarterly!$E$1:$P$1,0))</f>
        <v>83405</v>
      </c>
      <c r="F14" s="41">
        <f>INDEX(quarterly!$E:$P,MATCH(crec_trim!F$3,quarterly!$A:$A,0),MATCH(crec_trim!$B14,quarterly!$E$1:$P$1,0))</f>
        <v>84865</v>
      </c>
      <c r="G14" s="41">
        <f>INDEX(quarterly!$E:$P,MATCH(crec_trim!G$3,quarterly!$A:$A,0),MATCH(crec_trim!$B14,quarterly!$E$1:$P$1,0))</f>
        <v>84799</v>
      </c>
      <c r="H14" s="41">
        <f>INDEX(quarterly!$E:$P,MATCH(crec_trim!H$3,quarterly!$A:$A,0),MATCH(crec_trim!$B14,quarterly!$E$1:$P$1,0))</f>
        <v>85289</v>
      </c>
      <c r="I14" s="41">
        <f>INDEX(quarterly!$E:$P,MATCH(crec_trim!I$3,quarterly!$A:$A,0),MATCH(crec_trim!$B14,quarterly!$E$1:$P$1,0))</f>
        <v>86542</v>
      </c>
      <c r="J14" s="41">
        <f>INDEX(quarterly!$E:$P,MATCH(crec_trim!J$3,quarterly!$A:$A,0),MATCH(crec_trim!$B14,quarterly!$E$1:$P$1,0))</f>
        <v>86555</v>
      </c>
      <c r="K14" s="41">
        <f>INDEX(quarterly!$E:$P,MATCH(crec_trim!K$3,quarterly!$A:$A,0),MATCH(crec_trim!$B14,quarterly!$E$1:$P$1,0))</f>
        <v>87136</v>
      </c>
      <c r="L14" s="41">
        <f>INDEX(quarterly!$E:$P,MATCH(crec_trim!L$3,quarterly!$A:$A,0),MATCH(crec_trim!$B14,quarterly!$E$1:$P$1,0))</f>
        <v>87110</v>
      </c>
      <c r="M14" s="41">
        <f>INDEX(quarterly!$E:$P,MATCH(crec_trim!M$3,quarterly!$A:$A,0),MATCH(crec_trim!$B14,quarterly!$E$1:$P$1,0))</f>
        <v>87502</v>
      </c>
      <c r="N14" s="41">
        <f>INDEX(quarterly!$E:$P,MATCH(crec_trim!N$3,quarterly!$A:$A,0),MATCH(crec_trim!$B14,quarterly!$E$1:$P$1,0))</f>
        <v>88575</v>
      </c>
    </row>
    <row r="15" spans="1:15">
      <c r="A15" s="48" t="s">
        <v>153</v>
      </c>
      <c r="B15" s="45" t="s">
        <v>9</v>
      </c>
      <c r="C15" s="41">
        <f>INDEX(quarterly!$E:$P,MATCH(crec_trim!C$3,quarterly!$A:$A,0),MATCH(crec_trim!$B15,quarterly!$E$1:$P$1,0))</f>
        <v>21901</v>
      </c>
      <c r="D15" s="41">
        <f>INDEX(quarterly!$E:$P,MATCH(crec_trim!D$3,quarterly!$A:$A,0),MATCH(crec_trim!$B15,quarterly!$E$1:$P$1,0))</f>
        <v>21997</v>
      </c>
      <c r="E15" s="41">
        <f>INDEX(quarterly!$E:$P,MATCH(crec_trim!E$3,quarterly!$A:$A,0),MATCH(crec_trim!$B15,quarterly!$E$1:$P$1,0))</f>
        <v>22254</v>
      </c>
      <c r="F15" s="41">
        <f>INDEX(quarterly!$E:$P,MATCH(crec_trim!F$3,quarterly!$A:$A,0),MATCH(crec_trim!$B15,quarterly!$E$1:$P$1,0))</f>
        <v>22493</v>
      </c>
      <c r="G15" s="41">
        <f>INDEX(quarterly!$E:$P,MATCH(crec_trim!G$3,quarterly!$A:$A,0),MATCH(crec_trim!$B15,quarterly!$E$1:$P$1,0))</f>
        <v>22836</v>
      </c>
      <c r="H15" s="41">
        <f>INDEX(quarterly!$E:$P,MATCH(crec_trim!H$3,quarterly!$A:$A,0),MATCH(crec_trim!$B15,quarterly!$E$1:$P$1,0))</f>
        <v>23006</v>
      </c>
      <c r="I15" s="41">
        <f>INDEX(quarterly!$E:$P,MATCH(crec_trim!I$3,quarterly!$A:$A,0),MATCH(crec_trim!$B15,quarterly!$E$1:$P$1,0))</f>
        <v>23499</v>
      </c>
      <c r="J15" s="41">
        <f>INDEX(quarterly!$E:$P,MATCH(crec_trim!J$3,quarterly!$A:$A,0),MATCH(crec_trim!$B15,quarterly!$E$1:$P$1,0))</f>
        <v>23693</v>
      </c>
      <c r="K15" s="41">
        <f>INDEX(quarterly!$E:$P,MATCH(crec_trim!K$3,quarterly!$A:$A,0),MATCH(crec_trim!$B15,quarterly!$E$1:$P$1,0))</f>
        <v>23710</v>
      </c>
      <c r="L15" s="41">
        <f>INDEX(quarterly!$E:$P,MATCH(crec_trim!L$3,quarterly!$A:$A,0),MATCH(crec_trim!$B15,quarterly!$E$1:$P$1,0))</f>
        <v>23695</v>
      </c>
      <c r="M15" s="41">
        <f>INDEX(quarterly!$E:$P,MATCH(crec_trim!M$3,quarterly!$A:$A,0),MATCH(crec_trim!$B15,quarterly!$E$1:$P$1,0))</f>
        <v>23554</v>
      </c>
      <c r="N15" s="41">
        <f>INDEX(quarterly!$E:$P,MATCH(crec_trim!N$3,quarterly!$A:$A,0),MATCH(crec_trim!$B15,quarterly!$E$1:$P$1,0))</f>
        <v>23787</v>
      </c>
    </row>
    <row r="16" spans="1:15">
      <c r="A16" s="48" t="s">
        <v>154</v>
      </c>
      <c r="B16" s="45" t="s">
        <v>10</v>
      </c>
      <c r="C16" s="41">
        <f>INDEX(quarterly!$E:$P,MATCH(crec_trim!C$3,quarterly!$A:$A,0),MATCH(crec_trim!$B16,quarterly!$E$1:$P$1,0))</f>
        <v>37654</v>
      </c>
      <c r="D16" s="41">
        <f>INDEX(quarterly!$E:$P,MATCH(crec_trim!D$3,quarterly!$A:$A,0),MATCH(crec_trim!$B16,quarterly!$E$1:$P$1,0))</f>
        <v>38657</v>
      </c>
      <c r="E16" s="41">
        <f>INDEX(quarterly!$E:$P,MATCH(crec_trim!E$3,quarterly!$A:$A,0),MATCH(crec_trim!$B16,quarterly!$E$1:$P$1,0))</f>
        <v>38527</v>
      </c>
      <c r="F16" s="41">
        <f>INDEX(quarterly!$E:$P,MATCH(crec_trim!F$3,quarterly!$A:$A,0),MATCH(crec_trim!$B16,quarterly!$E$1:$P$1,0))</f>
        <v>38415</v>
      </c>
      <c r="G16" s="41">
        <f>INDEX(quarterly!$E:$P,MATCH(crec_trim!G$3,quarterly!$A:$A,0),MATCH(crec_trim!$B16,quarterly!$E$1:$P$1,0))</f>
        <v>38855</v>
      </c>
      <c r="H16" s="41">
        <f>INDEX(quarterly!$E:$P,MATCH(crec_trim!H$3,quarterly!$A:$A,0),MATCH(crec_trim!$B16,quarterly!$E$1:$P$1,0))</f>
        <v>38798</v>
      </c>
      <c r="I16" s="41">
        <f>INDEX(quarterly!$E:$P,MATCH(crec_trim!I$3,quarterly!$A:$A,0),MATCH(crec_trim!$B16,quarterly!$E$1:$P$1,0))</f>
        <v>39271</v>
      </c>
      <c r="J16" s="41">
        <f>INDEX(quarterly!$E:$P,MATCH(crec_trim!J$3,quarterly!$A:$A,0),MATCH(crec_trim!$B16,quarterly!$E$1:$P$1,0))</f>
        <v>38157</v>
      </c>
      <c r="K16" s="41">
        <f>INDEX(quarterly!$E:$P,MATCH(crec_trim!K$3,quarterly!$A:$A,0),MATCH(crec_trim!$B16,quarterly!$E$1:$P$1,0))</f>
        <v>37273</v>
      </c>
      <c r="L16" s="41">
        <f>INDEX(quarterly!$E:$P,MATCH(crec_trim!L$3,quarterly!$A:$A,0),MATCH(crec_trim!$B16,quarterly!$E$1:$P$1,0))</f>
        <v>36980</v>
      </c>
      <c r="M16" s="41">
        <f>INDEX(quarterly!$E:$P,MATCH(crec_trim!M$3,quarterly!$A:$A,0),MATCH(crec_trim!$B16,quarterly!$E$1:$P$1,0))</f>
        <v>36841</v>
      </c>
      <c r="N16" s="41">
        <f>INDEX(quarterly!$E:$P,MATCH(crec_trim!N$3,quarterly!$A:$A,0),MATCH(crec_trim!$B16,quarterly!$E$1:$P$1,0))</f>
        <v>36977</v>
      </c>
    </row>
    <row r="17" spans="1:21">
      <c r="A17" s="48" t="s">
        <v>155</v>
      </c>
      <c r="B17" s="45" t="s">
        <v>11</v>
      </c>
      <c r="C17" s="41">
        <f>INDEX(quarterly!$E:$P,MATCH(crec_trim!C$3,quarterly!$A:$A,0),MATCH(crec_trim!$B17,quarterly!$E$1:$P$1,0))</f>
        <v>20472</v>
      </c>
      <c r="D17" s="41">
        <f>INDEX(quarterly!$E:$P,MATCH(crec_trim!D$3,quarterly!$A:$A,0),MATCH(crec_trim!$B17,quarterly!$E$1:$P$1,0))</f>
        <v>20723</v>
      </c>
      <c r="E17" s="41">
        <f>INDEX(quarterly!$E:$P,MATCH(crec_trim!E$3,quarterly!$A:$A,0),MATCH(crec_trim!$B17,quarterly!$E$1:$P$1,0))</f>
        <v>21724</v>
      </c>
      <c r="F17" s="41">
        <f>INDEX(quarterly!$E:$P,MATCH(crec_trim!F$3,quarterly!$A:$A,0),MATCH(crec_trim!$B17,quarterly!$E$1:$P$1,0))</f>
        <v>20999</v>
      </c>
      <c r="G17" s="41">
        <f>INDEX(quarterly!$E:$P,MATCH(crec_trim!G$3,quarterly!$A:$A,0),MATCH(crec_trim!$B17,quarterly!$E$1:$P$1,0))</f>
        <v>21460</v>
      </c>
      <c r="H17" s="41">
        <f>INDEX(quarterly!$E:$P,MATCH(crec_trim!H$3,quarterly!$A:$A,0),MATCH(crec_trim!$B17,quarterly!$E$1:$P$1,0))</f>
        <v>20793</v>
      </c>
      <c r="I17" s="41">
        <f>INDEX(quarterly!$E:$P,MATCH(crec_trim!I$3,quarterly!$A:$A,0),MATCH(crec_trim!$B17,quarterly!$E$1:$P$1,0))</f>
        <v>21346</v>
      </c>
      <c r="J17" s="41">
        <f>INDEX(quarterly!$E:$P,MATCH(crec_trim!J$3,quarterly!$A:$A,0),MATCH(crec_trim!$B17,quarterly!$E$1:$P$1,0))</f>
        <v>21352</v>
      </c>
      <c r="K17" s="41">
        <f>INDEX(quarterly!$E:$P,MATCH(crec_trim!K$3,quarterly!$A:$A,0),MATCH(crec_trim!$B17,quarterly!$E$1:$P$1,0))</f>
        <v>21645</v>
      </c>
      <c r="L17" s="41">
        <f>INDEX(quarterly!$E:$P,MATCH(crec_trim!L$3,quarterly!$A:$A,0),MATCH(crec_trim!$B17,quarterly!$E$1:$P$1,0))</f>
        <v>21166</v>
      </c>
      <c r="M17" s="41">
        <f>INDEX(quarterly!$E:$P,MATCH(crec_trim!M$3,quarterly!$A:$A,0),MATCH(crec_trim!$B17,quarterly!$E$1:$P$1,0))</f>
        <v>20609</v>
      </c>
      <c r="N17" s="41">
        <f>INDEX(quarterly!$E:$P,MATCH(crec_trim!N$3,quarterly!$A:$A,0),MATCH(crec_trim!$B17,quarterly!$E$1:$P$1,0))</f>
        <v>20744</v>
      </c>
    </row>
    <row r="18" spans="1:21">
      <c r="A18" s="48" t="s">
        <v>156</v>
      </c>
      <c r="B18" s="45" t="s">
        <v>12</v>
      </c>
      <c r="C18" s="41">
        <f>INDEX(quarterly!$E:$P,MATCH(crec_trim!C$3,quarterly!$A:$A,0),MATCH(crec_trim!$B18,quarterly!$E$1:$P$1,0))</f>
        <v>35291</v>
      </c>
      <c r="D18" s="41">
        <f>INDEX(quarterly!$E:$P,MATCH(crec_trim!D$3,quarterly!$A:$A,0),MATCH(crec_trim!$B18,quarterly!$E$1:$P$1,0))</f>
        <v>36216</v>
      </c>
      <c r="E18" s="41">
        <f>INDEX(quarterly!$E:$P,MATCH(crec_trim!E$3,quarterly!$A:$A,0),MATCH(crec_trim!$B18,quarterly!$E$1:$P$1,0))</f>
        <v>37061</v>
      </c>
      <c r="F18" s="41">
        <f>INDEX(quarterly!$E:$P,MATCH(crec_trim!F$3,quarterly!$A:$A,0),MATCH(crec_trim!$B18,quarterly!$E$1:$P$1,0))</f>
        <v>38768</v>
      </c>
      <c r="G18" s="41">
        <f>INDEX(quarterly!$E:$P,MATCH(crec_trim!G$3,quarterly!$A:$A,0),MATCH(crec_trim!$B18,quarterly!$E$1:$P$1,0))</f>
        <v>37910</v>
      </c>
      <c r="H18" s="41">
        <f>INDEX(quarterly!$E:$P,MATCH(crec_trim!H$3,quarterly!$A:$A,0),MATCH(crec_trim!$B18,quarterly!$E$1:$P$1,0))</f>
        <v>35791</v>
      </c>
      <c r="I18" s="41">
        <f>INDEX(quarterly!$E:$P,MATCH(crec_trim!I$3,quarterly!$A:$A,0),MATCH(crec_trim!$B18,quarterly!$E$1:$P$1,0))</f>
        <v>39034</v>
      </c>
      <c r="J18" s="41">
        <f>INDEX(quarterly!$E:$P,MATCH(crec_trim!J$3,quarterly!$A:$A,0),MATCH(crec_trim!$B18,quarterly!$E$1:$P$1,0))</f>
        <v>36690</v>
      </c>
      <c r="K18" s="41">
        <f>INDEX(quarterly!$E:$P,MATCH(crec_trim!K$3,quarterly!$A:$A,0),MATCH(crec_trim!$B18,quarterly!$E$1:$P$1,0))</f>
        <v>35680</v>
      </c>
      <c r="L18" s="41">
        <f>INDEX(quarterly!$E:$P,MATCH(crec_trim!L$3,quarterly!$A:$A,0),MATCH(crec_trim!$B18,quarterly!$E$1:$P$1,0))</f>
        <v>34496</v>
      </c>
      <c r="M18" s="41">
        <f>INDEX(quarterly!$E:$P,MATCH(crec_trim!M$3,quarterly!$A:$A,0),MATCH(crec_trim!$B18,quarterly!$E$1:$P$1,0))</f>
        <v>34807</v>
      </c>
      <c r="N18" s="41">
        <f>INDEX(quarterly!$E:$P,MATCH(crec_trim!N$3,quarterly!$A:$A,0),MATCH(crec_trim!$B18,quarterly!$E$1:$P$1,0))</f>
        <v>35145</v>
      </c>
    </row>
    <row r="19" spans="1:21">
      <c r="A19" s="48" t="s">
        <v>157</v>
      </c>
      <c r="B19" s="49" t="s">
        <v>158</v>
      </c>
      <c r="C19" s="50">
        <f>C17-C18</f>
        <v>-14819</v>
      </c>
      <c r="D19" s="50">
        <f t="shared" ref="D19:J19" si="0">D17-D18</f>
        <v>-15493</v>
      </c>
      <c r="E19" s="50">
        <f t="shared" si="0"/>
        <v>-15337</v>
      </c>
      <c r="F19" s="50">
        <f t="shared" si="0"/>
        <v>-17769</v>
      </c>
      <c r="G19" s="50">
        <f t="shared" si="0"/>
        <v>-16450</v>
      </c>
      <c r="H19" s="50">
        <f t="shared" si="0"/>
        <v>-14998</v>
      </c>
      <c r="I19" s="50">
        <f t="shared" si="0"/>
        <v>-17688</v>
      </c>
      <c r="J19" s="50">
        <f t="shared" si="0"/>
        <v>-15338</v>
      </c>
      <c r="K19" s="50">
        <f t="shared" ref="K19:L19" si="1">K17-K18</f>
        <v>-14035</v>
      </c>
      <c r="L19" s="50">
        <f t="shared" si="1"/>
        <v>-13330</v>
      </c>
      <c r="M19" s="50">
        <f t="shared" ref="M19:N19" si="2">M17-M18</f>
        <v>-14198</v>
      </c>
      <c r="N19" s="50">
        <f t="shared" si="2"/>
        <v>-14401</v>
      </c>
    </row>
    <row r="22" spans="1:21">
      <c r="C22" s="48">
        <v>7</v>
      </c>
      <c r="D22" s="48">
        <v>6</v>
      </c>
      <c r="E22" s="48">
        <v>5</v>
      </c>
      <c r="F22" s="48">
        <v>4</v>
      </c>
      <c r="G22" s="48">
        <v>3</v>
      </c>
      <c r="H22" s="48">
        <v>2</v>
      </c>
      <c r="I22" s="48">
        <v>1</v>
      </c>
      <c r="J22" s="48">
        <v>0</v>
      </c>
    </row>
    <row r="23" spans="1:21">
      <c r="B23" s="11"/>
      <c r="C23" s="43">
        <f t="shared" ref="C23:J23" ca="1" si="3">OFFSET($B$3,0,COUNT($C$3:$XFD$3)-C22,1,1)</f>
        <v>42156</v>
      </c>
      <c r="D23" s="43">
        <f t="shared" ca="1" si="3"/>
        <v>42248</v>
      </c>
      <c r="E23" s="43">
        <f t="shared" ca="1" si="3"/>
        <v>42339</v>
      </c>
      <c r="F23" s="43">
        <f t="shared" ca="1" si="3"/>
        <v>42430</v>
      </c>
      <c r="G23" s="43">
        <f t="shared" ca="1" si="3"/>
        <v>42522</v>
      </c>
      <c r="H23" s="43">
        <f t="shared" ca="1" si="3"/>
        <v>42614</v>
      </c>
      <c r="I23" s="43">
        <f t="shared" ca="1" si="3"/>
        <v>42705</v>
      </c>
      <c r="J23" s="43">
        <f t="shared" ca="1" si="3"/>
        <v>42795</v>
      </c>
      <c r="N23" s="51" t="s">
        <v>152</v>
      </c>
      <c r="U23" s="51" t="s">
        <v>155</v>
      </c>
    </row>
    <row r="24" spans="1:21">
      <c r="B24" s="46" t="s">
        <v>152</v>
      </c>
      <c r="C24" s="41">
        <f t="shared" ref="C24:J28" ca="1" si="4">INDEX($C$4:$XFD$12,MATCH($B24,$A$4:$A$12,0),MATCH(C$23,$C$3:$XFD$3,0))</f>
        <v>3.0919486045134281</v>
      </c>
      <c r="D24" s="41">
        <f t="shared" ca="1" si="4"/>
        <v>3.7611653977579262</v>
      </c>
      <c r="E24" s="41">
        <f t="shared" ca="1" si="4"/>
        <v>1.9913981028692573</v>
      </c>
      <c r="F24" s="41">
        <f t="shared" ca="1" si="4"/>
        <v>2.7559287255745968</v>
      </c>
      <c r="G24" s="41">
        <f t="shared" ca="1" si="4"/>
        <v>2.1350936228587525</v>
      </c>
      <c r="H24" s="41">
        <f t="shared" ca="1" si="4"/>
        <v>1.1092879757805374</v>
      </c>
      <c r="I24" s="41">
        <f t="shared" ca="1" si="4"/>
        <v>2.3337762116573346</v>
      </c>
      <c r="J24" s="41">
        <f t="shared" ca="1" si="4"/>
        <v>1.4402772677194253</v>
      </c>
      <c r="K24" s="50">
        <f ca="1">MAX(C24:J24)</f>
        <v>3.7611653977579262</v>
      </c>
      <c r="L24" s="50">
        <f ca="1">MIN(C24:J24)</f>
        <v>1.1092879757805374</v>
      </c>
      <c r="N24" s="51"/>
      <c r="U24" s="51"/>
    </row>
    <row r="25" spans="1:21">
      <c r="B25" s="46" t="s">
        <v>153</v>
      </c>
      <c r="C25" s="41">
        <f t="shared" ca="1" si="4"/>
        <v>4.5869891348820246</v>
      </c>
      <c r="D25" s="41">
        <f t="shared" ca="1" si="4"/>
        <v>5.5944998651927813</v>
      </c>
      <c r="E25" s="41">
        <f t="shared" ca="1" si="4"/>
        <v>5.3349931089672342</v>
      </c>
      <c r="F25" s="41">
        <f t="shared" ca="1" si="4"/>
        <v>3.8272902434752121</v>
      </c>
      <c r="G25" s="41">
        <f t="shared" ca="1" si="4"/>
        <v>2.9948709032426413</v>
      </c>
      <c r="H25" s="41">
        <f t="shared" ca="1" si="4"/>
        <v>0.23405251287289541</v>
      </c>
      <c r="I25" s="41">
        <f t="shared" ca="1" si="4"/>
        <v>0.39674165365297664</v>
      </c>
      <c r="J25" s="41">
        <f t="shared" ca="1" si="4"/>
        <v>2.6191480388021882</v>
      </c>
      <c r="K25" s="50">
        <f t="shared" ref="K25:K28" ca="1" si="5">MAX(C25:J25)</f>
        <v>5.5944998651927813</v>
      </c>
      <c r="L25" s="50">
        <f ca="1">MIN(C25:J25)</f>
        <v>0.23405251287289541</v>
      </c>
      <c r="N25" s="51"/>
      <c r="U25" s="51"/>
    </row>
    <row r="26" spans="1:21">
      <c r="B26" s="46" t="s">
        <v>154</v>
      </c>
      <c r="C26" s="41">
        <f t="shared" ca="1" si="4"/>
        <v>0.36474635900354269</v>
      </c>
      <c r="D26" s="41">
        <f t="shared" ca="1" si="4"/>
        <v>1.931113245256566</v>
      </c>
      <c r="E26" s="41">
        <f t="shared" ca="1" si="4"/>
        <v>-0.67161265130808445</v>
      </c>
      <c r="F26" s="41">
        <f t="shared" ca="1" si="4"/>
        <v>-4.0715480633123136</v>
      </c>
      <c r="G26" s="41">
        <f t="shared" ca="1" si="4"/>
        <v>-4.6858085468323152</v>
      </c>
      <c r="H26" s="41">
        <f t="shared" ca="1" si="4"/>
        <v>-6.1877721473861165</v>
      </c>
      <c r="I26" s="41">
        <f t="shared" ca="1" si="4"/>
        <v>-3.0924863065754593</v>
      </c>
      <c r="J26" s="41">
        <f t="shared" ca="1" si="4"/>
        <v>-4.292651517183721E-2</v>
      </c>
      <c r="K26" s="50">
        <f t="shared" ca="1" si="5"/>
        <v>1.931113245256566</v>
      </c>
      <c r="L26" s="50">
        <f ca="1">MIN(C26:J26)</f>
        <v>-6.1877721473861165</v>
      </c>
      <c r="N26" s="51"/>
      <c r="U26" s="51"/>
    </row>
    <row r="27" spans="1:21">
      <c r="B27" s="46" t="s">
        <v>155</v>
      </c>
      <c r="C27" s="41">
        <f t="shared" ca="1" si="4"/>
        <v>0.33778893017419875</v>
      </c>
      <c r="D27" s="41">
        <f t="shared" ca="1" si="4"/>
        <v>-1.7400110476891939</v>
      </c>
      <c r="E27" s="41">
        <f t="shared" ca="1" si="4"/>
        <v>1.6810324301157253</v>
      </c>
      <c r="F27" s="41">
        <f t="shared" ca="1" si="4"/>
        <v>0.86206896551723755</v>
      </c>
      <c r="G27" s="41">
        <f t="shared" ca="1" si="4"/>
        <v>1.7938729380079899</v>
      </c>
      <c r="H27" s="41">
        <f t="shared" ca="1" si="4"/>
        <v>-3.4526374964864659</v>
      </c>
      <c r="I27" s="41">
        <f t="shared" ca="1" si="4"/>
        <v>-2.8475084301236464</v>
      </c>
      <c r="J27" s="41">
        <f t="shared" ca="1" si="4"/>
        <v>-4.7308847308847319</v>
      </c>
      <c r="K27" s="50">
        <f t="shared" ca="1" si="5"/>
        <v>1.7938729380079899</v>
      </c>
      <c r="L27" s="50">
        <f ca="1">MIN(C27:J27)</f>
        <v>-4.7308847308847319</v>
      </c>
      <c r="N27" s="51"/>
      <c r="U27" s="51"/>
    </row>
    <row r="28" spans="1:21">
      <c r="B28" s="46" t="s">
        <v>156</v>
      </c>
      <c r="C28" s="41">
        <f t="shared" ca="1" si="4"/>
        <v>-1.1735144687430976</v>
      </c>
      <c r="D28" s="41">
        <f t="shared" ca="1" si="4"/>
        <v>5.3236555948301456</v>
      </c>
      <c r="E28" s="41">
        <f t="shared" ca="1" si="4"/>
        <v>-5.360090796533223</v>
      </c>
      <c r="F28" s="41">
        <f t="shared" ca="1" si="4"/>
        <v>-5.8823529411764719</v>
      </c>
      <c r="G28" s="41">
        <f t="shared" ca="1" si="4"/>
        <v>-3.6182280461568572</v>
      </c>
      <c r="H28" s="41">
        <f t="shared" ca="1" si="4"/>
        <v>-10.829020853614802</v>
      </c>
      <c r="I28" s="41">
        <f t="shared" ca="1" si="4"/>
        <v>-4.2109566639411238</v>
      </c>
      <c r="J28" s="41">
        <f t="shared" ca="1" si="4"/>
        <v>-0.36715246636771504</v>
      </c>
      <c r="K28" s="50">
        <f t="shared" ca="1" si="5"/>
        <v>5.3236555948301456</v>
      </c>
      <c r="L28" s="50">
        <f ca="1">MIN(C28:J28)</f>
        <v>-10.829020853614802</v>
      </c>
      <c r="N28" s="51"/>
      <c r="U28" s="51"/>
    </row>
    <row r="29" spans="1:21">
      <c r="B29" s="52" t="s">
        <v>159</v>
      </c>
      <c r="C29" s="53">
        <v>0</v>
      </c>
      <c r="D29" s="53">
        <v>0</v>
      </c>
      <c r="E29" s="53">
        <v>0</v>
      </c>
      <c r="F29" s="53">
        <v>0</v>
      </c>
      <c r="G29" s="53">
        <v>0</v>
      </c>
      <c r="H29" s="53">
        <v>0</v>
      </c>
      <c r="I29" s="53">
        <v>0</v>
      </c>
      <c r="J29" s="53">
        <v>0</v>
      </c>
      <c r="N29" s="51"/>
      <c r="U29" s="51"/>
    </row>
    <row r="30" spans="1:21">
      <c r="B30" s="52" t="s">
        <v>160</v>
      </c>
      <c r="C30" s="53"/>
      <c r="D30" s="53"/>
      <c r="E30" s="53">
        <v>2</v>
      </c>
      <c r="F30" s="53"/>
      <c r="G30" s="53"/>
      <c r="H30" s="53">
        <v>2</v>
      </c>
      <c r="I30" s="53"/>
      <c r="J30" s="53"/>
      <c r="N30" s="51"/>
      <c r="U30" s="51"/>
    </row>
    <row r="31" spans="1:21">
      <c r="B31" s="54"/>
      <c r="C31" s="55"/>
      <c r="D31" s="55"/>
      <c r="E31" s="55"/>
      <c r="F31" s="55"/>
      <c r="G31" s="55"/>
      <c r="H31" s="55"/>
      <c r="I31" s="55"/>
      <c r="J31" s="55"/>
      <c r="N31" s="51"/>
      <c r="U31" s="51"/>
    </row>
    <row r="32" spans="1:21">
      <c r="B32" s="11"/>
      <c r="C32" s="43">
        <v>42430</v>
      </c>
      <c r="D32" s="43">
        <v>42522</v>
      </c>
      <c r="E32" s="43">
        <v>42614</v>
      </c>
      <c r="F32" s="43">
        <v>42705</v>
      </c>
      <c r="G32" s="56">
        <v>2016</v>
      </c>
      <c r="N32" s="51" t="s">
        <v>153</v>
      </c>
      <c r="U32" s="51" t="s">
        <v>156</v>
      </c>
    </row>
    <row r="33" spans="2:21">
      <c r="B33" s="46" t="s">
        <v>152</v>
      </c>
      <c r="C33" s="57">
        <f t="shared" ref="C33:F38" si="6">INDEX($C$14:$XFD$19,MATCH($B33,$A$14:$A$19,0),MATCH(C$32,$C$3:$XFD$3,0))</f>
        <v>87136</v>
      </c>
      <c r="D33" s="57">
        <f t="shared" si="6"/>
        <v>87110</v>
      </c>
      <c r="E33" s="57">
        <f t="shared" si="6"/>
        <v>87502</v>
      </c>
      <c r="F33" s="57">
        <f t="shared" si="6"/>
        <v>88575</v>
      </c>
      <c r="G33" s="58">
        <f>SUM(C33:F33)</f>
        <v>350323</v>
      </c>
      <c r="H33" s="59">
        <f>G33/SUM($G$33:$G$36)</f>
        <v>0.65215683500379762</v>
      </c>
      <c r="N33" s="51"/>
      <c r="U33" s="51"/>
    </row>
    <row r="34" spans="2:21">
      <c r="B34" s="46" t="s">
        <v>153</v>
      </c>
      <c r="C34" s="57">
        <f t="shared" si="6"/>
        <v>23710</v>
      </c>
      <c r="D34" s="57">
        <f t="shared" si="6"/>
        <v>23695</v>
      </c>
      <c r="E34" s="57">
        <f t="shared" si="6"/>
        <v>23554</v>
      </c>
      <c r="F34" s="57">
        <f t="shared" si="6"/>
        <v>23787</v>
      </c>
      <c r="G34" s="58">
        <f t="shared" ref="G34:G35" si="7">SUM(C34:F34)</f>
        <v>94746</v>
      </c>
      <c r="H34" s="59">
        <f t="shared" ref="H34:H38" si="8">G34/SUM($G$33:$G$36)</f>
        <v>0.17637794689263853</v>
      </c>
      <c r="N34" s="51"/>
    </row>
    <row r="35" spans="2:21">
      <c r="B35" s="46" t="s">
        <v>154</v>
      </c>
      <c r="C35" s="57">
        <f t="shared" si="6"/>
        <v>37273</v>
      </c>
      <c r="D35" s="57">
        <f t="shared" si="6"/>
        <v>36980</v>
      </c>
      <c r="E35" s="57">
        <f t="shared" si="6"/>
        <v>36841</v>
      </c>
      <c r="F35" s="57">
        <f t="shared" si="6"/>
        <v>36977</v>
      </c>
      <c r="G35" s="58">
        <f t="shared" si="7"/>
        <v>148071</v>
      </c>
      <c r="H35" s="59">
        <f t="shared" si="8"/>
        <v>0.27564708773288454</v>
      </c>
      <c r="N35" s="51"/>
    </row>
    <row r="36" spans="2:21">
      <c r="B36" s="46" t="s">
        <v>157</v>
      </c>
      <c r="C36" s="57">
        <f t="shared" si="6"/>
        <v>-14035</v>
      </c>
      <c r="D36" s="57">
        <f t="shared" si="6"/>
        <v>-13330</v>
      </c>
      <c r="E36" s="57">
        <f t="shared" si="6"/>
        <v>-14198</v>
      </c>
      <c r="F36" s="57">
        <f t="shared" si="6"/>
        <v>-14401</v>
      </c>
      <c r="G36" s="58">
        <f>SUM(C36:F36)</f>
        <v>-55964</v>
      </c>
      <c r="H36" s="59">
        <f t="shared" si="8"/>
        <v>-0.10418186962932074</v>
      </c>
      <c r="N36" s="51"/>
    </row>
    <row r="37" spans="2:21">
      <c r="B37" s="46" t="s">
        <v>155</v>
      </c>
      <c r="C37" s="57">
        <f t="shared" si="6"/>
        <v>21645</v>
      </c>
      <c r="D37" s="57">
        <f t="shared" si="6"/>
        <v>21166</v>
      </c>
      <c r="E37" s="57">
        <f t="shared" si="6"/>
        <v>20609</v>
      </c>
      <c r="F37" s="57">
        <f t="shared" si="6"/>
        <v>20744</v>
      </c>
      <c r="G37" s="58">
        <f>SUM(C37:F37)</f>
        <v>84164</v>
      </c>
      <c r="H37" s="59">
        <f t="shared" si="8"/>
        <v>0.15667863046748179</v>
      </c>
      <c r="N37" s="51"/>
    </row>
    <row r="38" spans="2:21">
      <c r="B38" s="60" t="s">
        <v>156</v>
      </c>
      <c r="C38" s="57">
        <f t="shared" si="6"/>
        <v>35680</v>
      </c>
      <c r="D38" s="57">
        <f t="shared" si="6"/>
        <v>34496</v>
      </c>
      <c r="E38" s="57">
        <f t="shared" si="6"/>
        <v>34807</v>
      </c>
      <c r="F38" s="57">
        <f t="shared" si="6"/>
        <v>35145</v>
      </c>
      <c r="G38" s="61">
        <f>SUM(C38:F38)</f>
        <v>140128</v>
      </c>
      <c r="H38" s="59">
        <f t="shared" si="8"/>
        <v>0.26086050009680256</v>
      </c>
      <c r="N38" s="51"/>
    </row>
    <row r="39" spans="2:21">
      <c r="N39" s="51"/>
    </row>
    <row r="40" spans="2:21">
      <c r="N40" s="51"/>
    </row>
    <row r="41" spans="2:21">
      <c r="B41" s="44">
        <v>2014</v>
      </c>
      <c r="C41" s="44">
        <v>2015</v>
      </c>
      <c r="D41" s="44">
        <v>2016</v>
      </c>
      <c r="N41" s="51" t="s">
        <v>154</v>
      </c>
    </row>
    <row r="42" spans="2:21">
      <c r="B42" s="41">
        <f t="shared" ref="B42:B50" si="9">AVERAGE(C4:F4)</f>
        <v>4.4698120606187883</v>
      </c>
      <c r="C42" s="41">
        <f t="shared" ref="C42:C50" si="10">AVERAGE(G4:J4)</f>
        <v>3.0324299521721332</v>
      </c>
      <c r="D42" s="41">
        <f t="shared" ref="D42:D50" si="11">AVERAGE(K4:M4)</f>
        <v>2.0762712170637223</v>
      </c>
    </row>
    <row r="43" spans="2:21">
      <c r="B43" s="41">
        <f t="shared" si="9"/>
        <v>4.265034414512753</v>
      </c>
      <c r="C43" s="41">
        <f t="shared" si="10"/>
        <v>3.2093743503105125</v>
      </c>
      <c r="D43" s="41">
        <f t="shared" si="11"/>
        <v>2.000103441404629</v>
      </c>
    </row>
    <row r="44" spans="2:21">
      <c r="B44" s="41">
        <f t="shared" si="9"/>
        <v>4.7974816388864134</v>
      </c>
      <c r="C44" s="41">
        <f t="shared" si="10"/>
        <v>4.9464233901434831</v>
      </c>
      <c r="D44" s="41">
        <f t="shared" si="11"/>
        <v>2.3520712198635829</v>
      </c>
    </row>
    <row r="45" spans="2:21">
      <c r="B45" s="41">
        <f t="shared" si="9"/>
        <v>11.704289628382746</v>
      </c>
      <c r="C45" s="41">
        <f t="shared" si="10"/>
        <v>1.2034537815800161</v>
      </c>
      <c r="D45" s="41">
        <f t="shared" si="11"/>
        <v>-4.981709585843582</v>
      </c>
    </row>
    <row r="46" spans="2:21">
      <c r="B46" s="41">
        <f t="shared" si="9"/>
        <v>-1.1813754819047033</v>
      </c>
      <c r="C46" s="41">
        <f t="shared" si="10"/>
        <v>1.2762285648637406</v>
      </c>
      <c r="D46" s="41">
        <f t="shared" si="11"/>
        <v>-0.26556519765374614</v>
      </c>
    </row>
    <row r="47" spans="2:21">
      <c r="B47" s="41">
        <f t="shared" si="9"/>
        <v>7.8795310763696005</v>
      </c>
      <c r="C47" s="41">
        <f t="shared" si="10"/>
        <v>1.5528014662398646</v>
      </c>
      <c r="D47" s="41">
        <f t="shared" si="11"/>
        <v>-6.7765339469827097</v>
      </c>
    </row>
    <row r="48" spans="2:21">
      <c r="B48" s="41">
        <f t="shared" si="9"/>
        <v>0.58705944612318095</v>
      </c>
      <c r="C48" s="41">
        <f t="shared" si="10"/>
        <v>1.3007845802125495</v>
      </c>
      <c r="D48" s="41">
        <f t="shared" si="11"/>
        <v>-3.2139404941515828</v>
      </c>
    </row>
    <row r="49" spans="2:4">
      <c r="B49" s="41">
        <f t="shared" si="9"/>
        <v>1.1615399758197114</v>
      </c>
      <c r="C49" s="41">
        <f t="shared" si="10"/>
        <v>1.6419030931828256</v>
      </c>
      <c r="D49" s="41">
        <f t="shared" si="11"/>
        <v>3.6694094836894791</v>
      </c>
    </row>
    <row r="50" spans="2:4">
      <c r="B50" s="41">
        <f t="shared" si="9"/>
        <v>5.7849410186346368</v>
      </c>
      <c r="C50" s="41">
        <f t="shared" si="10"/>
        <v>3.9956151623859073</v>
      </c>
      <c r="D50" s="41">
        <f t="shared" si="11"/>
        <v>2.9228146467354499</v>
      </c>
    </row>
    <row r="51" spans="2:4">
      <c r="B51" s="41"/>
      <c r="C51" s="41"/>
      <c r="D51" s="41"/>
    </row>
  </sheetData>
  <conditionalFormatting sqref="C4:M12">
    <cfRule type="cellIs" dxfId="8" priority="10" operator="lessThan">
      <formula>0</formula>
    </cfRule>
    <cfRule type="cellIs" dxfId="7" priority="11" operator="greaterThan">
      <formula>0</formula>
    </cfRule>
  </conditionalFormatting>
  <conditionalFormatting sqref="C24:J28">
    <cfRule type="cellIs" dxfId="6" priority="8" operator="lessThan">
      <formula>0</formula>
    </cfRule>
    <cfRule type="cellIs" dxfId="5" priority="9" operator="greaterThan">
      <formula>0</formula>
    </cfRule>
  </conditionalFormatting>
  <conditionalFormatting sqref="C24:J28">
    <cfRule type="containsErrors" dxfId="4" priority="7">
      <formula>ISERROR(C24)</formula>
    </cfRule>
  </conditionalFormatting>
  <conditionalFormatting sqref="N4:N12">
    <cfRule type="cellIs" dxfId="3" priority="3" operator="lessThan">
      <formula>0</formula>
    </cfRule>
    <cfRule type="cellIs" dxfId="2" priority="4" operator="greaterThan">
      <formula>0</formula>
    </cfRule>
  </conditionalFormatting>
  <conditionalFormatting sqref="O4:O12">
    <cfRule type="cellIs" dxfId="1" priority="1" operator="lessThan">
      <formula>0</formula>
    </cfRule>
    <cfRule type="cellIs" dxfId="0" priority="2" operator="greaterThan">
      <formula>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dimension ref="A1:G31"/>
  <sheetViews>
    <sheetView zoomScale="80" zoomScaleNormal="80" workbookViewId="0">
      <pane xSplit="1" ySplit="3" topLeftCell="B4" activePane="bottomRight" state="frozen"/>
      <selection activeCell="K60" sqref="K60"/>
      <selection pane="topRight" activeCell="K60" sqref="K60"/>
      <selection pane="bottomLeft" activeCell="K60" sqref="K60"/>
      <selection pane="bottomRight" activeCell="C26" sqref="C26"/>
    </sheetView>
  </sheetViews>
  <sheetFormatPr defaultRowHeight="15"/>
  <cols>
    <col min="1" max="1" width="9.28515625" customWidth="1"/>
    <col min="2" max="2" width="13.28515625" customWidth="1"/>
    <col min="3" max="7" width="9" customWidth="1"/>
  </cols>
  <sheetData>
    <row r="1" spans="1:7" ht="18.75">
      <c r="A1" s="42" t="s">
        <v>151</v>
      </c>
    </row>
    <row r="2" spans="1:7" ht="18.75">
      <c r="A2" s="42" t="s">
        <v>140</v>
      </c>
      <c r="B2" s="4"/>
      <c r="C2" s="4"/>
      <c r="D2" s="4"/>
      <c r="E2" s="4"/>
      <c r="F2" s="4"/>
      <c r="G2" s="4"/>
    </row>
    <row r="3" spans="1:7">
      <c r="A3" s="9"/>
      <c r="B3" s="4"/>
      <c r="C3" s="4"/>
      <c r="D3" s="4"/>
      <c r="E3" s="4"/>
      <c r="F3" s="4"/>
      <c r="G3" s="4"/>
    </row>
    <row r="4" spans="1:7">
      <c r="A4" s="11"/>
      <c r="B4" s="47" t="s">
        <v>90</v>
      </c>
      <c r="C4" s="47" t="s">
        <v>43</v>
      </c>
      <c r="D4" s="47" t="s">
        <v>90</v>
      </c>
      <c r="E4" s="47" t="s">
        <v>171</v>
      </c>
      <c r="F4" s="47" t="s">
        <v>16</v>
      </c>
      <c r="G4" s="47" t="s">
        <v>15</v>
      </c>
    </row>
    <row r="5" spans="1:7">
      <c r="A5" s="12">
        <v>42217</v>
      </c>
      <c r="B5" s="13">
        <f>IF(INDEX(monthly!$1:$1048576,MATCH(crec_mensuales!$A5,monthly!$A:$A,0),MATCH(crec_mensuales!B$4,monthly!$1:$1,0))="","",100*(INDEX(monthly!$1:$1048576,MATCH(crec_mensuales!$A5,monthly!$A:$A,0),MATCH(crec_mensuales!B$4,monthly!$1:$1,0))/INDEX(monthly!$1:$1048576,MATCH(crec_mensuales!$A5,monthly!$A:$A,0)-12,MATCH(crec_mensuales!B$4,monthly!$1:$1,0))-1))</f>
        <v>6.1907295073073021</v>
      </c>
      <c r="C5" s="13">
        <f>IF(INDEX(monthly!$1:$1048576,MATCH(crec_mensuales!$A5,monthly!$A:$A,0),MATCH(crec_mensuales!C$4,monthly!$1:$1,0))="","",100*(INDEX(monthly!$1:$1048576,MATCH(crec_mensuales!$A5,monthly!$A:$A,0),MATCH(crec_mensuales!C$4,monthly!$1:$1,0))/INDEX(monthly!$1:$1048576,MATCH(crec_mensuales!$A5,monthly!$A:$A,0)-12,MATCH(crec_mensuales!C$4,monthly!$1:$1,0))-1))</f>
        <v>3.6011160292962696</v>
      </c>
      <c r="D5" s="13">
        <f>IF(INDEX(monthly!$1:$1048576,MATCH(crec_mensuales!$A5,monthly!$A:$A,0),MATCH(crec_mensuales!D$4,monthly!$1:$1,0))="","",100*(INDEX(monthly!$1:$1048576,MATCH(crec_mensuales!$A5,monthly!$A:$A,0),MATCH(crec_mensuales!D$4,monthly!$1:$1,0))/INDEX(monthly!$1:$1048576,MATCH(crec_mensuales!$A5,monthly!$A:$A,0)-12,MATCH(crec_mensuales!D$4,monthly!$1:$1,0))-1))</f>
        <v>6.1907295073073021</v>
      </c>
      <c r="E5" s="13">
        <f>IF(INDEX(monthly!$1:$1048576,MATCH(crec_mensuales!$A5,monthly!$A:$A,0),MATCH(crec_mensuales!E$4,monthly!$1:$1,0))="","",100*(INDEX(monthly!$1:$1048576,MATCH(crec_mensuales!$A5,monthly!$A:$A,0),MATCH(crec_mensuales!E$4,monthly!$1:$1,0))/INDEX(monthly!$1:$1048576,MATCH(crec_mensuales!$A5,monthly!$A:$A,0)-12,MATCH(crec_mensuales!E$4,monthly!$1:$1,0))-1))</f>
        <v>7.4236254560918091</v>
      </c>
      <c r="F5" s="13">
        <f>IF(INDEX(monthly!$1:$1048576,MATCH(crec_mensuales!$A5,monthly!$A:$A,0),MATCH(crec_mensuales!F$4,monthly!$1:$1,0))="","",100*(INDEX(monthly!$1:$1048576,MATCH(crec_mensuales!$A5,monthly!$A:$A,0),MATCH(crec_mensuales!F$4,monthly!$1:$1,0))/INDEX(monthly!$1:$1048576,MATCH(crec_mensuales!$A5,monthly!$A:$A,0)-12,MATCH(crec_mensuales!F$4,monthly!$1:$1,0))-1))</f>
        <v>-46.4069236521958</v>
      </c>
      <c r="G5" s="13">
        <f>IF(INDEX(monthly!$1:$1048576,MATCH(crec_mensuales!$A5,monthly!$A:$A,0),MATCH(crec_mensuales!G$4,monthly!$1:$1,0))="","",100*(INDEX(monthly!$1:$1048576,MATCH(crec_mensuales!$A5,monthly!$A:$A,0),MATCH(crec_mensuales!G$4,monthly!$1:$1,0))/INDEX(monthly!$1:$1048576,MATCH(crec_mensuales!$A5,monthly!$A:$A,0)-12,MATCH(crec_mensuales!G$4,monthly!$1:$1,0))-1))</f>
        <v>-25.197467408739747</v>
      </c>
    </row>
    <row r="6" spans="1:7">
      <c r="A6" s="12">
        <v>42248</v>
      </c>
      <c r="B6" s="13">
        <f>IF(INDEX(monthly!$1:$1048576,MATCH(crec_mensuales!$A6,monthly!$A:$A,0),MATCH(crec_mensuales!B$4,monthly!$1:$1,0))="","",100*(INDEX(monthly!$1:$1048576,MATCH(crec_mensuales!$A6,monthly!$A:$A,0),MATCH(crec_mensuales!B$4,monthly!$1:$1,0))/INDEX(monthly!$1:$1048576,MATCH(crec_mensuales!$A6,monthly!$A:$A,0)-12,MATCH(crec_mensuales!B$4,monthly!$1:$1,0))-1))</f>
        <v>2.9489350444164453</v>
      </c>
      <c r="C6" s="13">
        <f>IF(INDEX(monthly!$1:$1048576,MATCH(crec_mensuales!$A6,monthly!$A:$A,0),MATCH(crec_mensuales!C$4,monthly!$1:$1,0))="","",100*(INDEX(monthly!$1:$1048576,MATCH(crec_mensuales!$A6,monthly!$A:$A,0),MATCH(crec_mensuales!C$4,monthly!$1:$1,0))/INDEX(monthly!$1:$1048576,MATCH(crec_mensuales!$A6,monthly!$A:$A,0)-12,MATCH(crec_mensuales!C$4,monthly!$1:$1,0))-1))</f>
        <v>3.1633688771620427</v>
      </c>
      <c r="D6" s="13">
        <f>IF(INDEX(monthly!$1:$1048576,MATCH(crec_mensuales!$A6,monthly!$A:$A,0),MATCH(crec_mensuales!D$4,monthly!$1:$1,0))="","",100*(INDEX(monthly!$1:$1048576,MATCH(crec_mensuales!$A6,monthly!$A:$A,0),MATCH(crec_mensuales!D$4,monthly!$1:$1,0))/INDEX(monthly!$1:$1048576,MATCH(crec_mensuales!$A6,monthly!$A:$A,0)-12,MATCH(crec_mensuales!D$4,monthly!$1:$1,0))-1))</f>
        <v>2.9489350444164453</v>
      </c>
      <c r="E6" s="13">
        <f>IF(INDEX(monthly!$1:$1048576,MATCH(crec_mensuales!$A6,monthly!$A:$A,0),MATCH(crec_mensuales!E$4,monthly!$1:$1,0))="","",100*(INDEX(monthly!$1:$1048576,MATCH(crec_mensuales!$A6,monthly!$A:$A,0),MATCH(crec_mensuales!E$4,monthly!$1:$1,0))/INDEX(monthly!$1:$1048576,MATCH(crec_mensuales!$A6,monthly!$A:$A,0)-12,MATCH(crec_mensuales!E$4,monthly!$1:$1,0))-1))</f>
        <v>6.9139543874292553</v>
      </c>
      <c r="F6" s="13">
        <f>IF(INDEX(monthly!$1:$1048576,MATCH(crec_mensuales!$A6,monthly!$A:$A,0),MATCH(crec_mensuales!F$4,monthly!$1:$1,0))="","",100*(INDEX(monthly!$1:$1048576,MATCH(crec_mensuales!$A6,monthly!$A:$A,0),MATCH(crec_mensuales!F$4,monthly!$1:$1,0))/INDEX(monthly!$1:$1048576,MATCH(crec_mensuales!$A6,monthly!$A:$A,0)-12,MATCH(crec_mensuales!F$4,monthly!$1:$1,0))-1))</f>
        <v>-46.521642979986844</v>
      </c>
      <c r="G6" s="13">
        <f>IF(INDEX(monthly!$1:$1048576,MATCH(crec_mensuales!$A6,monthly!$A:$A,0),MATCH(crec_mensuales!G$4,monthly!$1:$1,0))="","",100*(INDEX(monthly!$1:$1048576,MATCH(crec_mensuales!$A6,monthly!$A:$A,0),MATCH(crec_mensuales!G$4,monthly!$1:$1,0))/INDEX(monthly!$1:$1048576,MATCH(crec_mensuales!$A6,monthly!$A:$A,0)-12,MATCH(crec_mensuales!G$4,monthly!$1:$1,0))-1))</f>
        <v>-35.735664780593233</v>
      </c>
    </row>
    <row r="7" spans="1:7">
      <c r="A7" s="12">
        <v>42278</v>
      </c>
      <c r="B7" s="13">
        <f>IF(INDEX(monthly!$1:$1048576,MATCH(crec_mensuales!$A7,monthly!$A:$A,0),MATCH(crec_mensuales!B$4,monthly!$1:$1,0))="","",100*(INDEX(monthly!$1:$1048576,MATCH(crec_mensuales!$A7,monthly!$A:$A,0),MATCH(crec_mensuales!B$4,monthly!$1:$1,0))/INDEX(monthly!$1:$1048576,MATCH(crec_mensuales!$A7,monthly!$A:$A,0)-12,MATCH(crec_mensuales!B$4,monthly!$1:$1,0))-1))</f>
        <v>-1.0634947215021229</v>
      </c>
      <c r="C7" s="13">
        <f>IF(INDEX(monthly!$1:$1048576,MATCH(crec_mensuales!$A7,monthly!$A:$A,0),MATCH(crec_mensuales!C$4,monthly!$1:$1,0))="","",100*(INDEX(monthly!$1:$1048576,MATCH(crec_mensuales!$A7,monthly!$A:$A,0),MATCH(crec_mensuales!C$4,monthly!$1:$1,0))/INDEX(monthly!$1:$1048576,MATCH(crec_mensuales!$A7,monthly!$A:$A,0)-12,MATCH(crec_mensuales!C$4,monthly!$1:$1,0))-1))</f>
        <v>2.3599051639168867</v>
      </c>
      <c r="D7" s="13">
        <f>IF(INDEX(monthly!$1:$1048576,MATCH(crec_mensuales!$A7,monthly!$A:$A,0),MATCH(crec_mensuales!D$4,monthly!$1:$1,0))="","",100*(INDEX(monthly!$1:$1048576,MATCH(crec_mensuales!$A7,monthly!$A:$A,0),MATCH(crec_mensuales!D$4,monthly!$1:$1,0))/INDEX(monthly!$1:$1048576,MATCH(crec_mensuales!$A7,monthly!$A:$A,0)-12,MATCH(crec_mensuales!D$4,monthly!$1:$1,0))-1))</f>
        <v>-1.0634947215021229</v>
      </c>
      <c r="E7" s="13">
        <f>IF(INDEX(monthly!$1:$1048576,MATCH(crec_mensuales!$A7,monthly!$A:$A,0),MATCH(crec_mensuales!E$4,monthly!$1:$1,0))="","",100*(INDEX(monthly!$1:$1048576,MATCH(crec_mensuales!$A7,monthly!$A:$A,0),MATCH(crec_mensuales!E$4,monthly!$1:$1,0))/INDEX(monthly!$1:$1048576,MATCH(crec_mensuales!$A7,monthly!$A:$A,0)-12,MATCH(crec_mensuales!E$4,monthly!$1:$1,0))-1))</f>
        <v>7.0856004485736035</v>
      </c>
      <c r="F7" s="13">
        <f>IF(INDEX(monthly!$1:$1048576,MATCH(crec_mensuales!$A7,monthly!$A:$A,0),MATCH(crec_mensuales!F$4,monthly!$1:$1,0))="","",100*(INDEX(monthly!$1:$1048576,MATCH(crec_mensuales!$A7,monthly!$A:$A,0),MATCH(crec_mensuales!F$4,monthly!$1:$1,0))/INDEX(monthly!$1:$1048576,MATCH(crec_mensuales!$A7,monthly!$A:$A,0)-12,MATCH(crec_mensuales!F$4,monthly!$1:$1,0))-1))</f>
        <v>-35.819910098748544</v>
      </c>
      <c r="G7" s="13">
        <f>IF(INDEX(monthly!$1:$1048576,MATCH(crec_mensuales!$A7,monthly!$A:$A,0),MATCH(crec_mensuales!G$4,monthly!$1:$1,0))="","",100*(INDEX(monthly!$1:$1048576,MATCH(crec_mensuales!$A7,monthly!$A:$A,0),MATCH(crec_mensuales!G$4,monthly!$1:$1,0))/INDEX(monthly!$1:$1048576,MATCH(crec_mensuales!$A7,monthly!$A:$A,0)-12,MATCH(crec_mensuales!G$4,monthly!$1:$1,0))-1))</f>
        <v>-33.963964234660992</v>
      </c>
    </row>
    <row r="8" spans="1:7">
      <c r="A8" s="12">
        <v>42309</v>
      </c>
      <c r="B8" s="13">
        <f>IF(INDEX(monthly!$1:$1048576,MATCH(crec_mensuales!$A8,monthly!$A:$A,0),MATCH(crec_mensuales!B$4,monthly!$1:$1,0))="","",100*(INDEX(monthly!$1:$1048576,MATCH(crec_mensuales!$A8,monthly!$A:$A,0),MATCH(crec_mensuales!B$4,monthly!$1:$1,0))/INDEX(monthly!$1:$1048576,MATCH(crec_mensuales!$A8,monthly!$A:$A,0)-12,MATCH(crec_mensuales!B$4,monthly!$1:$1,0))-1))</f>
        <v>-1.3290783603331802</v>
      </c>
      <c r="C8" s="13">
        <f>IF(INDEX(monthly!$1:$1048576,MATCH(crec_mensuales!$A8,monthly!$A:$A,0),MATCH(crec_mensuales!C$4,monthly!$1:$1,0))="","",100*(INDEX(monthly!$1:$1048576,MATCH(crec_mensuales!$A8,monthly!$A:$A,0),MATCH(crec_mensuales!C$4,monthly!$1:$1,0))/INDEX(monthly!$1:$1048576,MATCH(crec_mensuales!$A8,monthly!$A:$A,0)-12,MATCH(crec_mensuales!C$4,monthly!$1:$1,0))-1))</f>
        <v>6.9082980127901594</v>
      </c>
      <c r="D8" s="13">
        <f>IF(INDEX(monthly!$1:$1048576,MATCH(crec_mensuales!$A8,monthly!$A:$A,0),MATCH(crec_mensuales!D$4,monthly!$1:$1,0))="","",100*(INDEX(monthly!$1:$1048576,MATCH(crec_mensuales!$A8,monthly!$A:$A,0),MATCH(crec_mensuales!D$4,monthly!$1:$1,0))/INDEX(monthly!$1:$1048576,MATCH(crec_mensuales!$A8,monthly!$A:$A,0)-12,MATCH(crec_mensuales!D$4,monthly!$1:$1,0))-1))</f>
        <v>-1.3290783603331802</v>
      </c>
      <c r="E8" s="13">
        <f>IF(INDEX(monthly!$1:$1048576,MATCH(crec_mensuales!$A8,monthly!$A:$A,0),MATCH(crec_mensuales!E$4,monthly!$1:$1,0))="","",100*(INDEX(monthly!$1:$1048576,MATCH(crec_mensuales!$A8,monthly!$A:$A,0),MATCH(crec_mensuales!E$4,monthly!$1:$1,0))/INDEX(monthly!$1:$1048576,MATCH(crec_mensuales!$A8,monthly!$A:$A,0)-12,MATCH(crec_mensuales!E$4,monthly!$1:$1,0))-1))</f>
        <v>1.4518235941053836</v>
      </c>
      <c r="F8" s="13">
        <f>IF(INDEX(monthly!$1:$1048576,MATCH(crec_mensuales!$A8,monthly!$A:$A,0),MATCH(crec_mensuales!F$4,monthly!$1:$1,0))="","",100*(INDEX(monthly!$1:$1048576,MATCH(crec_mensuales!$A8,monthly!$A:$A,0),MATCH(crec_mensuales!F$4,monthly!$1:$1,0))/INDEX(monthly!$1:$1048576,MATCH(crec_mensuales!$A8,monthly!$A:$A,0)-12,MATCH(crec_mensuales!F$4,monthly!$1:$1,0))-1))</f>
        <v>-38.076945881156909</v>
      </c>
      <c r="G8" s="13">
        <f>IF(INDEX(monthly!$1:$1048576,MATCH(crec_mensuales!$A8,monthly!$A:$A,0),MATCH(crec_mensuales!G$4,monthly!$1:$1,0))="","",100*(INDEX(monthly!$1:$1048576,MATCH(crec_mensuales!$A8,monthly!$A:$A,0),MATCH(crec_mensuales!G$4,monthly!$1:$1,0))/INDEX(monthly!$1:$1048576,MATCH(crec_mensuales!$A8,monthly!$A:$A,0)-12,MATCH(crec_mensuales!G$4,monthly!$1:$1,0))-1))</f>
        <v>-32.067565538770481</v>
      </c>
    </row>
    <row r="9" spans="1:7">
      <c r="A9" s="12">
        <v>42339</v>
      </c>
      <c r="B9" s="13">
        <f>IF(INDEX(monthly!$1:$1048576,MATCH(crec_mensuales!$A9,monthly!$A:$A,0),MATCH(crec_mensuales!B$4,monthly!$1:$1,0))="","",100*(INDEX(monthly!$1:$1048576,MATCH(crec_mensuales!$A9,monthly!$A:$A,0),MATCH(crec_mensuales!B$4,monthly!$1:$1,0))/INDEX(monthly!$1:$1048576,MATCH(crec_mensuales!$A9,monthly!$A:$A,0)-12,MATCH(crec_mensuales!B$4,monthly!$1:$1,0))-1))</f>
        <v>-0.3878723333695322</v>
      </c>
      <c r="C9" s="13">
        <f>IF(INDEX(monthly!$1:$1048576,MATCH(crec_mensuales!$A9,monthly!$A:$A,0),MATCH(crec_mensuales!C$4,monthly!$1:$1,0))="","",100*(INDEX(monthly!$1:$1048576,MATCH(crec_mensuales!$A9,monthly!$A:$A,0),MATCH(crec_mensuales!C$4,monthly!$1:$1,0))/INDEX(monthly!$1:$1048576,MATCH(crec_mensuales!$A9,monthly!$A:$A,0)-12,MATCH(crec_mensuales!C$4,monthly!$1:$1,0))-1))</f>
        <v>4.5801318002648195</v>
      </c>
      <c r="D9" s="13">
        <f>IF(INDEX(monthly!$1:$1048576,MATCH(crec_mensuales!$A9,monthly!$A:$A,0),MATCH(crec_mensuales!D$4,monthly!$1:$1,0))="","",100*(INDEX(monthly!$1:$1048576,MATCH(crec_mensuales!$A9,monthly!$A:$A,0),MATCH(crec_mensuales!D$4,monthly!$1:$1,0))/INDEX(monthly!$1:$1048576,MATCH(crec_mensuales!$A9,monthly!$A:$A,0)-12,MATCH(crec_mensuales!D$4,monthly!$1:$1,0))-1))</f>
        <v>-0.3878723333695322</v>
      </c>
      <c r="E9" s="13">
        <f>IF(INDEX(monthly!$1:$1048576,MATCH(crec_mensuales!$A9,monthly!$A:$A,0),MATCH(crec_mensuales!E$4,monthly!$1:$1,0))="","",100*(INDEX(monthly!$1:$1048576,MATCH(crec_mensuales!$A9,monthly!$A:$A,0),MATCH(crec_mensuales!E$4,monthly!$1:$1,0))/INDEX(monthly!$1:$1048576,MATCH(crec_mensuales!$A9,monthly!$A:$A,0)-12,MATCH(crec_mensuales!E$4,monthly!$1:$1,0))-1))</f>
        <v>-1.251804114844568</v>
      </c>
      <c r="F9" s="13">
        <f>IF(INDEX(monthly!$1:$1048576,MATCH(crec_mensuales!$A9,monthly!$A:$A,0),MATCH(crec_mensuales!F$4,monthly!$1:$1,0))="","",100*(INDEX(monthly!$1:$1048576,MATCH(crec_mensuales!$A9,monthly!$A:$A,0),MATCH(crec_mensuales!F$4,monthly!$1:$1,0))/INDEX(monthly!$1:$1048576,MATCH(crec_mensuales!$A9,monthly!$A:$A,0)-12,MATCH(crec_mensuales!F$4,monthly!$1:$1,0))-1))</f>
        <v>-32.971407926489334</v>
      </c>
      <c r="G9" s="13">
        <f>IF(INDEX(monthly!$1:$1048576,MATCH(crec_mensuales!$A9,monthly!$A:$A,0),MATCH(crec_mensuales!G$4,monthly!$1:$1,0))="","",100*(INDEX(monthly!$1:$1048576,MATCH(crec_mensuales!$A9,monthly!$A:$A,0),MATCH(crec_mensuales!G$4,monthly!$1:$1,0))/INDEX(monthly!$1:$1048576,MATCH(crec_mensuales!$A9,monthly!$A:$A,0)-12,MATCH(crec_mensuales!G$4,monthly!$1:$1,0))-1))</f>
        <v>-34.991105689465215</v>
      </c>
    </row>
    <row r="10" spans="1:7">
      <c r="A10" s="12">
        <v>42370</v>
      </c>
      <c r="B10" s="13">
        <f>IF(INDEX(monthly!$1:$1048576,MATCH(crec_mensuales!$A10,monthly!$A:$A,0),MATCH(crec_mensuales!B$4,monthly!$1:$1,0))="","",100*(INDEX(monthly!$1:$1048576,MATCH(crec_mensuales!$A10,monthly!$A:$A,0),MATCH(crec_mensuales!B$4,monthly!$1:$1,0))/INDEX(monthly!$1:$1048576,MATCH(crec_mensuales!$A10,monthly!$A:$A,0)-12,MATCH(crec_mensuales!B$4,monthly!$1:$1,0))-1))</f>
        <v>3.363419184156724</v>
      </c>
      <c r="C10" s="13">
        <f>IF(INDEX(monthly!$1:$1048576,MATCH(crec_mensuales!$A10,monthly!$A:$A,0),MATCH(crec_mensuales!C$4,monthly!$1:$1,0))="","",100*(INDEX(monthly!$1:$1048576,MATCH(crec_mensuales!$A10,monthly!$A:$A,0),MATCH(crec_mensuales!C$4,monthly!$1:$1,0))/INDEX(monthly!$1:$1048576,MATCH(crec_mensuales!$A10,monthly!$A:$A,0)-12,MATCH(crec_mensuales!C$4,monthly!$1:$1,0))-1))</f>
        <v>7.8550761817695713</v>
      </c>
      <c r="D10" s="13">
        <f>IF(INDEX(monthly!$1:$1048576,MATCH(crec_mensuales!$A10,monthly!$A:$A,0),MATCH(crec_mensuales!D$4,monthly!$1:$1,0))="","",100*(INDEX(monthly!$1:$1048576,MATCH(crec_mensuales!$A10,monthly!$A:$A,0),MATCH(crec_mensuales!D$4,monthly!$1:$1,0))/INDEX(monthly!$1:$1048576,MATCH(crec_mensuales!$A10,monthly!$A:$A,0)-12,MATCH(crec_mensuales!D$4,monthly!$1:$1,0))-1))</f>
        <v>3.363419184156724</v>
      </c>
      <c r="E10" s="13">
        <f>IF(INDEX(monthly!$1:$1048576,MATCH(crec_mensuales!$A10,monthly!$A:$A,0),MATCH(crec_mensuales!E$4,monthly!$1:$1,0))="","",100*(INDEX(monthly!$1:$1048576,MATCH(crec_mensuales!$A10,monthly!$A:$A,0),MATCH(crec_mensuales!E$4,monthly!$1:$1,0))/INDEX(monthly!$1:$1048576,MATCH(crec_mensuales!$A10,monthly!$A:$A,0)-12,MATCH(crec_mensuales!E$4,monthly!$1:$1,0))-1))</f>
        <v>-6.8459269671850009</v>
      </c>
      <c r="F10" s="13">
        <f>IF(INDEX(monthly!$1:$1048576,MATCH(crec_mensuales!$A10,monthly!$A:$A,0),MATCH(crec_mensuales!F$4,monthly!$1:$1,0))="","",100*(INDEX(monthly!$1:$1048576,MATCH(crec_mensuales!$A10,monthly!$A:$A,0),MATCH(crec_mensuales!F$4,monthly!$1:$1,0))/INDEX(monthly!$1:$1048576,MATCH(crec_mensuales!$A10,monthly!$A:$A,0)-12,MATCH(crec_mensuales!F$4,monthly!$1:$1,0))-1))</f>
        <v>-36.186352072797</v>
      </c>
      <c r="G10" s="13">
        <f>IF(INDEX(monthly!$1:$1048576,MATCH(crec_mensuales!$A10,monthly!$A:$A,0),MATCH(crec_mensuales!G$4,monthly!$1:$1,0))="","",100*(INDEX(monthly!$1:$1048576,MATCH(crec_mensuales!$A10,monthly!$A:$A,0),MATCH(crec_mensuales!G$4,monthly!$1:$1,0))/INDEX(monthly!$1:$1048576,MATCH(crec_mensuales!$A10,monthly!$A:$A,0)-12,MATCH(crec_mensuales!G$4,monthly!$1:$1,0))-1))</f>
        <v>-37.911415154708386</v>
      </c>
    </row>
    <row r="11" spans="1:7">
      <c r="A11" s="12">
        <v>42401</v>
      </c>
      <c r="B11" s="13">
        <f>IF(INDEX(monthly!$1:$1048576,MATCH(crec_mensuales!$A11,monthly!$A:$A,0),MATCH(crec_mensuales!B$4,monthly!$1:$1,0))="","",100*(INDEX(monthly!$1:$1048576,MATCH(crec_mensuales!$A11,monthly!$A:$A,0),MATCH(crec_mensuales!B$4,monthly!$1:$1,0))/INDEX(monthly!$1:$1048576,MATCH(crec_mensuales!$A11,monthly!$A:$A,0)-12,MATCH(crec_mensuales!B$4,monthly!$1:$1,0))-1))</f>
        <v>6.1109510580547477</v>
      </c>
      <c r="C11" s="13">
        <f>IF(INDEX(monthly!$1:$1048576,MATCH(crec_mensuales!$A11,monthly!$A:$A,0),MATCH(crec_mensuales!C$4,monthly!$1:$1,0))="","",100*(INDEX(monthly!$1:$1048576,MATCH(crec_mensuales!$A11,monthly!$A:$A,0),MATCH(crec_mensuales!C$4,monthly!$1:$1,0))/INDEX(monthly!$1:$1048576,MATCH(crec_mensuales!$A11,monthly!$A:$A,0)-12,MATCH(crec_mensuales!C$4,monthly!$1:$1,0))-1))</f>
        <v>6.4007275169198019</v>
      </c>
      <c r="D11" s="13">
        <f>IF(INDEX(monthly!$1:$1048576,MATCH(crec_mensuales!$A11,monthly!$A:$A,0),MATCH(crec_mensuales!D$4,monthly!$1:$1,0))="","",100*(INDEX(monthly!$1:$1048576,MATCH(crec_mensuales!$A11,monthly!$A:$A,0),MATCH(crec_mensuales!D$4,monthly!$1:$1,0))/INDEX(monthly!$1:$1048576,MATCH(crec_mensuales!$A11,monthly!$A:$A,0)-12,MATCH(crec_mensuales!D$4,monthly!$1:$1,0))-1))</f>
        <v>6.1109510580547477</v>
      </c>
      <c r="E11" s="13">
        <f>IF(INDEX(monthly!$1:$1048576,MATCH(crec_mensuales!$A11,monthly!$A:$A,0),MATCH(crec_mensuales!E$4,monthly!$1:$1,0))="","",100*(INDEX(monthly!$1:$1048576,MATCH(crec_mensuales!$A11,monthly!$A:$A,0),MATCH(crec_mensuales!E$4,monthly!$1:$1,0))/INDEX(monthly!$1:$1048576,MATCH(crec_mensuales!$A11,monthly!$A:$A,0)-12,MATCH(crec_mensuales!E$4,monthly!$1:$1,0))-1))</f>
        <v>-4.9581088301882792</v>
      </c>
      <c r="F11" s="13">
        <f>IF(INDEX(monthly!$1:$1048576,MATCH(crec_mensuales!$A11,monthly!$A:$A,0),MATCH(crec_mensuales!F$4,monthly!$1:$1,0))="","",100*(INDEX(monthly!$1:$1048576,MATCH(crec_mensuales!$A11,monthly!$A:$A,0),MATCH(crec_mensuales!F$4,monthly!$1:$1,0))/INDEX(monthly!$1:$1048576,MATCH(crec_mensuales!$A11,monthly!$A:$A,0)-12,MATCH(crec_mensuales!F$4,monthly!$1:$1,0))-1))</f>
        <v>-34.717288276393298</v>
      </c>
      <c r="G11" s="13">
        <f>IF(INDEX(monthly!$1:$1048576,MATCH(crec_mensuales!$A11,monthly!$A:$A,0),MATCH(crec_mensuales!G$4,monthly!$1:$1,0))="","",100*(INDEX(monthly!$1:$1048576,MATCH(crec_mensuales!$A11,monthly!$A:$A,0),MATCH(crec_mensuales!G$4,monthly!$1:$1,0))/INDEX(monthly!$1:$1048576,MATCH(crec_mensuales!$A11,monthly!$A:$A,0)-12,MATCH(crec_mensuales!G$4,monthly!$1:$1,0))-1))</f>
        <v>-36.243156175586719</v>
      </c>
    </row>
    <row r="12" spans="1:7">
      <c r="A12" s="12">
        <v>42430</v>
      </c>
      <c r="B12" s="13">
        <f>IF(INDEX(monthly!$1:$1048576,MATCH(crec_mensuales!$A12,monthly!$A:$A,0),MATCH(crec_mensuales!B$4,monthly!$1:$1,0))="","",100*(INDEX(monthly!$1:$1048576,MATCH(crec_mensuales!$A12,monthly!$A:$A,0),MATCH(crec_mensuales!B$4,monthly!$1:$1,0))/INDEX(monthly!$1:$1048576,MATCH(crec_mensuales!$A12,monthly!$A:$A,0)-12,MATCH(crec_mensuales!B$4,monthly!$1:$1,0))-1))</f>
        <v>-3.5730773240946201</v>
      </c>
      <c r="C12" s="13">
        <f>IF(INDEX(monthly!$1:$1048576,MATCH(crec_mensuales!$A12,monthly!$A:$A,0),MATCH(crec_mensuales!C$4,monthly!$1:$1,0))="","",100*(INDEX(monthly!$1:$1048576,MATCH(crec_mensuales!$A12,monthly!$A:$A,0),MATCH(crec_mensuales!C$4,monthly!$1:$1,0))/INDEX(monthly!$1:$1048576,MATCH(crec_mensuales!$A12,monthly!$A:$A,0)-12,MATCH(crec_mensuales!C$4,monthly!$1:$1,0))-1))</f>
        <v>0.78541207128708379</v>
      </c>
      <c r="D12" s="13">
        <f>IF(INDEX(monthly!$1:$1048576,MATCH(crec_mensuales!$A12,monthly!$A:$A,0),MATCH(crec_mensuales!D$4,monthly!$1:$1,0))="","",100*(INDEX(monthly!$1:$1048576,MATCH(crec_mensuales!$A12,monthly!$A:$A,0),MATCH(crec_mensuales!D$4,monthly!$1:$1,0))/INDEX(monthly!$1:$1048576,MATCH(crec_mensuales!$A12,monthly!$A:$A,0)-12,MATCH(crec_mensuales!D$4,monthly!$1:$1,0))-1))</f>
        <v>-3.5730773240946201</v>
      </c>
      <c r="E12" s="13">
        <f>IF(INDEX(monthly!$1:$1048576,MATCH(crec_mensuales!$A12,monthly!$A:$A,0),MATCH(crec_mensuales!E$4,monthly!$1:$1,0))="","",100*(INDEX(monthly!$1:$1048576,MATCH(crec_mensuales!$A12,monthly!$A:$A,0),MATCH(crec_mensuales!E$4,monthly!$1:$1,0))/INDEX(monthly!$1:$1048576,MATCH(crec_mensuales!$A12,monthly!$A:$A,0)-12,MATCH(crec_mensuales!E$4,monthly!$1:$1,0))-1))</f>
        <v>-5.8060029596584295</v>
      </c>
      <c r="F12" s="13">
        <f>IF(INDEX(monthly!$1:$1048576,MATCH(crec_mensuales!$A12,monthly!$A:$A,0),MATCH(crec_mensuales!F$4,monthly!$1:$1,0))="","",100*(INDEX(monthly!$1:$1048576,MATCH(crec_mensuales!$A12,monthly!$A:$A,0),MATCH(crec_mensuales!F$4,monthly!$1:$1,0))/INDEX(monthly!$1:$1048576,MATCH(crec_mensuales!$A12,monthly!$A:$A,0)-12,MATCH(crec_mensuales!F$4,monthly!$1:$1,0))-1))</f>
        <v>-31.457238307363411</v>
      </c>
      <c r="G12" s="13">
        <f>IF(INDEX(monthly!$1:$1048576,MATCH(crec_mensuales!$A12,monthly!$A:$A,0),MATCH(crec_mensuales!G$4,monthly!$1:$1,0))="","",100*(INDEX(monthly!$1:$1048576,MATCH(crec_mensuales!$A12,monthly!$A:$A,0),MATCH(crec_mensuales!G$4,monthly!$1:$1,0))/INDEX(monthly!$1:$1048576,MATCH(crec_mensuales!$A12,monthly!$A:$A,0)-12,MATCH(crec_mensuales!G$4,monthly!$1:$1,0))-1))</f>
        <v>-29.817075610538534</v>
      </c>
    </row>
    <row r="13" spans="1:7">
      <c r="A13" s="12">
        <v>42461</v>
      </c>
      <c r="B13" s="13">
        <f>IF(INDEX(monthly!$1:$1048576,MATCH(crec_mensuales!$A13,monthly!$A:$A,0),MATCH(crec_mensuales!B$4,monthly!$1:$1,0))="","",100*(INDEX(monthly!$1:$1048576,MATCH(crec_mensuales!$A13,monthly!$A:$A,0),MATCH(crec_mensuales!B$4,monthly!$1:$1,0))/INDEX(monthly!$1:$1048576,MATCH(crec_mensuales!$A13,monthly!$A:$A,0)-12,MATCH(crec_mensuales!B$4,monthly!$1:$1,0))-1))</f>
        <v>5.8724717587480546</v>
      </c>
      <c r="C13" s="13">
        <f>IF(INDEX(monthly!$1:$1048576,MATCH(crec_mensuales!$A13,monthly!$A:$A,0),MATCH(crec_mensuales!C$4,monthly!$1:$1,0))="","",100*(INDEX(monthly!$1:$1048576,MATCH(crec_mensuales!$A13,monthly!$A:$A,0),MATCH(crec_mensuales!C$4,monthly!$1:$1,0))/INDEX(monthly!$1:$1048576,MATCH(crec_mensuales!$A13,monthly!$A:$A,0)-12,MATCH(crec_mensuales!C$4,monthly!$1:$1,0))-1))</f>
        <v>9.0690168938528881</v>
      </c>
      <c r="D13" s="13">
        <f>IF(INDEX(monthly!$1:$1048576,MATCH(crec_mensuales!$A13,monthly!$A:$A,0),MATCH(crec_mensuales!D$4,monthly!$1:$1,0))="","",100*(INDEX(monthly!$1:$1048576,MATCH(crec_mensuales!$A13,monthly!$A:$A,0),MATCH(crec_mensuales!D$4,monthly!$1:$1,0))/INDEX(monthly!$1:$1048576,MATCH(crec_mensuales!$A13,monthly!$A:$A,0)-12,MATCH(crec_mensuales!D$4,monthly!$1:$1,0))-1))</f>
        <v>5.8724717587480546</v>
      </c>
      <c r="E13" s="13">
        <f>IF(INDEX(monthly!$1:$1048576,MATCH(crec_mensuales!$A13,monthly!$A:$A,0),MATCH(crec_mensuales!E$4,monthly!$1:$1,0))="","",100*(INDEX(monthly!$1:$1048576,MATCH(crec_mensuales!$A13,monthly!$A:$A,0),MATCH(crec_mensuales!E$4,monthly!$1:$1,0))/INDEX(monthly!$1:$1048576,MATCH(crec_mensuales!$A13,monthly!$A:$A,0)-12,MATCH(crec_mensuales!E$4,monthly!$1:$1,0))-1))</f>
        <v>-4.8175991377845122</v>
      </c>
      <c r="F13" s="13">
        <f>IF(INDEX(monthly!$1:$1048576,MATCH(crec_mensuales!$A13,monthly!$A:$A,0),MATCH(crec_mensuales!F$4,monthly!$1:$1,0))="","",100*(INDEX(monthly!$1:$1048576,MATCH(crec_mensuales!$A13,monthly!$A:$A,0),MATCH(crec_mensuales!F$4,monthly!$1:$1,0))/INDEX(monthly!$1:$1048576,MATCH(crec_mensuales!$A13,monthly!$A:$A,0)-12,MATCH(crec_mensuales!F$4,monthly!$1:$1,0))-1))</f>
        <v>-25.201662362974776</v>
      </c>
      <c r="G13" s="13">
        <f>IF(INDEX(monthly!$1:$1048576,MATCH(crec_mensuales!$A13,monthly!$A:$A,0),MATCH(crec_mensuales!G$4,monthly!$1:$1,0))="","",100*(INDEX(monthly!$1:$1048576,MATCH(crec_mensuales!$A13,monthly!$A:$A,0),MATCH(crec_mensuales!G$4,monthly!$1:$1,0))/INDEX(monthly!$1:$1048576,MATCH(crec_mensuales!$A13,monthly!$A:$A,0)-12,MATCH(crec_mensuales!G$4,monthly!$1:$1,0))-1))</f>
        <v>-23.941928179290805</v>
      </c>
    </row>
    <row r="14" spans="1:7">
      <c r="A14" s="12">
        <v>42491</v>
      </c>
      <c r="B14" s="13">
        <f>IF(INDEX(monthly!$1:$1048576,MATCH(crec_mensuales!$A14,monthly!$A:$A,0),MATCH(crec_mensuales!B$4,monthly!$1:$1,0))="","",100*(INDEX(monthly!$1:$1048576,MATCH(crec_mensuales!$A14,monthly!$A:$A,0),MATCH(crec_mensuales!B$4,monthly!$1:$1,0))/INDEX(monthly!$1:$1048576,MATCH(crec_mensuales!$A14,monthly!$A:$A,0)-12,MATCH(crec_mensuales!B$4,monthly!$1:$1,0))-1))</f>
        <v>-0.59442391178791132</v>
      </c>
      <c r="C14" s="13">
        <f>IF(INDEX(monthly!$1:$1048576,MATCH(crec_mensuales!$A14,monthly!$A:$A,0),MATCH(crec_mensuales!C$4,monthly!$1:$1,0))="","",100*(INDEX(monthly!$1:$1048576,MATCH(crec_mensuales!$A14,monthly!$A:$A,0),MATCH(crec_mensuales!C$4,monthly!$1:$1,0))/INDEX(monthly!$1:$1048576,MATCH(crec_mensuales!$A14,monthly!$A:$A,0)-12,MATCH(crec_mensuales!C$4,monthly!$1:$1,0))-1))</f>
        <v>5.2279198602450672</v>
      </c>
      <c r="D14" s="13">
        <f>IF(INDEX(monthly!$1:$1048576,MATCH(crec_mensuales!$A14,monthly!$A:$A,0),MATCH(crec_mensuales!D$4,monthly!$1:$1,0))="","",100*(INDEX(monthly!$1:$1048576,MATCH(crec_mensuales!$A14,monthly!$A:$A,0),MATCH(crec_mensuales!D$4,monthly!$1:$1,0))/INDEX(monthly!$1:$1048576,MATCH(crec_mensuales!$A14,monthly!$A:$A,0)-12,MATCH(crec_mensuales!D$4,monthly!$1:$1,0))-1))</f>
        <v>-0.59442391178791132</v>
      </c>
      <c r="E14" s="13">
        <f>IF(INDEX(monthly!$1:$1048576,MATCH(crec_mensuales!$A14,monthly!$A:$A,0),MATCH(crec_mensuales!E$4,monthly!$1:$1,0))="","",100*(INDEX(monthly!$1:$1048576,MATCH(crec_mensuales!$A14,monthly!$A:$A,0),MATCH(crec_mensuales!E$4,monthly!$1:$1,0))/INDEX(monthly!$1:$1048576,MATCH(crec_mensuales!$A14,monthly!$A:$A,0)-12,MATCH(crec_mensuales!E$4,monthly!$1:$1,0))-1))</f>
        <v>-4.7000144274301103</v>
      </c>
      <c r="F14" s="13">
        <f>IF(INDEX(monthly!$1:$1048576,MATCH(crec_mensuales!$A14,monthly!$A:$A,0),MATCH(crec_mensuales!F$4,monthly!$1:$1,0))="","",100*(INDEX(monthly!$1:$1048576,MATCH(crec_mensuales!$A14,monthly!$A:$A,0),MATCH(crec_mensuales!F$4,monthly!$1:$1,0))/INDEX(monthly!$1:$1048576,MATCH(crec_mensuales!$A14,monthly!$A:$A,0)-12,MATCH(crec_mensuales!F$4,monthly!$1:$1,0))-1))</f>
        <v>-20.771171244032139</v>
      </c>
      <c r="G14" s="13">
        <f>IF(INDEX(monthly!$1:$1048576,MATCH(crec_mensuales!$A14,monthly!$A:$A,0),MATCH(crec_mensuales!G$4,monthly!$1:$1,0))="","",100*(INDEX(monthly!$1:$1048576,MATCH(crec_mensuales!$A14,monthly!$A:$A,0),MATCH(crec_mensuales!G$4,monthly!$1:$1,0))/INDEX(monthly!$1:$1048576,MATCH(crec_mensuales!$A14,monthly!$A:$A,0)-12,MATCH(crec_mensuales!G$4,monthly!$1:$1,0))-1))</f>
        <v>-27.027807537468728</v>
      </c>
    </row>
    <row r="15" spans="1:7">
      <c r="A15" s="12">
        <v>42522</v>
      </c>
      <c r="B15" s="13">
        <f>IF(INDEX(monthly!$1:$1048576,MATCH(crec_mensuales!$A15,monthly!$A:$A,0),MATCH(crec_mensuales!B$4,monthly!$1:$1,0))="","",100*(INDEX(monthly!$1:$1048576,MATCH(crec_mensuales!$A15,monthly!$A:$A,0),MATCH(crec_mensuales!B$4,monthly!$1:$1,0))/INDEX(monthly!$1:$1048576,MATCH(crec_mensuales!$A15,monthly!$A:$A,0)-12,MATCH(crec_mensuales!B$4,monthly!$1:$1,0))-1))</f>
        <v>-0.86034612004342037</v>
      </c>
      <c r="C15" s="13">
        <f>IF(INDEX(monthly!$1:$1048576,MATCH(crec_mensuales!$A15,monthly!$A:$A,0),MATCH(crec_mensuales!C$4,monthly!$1:$1,0))="","",100*(INDEX(monthly!$1:$1048576,MATCH(crec_mensuales!$A15,monthly!$A:$A,0),MATCH(crec_mensuales!C$4,monthly!$1:$1,0))/INDEX(monthly!$1:$1048576,MATCH(crec_mensuales!$A15,monthly!$A:$A,0)-12,MATCH(crec_mensuales!C$4,monthly!$1:$1,0))-1))</f>
        <v>6.690232402905183</v>
      </c>
      <c r="D15" s="13">
        <f>IF(INDEX(monthly!$1:$1048576,MATCH(crec_mensuales!$A15,monthly!$A:$A,0),MATCH(crec_mensuales!D$4,monthly!$1:$1,0))="","",100*(INDEX(monthly!$1:$1048576,MATCH(crec_mensuales!$A15,monthly!$A:$A,0),MATCH(crec_mensuales!D$4,monthly!$1:$1,0))/INDEX(monthly!$1:$1048576,MATCH(crec_mensuales!$A15,monthly!$A:$A,0)-12,MATCH(crec_mensuales!D$4,monthly!$1:$1,0))-1))</f>
        <v>-0.86034612004342037</v>
      </c>
      <c r="E15" s="13">
        <f>IF(INDEX(monthly!$1:$1048576,MATCH(crec_mensuales!$A15,monthly!$A:$A,0),MATCH(crec_mensuales!E$4,monthly!$1:$1,0))="","",100*(INDEX(monthly!$1:$1048576,MATCH(crec_mensuales!$A15,monthly!$A:$A,0),MATCH(crec_mensuales!E$4,monthly!$1:$1,0))/INDEX(monthly!$1:$1048576,MATCH(crec_mensuales!$A15,monthly!$A:$A,0)-12,MATCH(crec_mensuales!E$4,monthly!$1:$1,0))-1))</f>
        <v>-8.0104614119685831</v>
      </c>
      <c r="F15" s="13">
        <f>IF(INDEX(monthly!$1:$1048576,MATCH(crec_mensuales!$A15,monthly!$A:$A,0),MATCH(crec_mensuales!F$4,monthly!$1:$1,0))="","",100*(INDEX(monthly!$1:$1048576,MATCH(crec_mensuales!$A15,monthly!$A:$A,0),MATCH(crec_mensuales!F$4,monthly!$1:$1,0))/INDEX(monthly!$1:$1048576,MATCH(crec_mensuales!$A15,monthly!$A:$A,0)-12,MATCH(crec_mensuales!F$4,monthly!$1:$1,0))-1))</f>
        <v>-12.274893663440277</v>
      </c>
      <c r="G15" s="13">
        <f>IF(INDEX(monthly!$1:$1048576,MATCH(crec_mensuales!$A15,monthly!$A:$A,0),MATCH(crec_mensuales!G$4,monthly!$1:$1,0))="","",100*(INDEX(monthly!$1:$1048576,MATCH(crec_mensuales!$A15,monthly!$A:$A,0),MATCH(crec_mensuales!G$4,monthly!$1:$1,0))/INDEX(monthly!$1:$1048576,MATCH(crec_mensuales!$A15,monthly!$A:$A,0)-12,MATCH(crec_mensuales!G$4,monthly!$1:$1,0))-1))</f>
        <v>-20.163831969523361</v>
      </c>
    </row>
    <row r="16" spans="1:7">
      <c r="A16" s="12">
        <v>42552</v>
      </c>
      <c r="B16" s="13">
        <f>IF(INDEX(monthly!$1:$1048576,MATCH(crec_mensuales!$A16,monthly!$A:$A,0),MATCH(crec_mensuales!B$4,monthly!$1:$1,0))="","",100*(INDEX(monthly!$1:$1048576,MATCH(crec_mensuales!$A16,monthly!$A:$A,0),MATCH(crec_mensuales!B$4,monthly!$1:$1,0))/INDEX(monthly!$1:$1048576,MATCH(crec_mensuales!$A16,monthly!$A:$A,0)-12,MATCH(crec_mensuales!B$4,monthly!$1:$1,0))-1))</f>
        <v>-2.0480758914904418</v>
      </c>
      <c r="C16" s="13">
        <f>IF(INDEX(monthly!$1:$1048576,MATCH(crec_mensuales!$A16,monthly!$A:$A,0),MATCH(crec_mensuales!C$4,monthly!$1:$1,0))="","",100*(INDEX(monthly!$1:$1048576,MATCH(crec_mensuales!$A16,monthly!$A:$A,0),MATCH(crec_mensuales!C$4,monthly!$1:$1,0))/INDEX(monthly!$1:$1048576,MATCH(crec_mensuales!$A16,monthly!$A:$A,0)-12,MATCH(crec_mensuales!C$4,monthly!$1:$1,0))-1))</f>
        <v>-6.3178047371957202</v>
      </c>
      <c r="D16" s="13">
        <f>IF(INDEX(monthly!$1:$1048576,MATCH(crec_mensuales!$A16,monthly!$A:$A,0),MATCH(crec_mensuales!D$4,monthly!$1:$1,0))="","",100*(INDEX(monthly!$1:$1048576,MATCH(crec_mensuales!$A16,monthly!$A:$A,0),MATCH(crec_mensuales!D$4,monthly!$1:$1,0))/INDEX(monthly!$1:$1048576,MATCH(crec_mensuales!$A16,monthly!$A:$A,0)-12,MATCH(crec_mensuales!D$4,monthly!$1:$1,0))-1))</f>
        <v>-2.0480758914904418</v>
      </c>
      <c r="E16" s="13">
        <f>IF(INDEX(monthly!$1:$1048576,MATCH(crec_mensuales!$A16,monthly!$A:$A,0),MATCH(crec_mensuales!E$4,monthly!$1:$1,0))="","",100*(INDEX(monthly!$1:$1048576,MATCH(crec_mensuales!$A16,monthly!$A:$A,0),MATCH(crec_mensuales!E$4,monthly!$1:$1,0))/INDEX(monthly!$1:$1048576,MATCH(crec_mensuales!$A16,monthly!$A:$A,0)-12,MATCH(crec_mensuales!E$4,monthly!$1:$1,0))-1))</f>
        <v>-6.5747056243541158</v>
      </c>
      <c r="F16" s="13">
        <f>IF(INDEX(monthly!$1:$1048576,MATCH(crec_mensuales!$A16,monthly!$A:$A,0),MATCH(crec_mensuales!F$4,monthly!$1:$1,0))="","",100*(INDEX(monthly!$1:$1048576,MATCH(crec_mensuales!$A16,monthly!$A:$A,0),MATCH(crec_mensuales!F$4,monthly!$1:$1,0))/INDEX(monthly!$1:$1048576,MATCH(crec_mensuales!$A16,monthly!$A:$A,0)-12,MATCH(crec_mensuales!F$4,monthly!$1:$1,0))-1))</f>
        <v>-22.188308194103179</v>
      </c>
      <c r="G16" s="13">
        <f>IF(INDEX(monthly!$1:$1048576,MATCH(crec_mensuales!$A16,monthly!$A:$A,0),MATCH(crec_mensuales!G$4,monthly!$1:$1,0))="","",100*(INDEX(monthly!$1:$1048576,MATCH(crec_mensuales!$A16,monthly!$A:$A,0),MATCH(crec_mensuales!G$4,monthly!$1:$1,0))/INDEX(monthly!$1:$1048576,MATCH(crec_mensuales!$A16,monthly!$A:$A,0)-12,MATCH(crec_mensuales!G$4,monthly!$1:$1,0))-1))</f>
        <v>-35.811280332059937</v>
      </c>
    </row>
    <row r="17" spans="1:7">
      <c r="A17" s="12">
        <v>42583</v>
      </c>
      <c r="B17" s="13">
        <f>IF(INDEX(monthly!$1:$1048576,MATCH(crec_mensuales!$A17,monthly!$A:$A,0),MATCH(crec_mensuales!B$4,monthly!$1:$1,0))="","",100*(INDEX(monthly!$1:$1048576,MATCH(crec_mensuales!$A17,monthly!$A:$A,0),MATCH(crec_mensuales!B$4,monthly!$1:$1,0))/INDEX(monthly!$1:$1048576,MATCH(crec_mensuales!$A17,monthly!$A:$A,0)-12,MATCH(crec_mensuales!B$4,monthly!$1:$1,0))-1))</f>
        <v>-2.5949750501916391</v>
      </c>
      <c r="C17" s="13">
        <f>IF(INDEX(monthly!$1:$1048576,MATCH(crec_mensuales!$A17,monthly!$A:$A,0),MATCH(crec_mensuales!C$4,monthly!$1:$1,0))="","",100*(INDEX(monthly!$1:$1048576,MATCH(crec_mensuales!$A17,monthly!$A:$A,0),MATCH(crec_mensuales!C$4,monthly!$1:$1,0))/INDEX(monthly!$1:$1048576,MATCH(crec_mensuales!$A17,monthly!$A:$A,0)-12,MATCH(crec_mensuales!C$4,monthly!$1:$1,0))-1))</f>
        <v>9.8373311042689195</v>
      </c>
      <c r="D17" s="13">
        <f>IF(INDEX(monthly!$1:$1048576,MATCH(crec_mensuales!$A17,monthly!$A:$A,0),MATCH(crec_mensuales!D$4,monthly!$1:$1,0))="","",100*(INDEX(monthly!$1:$1048576,MATCH(crec_mensuales!$A17,monthly!$A:$A,0),MATCH(crec_mensuales!D$4,monthly!$1:$1,0))/INDEX(monthly!$1:$1048576,MATCH(crec_mensuales!$A17,monthly!$A:$A,0)-12,MATCH(crec_mensuales!D$4,monthly!$1:$1,0))-1))</f>
        <v>-2.5949750501916391</v>
      </c>
      <c r="E17" s="13">
        <f>IF(INDEX(monthly!$1:$1048576,MATCH(crec_mensuales!$A17,monthly!$A:$A,0),MATCH(crec_mensuales!E$4,monthly!$1:$1,0))="","",100*(INDEX(monthly!$1:$1048576,MATCH(crec_mensuales!$A17,monthly!$A:$A,0),MATCH(crec_mensuales!E$4,monthly!$1:$1,0))/INDEX(monthly!$1:$1048576,MATCH(crec_mensuales!$A17,monthly!$A:$A,0)-12,MATCH(crec_mensuales!E$4,monthly!$1:$1,0))-1))</f>
        <v>-10.768440228748165</v>
      </c>
      <c r="F17" s="13">
        <f>IF(INDEX(monthly!$1:$1048576,MATCH(crec_mensuales!$A17,monthly!$A:$A,0),MATCH(crec_mensuales!F$4,monthly!$1:$1,0))="","",100*(INDEX(monthly!$1:$1048576,MATCH(crec_mensuales!$A17,monthly!$A:$A,0),MATCH(crec_mensuales!F$4,monthly!$1:$1,0))/INDEX(monthly!$1:$1048576,MATCH(crec_mensuales!$A17,monthly!$A:$A,0)-12,MATCH(crec_mensuales!F$4,monthly!$1:$1,0))-1))</f>
        <v>17.978108017006544</v>
      </c>
      <c r="G17" s="13">
        <f>IF(INDEX(monthly!$1:$1048576,MATCH(crec_mensuales!$A17,monthly!$A:$A,0),MATCH(crec_mensuales!G$4,monthly!$1:$1,0))="","",100*(INDEX(monthly!$1:$1048576,MATCH(crec_mensuales!$A17,monthly!$A:$A,0),MATCH(crec_mensuales!G$4,monthly!$1:$1,0))/INDEX(monthly!$1:$1048576,MATCH(crec_mensuales!$A17,monthly!$A:$A,0)-12,MATCH(crec_mensuales!G$4,monthly!$1:$1,0))-1))</f>
        <v>-4.6735118295882172</v>
      </c>
    </row>
    <row r="18" spans="1:7">
      <c r="A18" s="12">
        <v>42614</v>
      </c>
      <c r="B18" s="13">
        <f>IF(INDEX(monthly!$1:$1048576,MATCH(crec_mensuales!$A18,monthly!$A:$A,0),MATCH(crec_mensuales!B$4,monthly!$1:$1,0))="","",100*(INDEX(monthly!$1:$1048576,MATCH(crec_mensuales!$A18,monthly!$A:$A,0),MATCH(crec_mensuales!B$4,monthly!$1:$1,0))/INDEX(monthly!$1:$1048576,MATCH(crec_mensuales!$A18,monthly!$A:$A,0)-12,MATCH(crec_mensuales!B$4,monthly!$1:$1,0))-1))</f>
        <v>-1.2242423939060276</v>
      </c>
      <c r="C18" s="13">
        <f>IF(INDEX(monthly!$1:$1048576,MATCH(crec_mensuales!$A18,monthly!$A:$A,0),MATCH(crec_mensuales!C$4,monthly!$1:$1,0))="","",100*(INDEX(monthly!$1:$1048576,MATCH(crec_mensuales!$A18,monthly!$A:$A,0),MATCH(crec_mensuales!C$4,monthly!$1:$1,0))/INDEX(monthly!$1:$1048576,MATCH(crec_mensuales!$A18,monthly!$A:$A,0)-12,MATCH(crec_mensuales!C$4,monthly!$1:$1,0))-1))</f>
        <v>4.4220080229385283</v>
      </c>
      <c r="D18" s="13">
        <f>IF(INDEX(monthly!$1:$1048576,MATCH(crec_mensuales!$A18,monthly!$A:$A,0),MATCH(crec_mensuales!D$4,monthly!$1:$1,0))="","",100*(INDEX(monthly!$1:$1048576,MATCH(crec_mensuales!$A18,monthly!$A:$A,0),MATCH(crec_mensuales!D$4,monthly!$1:$1,0))/INDEX(monthly!$1:$1048576,MATCH(crec_mensuales!$A18,monthly!$A:$A,0)-12,MATCH(crec_mensuales!D$4,monthly!$1:$1,0))-1))</f>
        <v>-1.2242423939060276</v>
      </c>
      <c r="E18" s="13">
        <f>IF(INDEX(monthly!$1:$1048576,MATCH(crec_mensuales!$A18,monthly!$A:$A,0),MATCH(crec_mensuales!E$4,monthly!$1:$1,0))="","",100*(INDEX(monthly!$1:$1048576,MATCH(crec_mensuales!$A18,monthly!$A:$A,0),MATCH(crec_mensuales!E$4,monthly!$1:$1,0))/INDEX(monthly!$1:$1048576,MATCH(crec_mensuales!$A18,monthly!$A:$A,0)-12,MATCH(crec_mensuales!E$4,monthly!$1:$1,0))-1))</f>
        <v>-7.0707777304189978</v>
      </c>
      <c r="F18" s="13">
        <f>IF(INDEX(monthly!$1:$1048576,MATCH(crec_mensuales!$A18,monthly!$A:$A,0),MATCH(crec_mensuales!F$4,monthly!$1:$1,0))="","",100*(INDEX(monthly!$1:$1048576,MATCH(crec_mensuales!$A18,monthly!$A:$A,0),MATCH(crec_mensuales!F$4,monthly!$1:$1,0))/INDEX(monthly!$1:$1048576,MATCH(crec_mensuales!$A18,monthly!$A:$A,0)-12,MATCH(crec_mensuales!F$4,monthly!$1:$1,0))-1))</f>
        <v>3.3236661914606502</v>
      </c>
      <c r="G18" s="13">
        <f>IF(INDEX(monthly!$1:$1048576,MATCH(crec_mensuales!$A18,monthly!$A:$A,0),MATCH(crec_mensuales!G$4,monthly!$1:$1,0))="","",100*(INDEX(monthly!$1:$1048576,MATCH(crec_mensuales!$A18,monthly!$A:$A,0),MATCH(crec_mensuales!G$4,monthly!$1:$1,0))/INDEX(monthly!$1:$1048576,MATCH(crec_mensuales!$A18,monthly!$A:$A,0)-12,MATCH(crec_mensuales!G$4,monthly!$1:$1,0))-1))</f>
        <v>-10.361873454922177</v>
      </c>
    </row>
    <row r="19" spans="1:7">
      <c r="A19" s="12">
        <v>42644</v>
      </c>
      <c r="B19" s="13">
        <f>IF(INDEX(monthly!$1:$1048576,MATCH(crec_mensuales!$A19,monthly!$A:$A,0),MATCH(crec_mensuales!B$4,monthly!$1:$1,0))="","",100*(INDEX(monthly!$1:$1048576,MATCH(crec_mensuales!$A19,monthly!$A:$A,0),MATCH(crec_mensuales!B$4,monthly!$1:$1,0))/INDEX(monthly!$1:$1048576,MATCH(crec_mensuales!$A19,monthly!$A:$A,0)-12,MATCH(crec_mensuales!B$4,monthly!$1:$1,0))-1))</f>
        <v>0.65155423212288621</v>
      </c>
      <c r="C19" s="13">
        <f>IF(INDEX(monthly!$1:$1048576,MATCH(crec_mensuales!$A19,monthly!$A:$A,0),MATCH(crec_mensuales!C$4,monthly!$1:$1,0))="","",100*(INDEX(monthly!$1:$1048576,MATCH(crec_mensuales!$A19,monthly!$A:$A,0),MATCH(crec_mensuales!C$4,monthly!$1:$1,0))/INDEX(monthly!$1:$1048576,MATCH(crec_mensuales!$A19,monthly!$A:$A,0)-12,MATCH(crec_mensuales!C$4,monthly!$1:$1,0))-1))</f>
        <v>0.59872432097400896</v>
      </c>
      <c r="D19" s="13">
        <f>IF(INDEX(monthly!$1:$1048576,MATCH(crec_mensuales!$A19,monthly!$A:$A,0),MATCH(crec_mensuales!D$4,monthly!$1:$1,0))="","",100*(INDEX(monthly!$1:$1048576,MATCH(crec_mensuales!$A19,monthly!$A:$A,0),MATCH(crec_mensuales!D$4,monthly!$1:$1,0))/INDEX(monthly!$1:$1048576,MATCH(crec_mensuales!$A19,monthly!$A:$A,0)-12,MATCH(crec_mensuales!D$4,monthly!$1:$1,0))-1))</f>
        <v>0.65155423212288621</v>
      </c>
      <c r="E19" s="13">
        <f>IF(INDEX(monthly!$1:$1048576,MATCH(crec_mensuales!$A19,monthly!$A:$A,0),MATCH(crec_mensuales!E$4,monthly!$1:$1,0))="","",100*(INDEX(monthly!$1:$1048576,MATCH(crec_mensuales!$A19,monthly!$A:$A,0),MATCH(crec_mensuales!E$4,monthly!$1:$1,0))/INDEX(monthly!$1:$1048576,MATCH(crec_mensuales!$A19,monthly!$A:$A,0)-12,MATCH(crec_mensuales!E$4,monthly!$1:$1,0))-1))</f>
        <v>-8.6461490437308104</v>
      </c>
      <c r="F19" s="13">
        <f>IF(INDEX(monthly!$1:$1048576,MATCH(crec_mensuales!$A19,monthly!$A:$A,0),MATCH(crec_mensuales!F$4,monthly!$1:$1,0))="","",100*(INDEX(monthly!$1:$1048576,MATCH(crec_mensuales!$A19,monthly!$A:$A,0),MATCH(crec_mensuales!F$4,monthly!$1:$1,0))/INDEX(monthly!$1:$1048576,MATCH(crec_mensuales!$A19,monthly!$A:$A,0)-12,MATCH(crec_mensuales!F$4,monthly!$1:$1,0))-1))</f>
        <v>-1.3179528541236718</v>
      </c>
      <c r="G19" s="13">
        <f>IF(INDEX(monthly!$1:$1048576,MATCH(crec_mensuales!$A19,monthly!$A:$A,0),MATCH(crec_mensuales!G$4,monthly!$1:$1,0))="","",100*(INDEX(monthly!$1:$1048576,MATCH(crec_mensuales!$A19,monthly!$A:$A,0),MATCH(crec_mensuales!G$4,monthly!$1:$1,0))/INDEX(monthly!$1:$1048576,MATCH(crec_mensuales!$A19,monthly!$A:$A,0)-12,MATCH(crec_mensuales!G$4,monthly!$1:$1,0))-1))</f>
        <v>-20.065435273576615</v>
      </c>
    </row>
    <row r="20" spans="1:7">
      <c r="A20" s="12">
        <v>42675</v>
      </c>
      <c r="B20" s="13">
        <f>IF(INDEX(monthly!$1:$1048576,MATCH(crec_mensuales!$A20,monthly!$A:$A,0),MATCH(crec_mensuales!B$4,monthly!$1:$1,0))="","",100*(INDEX(monthly!$1:$1048576,MATCH(crec_mensuales!$A20,monthly!$A:$A,0),MATCH(crec_mensuales!B$4,monthly!$1:$1,0))/INDEX(monthly!$1:$1048576,MATCH(crec_mensuales!$A20,monthly!$A:$A,0)-12,MATCH(crec_mensuales!B$4,monthly!$1:$1,0))-1))</f>
        <v>6.200976865434038</v>
      </c>
      <c r="C20" s="13">
        <f>IF(INDEX(monthly!$1:$1048576,MATCH(crec_mensuales!$A20,monthly!$A:$A,0),MATCH(crec_mensuales!C$4,monthly!$1:$1,0))="","",100*(INDEX(monthly!$1:$1048576,MATCH(crec_mensuales!$A20,monthly!$A:$A,0),MATCH(crec_mensuales!C$4,monthly!$1:$1,0))/INDEX(monthly!$1:$1048576,MATCH(crec_mensuales!$A20,monthly!$A:$A,0)-12,MATCH(crec_mensuales!C$4,monthly!$1:$1,0))-1))</f>
        <v>1.8298763159352305</v>
      </c>
      <c r="D20" s="13">
        <f>IF(INDEX(monthly!$1:$1048576,MATCH(crec_mensuales!$A20,monthly!$A:$A,0),MATCH(crec_mensuales!D$4,monthly!$1:$1,0))="","",100*(INDEX(monthly!$1:$1048576,MATCH(crec_mensuales!$A20,monthly!$A:$A,0),MATCH(crec_mensuales!D$4,monthly!$1:$1,0))/INDEX(monthly!$1:$1048576,MATCH(crec_mensuales!$A20,monthly!$A:$A,0)-12,MATCH(crec_mensuales!D$4,monthly!$1:$1,0))-1))</f>
        <v>6.200976865434038</v>
      </c>
      <c r="E20" s="13">
        <f>IF(INDEX(monthly!$1:$1048576,MATCH(crec_mensuales!$A20,monthly!$A:$A,0),MATCH(crec_mensuales!E$4,monthly!$1:$1,0))="","",100*(INDEX(monthly!$1:$1048576,MATCH(crec_mensuales!$A20,monthly!$A:$A,0),MATCH(crec_mensuales!E$4,monthly!$1:$1,0))/INDEX(monthly!$1:$1048576,MATCH(crec_mensuales!$A20,monthly!$A:$A,0)-12,MATCH(crec_mensuales!E$4,monthly!$1:$1,0))-1))</f>
        <v>-3.122908762904919</v>
      </c>
      <c r="F20" s="13">
        <f>IF(INDEX(monthly!$1:$1048576,MATCH(crec_mensuales!$A20,monthly!$A:$A,0),MATCH(crec_mensuales!F$4,monthly!$1:$1,0))="","",100*(INDEX(monthly!$1:$1048576,MATCH(crec_mensuales!$A20,monthly!$A:$A,0),MATCH(crec_mensuales!F$4,monthly!$1:$1,0))/INDEX(monthly!$1:$1048576,MATCH(crec_mensuales!$A20,monthly!$A:$A,0)-12,MATCH(crec_mensuales!F$4,monthly!$1:$1,0))-1))</f>
        <v>8.4023640183348505</v>
      </c>
      <c r="G20" s="13">
        <f>IF(INDEX(monthly!$1:$1048576,MATCH(crec_mensuales!$A20,monthly!$A:$A,0),MATCH(crec_mensuales!G$4,monthly!$1:$1,0))="","",100*(INDEX(monthly!$1:$1048576,MATCH(crec_mensuales!$A20,monthly!$A:$A,0),MATCH(crec_mensuales!G$4,monthly!$1:$1,0))/INDEX(monthly!$1:$1048576,MATCH(crec_mensuales!$A20,monthly!$A:$A,0)-12,MATCH(crec_mensuales!G$4,monthly!$1:$1,0))-1))</f>
        <v>-3.488622896252469</v>
      </c>
    </row>
    <row r="21" spans="1:7">
      <c r="A21" s="12">
        <v>42705</v>
      </c>
      <c r="B21" s="13">
        <f>IF(INDEX(monthly!$1:$1048576,MATCH(crec_mensuales!$A21,monthly!$A:$A,0),MATCH(crec_mensuales!B$4,monthly!$1:$1,0))="","",100*(INDEX(monthly!$1:$1048576,MATCH(crec_mensuales!$A21,monthly!$A:$A,0),MATCH(crec_mensuales!B$4,monthly!$1:$1,0))/INDEX(monthly!$1:$1048576,MATCH(crec_mensuales!$A21,monthly!$A:$A,0)-12,MATCH(crec_mensuales!B$4,monthly!$1:$1,0))-1))</f>
        <v>7.3442820738747416</v>
      </c>
      <c r="C21" s="13">
        <f>IF(INDEX(monthly!$1:$1048576,MATCH(crec_mensuales!$A21,monthly!$A:$A,0),MATCH(crec_mensuales!C$4,monthly!$1:$1,0))="","",100*(INDEX(monthly!$1:$1048576,MATCH(crec_mensuales!$A21,monthly!$A:$A,0),MATCH(crec_mensuales!C$4,monthly!$1:$1,0))/INDEX(monthly!$1:$1048576,MATCH(crec_mensuales!$A21,monthly!$A:$A,0)-12,MATCH(crec_mensuales!C$4,monthly!$1:$1,0))-1))</f>
        <v>2.8422569116953067</v>
      </c>
      <c r="D21" s="13">
        <f>IF(INDEX(monthly!$1:$1048576,MATCH(crec_mensuales!$A21,monthly!$A:$A,0),MATCH(crec_mensuales!D$4,monthly!$1:$1,0))="","",100*(INDEX(monthly!$1:$1048576,MATCH(crec_mensuales!$A21,monthly!$A:$A,0),MATCH(crec_mensuales!D$4,monthly!$1:$1,0))/INDEX(monthly!$1:$1048576,MATCH(crec_mensuales!$A21,monthly!$A:$A,0)-12,MATCH(crec_mensuales!D$4,monthly!$1:$1,0))-1))</f>
        <v>7.3442820738747416</v>
      </c>
      <c r="E21" s="13">
        <f>IF(INDEX(monthly!$1:$1048576,MATCH(crec_mensuales!$A21,monthly!$A:$A,0),MATCH(crec_mensuales!E$4,monthly!$1:$1,0))="","",100*(INDEX(monthly!$1:$1048576,MATCH(crec_mensuales!$A21,monthly!$A:$A,0),MATCH(crec_mensuales!E$4,monthly!$1:$1,0))/INDEX(monthly!$1:$1048576,MATCH(crec_mensuales!$A21,monthly!$A:$A,0)-12,MATCH(crec_mensuales!E$4,monthly!$1:$1,0))-1))</f>
        <v>-2.8655344750953216</v>
      </c>
      <c r="F21" s="13">
        <f>IF(INDEX(monthly!$1:$1048576,MATCH(crec_mensuales!$A21,monthly!$A:$A,0),MATCH(crec_mensuales!F$4,monthly!$1:$1,0))="","",100*(INDEX(monthly!$1:$1048576,MATCH(crec_mensuales!$A21,monthly!$A:$A,0),MATCH(crec_mensuales!F$4,monthly!$1:$1,0))/INDEX(monthly!$1:$1048576,MATCH(crec_mensuales!$A21,monthly!$A:$A,0)-12,MATCH(crec_mensuales!F$4,monthly!$1:$1,0))-1))</f>
        <v>38.815666543346424</v>
      </c>
      <c r="G21" s="13">
        <f>IF(INDEX(monthly!$1:$1048576,MATCH(crec_mensuales!$A21,monthly!$A:$A,0),MATCH(crec_mensuales!G$4,monthly!$1:$1,0))="","",100*(INDEX(monthly!$1:$1048576,MATCH(crec_mensuales!$A21,monthly!$A:$A,0),MATCH(crec_mensuales!G$4,monthly!$1:$1,0))/INDEX(monthly!$1:$1048576,MATCH(crec_mensuales!$A21,monthly!$A:$A,0)-12,MATCH(crec_mensuales!G$4,monthly!$1:$1,0))-1))</f>
        <v>0.45822814477463059</v>
      </c>
    </row>
    <row r="22" spans="1:7">
      <c r="A22" s="12">
        <v>42736</v>
      </c>
      <c r="B22" s="13">
        <f>IF(INDEX(monthly!$1:$1048576,MATCH(crec_mensuales!$A22,monthly!$A:$A,0),MATCH(crec_mensuales!B$4,monthly!$1:$1,0))="","",100*(INDEX(monthly!$1:$1048576,MATCH(crec_mensuales!$A22,monthly!$A:$A,0),MATCH(crec_mensuales!B$4,monthly!$1:$1,0))/INDEX(monthly!$1:$1048576,MATCH(crec_mensuales!$A22,monthly!$A:$A,0)-12,MATCH(crec_mensuales!B$4,monthly!$1:$1,0))-1))</f>
        <v>-1.2534214887243156</v>
      </c>
      <c r="C22" s="13">
        <f>IF(INDEX(monthly!$1:$1048576,MATCH(crec_mensuales!$A22,monthly!$A:$A,0),MATCH(crec_mensuales!C$4,monthly!$1:$1,0))="","",100*(INDEX(monthly!$1:$1048576,MATCH(crec_mensuales!$A22,monthly!$A:$A,0),MATCH(crec_mensuales!C$4,monthly!$1:$1,0))/INDEX(monthly!$1:$1048576,MATCH(crec_mensuales!$A22,monthly!$A:$A,0)-12,MATCH(crec_mensuales!C$4,monthly!$1:$1,0))-1))</f>
        <v>-0.28748888528639105</v>
      </c>
      <c r="D22" s="13">
        <f>IF(INDEX(monthly!$1:$1048576,MATCH(crec_mensuales!$A22,monthly!$A:$A,0),MATCH(crec_mensuales!D$4,monthly!$1:$1,0))="","",100*(INDEX(monthly!$1:$1048576,MATCH(crec_mensuales!$A22,monthly!$A:$A,0),MATCH(crec_mensuales!D$4,monthly!$1:$1,0))/INDEX(monthly!$1:$1048576,MATCH(crec_mensuales!$A22,monthly!$A:$A,0)-12,MATCH(crec_mensuales!D$4,monthly!$1:$1,0))-1))</f>
        <v>-1.2534214887243156</v>
      </c>
      <c r="E22" s="13">
        <f>IF(INDEX(monthly!$1:$1048576,MATCH(crec_mensuales!$A22,monthly!$A:$A,0),MATCH(crec_mensuales!E$4,monthly!$1:$1,0))="","",100*(INDEX(monthly!$1:$1048576,MATCH(crec_mensuales!$A22,monthly!$A:$A,0),MATCH(crec_mensuales!E$4,monthly!$1:$1,0))/INDEX(monthly!$1:$1048576,MATCH(crec_mensuales!$A22,monthly!$A:$A,0)-12,MATCH(crec_mensuales!E$4,monthly!$1:$1,0))-1))</f>
        <v>-2.7750467489459196</v>
      </c>
      <c r="F22" s="13">
        <f>IF(INDEX(monthly!$1:$1048576,MATCH(crec_mensuales!$A22,monthly!$A:$A,0),MATCH(crec_mensuales!F$4,monthly!$1:$1,0))="","",100*(INDEX(monthly!$1:$1048576,MATCH(crec_mensuales!$A22,monthly!$A:$A,0),MATCH(crec_mensuales!F$4,monthly!$1:$1,0))/INDEX(monthly!$1:$1048576,MATCH(crec_mensuales!$A22,monthly!$A:$A,0)-12,MATCH(crec_mensuales!F$4,monthly!$1:$1,0))-1))</f>
        <v>39.995762499447537</v>
      </c>
      <c r="G22" s="13">
        <f>IF(INDEX(monthly!$1:$1048576,MATCH(crec_mensuales!$A22,monthly!$A:$A,0),MATCH(crec_mensuales!G$4,monthly!$1:$1,0))="","",100*(INDEX(monthly!$1:$1048576,MATCH(crec_mensuales!$A22,monthly!$A:$A,0),MATCH(crec_mensuales!G$4,monthly!$1:$1,0))/INDEX(monthly!$1:$1048576,MATCH(crec_mensuales!$A22,monthly!$A:$A,0)-12,MATCH(crec_mensuales!G$4,monthly!$1:$1,0))-1))</f>
        <v>4.6280934232658888</v>
      </c>
    </row>
    <row r="23" spans="1:7">
      <c r="A23" s="12">
        <v>42767</v>
      </c>
      <c r="B23" s="13">
        <f>IF(INDEX(monthly!$1:$1048576,MATCH(crec_mensuales!$A23,monthly!$A:$A,0),MATCH(crec_mensuales!B$4,monthly!$1:$1,0))="","",100*(INDEX(monthly!$1:$1048576,MATCH(crec_mensuales!$A23,monthly!$A:$A,0),MATCH(crec_mensuales!B$4,monthly!$1:$1,0))/INDEX(monthly!$1:$1048576,MATCH(crec_mensuales!$A23,monthly!$A:$A,0)-12,MATCH(crec_mensuales!B$4,monthly!$1:$1,0))-1))</f>
        <v>-7.4104921543849507</v>
      </c>
      <c r="C23" s="13">
        <f>IF(INDEX(monthly!$1:$1048576,MATCH(crec_mensuales!$A23,monthly!$A:$A,0),MATCH(crec_mensuales!C$4,monthly!$1:$1,0))="","",100*(INDEX(monthly!$1:$1048576,MATCH(crec_mensuales!$A23,monthly!$A:$A,0),MATCH(crec_mensuales!C$4,monthly!$1:$1,0))/INDEX(monthly!$1:$1048576,MATCH(crec_mensuales!$A23,monthly!$A:$A,0)-12,MATCH(crec_mensuales!C$4,monthly!$1:$1,0))-1))</f>
        <v>-3.5948300628523056</v>
      </c>
      <c r="D23" s="13">
        <f>IF(INDEX(monthly!$1:$1048576,MATCH(crec_mensuales!$A23,monthly!$A:$A,0),MATCH(crec_mensuales!D$4,monthly!$1:$1,0))="","",100*(INDEX(monthly!$1:$1048576,MATCH(crec_mensuales!$A23,monthly!$A:$A,0),MATCH(crec_mensuales!D$4,monthly!$1:$1,0))/INDEX(monthly!$1:$1048576,MATCH(crec_mensuales!$A23,monthly!$A:$A,0)-12,MATCH(crec_mensuales!D$4,monthly!$1:$1,0))-1))</f>
        <v>-7.4104921543849507</v>
      </c>
      <c r="E23" s="13">
        <f>IF(INDEX(monthly!$1:$1048576,MATCH(crec_mensuales!$A23,monthly!$A:$A,0),MATCH(crec_mensuales!E$4,monthly!$1:$1,0))="","",100*(INDEX(monthly!$1:$1048576,MATCH(crec_mensuales!$A23,monthly!$A:$A,0),MATCH(crec_mensuales!E$4,monthly!$1:$1,0))/INDEX(monthly!$1:$1048576,MATCH(crec_mensuales!$A23,monthly!$A:$A,0)-12,MATCH(crec_mensuales!E$4,monthly!$1:$1,0))-1))</f>
        <v>-4.2144832410635935</v>
      </c>
      <c r="F23" s="13">
        <f>IF(INDEX(monthly!$1:$1048576,MATCH(crec_mensuales!$A23,monthly!$A:$A,0),MATCH(crec_mensuales!F$4,monthly!$1:$1,0))="","",100*(INDEX(monthly!$1:$1048576,MATCH(crec_mensuales!$A23,monthly!$A:$A,0),MATCH(crec_mensuales!F$4,monthly!$1:$1,0))/INDEX(monthly!$1:$1048576,MATCH(crec_mensuales!$A23,monthly!$A:$A,0)-12,MATCH(crec_mensuales!F$4,monthly!$1:$1,0))-1))</f>
        <v>14.063611922587782</v>
      </c>
      <c r="G23" s="13">
        <f>IF(INDEX(monthly!$1:$1048576,MATCH(crec_mensuales!$A23,monthly!$A:$A,0),MATCH(crec_mensuales!G$4,monthly!$1:$1,0))="","",100*(INDEX(monthly!$1:$1048576,MATCH(crec_mensuales!$A23,monthly!$A:$A,0),MATCH(crec_mensuales!G$4,monthly!$1:$1,0))/INDEX(monthly!$1:$1048576,MATCH(crec_mensuales!$A23,monthly!$A:$A,0)-12,MATCH(crec_mensuales!G$4,monthly!$1:$1,0))-1))</f>
        <v>12.045290930983764</v>
      </c>
    </row>
    <row r="24" spans="1:7">
      <c r="A24" s="12">
        <v>42795</v>
      </c>
      <c r="B24" s="13">
        <f>IF(INDEX(monthly!$1:$1048576,MATCH(crec_mensuales!$A24,monthly!$A:$A,0),MATCH(crec_mensuales!B$4,monthly!$1:$1,0))="","",100*(INDEX(monthly!$1:$1048576,MATCH(crec_mensuales!$A24,monthly!$A:$A,0),MATCH(crec_mensuales!B$4,monthly!$1:$1,0))/INDEX(monthly!$1:$1048576,MATCH(crec_mensuales!$A24,monthly!$A:$A,0)-12,MATCH(crec_mensuales!B$4,monthly!$1:$1,0))-1))</f>
        <v>4.0446268380783801</v>
      </c>
      <c r="C24" s="13">
        <f>IF(INDEX(monthly!$1:$1048576,MATCH(crec_mensuales!$A24,monthly!$A:$A,0),MATCH(crec_mensuales!C$4,monthly!$1:$1,0))="","",100*(INDEX(monthly!$1:$1048576,MATCH(crec_mensuales!$A24,monthly!$A:$A,0),MATCH(crec_mensuales!C$4,monthly!$1:$1,0))/INDEX(monthly!$1:$1048576,MATCH(crec_mensuales!$A24,monthly!$A:$A,0)-12,MATCH(crec_mensuales!C$4,monthly!$1:$1,0))-1))</f>
        <v>4.6075976116080941</v>
      </c>
      <c r="D24" s="13">
        <f>IF(INDEX(monthly!$1:$1048576,MATCH(crec_mensuales!$A24,monthly!$A:$A,0),MATCH(crec_mensuales!D$4,monthly!$1:$1,0))="","",100*(INDEX(monthly!$1:$1048576,MATCH(crec_mensuales!$A24,monthly!$A:$A,0),MATCH(crec_mensuales!D$4,monthly!$1:$1,0))/INDEX(monthly!$1:$1048576,MATCH(crec_mensuales!$A24,monthly!$A:$A,0)-12,MATCH(crec_mensuales!D$4,monthly!$1:$1,0))-1))</f>
        <v>4.0446268380783801</v>
      </c>
      <c r="E24" s="13" t="str">
        <f>IF(INDEX(monthly!$1:$1048576,MATCH(crec_mensuales!$A24,monthly!$A:$A,0),MATCH(crec_mensuales!E$4,monthly!$1:$1,0))="","",100*(INDEX(monthly!$1:$1048576,MATCH(crec_mensuales!$A24,monthly!$A:$A,0),MATCH(crec_mensuales!E$4,monthly!$1:$1,0))/INDEX(monthly!$1:$1048576,MATCH(crec_mensuales!$A24,monthly!$A:$A,0)-12,MATCH(crec_mensuales!E$4,monthly!$1:$1,0))-1))</f>
        <v/>
      </c>
      <c r="F24" s="13">
        <f>IF(INDEX(monthly!$1:$1048576,MATCH(crec_mensuales!$A24,monthly!$A:$A,0),MATCH(crec_mensuales!F$4,monthly!$1:$1,0))="","",100*(INDEX(monthly!$1:$1048576,MATCH(crec_mensuales!$A24,monthly!$A:$A,0),MATCH(crec_mensuales!F$4,monthly!$1:$1,0))/INDEX(monthly!$1:$1048576,MATCH(crec_mensuales!$A24,monthly!$A:$A,0)-12,MATCH(crec_mensuales!F$4,monthly!$1:$1,0))-1))</f>
        <v>40.992098995504819</v>
      </c>
      <c r="G24" s="13">
        <f>IF(INDEX(monthly!$1:$1048576,MATCH(crec_mensuales!$A24,monthly!$A:$A,0),MATCH(crec_mensuales!G$4,monthly!$1:$1,0))="","",100*(INDEX(monthly!$1:$1048576,MATCH(crec_mensuales!$A24,monthly!$A:$A,0),MATCH(crec_mensuales!G$4,monthly!$1:$1,0))/INDEX(monthly!$1:$1048576,MATCH(crec_mensuales!$A24,monthly!$A:$A,0)-12,MATCH(crec_mensuales!G$4,monthly!$1:$1,0))-1))</f>
        <v>17.688224146675346</v>
      </c>
    </row>
    <row r="25" spans="1:7">
      <c r="A25" s="12">
        <v>42826</v>
      </c>
      <c r="B25" s="13">
        <f>IF(INDEX(monthly!$1:$1048576,MATCH(crec_mensuales!$A25,monthly!$A:$A,0),MATCH(crec_mensuales!B$4,monthly!$1:$1,0))="","",100*(INDEX(monthly!$1:$1048576,MATCH(crec_mensuales!$A25,monthly!$A:$A,0),MATCH(crec_mensuales!B$4,monthly!$1:$1,0))/INDEX(monthly!$1:$1048576,MATCH(crec_mensuales!$A25,monthly!$A:$A,0)-12,MATCH(crec_mensuales!B$4,monthly!$1:$1,0))-1))</f>
        <v>-1.9831593301344874</v>
      </c>
      <c r="C25" s="13">
        <f>IF(INDEX(monthly!$1:$1048576,MATCH(crec_mensuales!$A25,monthly!$A:$A,0),MATCH(crec_mensuales!C$4,monthly!$1:$1,0))="","",100*(INDEX(monthly!$1:$1048576,MATCH(crec_mensuales!$A25,monthly!$A:$A,0),MATCH(crec_mensuales!C$4,monthly!$1:$1,0))/INDEX(monthly!$1:$1048576,MATCH(crec_mensuales!$A25,monthly!$A:$A,0)-12,MATCH(crec_mensuales!C$4,monthly!$1:$1,0))-1))</f>
        <v>-7.1058569580787161</v>
      </c>
      <c r="D25" s="13">
        <f>IF(INDEX(monthly!$1:$1048576,MATCH(crec_mensuales!$A25,monthly!$A:$A,0),MATCH(crec_mensuales!D$4,monthly!$1:$1,0))="","",100*(INDEX(monthly!$1:$1048576,MATCH(crec_mensuales!$A25,monthly!$A:$A,0),MATCH(crec_mensuales!D$4,monthly!$1:$1,0))/INDEX(monthly!$1:$1048576,MATCH(crec_mensuales!$A25,monthly!$A:$A,0)-12,MATCH(crec_mensuales!D$4,monthly!$1:$1,0))-1))</f>
        <v>-1.9831593301344874</v>
      </c>
      <c r="E25" s="13" t="str">
        <f>IF(INDEX(monthly!$1:$1048576,MATCH(crec_mensuales!$A25,monthly!$A:$A,0),MATCH(crec_mensuales!E$4,monthly!$1:$1,0))="","",100*(INDEX(monthly!$1:$1048576,MATCH(crec_mensuales!$A25,monthly!$A:$A,0),MATCH(crec_mensuales!E$4,monthly!$1:$1,0))/INDEX(monthly!$1:$1048576,MATCH(crec_mensuales!$A25,monthly!$A:$A,0)-12,MATCH(crec_mensuales!E$4,monthly!$1:$1,0))-1))</f>
        <v/>
      </c>
      <c r="F25" s="13">
        <f>IF(INDEX(monthly!$1:$1048576,MATCH(crec_mensuales!$A25,monthly!$A:$A,0),MATCH(crec_mensuales!F$4,monthly!$1:$1,0))="","",100*(INDEX(monthly!$1:$1048576,MATCH(crec_mensuales!$A25,monthly!$A:$A,0),MATCH(crec_mensuales!F$4,monthly!$1:$1,0))/INDEX(monthly!$1:$1048576,MATCH(crec_mensuales!$A25,monthly!$A:$A,0)-12,MATCH(crec_mensuales!F$4,monthly!$1:$1,0))-1))</f>
        <v>5.879878718698528</v>
      </c>
      <c r="G25" s="13">
        <f>IF(INDEX(monthly!$1:$1048576,MATCH(crec_mensuales!$A25,monthly!$A:$A,0),MATCH(crec_mensuales!G$4,monthly!$1:$1,0))="","",100*(INDEX(monthly!$1:$1048576,MATCH(crec_mensuales!$A25,monthly!$A:$A,0),MATCH(crec_mensuales!G$4,monthly!$1:$1,0))/INDEX(monthly!$1:$1048576,MATCH(crec_mensuales!$A25,monthly!$A:$A,0)-12,MATCH(crec_mensuales!G$4,monthly!$1:$1,0))-1))</f>
        <v>10.539925463327515</v>
      </c>
    </row>
    <row r="26" spans="1:7">
      <c r="A26" s="12">
        <v>42856</v>
      </c>
      <c r="B26" s="13">
        <f>IF(INDEX(monthly!$1:$1048576,MATCH(crec_mensuales!$A26,monthly!$A:$A,0),MATCH(crec_mensuales!B$4,monthly!$1:$1,0))="","",100*(INDEX(monthly!$1:$1048576,MATCH(crec_mensuales!$A26,monthly!$A:$A,0),MATCH(crec_mensuales!B$4,monthly!$1:$1,0))/INDEX(monthly!$1:$1048576,MATCH(crec_mensuales!$A26,monthly!$A:$A,0)-12,MATCH(crec_mensuales!B$4,monthly!$1:$1,0))-1))</f>
        <v>-0.17990134212111375</v>
      </c>
      <c r="C26" s="13">
        <f>IF(INDEX(monthly!$1:$1048576,MATCH(crec_mensuales!$A26,monthly!$A:$A,0),MATCH(crec_mensuales!C$4,monthly!$1:$1,0))="","",100*(INDEX(monthly!$1:$1048576,MATCH(crec_mensuales!$A26,monthly!$A:$A,0),MATCH(crec_mensuales!C$4,monthly!$1:$1,0))/INDEX(monthly!$1:$1048576,MATCH(crec_mensuales!$A26,monthly!$A:$A,0)-12,MATCH(crec_mensuales!C$4,monthly!$1:$1,0))-1))</f>
        <v>-0.54873643174354614</v>
      </c>
      <c r="D26" s="13">
        <f>IF(INDEX(monthly!$1:$1048576,MATCH(crec_mensuales!$A26,monthly!$A:$A,0),MATCH(crec_mensuales!D$4,monthly!$1:$1,0))="","",100*(INDEX(monthly!$1:$1048576,MATCH(crec_mensuales!$A26,monthly!$A:$A,0),MATCH(crec_mensuales!D$4,monthly!$1:$1,0))/INDEX(monthly!$1:$1048576,MATCH(crec_mensuales!$A26,monthly!$A:$A,0)-12,MATCH(crec_mensuales!D$4,monthly!$1:$1,0))-1))</f>
        <v>-0.17990134212111375</v>
      </c>
      <c r="E26" s="13" t="str">
        <f>IF(INDEX(monthly!$1:$1048576,MATCH(crec_mensuales!$A26,monthly!$A:$A,0),MATCH(crec_mensuales!E$4,monthly!$1:$1,0))="","",100*(INDEX(monthly!$1:$1048576,MATCH(crec_mensuales!$A26,monthly!$A:$A,0),MATCH(crec_mensuales!E$4,monthly!$1:$1,0))/INDEX(monthly!$1:$1048576,MATCH(crec_mensuales!$A26,monthly!$A:$A,0)-12,MATCH(crec_mensuales!E$4,monthly!$1:$1,0))-1))</f>
        <v/>
      </c>
      <c r="F26" s="13">
        <f>IF(INDEX(monthly!$1:$1048576,MATCH(crec_mensuales!$A26,monthly!$A:$A,0),MATCH(crec_mensuales!F$4,monthly!$1:$1,0))="","",100*(INDEX(monthly!$1:$1048576,MATCH(crec_mensuales!$A26,monthly!$A:$A,0),MATCH(crec_mensuales!F$4,monthly!$1:$1,0))/INDEX(monthly!$1:$1048576,MATCH(crec_mensuales!$A26,monthly!$A:$A,0)-12,MATCH(crec_mensuales!F$4,monthly!$1:$1,0))-1))</f>
        <v>27.437407447653396</v>
      </c>
      <c r="G26" s="13">
        <f>IF(INDEX(monthly!$1:$1048576,MATCH(crec_mensuales!$A26,monthly!$A:$A,0),MATCH(crec_mensuales!G$4,monthly!$1:$1,0))="","",100*(INDEX(monthly!$1:$1048576,MATCH(crec_mensuales!$A26,monthly!$A:$A,0),MATCH(crec_mensuales!G$4,monthly!$1:$1,0))/INDEX(monthly!$1:$1048576,MATCH(crec_mensuales!$A26,monthly!$A:$A,0)-12,MATCH(crec_mensuales!G$4,monthly!$1:$1,0))-1))</f>
        <v>4.6877996656513599</v>
      </c>
    </row>
    <row r="27" spans="1:7">
      <c r="A27" s="12">
        <v>42887</v>
      </c>
      <c r="B27" s="13">
        <f>IF(INDEX(monthly!$1:$1048576,MATCH(crec_mensuales!$A27,monthly!$A:$A,0),MATCH(crec_mensuales!B$4,monthly!$1:$1,0))="","",100*(INDEX(monthly!$1:$1048576,MATCH(crec_mensuales!$A27,monthly!$A:$A,0),MATCH(crec_mensuales!B$4,monthly!$1:$1,0))/INDEX(monthly!$1:$1048576,MATCH(crec_mensuales!$A27,monthly!$A:$A,0)-12,MATCH(crec_mensuales!B$4,monthly!$1:$1,0))-1))</f>
        <v>0.97863253416945462</v>
      </c>
      <c r="C27" s="13">
        <f>IF(INDEX(monthly!$1:$1048576,MATCH(crec_mensuales!$A27,monthly!$A:$A,0),MATCH(crec_mensuales!C$4,monthly!$1:$1,0))="","",100*(INDEX(monthly!$1:$1048576,MATCH(crec_mensuales!$A27,monthly!$A:$A,0),MATCH(crec_mensuales!C$4,monthly!$1:$1,0))/INDEX(monthly!$1:$1048576,MATCH(crec_mensuales!$A27,monthly!$A:$A,0)-12,MATCH(crec_mensuales!C$4,monthly!$1:$1,0))-1))</f>
        <v>-1.7142802164193172</v>
      </c>
      <c r="D27" s="13">
        <f>IF(INDEX(monthly!$1:$1048576,MATCH(crec_mensuales!$A27,monthly!$A:$A,0),MATCH(crec_mensuales!D$4,monthly!$1:$1,0))="","",100*(INDEX(monthly!$1:$1048576,MATCH(crec_mensuales!$A27,monthly!$A:$A,0),MATCH(crec_mensuales!D$4,monthly!$1:$1,0))/INDEX(monthly!$1:$1048576,MATCH(crec_mensuales!$A27,monthly!$A:$A,0)-12,MATCH(crec_mensuales!D$4,monthly!$1:$1,0))-1))</f>
        <v>0.97863253416945462</v>
      </c>
      <c r="E27" s="13" t="str">
        <f>IF(INDEX(monthly!$1:$1048576,MATCH(crec_mensuales!$A27,monthly!$A:$A,0),MATCH(crec_mensuales!E$4,monthly!$1:$1,0))="","",100*(INDEX(monthly!$1:$1048576,MATCH(crec_mensuales!$A27,monthly!$A:$A,0),MATCH(crec_mensuales!E$4,monthly!$1:$1,0))/INDEX(monthly!$1:$1048576,MATCH(crec_mensuales!$A27,monthly!$A:$A,0)-12,MATCH(crec_mensuales!E$4,monthly!$1:$1,0))-1))</f>
        <v/>
      </c>
      <c r="F27" s="13">
        <f>IF(INDEX(monthly!$1:$1048576,MATCH(crec_mensuales!$A27,monthly!$A:$A,0),MATCH(crec_mensuales!F$4,monthly!$1:$1,0))="","",100*(INDEX(monthly!$1:$1048576,MATCH(crec_mensuales!$A27,monthly!$A:$A,0),MATCH(crec_mensuales!F$4,monthly!$1:$1,0))/INDEX(monthly!$1:$1048576,MATCH(crec_mensuales!$A27,monthly!$A:$A,0)-12,MATCH(crec_mensuales!F$4,monthly!$1:$1,0))-1))</f>
        <v>7.0594870255340059</v>
      </c>
      <c r="G27" s="13">
        <f>IF(INDEX(monthly!$1:$1048576,MATCH(crec_mensuales!$A27,monthly!$A:$A,0),MATCH(crec_mensuales!G$4,monthly!$1:$1,0))="","",100*(INDEX(monthly!$1:$1048576,MATCH(crec_mensuales!$A27,monthly!$A:$A,0),MATCH(crec_mensuales!G$4,monthly!$1:$1,0))/INDEX(monthly!$1:$1048576,MATCH(crec_mensuales!$A27,monthly!$A:$A,0)-12,MATCH(crec_mensuales!G$4,monthly!$1:$1,0))-1))</f>
        <v>3.5299485463354596</v>
      </c>
    </row>
    <row r="28" spans="1:7">
      <c r="A28" s="12">
        <v>42917</v>
      </c>
      <c r="B28" s="13" t="str">
        <f>IF(INDEX(monthly!$1:$1048576,MATCH(crec_mensuales!$A28,monthly!$A:$A,0),MATCH(crec_mensuales!B$4,monthly!$1:$1,0))="","",100*(INDEX(monthly!$1:$1048576,MATCH(crec_mensuales!$A28,monthly!$A:$A,0),MATCH(crec_mensuales!B$4,monthly!$1:$1,0))/INDEX(monthly!$1:$1048576,MATCH(crec_mensuales!$A28,monthly!$A:$A,0)-12,MATCH(crec_mensuales!B$4,monthly!$1:$1,0))-1))</f>
        <v/>
      </c>
      <c r="C28" s="13">
        <f>IF(INDEX(monthly!$1:$1048576,MATCH(crec_mensuales!$A28,monthly!$A:$A,0),MATCH(crec_mensuales!C$4,monthly!$1:$1,0))="","",100*(INDEX(monthly!$1:$1048576,MATCH(crec_mensuales!$A28,monthly!$A:$A,0),MATCH(crec_mensuales!C$4,monthly!$1:$1,0))/INDEX(monthly!$1:$1048576,MATCH(crec_mensuales!$A28,monthly!$A:$A,0)-12,MATCH(crec_mensuales!C$4,monthly!$1:$1,0))-1))</f>
        <v>6.2259369277816168</v>
      </c>
      <c r="D28" s="13" t="str">
        <f>IF(INDEX(monthly!$1:$1048576,MATCH(crec_mensuales!$A28,monthly!$A:$A,0),MATCH(crec_mensuales!D$4,monthly!$1:$1,0))="","",100*(INDEX(monthly!$1:$1048576,MATCH(crec_mensuales!$A28,monthly!$A:$A,0),MATCH(crec_mensuales!D$4,monthly!$1:$1,0))/INDEX(monthly!$1:$1048576,MATCH(crec_mensuales!$A28,monthly!$A:$A,0)-12,MATCH(crec_mensuales!D$4,monthly!$1:$1,0))-1))</f>
        <v/>
      </c>
      <c r="E28" s="13" t="str">
        <f>IF(INDEX(monthly!$1:$1048576,MATCH(crec_mensuales!$A28,monthly!$A:$A,0),MATCH(crec_mensuales!E$4,monthly!$1:$1,0))="","",100*(INDEX(monthly!$1:$1048576,MATCH(crec_mensuales!$A28,monthly!$A:$A,0),MATCH(crec_mensuales!E$4,monthly!$1:$1,0))/INDEX(monthly!$1:$1048576,MATCH(crec_mensuales!$A28,monthly!$A:$A,0)-12,MATCH(crec_mensuales!E$4,monthly!$1:$1,0))-1))</f>
        <v/>
      </c>
      <c r="F28" s="13">
        <f>IF(INDEX(monthly!$1:$1048576,MATCH(crec_mensuales!$A28,monthly!$A:$A,0),MATCH(crec_mensuales!F$4,monthly!$1:$1,0))="","",100*(INDEX(monthly!$1:$1048576,MATCH(crec_mensuales!$A28,monthly!$A:$A,0),MATCH(crec_mensuales!F$4,monthly!$1:$1,0))/INDEX(monthly!$1:$1048576,MATCH(crec_mensuales!$A28,monthly!$A:$A,0)-12,MATCH(crec_mensuales!F$4,monthly!$1:$1,0))-1))</f>
        <v>40.81843695056557</v>
      </c>
      <c r="G28" s="13" t="str">
        <f>IF(INDEX(monthly!$1:$1048576,MATCH(crec_mensuales!$A28,monthly!$A:$A,0),MATCH(crec_mensuales!G$4,monthly!$1:$1,0))="","",100*(INDEX(monthly!$1:$1048576,MATCH(crec_mensuales!$A28,monthly!$A:$A,0),MATCH(crec_mensuales!G$4,monthly!$1:$1,0))/INDEX(monthly!$1:$1048576,MATCH(crec_mensuales!$A28,monthly!$A:$A,0)-12,MATCH(crec_mensuales!G$4,monthly!$1:$1,0))-1))</f>
        <v/>
      </c>
    </row>
    <row r="29" spans="1:7">
      <c r="A29" s="12">
        <v>42948</v>
      </c>
      <c r="B29" s="13" t="str">
        <f>IF(INDEX(monthly!$1:$1048576,MATCH(crec_mensuales!$A29,monthly!$A:$A,0),MATCH(crec_mensuales!B$4,monthly!$1:$1,0))="","",100*(INDEX(monthly!$1:$1048576,MATCH(crec_mensuales!$A29,monthly!$A:$A,0),MATCH(crec_mensuales!B$4,monthly!$1:$1,0))/INDEX(monthly!$1:$1048576,MATCH(crec_mensuales!$A29,monthly!$A:$A,0)-12,MATCH(crec_mensuales!B$4,monthly!$1:$1,0))-1))</f>
        <v/>
      </c>
      <c r="C29" s="13" t="str">
        <f>IF(INDEX(monthly!$1:$1048576,MATCH(crec_mensuales!$A29,monthly!$A:$A,0),MATCH(crec_mensuales!C$4,monthly!$1:$1,0))="","",100*(INDEX(monthly!$1:$1048576,MATCH(crec_mensuales!$A29,monthly!$A:$A,0),MATCH(crec_mensuales!C$4,monthly!$1:$1,0))/INDEX(monthly!$1:$1048576,MATCH(crec_mensuales!$A29,monthly!$A:$A,0)-12,MATCH(crec_mensuales!C$4,monthly!$1:$1,0))-1))</f>
        <v/>
      </c>
      <c r="D29" s="13" t="str">
        <f>IF(INDEX(monthly!$1:$1048576,MATCH(crec_mensuales!$A29,monthly!$A:$A,0),MATCH(crec_mensuales!D$4,monthly!$1:$1,0))="","",100*(INDEX(monthly!$1:$1048576,MATCH(crec_mensuales!$A29,monthly!$A:$A,0),MATCH(crec_mensuales!D$4,monthly!$1:$1,0))/INDEX(monthly!$1:$1048576,MATCH(crec_mensuales!$A29,monthly!$A:$A,0)-12,MATCH(crec_mensuales!D$4,monthly!$1:$1,0))-1))</f>
        <v/>
      </c>
      <c r="E29" s="13" t="str">
        <f>IF(INDEX(monthly!$1:$1048576,MATCH(crec_mensuales!$A29,monthly!$A:$A,0),MATCH(crec_mensuales!E$4,monthly!$1:$1,0))="","",100*(INDEX(monthly!$1:$1048576,MATCH(crec_mensuales!$A29,monthly!$A:$A,0),MATCH(crec_mensuales!E$4,monthly!$1:$1,0))/INDEX(monthly!$1:$1048576,MATCH(crec_mensuales!$A29,monthly!$A:$A,0)-12,MATCH(crec_mensuales!E$4,monthly!$1:$1,0))-1))</f>
        <v/>
      </c>
      <c r="F29" s="13" t="str">
        <f>IF(INDEX(monthly!$1:$1048576,MATCH(crec_mensuales!$A29,monthly!$A:$A,0),MATCH(crec_mensuales!F$4,monthly!$1:$1,0))="","",100*(INDEX(monthly!$1:$1048576,MATCH(crec_mensuales!$A29,monthly!$A:$A,0),MATCH(crec_mensuales!F$4,monthly!$1:$1,0))/INDEX(monthly!$1:$1048576,MATCH(crec_mensuales!$A29,monthly!$A:$A,0)-12,MATCH(crec_mensuales!F$4,monthly!$1:$1,0))-1))</f>
        <v/>
      </c>
      <c r="G29" s="13" t="str">
        <f>IF(INDEX(monthly!$1:$1048576,MATCH(crec_mensuales!$A29,monthly!$A:$A,0),MATCH(crec_mensuales!G$4,monthly!$1:$1,0))="","",100*(INDEX(monthly!$1:$1048576,MATCH(crec_mensuales!$A29,monthly!$A:$A,0),MATCH(crec_mensuales!G$4,monthly!$1:$1,0))/INDEX(monthly!$1:$1048576,MATCH(crec_mensuales!$A29,monthly!$A:$A,0)-12,MATCH(crec_mensuales!G$4,monthly!$1:$1,0))-1))</f>
        <v/>
      </c>
    </row>
    <row r="30" spans="1:7">
      <c r="A30" s="12">
        <v>42979</v>
      </c>
      <c r="B30" s="13" t="str">
        <f>IF(INDEX(monthly!$1:$1048576,MATCH(crec_mensuales!$A30,monthly!$A:$A,0),MATCH(crec_mensuales!B$4,monthly!$1:$1,0))="","",100*(INDEX(monthly!$1:$1048576,MATCH(crec_mensuales!$A30,monthly!$A:$A,0),MATCH(crec_mensuales!B$4,monthly!$1:$1,0))/INDEX(monthly!$1:$1048576,MATCH(crec_mensuales!$A30,monthly!$A:$A,0)-12,MATCH(crec_mensuales!B$4,monthly!$1:$1,0))-1))</f>
        <v/>
      </c>
      <c r="C30" s="13" t="str">
        <f>IF(INDEX(monthly!$1:$1048576,MATCH(crec_mensuales!$A30,monthly!$A:$A,0),MATCH(crec_mensuales!C$4,monthly!$1:$1,0))="","",100*(INDEX(monthly!$1:$1048576,MATCH(crec_mensuales!$A30,monthly!$A:$A,0),MATCH(crec_mensuales!C$4,monthly!$1:$1,0))/INDEX(monthly!$1:$1048576,MATCH(crec_mensuales!$A30,monthly!$A:$A,0)-12,MATCH(crec_mensuales!C$4,monthly!$1:$1,0))-1))</f>
        <v/>
      </c>
      <c r="D30" s="13" t="str">
        <f>IF(INDEX(monthly!$1:$1048576,MATCH(crec_mensuales!$A30,monthly!$A:$A,0),MATCH(crec_mensuales!D$4,monthly!$1:$1,0))="","",100*(INDEX(monthly!$1:$1048576,MATCH(crec_mensuales!$A30,monthly!$A:$A,0),MATCH(crec_mensuales!D$4,monthly!$1:$1,0))/INDEX(monthly!$1:$1048576,MATCH(crec_mensuales!$A30,monthly!$A:$A,0)-12,MATCH(crec_mensuales!D$4,monthly!$1:$1,0))-1))</f>
        <v/>
      </c>
      <c r="E30" s="13" t="str">
        <f>IF(INDEX(monthly!$1:$1048576,MATCH(crec_mensuales!$A30,monthly!$A:$A,0),MATCH(crec_mensuales!E$4,monthly!$1:$1,0))="","",100*(INDEX(monthly!$1:$1048576,MATCH(crec_mensuales!$A30,monthly!$A:$A,0),MATCH(crec_mensuales!E$4,monthly!$1:$1,0))/INDEX(monthly!$1:$1048576,MATCH(crec_mensuales!$A30,monthly!$A:$A,0)-12,MATCH(crec_mensuales!E$4,monthly!$1:$1,0))-1))</f>
        <v/>
      </c>
      <c r="F30" s="13" t="str">
        <f>IF(INDEX(monthly!$1:$1048576,MATCH(crec_mensuales!$A30,monthly!$A:$A,0),MATCH(crec_mensuales!F$4,monthly!$1:$1,0))="","",100*(INDEX(monthly!$1:$1048576,MATCH(crec_mensuales!$A30,monthly!$A:$A,0),MATCH(crec_mensuales!F$4,monthly!$1:$1,0))/INDEX(monthly!$1:$1048576,MATCH(crec_mensuales!$A30,monthly!$A:$A,0)-12,MATCH(crec_mensuales!F$4,monthly!$1:$1,0))-1))</f>
        <v/>
      </c>
      <c r="G30" s="13" t="str">
        <f>IF(INDEX(monthly!$1:$1048576,MATCH(crec_mensuales!$A30,monthly!$A:$A,0),MATCH(crec_mensuales!G$4,monthly!$1:$1,0))="","",100*(INDEX(monthly!$1:$1048576,MATCH(crec_mensuales!$A30,monthly!$A:$A,0),MATCH(crec_mensuales!G$4,monthly!$1:$1,0))/INDEX(monthly!$1:$1048576,MATCH(crec_mensuales!$A30,monthly!$A:$A,0)-12,MATCH(crec_mensuales!G$4,monthly!$1:$1,0))-1))</f>
        <v/>
      </c>
    </row>
    <row r="31" spans="1:7">
      <c r="A31" s="12">
        <v>43009</v>
      </c>
      <c r="B31" s="13" t="str">
        <f>IF(INDEX(monthly!$1:$1048576,MATCH(crec_mensuales!$A31,monthly!$A:$A,0),MATCH(crec_mensuales!B$4,monthly!$1:$1,0))="","",100*(INDEX(monthly!$1:$1048576,MATCH(crec_mensuales!$A31,monthly!$A:$A,0),MATCH(crec_mensuales!B$4,monthly!$1:$1,0))/INDEX(monthly!$1:$1048576,MATCH(crec_mensuales!$A31,monthly!$A:$A,0)-12,MATCH(crec_mensuales!B$4,monthly!$1:$1,0))-1))</f>
        <v/>
      </c>
      <c r="C31" s="13" t="str">
        <f>IF(INDEX(monthly!$1:$1048576,MATCH(crec_mensuales!$A31,monthly!$A:$A,0),MATCH(crec_mensuales!C$4,monthly!$1:$1,0))="","",100*(INDEX(monthly!$1:$1048576,MATCH(crec_mensuales!$A31,monthly!$A:$A,0),MATCH(crec_mensuales!C$4,monthly!$1:$1,0))/INDEX(monthly!$1:$1048576,MATCH(crec_mensuales!$A31,monthly!$A:$A,0)-12,MATCH(crec_mensuales!C$4,monthly!$1:$1,0))-1))</f>
        <v/>
      </c>
      <c r="D31" s="13" t="str">
        <f>IF(INDEX(monthly!$1:$1048576,MATCH(crec_mensuales!$A31,monthly!$A:$A,0),MATCH(crec_mensuales!D$4,monthly!$1:$1,0))="","",100*(INDEX(monthly!$1:$1048576,MATCH(crec_mensuales!$A31,monthly!$A:$A,0),MATCH(crec_mensuales!D$4,monthly!$1:$1,0))/INDEX(monthly!$1:$1048576,MATCH(crec_mensuales!$A31,monthly!$A:$A,0)-12,MATCH(crec_mensuales!D$4,monthly!$1:$1,0))-1))</f>
        <v/>
      </c>
      <c r="E31" s="13" t="str">
        <f>IF(INDEX(monthly!$1:$1048576,MATCH(crec_mensuales!$A31,monthly!$A:$A,0),MATCH(crec_mensuales!E$4,monthly!$1:$1,0))="","",100*(INDEX(monthly!$1:$1048576,MATCH(crec_mensuales!$A31,monthly!$A:$A,0),MATCH(crec_mensuales!E$4,monthly!$1:$1,0))/INDEX(monthly!$1:$1048576,MATCH(crec_mensuales!$A31,monthly!$A:$A,0)-12,MATCH(crec_mensuales!E$4,monthly!$1:$1,0))-1))</f>
        <v/>
      </c>
      <c r="F31" s="13" t="str">
        <f>IF(INDEX(monthly!$1:$1048576,MATCH(crec_mensuales!$A31,monthly!$A:$A,0),MATCH(crec_mensuales!F$4,monthly!$1:$1,0))="","",100*(INDEX(monthly!$1:$1048576,MATCH(crec_mensuales!$A31,monthly!$A:$A,0),MATCH(crec_mensuales!F$4,monthly!$1:$1,0))/INDEX(monthly!$1:$1048576,MATCH(crec_mensuales!$A31,monthly!$A:$A,0)-12,MATCH(crec_mensuales!F$4,monthly!$1:$1,0))-1))</f>
        <v/>
      </c>
      <c r="G31" s="13" t="str">
        <f>IF(INDEX(monthly!$1:$1048576,MATCH(crec_mensuales!$A31,monthly!$A:$A,0),MATCH(crec_mensuales!G$4,monthly!$1:$1,0))="","",100*(INDEX(monthly!$1:$1048576,MATCH(crec_mensuales!$A31,monthly!$A:$A,0),MATCH(crec_mensuales!G$4,monthly!$1:$1,0))/INDEX(monthly!$1:$1048576,MATCH(crec_mensuales!$A31,monthly!$A:$A,0)-12,MATCH(crec_mensuales!G$4,monthly!$1:$1,0))-1))</f>
        <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quarterly</vt:lpstr>
      <vt:lpstr>q_preprocess</vt:lpstr>
      <vt:lpstr>monthly</vt:lpstr>
      <vt:lpstr>m_preprocess</vt:lpstr>
      <vt:lpstr>optimal</vt:lpstr>
      <vt:lpstr>proyPIB</vt:lpstr>
      <vt:lpstr>crec_trim</vt:lpstr>
      <vt:lpstr>crec_mensuales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Yusuke Tateno</dc:creator>
  <cp:lastModifiedBy>PC</cp:lastModifiedBy>
  <cp:lastPrinted>2015-05-20T22:55:16Z</cp:lastPrinted>
  <dcterms:created xsi:type="dcterms:W3CDTF">2015-04-10T15:03:52Z</dcterms:created>
  <dcterms:modified xsi:type="dcterms:W3CDTF">2017-10-12T18:13:07Z</dcterms:modified>
</cp:coreProperties>
</file>