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" yWindow="2100" windowWidth="28560" windowHeight="12225"/>
  </bookViews>
  <sheets>
    <sheet name="quarterly" sheetId="5" r:id="rId1"/>
    <sheet name="q_preprocess" sheetId="12" r:id="rId2"/>
    <sheet name="monthly" sheetId="6" r:id="rId3"/>
    <sheet name="m_preprocess" sheetId="13" r:id="rId4"/>
    <sheet name="optimal" sheetId="20" r:id="rId5"/>
    <sheet name="proyPIB" sheetId="21" r:id="rId6"/>
    <sheet name="crec_trim" sheetId="25" r:id="rId7"/>
    <sheet name="crec_mensuales" sheetId="22" r:id="rId8"/>
  </sheets>
  <calcPr calcId="125725"/>
</workbook>
</file>

<file path=xl/calcChain.xml><?xml version="1.0" encoding="utf-8"?>
<calcChain xmlns="http://schemas.openxmlformats.org/spreadsheetml/2006/main">
  <c r="E85" i="21"/>
  <c r="D84"/>
  <c r="D83"/>
  <c r="D82"/>
  <c r="D81"/>
  <c r="D80"/>
  <c r="D79"/>
  <c r="D78"/>
  <c r="D77"/>
  <c r="D76"/>
  <c r="D75"/>
  <c r="D74"/>
  <c r="D85"/>
  <c r="J112" i="12"/>
  <c r="H112" s="1"/>
  <c r="X299" i="13" l="1"/>
  <c r="X300"/>
  <c r="X298"/>
  <c r="AP299"/>
  <c r="AO299"/>
  <c r="AN299"/>
  <c r="AM299"/>
  <c r="AL299"/>
  <c r="AK299"/>
  <c r="AJ299"/>
  <c r="AJ298"/>
  <c r="AM298"/>
  <c r="AN298"/>
  <c r="AO298"/>
  <c r="AP298"/>
  <c r="AJ297"/>
  <c r="AM297"/>
  <c r="AN297"/>
  <c r="AO297"/>
  <c r="AP297"/>
  <c r="AJ296"/>
  <c r="AM296"/>
  <c r="AN296"/>
  <c r="AO296"/>
  <c r="AP296"/>
  <c r="AK298"/>
  <c r="AL298"/>
  <c r="AK297"/>
  <c r="AL297"/>
  <c r="AK296"/>
  <c r="AL296"/>
  <c r="AU299"/>
  <c r="AU298"/>
  <c r="AU297"/>
  <c r="AJ295" l="1"/>
  <c r="AJ294"/>
  <c r="X295"/>
  <c r="X296"/>
  <c r="X297"/>
  <c r="AP295"/>
  <c r="AO295"/>
  <c r="AN295"/>
  <c r="AM295"/>
  <c r="AL295"/>
  <c r="AK295"/>
  <c r="AP294"/>
  <c r="AO294"/>
  <c r="AN294"/>
  <c r="AM294"/>
  <c r="AL294"/>
  <c r="AK294"/>
  <c r="AU294"/>
  <c r="AU295"/>
  <c r="AU296"/>
  <c r="J111" i="12"/>
  <c r="K111" i="5" s="1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K113"/>
  <c r="J113"/>
  <c r="K112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J3"/>
  <c r="K2"/>
  <c r="J2"/>
  <c r="J27" i="12"/>
  <c r="H27" s="1"/>
  <c r="J28"/>
  <c r="H28" s="1"/>
  <c r="J29"/>
  <c r="H29" s="1"/>
  <c r="J30"/>
  <c r="K30" i="5" s="1"/>
  <c r="J31" i="12"/>
  <c r="K31" i="5" s="1"/>
  <c r="J32" i="12"/>
  <c r="H32" s="1"/>
  <c r="J33"/>
  <c r="H33" s="1"/>
  <c r="J34"/>
  <c r="H34" s="1"/>
  <c r="J35"/>
  <c r="H35" s="1"/>
  <c r="J36"/>
  <c r="H36" s="1"/>
  <c r="J37"/>
  <c r="H37" s="1"/>
  <c r="J38"/>
  <c r="H38" s="1"/>
  <c r="J39"/>
  <c r="H39" s="1"/>
  <c r="J40"/>
  <c r="H40" s="1"/>
  <c r="J41"/>
  <c r="H41" s="1"/>
  <c r="J42"/>
  <c r="H42" s="1"/>
  <c r="J43"/>
  <c r="H43" s="1"/>
  <c r="J44"/>
  <c r="H44" s="1"/>
  <c r="J45"/>
  <c r="H45" s="1"/>
  <c r="J46"/>
  <c r="K46" i="5" s="1"/>
  <c r="J47" i="12"/>
  <c r="H47" s="1"/>
  <c r="J48"/>
  <c r="H48" s="1"/>
  <c r="J49"/>
  <c r="H49" s="1"/>
  <c r="J50"/>
  <c r="H50" s="1"/>
  <c r="J51"/>
  <c r="H51" s="1"/>
  <c r="J52"/>
  <c r="H52" s="1"/>
  <c r="J53"/>
  <c r="H53" s="1"/>
  <c r="J54"/>
  <c r="H54" s="1"/>
  <c r="J55"/>
  <c r="H55" s="1"/>
  <c r="J56"/>
  <c r="H56" s="1"/>
  <c r="J57"/>
  <c r="H57" s="1"/>
  <c r="J58"/>
  <c r="H58" s="1"/>
  <c r="J59"/>
  <c r="H59" s="1"/>
  <c r="J60"/>
  <c r="H60" s="1"/>
  <c r="J61"/>
  <c r="H61" s="1"/>
  <c r="J62"/>
  <c r="K62" i="5" s="1"/>
  <c r="J63" i="12"/>
  <c r="H63" s="1"/>
  <c r="J64"/>
  <c r="H64" s="1"/>
  <c r="J65"/>
  <c r="H65" s="1"/>
  <c r="J66"/>
  <c r="H66" s="1"/>
  <c r="J67"/>
  <c r="H67" s="1"/>
  <c r="J68"/>
  <c r="H68" s="1"/>
  <c r="J69"/>
  <c r="H69" s="1"/>
  <c r="J70"/>
  <c r="H70" s="1"/>
  <c r="J71"/>
  <c r="H71" s="1"/>
  <c r="J72"/>
  <c r="H72" s="1"/>
  <c r="J73"/>
  <c r="H73" s="1"/>
  <c r="J74"/>
  <c r="H74" s="1"/>
  <c r="J75"/>
  <c r="H75" s="1"/>
  <c r="J76"/>
  <c r="H76" s="1"/>
  <c r="J77"/>
  <c r="H77" s="1"/>
  <c r="J78"/>
  <c r="K78" i="5" s="1"/>
  <c r="J79" i="12"/>
  <c r="K79" i="5" s="1"/>
  <c r="J80" i="12"/>
  <c r="H80" s="1"/>
  <c r="J81"/>
  <c r="H81" s="1"/>
  <c r="J82"/>
  <c r="H82" s="1"/>
  <c r="J83"/>
  <c r="H83" s="1"/>
  <c r="J84"/>
  <c r="H84" s="1"/>
  <c r="J85"/>
  <c r="H85" s="1"/>
  <c r="J86"/>
  <c r="H86" s="1"/>
  <c r="J87"/>
  <c r="H87" s="1"/>
  <c r="J88"/>
  <c r="H88" s="1"/>
  <c r="J89"/>
  <c r="H89" s="1"/>
  <c r="J90"/>
  <c r="H90" s="1"/>
  <c r="J91"/>
  <c r="H91" s="1"/>
  <c r="J92"/>
  <c r="H92" s="1"/>
  <c r="J93"/>
  <c r="H93" s="1"/>
  <c r="J94"/>
  <c r="K94" i="5" s="1"/>
  <c r="J95" i="12"/>
  <c r="K95" i="5" s="1"/>
  <c r="J96" i="12"/>
  <c r="H96" s="1"/>
  <c r="J97"/>
  <c r="H97" s="1"/>
  <c r="J98"/>
  <c r="H98" s="1"/>
  <c r="J99"/>
  <c r="H99" s="1"/>
  <c r="J100"/>
  <c r="H100" s="1"/>
  <c r="J101"/>
  <c r="H101" s="1"/>
  <c r="J102"/>
  <c r="H102" s="1"/>
  <c r="J103"/>
  <c r="H103" s="1"/>
  <c r="J104"/>
  <c r="H104" s="1"/>
  <c r="J105"/>
  <c r="H105" s="1"/>
  <c r="J106"/>
  <c r="H106" s="1"/>
  <c r="J107"/>
  <c r="H107" s="1"/>
  <c r="J108"/>
  <c r="H108" s="1"/>
  <c r="J109"/>
  <c r="H109" s="1"/>
  <c r="J110"/>
  <c r="K110" i="5" s="1"/>
  <c r="J26" i="12"/>
  <c r="K26" i="5" s="1"/>
  <c r="E302" i="6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Y302"/>
  <c r="Z302"/>
  <c r="E303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X303"/>
  <c r="Y303"/>
  <c r="Z303"/>
  <c r="E304"/>
  <c r="F304"/>
  <c r="G304"/>
  <c r="H304"/>
  <c r="I304"/>
  <c r="J304"/>
  <c r="K304"/>
  <c r="L304"/>
  <c r="M304"/>
  <c r="N304"/>
  <c r="O304"/>
  <c r="P304"/>
  <c r="Q304"/>
  <c r="R304"/>
  <c r="S304"/>
  <c r="T304"/>
  <c r="U304"/>
  <c r="V304"/>
  <c r="W304"/>
  <c r="X304"/>
  <c r="Y304"/>
  <c r="Z304"/>
  <c r="E305"/>
  <c r="F305"/>
  <c r="G305"/>
  <c r="H305"/>
  <c r="I305"/>
  <c r="J305"/>
  <c r="K305"/>
  <c r="L305"/>
  <c r="M305"/>
  <c r="N305"/>
  <c r="O305"/>
  <c r="P305"/>
  <c r="Q305"/>
  <c r="R305"/>
  <c r="S305"/>
  <c r="T305"/>
  <c r="U305"/>
  <c r="V305"/>
  <c r="W305"/>
  <c r="X305"/>
  <c r="Y305"/>
  <c r="Z305"/>
  <c r="E306"/>
  <c r="F306"/>
  <c r="G306"/>
  <c r="H306"/>
  <c r="I306"/>
  <c r="J306"/>
  <c r="K306"/>
  <c r="L306"/>
  <c r="M306"/>
  <c r="N306"/>
  <c r="O306"/>
  <c r="P306"/>
  <c r="Q306"/>
  <c r="R306"/>
  <c r="S306"/>
  <c r="T306"/>
  <c r="U306"/>
  <c r="V306"/>
  <c r="W306"/>
  <c r="X306"/>
  <c r="Y306"/>
  <c r="Z306"/>
  <c r="E307"/>
  <c r="F307"/>
  <c r="G307"/>
  <c r="H307"/>
  <c r="I307"/>
  <c r="J307"/>
  <c r="K307"/>
  <c r="L307"/>
  <c r="M307"/>
  <c r="N307"/>
  <c r="O307"/>
  <c r="P307"/>
  <c r="Q307"/>
  <c r="R307"/>
  <c r="S307"/>
  <c r="T307"/>
  <c r="U307"/>
  <c r="V307"/>
  <c r="W307"/>
  <c r="X307"/>
  <c r="Y307"/>
  <c r="Z307"/>
  <c r="E308"/>
  <c r="F308"/>
  <c r="G308"/>
  <c r="H308"/>
  <c r="I308"/>
  <c r="J308"/>
  <c r="K308"/>
  <c r="L308"/>
  <c r="M308"/>
  <c r="N308"/>
  <c r="O308"/>
  <c r="P308"/>
  <c r="Q308"/>
  <c r="R308"/>
  <c r="S308"/>
  <c r="T308"/>
  <c r="U308"/>
  <c r="V308"/>
  <c r="W308"/>
  <c r="X308"/>
  <c r="Y308"/>
  <c r="Z308"/>
  <c r="E309"/>
  <c r="F309"/>
  <c r="G309"/>
  <c r="H309"/>
  <c r="I309"/>
  <c r="J309"/>
  <c r="K309"/>
  <c r="L309"/>
  <c r="M309"/>
  <c r="N309"/>
  <c r="O309"/>
  <c r="P309"/>
  <c r="Q309"/>
  <c r="R309"/>
  <c r="S309"/>
  <c r="T309"/>
  <c r="U309"/>
  <c r="V309"/>
  <c r="W309"/>
  <c r="X309"/>
  <c r="Y309"/>
  <c r="Z309"/>
  <c r="E310"/>
  <c r="F310"/>
  <c r="G310"/>
  <c r="H310"/>
  <c r="I310"/>
  <c r="J310"/>
  <c r="K310"/>
  <c r="L310"/>
  <c r="M310"/>
  <c r="N310"/>
  <c r="O310"/>
  <c r="P310"/>
  <c r="Q310"/>
  <c r="R310"/>
  <c r="S310"/>
  <c r="T310"/>
  <c r="U310"/>
  <c r="V310"/>
  <c r="W310"/>
  <c r="X310"/>
  <c r="Y310"/>
  <c r="Z310"/>
  <c r="E311"/>
  <c r="F311"/>
  <c r="G311"/>
  <c r="H311"/>
  <c r="I311"/>
  <c r="J311"/>
  <c r="K311"/>
  <c r="L311"/>
  <c r="M311"/>
  <c r="N311"/>
  <c r="O311"/>
  <c r="P311"/>
  <c r="Q311"/>
  <c r="R311"/>
  <c r="S311"/>
  <c r="T311"/>
  <c r="U311"/>
  <c r="V311"/>
  <c r="W311"/>
  <c r="X311"/>
  <c r="Y311"/>
  <c r="Z311"/>
  <c r="E312"/>
  <c r="F312"/>
  <c r="G312"/>
  <c r="H312"/>
  <c r="I312"/>
  <c r="J312"/>
  <c r="K312"/>
  <c r="L312"/>
  <c r="M312"/>
  <c r="N312"/>
  <c r="O312"/>
  <c r="P312"/>
  <c r="Q312"/>
  <c r="R312"/>
  <c r="S312"/>
  <c r="T312"/>
  <c r="U312"/>
  <c r="V312"/>
  <c r="W312"/>
  <c r="X312"/>
  <c r="Y312"/>
  <c r="Z312"/>
  <c r="E313"/>
  <c r="F313"/>
  <c r="G313"/>
  <c r="H313"/>
  <c r="I313"/>
  <c r="J313"/>
  <c r="K313"/>
  <c r="L313"/>
  <c r="M313"/>
  <c r="N313"/>
  <c r="O313"/>
  <c r="P313"/>
  <c r="Q313"/>
  <c r="R313"/>
  <c r="S313"/>
  <c r="T313"/>
  <c r="U313"/>
  <c r="V313"/>
  <c r="W313"/>
  <c r="X313"/>
  <c r="Y313"/>
  <c r="Z313"/>
  <c r="K109" i="5" l="1"/>
  <c r="H111" i="12"/>
  <c r="K33" i="5"/>
  <c r="K84"/>
  <c r="K52"/>
  <c r="K44"/>
  <c r="K57"/>
  <c r="K80"/>
  <c r="K72"/>
  <c r="K92"/>
  <c r="H79" i="12"/>
  <c r="K36" i="5"/>
  <c r="K49"/>
  <c r="K68"/>
  <c r="K28"/>
  <c r="K41"/>
  <c r="K60"/>
  <c r="K85"/>
  <c r="K29"/>
  <c r="K40"/>
  <c r="K45"/>
  <c r="K56"/>
  <c r="K61"/>
  <c r="K96"/>
  <c r="K108"/>
  <c r="K88"/>
  <c r="K100"/>
  <c r="K77"/>
  <c r="K32"/>
  <c r="K37"/>
  <c r="K48"/>
  <c r="K53"/>
  <c r="K64"/>
  <c r="K76"/>
  <c r="K93"/>
  <c r="K101"/>
  <c r="K69"/>
  <c r="K104"/>
  <c r="K65"/>
  <c r="K73"/>
  <c r="K81"/>
  <c r="K89"/>
  <c r="K97"/>
  <c r="K105"/>
  <c r="H95" i="12"/>
  <c r="H31"/>
  <c r="H110"/>
  <c r="H46"/>
  <c r="H62"/>
  <c r="K27" i="5"/>
  <c r="K35"/>
  <c r="K39"/>
  <c r="K43"/>
  <c r="K47"/>
  <c r="K51"/>
  <c r="K55"/>
  <c r="K59"/>
  <c r="K63"/>
  <c r="K67"/>
  <c r="K71"/>
  <c r="K75"/>
  <c r="K83"/>
  <c r="K87"/>
  <c r="K91"/>
  <c r="K99"/>
  <c r="K103"/>
  <c r="K107"/>
  <c r="H26" i="12"/>
  <c r="H94"/>
  <c r="H30"/>
  <c r="H78"/>
  <c r="K34" i="5"/>
  <c r="K38"/>
  <c r="K42"/>
  <c r="K50"/>
  <c r="K54"/>
  <c r="K58"/>
  <c r="K66"/>
  <c r="K70"/>
  <c r="K74"/>
  <c r="K82"/>
  <c r="K86"/>
  <c r="K90"/>
  <c r="K98"/>
  <c r="K102"/>
  <c r="K106"/>
  <c r="AP293" i="13"/>
  <c r="AO293"/>
  <c r="AN293"/>
  <c r="AM293"/>
  <c r="AL293"/>
  <c r="AK293"/>
  <c r="AJ293"/>
  <c r="AJ292"/>
  <c r="AJ291"/>
  <c r="X294" l="1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AK291"/>
  <c r="AL291"/>
  <c r="AM291"/>
  <c r="AN291"/>
  <c r="AO291"/>
  <c r="AP291"/>
  <c r="AK292"/>
  <c r="AL292"/>
  <c r="AM292"/>
  <c r="AN292"/>
  <c r="AO292"/>
  <c r="AP292"/>
  <c r="AP290"/>
  <c r="AO290"/>
  <c r="AN290"/>
  <c r="AP289"/>
  <c r="AO289"/>
  <c r="AN289"/>
  <c r="AP288"/>
  <c r="AO288"/>
  <c r="AN288"/>
  <c r="AP287"/>
  <c r="AO287"/>
  <c r="AN287"/>
  <c r="AP286"/>
  <c r="AO286"/>
  <c r="AN286"/>
  <c r="AP285"/>
  <c r="AO285"/>
  <c r="AN285"/>
  <c r="AP284"/>
  <c r="AO284"/>
  <c r="AN284"/>
  <c r="AP283"/>
  <c r="AO283"/>
  <c r="AN283"/>
  <c r="AP282"/>
  <c r="AO282"/>
  <c r="AN282"/>
  <c r="AP281"/>
  <c r="AO281"/>
  <c r="AN281"/>
  <c r="AP280"/>
  <c r="AO280"/>
  <c r="AN280"/>
  <c r="AP279"/>
  <c r="AO279"/>
  <c r="AN279"/>
  <c r="AP278"/>
  <c r="AO278"/>
  <c r="AN278"/>
  <c r="AP277"/>
  <c r="AO277"/>
  <c r="AN277"/>
  <c r="AP276"/>
  <c r="AO276"/>
  <c r="AN276"/>
  <c r="AP275"/>
  <c r="AO275"/>
  <c r="AN275"/>
  <c r="AP274"/>
  <c r="AO274"/>
  <c r="AN274"/>
  <c r="AP273"/>
  <c r="AO273"/>
  <c r="AN273"/>
  <c r="AP272"/>
  <c r="AO272"/>
  <c r="AN272"/>
  <c r="AP271"/>
  <c r="AO271"/>
  <c r="AN271"/>
  <c r="AP270"/>
  <c r="AO270"/>
  <c r="AN270"/>
  <c r="AP269"/>
  <c r="AO269"/>
  <c r="AN269"/>
  <c r="AP268"/>
  <c r="AO268"/>
  <c r="AN268"/>
  <c r="AP267"/>
  <c r="AO267"/>
  <c r="AN267"/>
  <c r="AP266"/>
  <c r="AO266"/>
  <c r="AN266"/>
  <c r="AP265"/>
  <c r="AO265"/>
  <c r="AN265"/>
  <c r="AP264"/>
  <c r="AO264"/>
  <c r="AN264"/>
  <c r="AP263"/>
  <c r="AO263"/>
  <c r="AN263"/>
  <c r="AP262"/>
  <c r="AO262"/>
  <c r="AN262"/>
  <c r="AP261"/>
  <c r="AO261"/>
  <c r="AN261"/>
  <c r="AP260"/>
  <c r="AO260"/>
  <c r="AN260"/>
  <c r="AP259"/>
  <c r="AO259"/>
  <c r="AN259"/>
  <c r="AP258"/>
  <c r="AO258"/>
  <c r="AN258"/>
  <c r="AP257"/>
  <c r="AO257"/>
  <c r="AN257"/>
  <c r="AP256"/>
  <c r="AO256"/>
  <c r="AN256"/>
  <c r="AP255"/>
  <c r="AO255"/>
  <c r="AN255"/>
  <c r="AP254"/>
  <c r="AO254"/>
  <c r="AN254"/>
  <c r="AP253"/>
  <c r="AO253"/>
  <c r="AN253"/>
  <c r="AP252"/>
  <c r="AO252"/>
  <c r="AN252"/>
  <c r="AP251"/>
  <c r="AO251"/>
  <c r="AN251"/>
  <c r="AP250"/>
  <c r="AO250"/>
  <c r="AN250"/>
  <c r="AP249"/>
  <c r="AO249"/>
  <c r="AN249"/>
  <c r="AP248"/>
  <c r="AO248"/>
  <c r="AN248"/>
  <c r="AP247"/>
  <c r="AO247"/>
  <c r="AN247"/>
  <c r="AP246"/>
  <c r="AO246"/>
  <c r="AN246"/>
  <c r="AP245"/>
  <c r="AO245"/>
  <c r="AN245"/>
  <c r="AP244"/>
  <c r="AO244"/>
  <c r="AN244"/>
  <c r="AP243"/>
  <c r="AO243"/>
  <c r="AN243"/>
  <c r="AP242"/>
  <c r="AO242"/>
  <c r="AN242"/>
  <c r="AP241"/>
  <c r="AO241"/>
  <c r="AN241"/>
  <c r="AP240"/>
  <c r="AO240"/>
  <c r="AN240"/>
  <c r="AP239"/>
  <c r="AO239"/>
  <c r="AN239"/>
  <c r="AP238"/>
  <c r="AO238"/>
  <c r="AN238"/>
  <c r="AP237"/>
  <c r="AO237"/>
  <c r="AN237"/>
  <c r="AP236"/>
  <c r="AO236"/>
  <c r="AN236"/>
  <c r="AP235"/>
  <c r="AO235"/>
  <c r="AN235"/>
  <c r="AP234"/>
  <c r="AO234"/>
  <c r="AN234"/>
  <c r="AP233"/>
  <c r="AO233"/>
  <c r="AN233"/>
  <c r="AP232"/>
  <c r="AO232"/>
  <c r="AN232"/>
  <c r="AP231"/>
  <c r="AO231"/>
  <c r="AN231"/>
  <c r="AP230"/>
  <c r="AO230"/>
  <c r="AN230"/>
  <c r="AP229"/>
  <c r="AO229"/>
  <c r="AN229"/>
  <c r="AP228"/>
  <c r="AO228"/>
  <c r="AN228"/>
  <c r="AP227"/>
  <c r="AO227"/>
  <c r="AN227"/>
  <c r="AP226"/>
  <c r="AO226"/>
  <c r="AN226"/>
  <c r="AP225"/>
  <c r="AO225"/>
  <c r="AN225"/>
  <c r="AP224"/>
  <c r="AO224"/>
  <c r="AN224"/>
  <c r="AP223"/>
  <c r="AO223"/>
  <c r="AN223"/>
  <c r="AP222"/>
  <c r="AO222"/>
  <c r="AN222"/>
  <c r="AP221"/>
  <c r="AO221"/>
  <c r="AN221"/>
  <c r="AP220"/>
  <c r="AO220"/>
  <c r="AN220"/>
  <c r="AP219"/>
  <c r="AO219"/>
  <c r="AN219"/>
  <c r="AP218"/>
  <c r="AO218"/>
  <c r="AN218"/>
  <c r="AP217"/>
  <c r="AO217"/>
  <c r="AN217"/>
  <c r="AP216"/>
  <c r="AO216"/>
  <c r="AN216"/>
  <c r="AP215"/>
  <c r="AO215"/>
  <c r="AN215"/>
  <c r="AP214"/>
  <c r="AO214"/>
  <c r="AN214"/>
  <c r="AP213"/>
  <c r="AO213"/>
  <c r="AN213"/>
  <c r="AP212"/>
  <c r="AO212"/>
  <c r="AN212"/>
  <c r="AP211"/>
  <c r="AO211"/>
  <c r="AN211"/>
  <c r="AP210"/>
  <c r="AO210"/>
  <c r="AN210"/>
  <c r="AP209"/>
  <c r="AO209"/>
  <c r="AN209"/>
  <c r="AP208"/>
  <c r="AO208"/>
  <c r="AN208"/>
  <c r="AP207"/>
  <c r="AO207"/>
  <c r="AN207"/>
  <c r="AP206"/>
  <c r="AO206"/>
  <c r="AN206"/>
  <c r="AP205"/>
  <c r="AO205"/>
  <c r="AN205"/>
  <c r="AP204"/>
  <c r="AO204"/>
  <c r="AN204"/>
  <c r="AP203"/>
  <c r="AO203"/>
  <c r="AN203"/>
  <c r="AP202"/>
  <c r="AO202"/>
  <c r="AN202"/>
  <c r="AP201"/>
  <c r="AO201"/>
  <c r="AN201"/>
  <c r="AP200"/>
  <c r="AO200"/>
  <c r="AN200"/>
  <c r="AP199"/>
  <c r="AO199"/>
  <c r="AN199"/>
  <c r="AP198"/>
  <c r="AO198"/>
  <c r="AN198"/>
  <c r="AP197"/>
  <c r="AO197"/>
  <c r="AN197"/>
  <c r="AP196"/>
  <c r="AO196"/>
  <c r="AN196"/>
  <c r="AP195"/>
  <c r="AO195"/>
  <c r="AN195"/>
  <c r="AP194"/>
  <c r="AO194"/>
  <c r="AN194"/>
  <c r="AP193"/>
  <c r="AO193"/>
  <c r="AN193"/>
  <c r="AP192"/>
  <c r="AO192"/>
  <c r="AN192"/>
  <c r="AP191"/>
  <c r="AO191"/>
  <c r="AN191"/>
  <c r="AP190"/>
  <c r="AO190"/>
  <c r="AN190"/>
  <c r="AP189"/>
  <c r="AO189"/>
  <c r="AN189"/>
  <c r="AP188"/>
  <c r="AO188"/>
  <c r="AN188"/>
  <c r="AP187"/>
  <c r="AO187"/>
  <c r="AN187"/>
  <c r="AP186"/>
  <c r="AO186"/>
  <c r="AN186"/>
  <c r="AP185"/>
  <c r="AO185"/>
  <c r="AN185"/>
  <c r="AP184"/>
  <c r="AO184"/>
  <c r="AN184"/>
  <c r="AP183"/>
  <c r="AO183"/>
  <c r="AN183"/>
  <c r="AP182"/>
  <c r="AO182"/>
  <c r="AN182"/>
  <c r="AP181"/>
  <c r="AO181"/>
  <c r="AN181"/>
  <c r="AP180"/>
  <c r="AO180"/>
  <c r="AN180"/>
  <c r="AP179"/>
  <c r="AO179"/>
  <c r="AN179"/>
  <c r="AP178"/>
  <c r="AO178"/>
  <c r="AN178"/>
  <c r="AP177"/>
  <c r="AO177"/>
  <c r="AN177"/>
  <c r="AP176"/>
  <c r="AO176"/>
  <c r="AN176"/>
  <c r="AP175"/>
  <c r="AO175"/>
  <c r="AN175"/>
  <c r="AP174"/>
  <c r="AO174"/>
  <c r="AN174"/>
  <c r="AP173"/>
  <c r="AO173"/>
  <c r="AN173"/>
  <c r="AP172"/>
  <c r="AO172"/>
  <c r="AN172"/>
  <c r="AP171"/>
  <c r="AO171"/>
  <c r="AN171"/>
  <c r="AP170"/>
  <c r="AO170"/>
  <c r="AN170"/>
  <c r="AP169"/>
  <c r="AO169"/>
  <c r="AN169"/>
  <c r="AP168"/>
  <c r="AO168"/>
  <c r="AN168"/>
  <c r="AP167"/>
  <c r="AO167"/>
  <c r="AN167"/>
  <c r="AP166"/>
  <c r="AO166"/>
  <c r="AN166"/>
  <c r="AP165"/>
  <c r="AO165"/>
  <c r="AN165"/>
  <c r="AP164"/>
  <c r="AO164"/>
  <c r="AN164"/>
  <c r="AP163"/>
  <c r="AO163"/>
  <c r="AN163"/>
  <c r="AP162"/>
  <c r="AO162"/>
  <c r="AN162"/>
  <c r="AP161"/>
  <c r="AO161"/>
  <c r="AN161"/>
  <c r="AP160"/>
  <c r="AO160"/>
  <c r="AN160"/>
  <c r="AP159"/>
  <c r="AO159"/>
  <c r="AN159"/>
  <c r="AP158"/>
  <c r="AO158"/>
  <c r="AN158"/>
  <c r="AP157"/>
  <c r="AO157"/>
  <c r="AN157"/>
  <c r="AP156"/>
  <c r="AO156"/>
  <c r="AN156"/>
  <c r="AP155"/>
  <c r="AO155"/>
  <c r="AN155"/>
  <c r="AP154"/>
  <c r="AO154"/>
  <c r="AN154"/>
  <c r="AP153"/>
  <c r="AO153"/>
  <c r="AN153"/>
  <c r="AP152"/>
  <c r="AO152"/>
  <c r="AN152"/>
  <c r="AP151"/>
  <c r="AO151"/>
  <c r="AN151"/>
  <c r="AP150"/>
  <c r="AO150"/>
  <c r="AN150"/>
  <c r="AP149"/>
  <c r="AO149"/>
  <c r="AN149"/>
  <c r="AP148"/>
  <c r="AO148"/>
  <c r="AN148"/>
  <c r="AP147"/>
  <c r="AO147"/>
  <c r="AN147"/>
  <c r="AP146"/>
  <c r="AO146"/>
  <c r="AN146"/>
  <c r="AP145"/>
  <c r="AO145"/>
  <c r="AN145"/>
  <c r="AP144"/>
  <c r="AO144"/>
  <c r="AN144"/>
  <c r="AP143"/>
  <c r="AO143"/>
  <c r="AN143"/>
  <c r="AP142"/>
  <c r="AO142"/>
  <c r="AN142"/>
  <c r="AP141"/>
  <c r="AO141"/>
  <c r="AN141"/>
  <c r="AP140"/>
  <c r="AO140"/>
  <c r="AN140"/>
  <c r="AP139"/>
  <c r="AO139"/>
  <c r="AN139"/>
  <c r="AP138"/>
  <c r="AO138"/>
  <c r="AN138"/>
  <c r="AP137"/>
  <c r="AO137"/>
  <c r="AN137"/>
  <c r="AP136"/>
  <c r="AO136"/>
  <c r="AN136"/>
  <c r="AP135"/>
  <c r="AO135"/>
  <c r="AN135"/>
  <c r="AP134"/>
  <c r="AO134"/>
  <c r="AN134"/>
  <c r="AP133"/>
  <c r="AO133"/>
  <c r="AN133"/>
  <c r="AP132"/>
  <c r="AO132"/>
  <c r="AN132"/>
  <c r="AP131"/>
  <c r="AO131"/>
  <c r="AN131"/>
  <c r="AP130"/>
  <c r="AO130"/>
  <c r="AN130"/>
  <c r="AP129"/>
  <c r="AO129"/>
  <c r="AN129"/>
  <c r="AP128"/>
  <c r="AO128"/>
  <c r="AN128"/>
  <c r="AP127"/>
  <c r="AO127"/>
  <c r="AN127"/>
  <c r="AP126"/>
  <c r="AO126"/>
  <c r="AN126"/>
  <c r="AP125"/>
  <c r="AO125"/>
  <c r="AN125"/>
  <c r="AP124"/>
  <c r="AO124"/>
  <c r="AN124"/>
  <c r="AP123"/>
  <c r="AO123"/>
  <c r="AN123"/>
  <c r="AP122"/>
  <c r="AO122"/>
  <c r="AN122"/>
  <c r="AP121"/>
  <c r="AO121"/>
  <c r="AN121"/>
  <c r="AP120"/>
  <c r="AO120"/>
  <c r="AN120"/>
  <c r="AP119"/>
  <c r="AO119"/>
  <c r="AN119"/>
  <c r="AP118"/>
  <c r="AO118"/>
  <c r="AN118"/>
  <c r="AP117"/>
  <c r="AO117"/>
  <c r="AN117"/>
  <c r="AP116"/>
  <c r="AO116"/>
  <c r="AN116"/>
  <c r="AP115"/>
  <c r="AO115"/>
  <c r="AN115"/>
  <c r="AP114"/>
  <c r="AO114"/>
  <c r="AN114"/>
  <c r="AP113"/>
  <c r="AO113"/>
  <c r="AN113"/>
  <c r="AP112"/>
  <c r="AO112"/>
  <c r="AN112"/>
  <c r="AP111"/>
  <c r="AO111"/>
  <c r="AN111"/>
  <c r="AP110"/>
  <c r="AO110"/>
  <c r="AN110"/>
  <c r="AP109"/>
  <c r="AO109"/>
  <c r="AN109"/>
  <c r="AP108"/>
  <c r="AO108"/>
  <c r="AN108"/>
  <c r="AP107"/>
  <c r="AO107"/>
  <c r="AN107"/>
  <c r="AP106"/>
  <c r="AO106"/>
  <c r="AN106"/>
  <c r="AP105"/>
  <c r="AO105"/>
  <c r="AN105"/>
  <c r="AP104"/>
  <c r="AO104"/>
  <c r="AN104"/>
  <c r="AP103"/>
  <c r="AO103"/>
  <c r="AN103"/>
  <c r="AP102"/>
  <c r="AO102"/>
  <c r="AN102"/>
  <c r="AP101"/>
  <c r="AO101"/>
  <c r="AN101"/>
  <c r="AP100"/>
  <c r="AO100"/>
  <c r="AN100"/>
  <c r="AP99"/>
  <c r="AO99"/>
  <c r="AN99"/>
  <c r="AP98"/>
  <c r="AO98"/>
  <c r="AN98"/>
  <c r="AP97"/>
  <c r="AO97"/>
  <c r="AN97"/>
  <c r="AP96"/>
  <c r="AO96"/>
  <c r="AN96"/>
  <c r="AP95"/>
  <c r="AO95"/>
  <c r="AN95"/>
  <c r="AP94"/>
  <c r="AO94"/>
  <c r="AN94"/>
  <c r="AP93"/>
  <c r="AO93"/>
  <c r="AN93"/>
  <c r="AP92"/>
  <c r="AO92"/>
  <c r="AN92"/>
  <c r="AP91"/>
  <c r="AO91"/>
  <c r="AN91"/>
  <c r="AP90"/>
  <c r="AO90"/>
  <c r="AN90"/>
  <c r="AP89"/>
  <c r="AO89"/>
  <c r="AN89"/>
  <c r="AP88"/>
  <c r="AO88"/>
  <c r="AN88"/>
  <c r="AP87"/>
  <c r="AO87"/>
  <c r="AN87"/>
  <c r="AP86"/>
  <c r="AO86"/>
  <c r="AN86"/>
  <c r="AP85"/>
  <c r="AO85"/>
  <c r="AN85"/>
  <c r="AP84"/>
  <c r="AO84"/>
  <c r="AN84"/>
  <c r="AP83"/>
  <c r="AO83"/>
  <c r="AN83"/>
  <c r="AP82"/>
  <c r="AO82"/>
  <c r="AN82"/>
  <c r="AP81"/>
  <c r="AO81"/>
  <c r="AN81"/>
  <c r="AP80"/>
  <c r="AO80"/>
  <c r="AN80"/>
  <c r="AP79"/>
  <c r="AO79"/>
  <c r="AN79"/>
  <c r="AP78"/>
  <c r="AO78"/>
  <c r="AN78"/>
  <c r="AP77"/>
  <c r="AO77"/>
  <c r="AN77"/>
  <c r="AP76"/>
  <c r="AO76"/>
  <c r="AN76"/>
  <c r="AP75"/>
  <c r="AO75"/>
  <c r="AN75"/>
  <c r="AP74"/>
  <c r="AO74"/>
  <c r="AN74"/>
  <c r="AP73"/>
  <c r="AO73"/>
  <c r="AN73"/>
  <c r="AP72"/>
  <c r="AO72"/>
  <c r="AN72"/>
  <c r="AP71"/>
  <c r="AO71"/>
  <c r="AN71"/>
  <c r="AP70"/>
  <c r="AO70"/>
  <c r="AN70"/>
  <c r="AP69"/>
  <c r="AO69"/>
  <c r="AN69"/>
  <c r="AP68"/>
  <c r="AO68"/>
  <c r="AN68"/>
  <c r="AP67"/>
  <c r="AO67"/>
  <c r="AN67"/>
  <c r="AP66"/>
  <c r="AO66"/>
  <c r="AN66"/>
  <c r="AP65"/>
  <c r="AO65"/>
  <c r="AN65"/>
  <c r="AP64"/>
  <c r="AO64"/>
  <c r="AN64"/>
  <c r="AP63"/>
  <c r="AO63"/>
  <c r="AN63"/>
  <c r="AP62"/>
  <c r="AO62"/>
  <c r="AN62"/>
  <c r="AP61"/>
  <c r="AO61"/>
  <c r="AN61"/>
  <c r="AP60"/>
  <c r="AO60"/>
  <c r="AN60"/>
  <c r="AP59"/>
  <c r="AO59"/>
  <c r="AN59"/>
  <c r="AP58"/>
  <c r="AO58"/>
  <c r="AN58"/>
  <c r="AP57"/>
  <c r="AO57"/>
  <c r="AN57"/>
  <c r="AP56"/>
  <c r="AO56"/>
  <c r="AN56"/>
  <c r="AP55"/>
  <c r="AO55"/>
  <c r="AN55"/>
  <c r="AP54"/>
  <c r="AO54"/>
  <c r="AN54"/>
  <c r="AP53"/>
  <c r="AO53"/>
  <c r="AN53"/>
  <c r="AP52"/>
  <c r="AO52"/>
  <c r="AN52"/>
  <c r="AP51"/>
  <c r="AO51"/>
  <c r="AN51"/>
  <c r="AP50"/>
  <c r="AO50"/>
  <c r="AN50"/>
  <c r="AU293" l="1"/>
  <c r="AU292"/>
  <c r="AU291"/>
  <c r="Z301" i="6" l="1"/>
  <c r="Z300"/>
  <c r="Z299"/>
  <c r="Z298"/>
  <c r="Z297"/>
  <c r="Z296"/>
  <c r="Z295"/>
  <c r="Z294"/>
  <c r="Z276"/>
  <c r="Z267"/>
  <c r="Z258"/>
  <c r="Z220"/>
  <c r="Z219"/>
  <c r="Z202"/>
  <c r="Z186"/>
  <c r="Z185"/>
  <c r="Z184"/>
  <c r="Z183"/>
  <c r="Z182"/>
  <c r="Z181"/>
  <c r="Z180"/>
  <c r="Z179"/>
  <c r="Z178"/>
  <c r="Z177"/>
  <c r="Z176"/>
  <c r="Z175"/>
  <c r="Z174"/>
  <c r="Z173"/>
  <c r="Z172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  <c r="Z292"/>
  <c r="Z291"/>
  <c r="Z290"/>
  <c r="Z289"/>
  <c r="Z288"/>
  <c r="Z287"/>
  <c r="Z286"/>
  <c r="Z285"/>
  <c r="Z284"/>
  <c r="Z283"/>
  <c r="Z282"/>
  <c r="Z281"/>
  <c r="Z280"/>
  <c r="Z279"/>
  <c r="Z278"/>
  <c r="Z277"/>
  <c r="Z275"/>
  <c r="Z274"/>
  <c r="Z273"/>
  <c r="Z272"/>
  <c r="Z271"/>
  <c r="Z270"/>
  <c r="Z269"/>
  <c r="Z268"/>
  <c r="Z266"/>
  <c r="Z265"/>
  <c r="Z264"/>
  <c r="Z263"/>
  <c r="Z262"/>
  <c r="Z261"/>
  <c r="Z260"/>
  <c r="Z259"/>
  <c r="Z257"/>
  <c r="Z256"/>
  <c r="Z255"/>
  <c r="Z254"/>
  <c r="Z253"/>
  <c r="Z252"/>
  <c r="Z251"/>
  <c r="Z250"/>
  <c r="Z249"/>
  <c r="Z248"/>
  <c r="Z247"/>
  <c r="Z246"/>
  <c r="Z245"/>
  <c r="Z244"/>
  <c r="Z243"/>
  <c r="Z242"/>
  <c r="Z241"/>
  <c r="Z240"/>
  <c r="Z239"/>
  <c r="Z238"/>
  <c r="Z237"/>
  <c r="Z236"/>
  <c r="Z235"/>
  <c r="Z234"/>
  <c r="Z233"/>
  <c r="Z232"/>
  <c r="Z231"/>
  <c r="Z230"/>
  <c r="Z229"/>
  <c r="Z228"/>
  <c r="Z227"/>
  <c r="Z226"/>
  <c r="Z225"/>
  <c r="Z224"/>
  <c r="Z223"/>
  <c r="Z222"/>
  <c r="Z221"/>
  <c r="Z218"/>
  <c r="Z217"/>
  <c r="Z216"/>
  <c r="Z215"/>
  <c r="Z214"/>
  <c r="Z213"/>
  <c r="Z212"/>
  <c r="Z211"/>
  <c r="Z210"/>
  <c r="Z209"/>
  <c r="Z208"/>
  <c r="Z207"/>
  <c r="Z206"/>
  <c r="Z205"/>
  <c r="Z204"/>
  <c r="Z203"/>
  <c r="Z201"/>
  <c r="Z200"/>
  <c r="Z199"/>
  <c r="Z198"/>
  <c r="Z197"/>
  <c r="Z196"/>
  <c r="Z195"/>
  <c r="Z194"/>
  <c r="Z193"/>
  <c r="Z192"/>
  <c r="Z191"/>
  <c r="Z190"/>
  <c r="Z189"/>
  <c r="Z188"/>
  <c r="Z187"/>
  <c r="Z293"/>
  <c r="AU287" i="13"/>
  <c r="E158"/>
  <c r="E159" s="1"/>
  <c r="AU288"/>
  <c r="AU289"/>
  <c r="AU290"/>
  <c r="AJ290"/>
  <c r="AJ289"/>
  <c r="Q289" i="6" s="1"/>
  <c r="AJ288" i="13"/>
  <c r="Q288" i="6" s="1"/>
  <c r="AJ287" i="13"/>
  <c r="Q287" i="6" s="1"/>
  <c r="AJ286" i="13"/>
  <c r="Q286" i="6" s="1"/>
  <c r="AJ285" i="13"/>
  <c r="Q285" i="6" s="1"/>
  <c r="AJ284" i="13"/>
  <c r="Q284" i="6" s="1"/>
  <c r="AJ283" i="13"/>
  <c r="Q283" i="6" s="1"/>
  <c r="AJ282" i="13"/>
  <c r="Q282" i="6" s="1"/>
  <c r="AJ281" i="13"/>
  <c r="Q281" i="6" s="1"/>
  <c r="AJ280" i="13"/>
  <c r="Q280" i="6" s="1"/>
  <c r="AJ279" i="13"/>
  <c r="Q279" i="6" s="1"/>
  <c r="AJ278" i="13"/>
  <c r="Q278" i="6" s="1"/>
  <c r="AJ277" i="13"/>
  <c r="Q277" i="6" s="1"/>
  <c r="AJ276" i="13"/>
  <c r="Q276" i="6" s="1"/>
  <c r="AJ275" i="13"/>
  <c r="Q275" i="6" s="1"/>
  <c r="AJ274" i="13"/>
  <c r="Q274" i="6" s="1"/>
  <c r="AJ273" i="13"/>
  <c r="AJ272"/>
  <c r="Q272" i="6" s="1"/>
  <c r="AJ271" i="13"/>
  <c r="Q271" i="6" s="1"/>
  <c r="AJ270" i="13"/>
  <c r="Q270" i="6" s="1"/>
  <c r="AJ269" i="13"/>
  <c r="Q269" i="6" s="1"/>
  <c r="AJ268" i="13"/>
  <c r="Q268" i="6" s="1"/>
  <c r="AJ267" i="13"/>
  <c r="Q267" i="6" s="1"/>
  <c r="AJ266" i="13"/>
  <c r="Q266" i="6" s="1"/>
  <c r="AJ265" i="13"/>
  <c r="Q265" i="6" s="1"/>
  <c r="AJ264" i="13"/>
  <c r="Q264" i="6" s="1"/>
  <c r="AJ263" i="13"/>
  <c r="Q263" i="6" s="1"/>
  <c r="AJ262" i="13"/>
  <c r="Q262" i="6" s="1"/>
  <c r="AJ261" i="13"/>
  <c r="Q261" i="6" s="1"/>
  <c r="AJ260" i="13"/>
  <c r="Q260" i="6" s="1"/>
  <c r="AJ259" i="13"/>
  <c r="Q259" i="6" s="1"/>
  <c r="AJ258" i="13"/>
  <c r="AJ257"/>
  <c r="Q257" i="6" s="1"/>
  <c r="AJ256" i="13"/>
  <c r="Q256" i="6" s="1"/>
  <c r="AJ255" i="13"/>
  <c r="Q255" i="6" s="1"/>
  <c r="AJ254" i="13"/>
  <c r="Q254" i="6" s="1"/>
  <c r="AJ253" i="13"/>
  <c r="Q253" i="6" s="1"/>
  <c r="AJ252" i="13"/>
  <c r="Q252" i="6" s="1"/>
  <c r="AJ251" i="13"/>
  <c r="Q251" i="6" s="1"/>
  <c r="AJ250" i="13"/>
  <c r="Q250" i="6" s="1"/>
  <c r="AJ249" i="13"/>
  <c r="Q249" i="6" s="1"/>
  <c r="AJ248" i="13"/>
  <c r="Q248" i="6" s="1"/>
  <c r="AJ247" i="13"/>
  <c r="Q247" i="6" s="1"/>
  <c r="AJ246" i="13"/>
  <c r="Q246" i="6" s="1"/>
  <c r="AJ245" i="13"/>
  <c r="Q245" i="6" s="1"/>
  <c r="AJ244" i="13"/>
  <c r="Q244" i="6" s="1"/>
  <c r="AJ243" i="13"/>
  <c r="Q243" i="6" s="1"/>
  <c r="AJ242" i="13"/>
  <c r="Q242" i="6" s="1"/>
  <c r="AJ241" i="13"/>
  <c r="Q241" i="6" s="1"/>
  <c r="AJ240" i="13"/>
  <c r="Q240" i="6" s="1"/>
  <c r="AJ239" i="13"/>
  <c r="Q239" i="6" s="1"/>
  <c r="AJ238" i="13"/>
  <c r="Q238" i="6" s="1"/>
  <c r="AJ237" i="13"/>
  <c r="Q237" i="6" s="1"/>
  <c r="AJ236" i="13"/>
  <c r="Q236" i="6" s="1"/>
  <c r="AJ235" i="13"/>
  <c r="Q235" i="6" s="1"/>
  <c r="AJ234" i="13"/>
  <c r="Q234" i="6" s="1"/>
  <c r="AJ233" i="13"/>
  <c r="Q233" i="6" s="1"/>
  <c r="AJ232" i="13"/>
  <c r="Q232" i="6" s="1"/>
  <c r="AJ231" i="13"/>
  <c r="Q231" i="6" s="1"/>
  <c r="AJ230" i="13"/>
  <c r="Q230" i="6" s="1"/>
  <c r="AJ229" i="13"/>
  <c r="Q229" i="6" s="1"/>
  <c r="AJ228" i="13"/>
  <c r="Q228" i="6" s="1"/>
  <c r="AJ227" i="13"/>
  <c r="Q227" i="6" s="1"/>
  <c r="AJ226" i="13"/>
  <c r="Q226" i="6" s="1"/>
  <c r="AJ225" i="13"/>
  <c r="Q225" i="6" s="1"/>
  <c r="AJ224" i="13"/>
  <c r="AJ223"/>
  <c r="Q223" i="6" s="1"/>
  <c r="AJ222" i="13"/>
  <c r="Q222" i="6" s="1"/>
  <c r="AJ221" i="13"/>
  <c r="Q221" i="6" s="1"/>
  <c r="AJ220" i="13"/>
  <c r="Q220" i="6" s="1"/>
  <c r="AJ219" i="13"/>
  <c r="Q219" i="6" s="1"/>
  <c r="AJ218" i="13"/>
  <c r="Q218" i="6" s="1"/>
  <c r="AJ217" i="13"/>
  <c r="Q217" i="6" s="1"/>
  <c r="AJ216" i="13"/>
  <c r="Q216" i="6" s="1"/>
  <c r="AJ215" i="13"/>
  <c r="Q215" i="6" s="1"/>
  <c r="AJ214" i="13"/>
  <c r="Q214" i="6" s="1"/>
  <c r="AJ213" i="13"/>
  <c r="Q213" i="6" s="1"/>
  <c r="AJ212" i="13"/>
  <c r="Q212" i="6" s="1"/>
  <c r="AJ211" i="13"/>
  <c r="Q211" i="6" s="1"/>
  <c r="AJ210" i="13"/>
  <c r="Q210" i="6" s="1"/>
  <c r="AJ209" i="13"/>
  <c r="AJ208"/>
  <c r="Q208" i="6" s="1"/>
  <c r="AJ207" i="13"/>
  <c r="Q207" i="6" s="1"/>
  <c r="AJ206" i="13"/>
  <c r="Q206" i="6" s="1"/>
  <c r="AJ205" i="13"/>
  <c r="Q205" i="6" s="1"/>
  <c r="AJ204" i="13"/>
  <c r="Q204" i="6" s="1"/>
  <c r="AJ203" i="13"/>
  <c r="Q203" i="6" s="1"/>
  <c r="AJ202" i="13"/>
  <c r="AJ201"/>
  <c r="AJ200"/>
  <c r="Q200" i="6" s="1"/>
  <c r="AJ199" i="13"/>
  <c r="Q199" i="6" s="1"/>
  <c r="AJ198" i="13"/>
  <c r="Q198" i="6" s="1"/>
  <c r="AJ197" i="13"/>
  <c r="Q197" i="6" s="1"/>
  <c r="AJ196" i="13"/>
  <c r="Q196" i="6" s="1"/>
  <c r="AJ195" i="13"/>
  <c r="Q195" i="6" s="1"/>
  <c r="AJ194" i="13"/>
  <c r="Q194" i="6" s="1"/>
  <c r="AJ193" i="13"/>
  <c r="Q193" i="6" s="1"/>
  <c r="AJ192" i="13"/>
  <c r="Q192" i="6" s="1"/>
  <c r="AJ191" i="13"/>
  <c r="Q191" i="6" s="1"/>
  <c r="AJ190" i="13"/>
  <c r="Q190" i="6" s="1"/>
  <c r="AJ189" i="13"/>
  <c r="Q189" i="6" s="1"/>
  <c r="AJ188" i="13"/>
  <c r="Q188" i="6" s="1"/>
  <c r="AJ187" i="13"/>
  <c r="Q187" i="6" s="1"/>
  <c r="AJ186" i="13"/>
  <c r="Q186" i="6" s="1"/>
  <c r="AJ185" i="13"/>
  <c r="Q185" i="6" s="1"/>
  <c r="AJ184" i="13"/>
  <c r="Q184" i="6" s="1"/>
  <c r="AJ183" i="13"/>
  <c r="Q183" i="6" s="1"/>
  <c r="AJ182" i="13"/>
  <c r="Q182" i="6" s="1"/>
  <c r="AJ181" i="13"/>
  <c r="Q181" i="6" s="1"/>
  <c r="AJ180" i="13"/>
  <c r="Q180" i="6" s="1"/>
  <c r="AJ179" i="13"/>
  <c r="Q179" i="6" s="1"/>
  <c r="AJ178" i="13"/>
  <c r="AJ177"/>
  <c r="Q177" i="6" s="1"/>
  <c r="AJ176" i="13"/>
  <c r="Q176" i="6" s="1"/>
  <c r="AJ175" i="13"/>
  <c r="Q175" i="6" s="1"/>
  <c r="AJ174" i="13"/>
  <c r="Q174" i="6" s="1"/>
  <c r="AJ173" i="13"/>
  <c r="Q173" i="6" s="1"/>
  <c r="AJ172" i="13"/>
  <c r="Q172" i="6" s="1"/>
  <c r="AJ171" i="13"/>
  <c r="Q171" i="6" s="1"/>
  <c r="AJ170" i="13"/>
  <c r="Q170" i="6" s="1"/>
  <c r="AJ169" i="13"/>
  <c r="Q169" i="6" s="1"/>
  <c r="AJ168" i="13"/>
  <c r="Q168" i="6" s="1"/>
  <c r="AJ167" i="13"/>
  <c r="Q167" i="6" s="1"/>
  <c r="AJ166" i="13"/>
  <c r="Q166" i="6" s="1"/>
  <c r="AJ165" i="13"/>
  <c r="Q165" i="6" s="1"/>
  <c r="AJ164" i="13"/>
  <c r="Q164" i="6" s="1"/>
  <c r="AJ163" i="13"/>
  <c r="Q163" i="6" s="1"/>
  <c r="AJ162" i="13"/>
  <c r="AJ161"/>
  <c r="Q161" i="6" s="1"/>
  <c r="AJ160" i="13"/>
  <c r="Q160" i="6" s="1"/>
  <c r="AJ159" i="13"/>
  <c r="Q159" i="6" s="1"/>
  <c r="AJ158" i="13"/>
  <c r="Q158" i="6" s="1"/>
  <c r="AJ157" i="13"/>
  <c r="Q157" i="6" s="1"/>
  <c r="AJ156" i="13"/>
  <c r="Q156" i="6" s="1"/>
  <c r="AJ155" i="13"/>
  <c r="Q155" i="6" s="1"/>
  <c r="AJ154" i="13"/>
  <c r="Q154" i="6" s="1"/>
  <c r="AJ153" i="13"/>
  <c r="AJ152"/>
  <c r="Q152" i="6" s="1"/>
  <c r="AJ151" i="13"/>
  <c r="Q151" i="6" s="1"/>
  <c r="AJ150" i="13"/>
  <c r="Q150" i="6" s="1"/>
  <c r="AJ149" i="13"/>
  <c r="Q149" i="6" s="1"/>
  <c r="AJ148" i="13"/>
  <c r="Q148" i="6" s="1"/>
  <c r="AJ147" i="13"/>
  <c r="Q147" i="6" s="1"/>
  <c r="AJ146" i="13"/>
  <c r="Q146" i="6" s="1"/>
  <c r="AJ145" i="13"/>
  <c r="Q145" i="6" s="1"/>
  <c r="AJ144" i="13"/>
  <c r="Q144" i="6" s="1"/>
  <c r="AJ143" i="13"/>
  <c r="Q143" i="6" s="1"/>
  <c r="AJ142" i="13"/>
  <c r="Q142" i="6" s="1"/>
  <c r="AJ141" i="13"/>
  <c r="Q141" i="6" s="1"/>
  <c r="AJ140" i="13"/>
  <c r="Q140" i="6" s="1"/>
  <c r="AJ139" i="13"/>
  <c r="Q139" i="6" s="1"/>
  <c r="AJ138" i="13"/>
  <c r="Q138" i="6" s="1"/>
  <c r="AJ137" i="13"/>
  <c r="Q137" i="6" s="1"/>
  <c r="AJ136" i="13"/>
  <c r="AJ135"/>
  <c r="Q135" i="6" s="1"/>
  <c r="AJ134" i="13"/>
  <c r="Q134" i="6" s="1"/>
  <c r="AJ133" i="13"/>
  <c r="Q133" i="6" s="1"/>
  <c r="AJ132" i="13"/>
  <c r="Q132" i="6" s="1"/>
  <c r="AJ131" i="13"/>
  <c r="Q131" i="6" s="1"/>
  <c r="AJ130" i="13"/>
  <c r="Q130" i="6" s="1"/>
  <c r="AJ129" i="13"/>
  <c r="AJ128"/>
  <c r="Q128" i="6" s="1"/>
  <c r="AJ127" i="13"/>
  <c r="Q127" i="6" s="1"/>
  <c r="AJ126" i="13"/>
  <c r="Q126" i="6" s="1"/>
  <c r="AJ125" i="13"/>
  <c r="Q125" i="6" s="1"/>
  <c r="AJ124" i="13"/>
  <c r="Q124" i="6" s="1"/>
  <c r="AJ123" i="13"/>
  <c r="Q123" i="6" s="1"/>
  <c r="AJ122" i="13"/>
  <c r="AJ121"/>
  <c r="Q121" i="6" s="1"/>
  <c r="AJ120" i="13"/>
  <c r="Q120" i="6" s="1"/>
  <c r="AJ119" i="13"/>
  <c r="Q119" i="6" s="1"/>
  <c r="AJ118" i="13"/>
  <c r="Q118" i="6" s="1"/>
  <c r="AJ117" i="13"/>
  <c r="Q117" i="6" s="1"/>
  <c r="AJ116" i="13"/>
  <c r="Q116" i="6" s="1"/>
  <c r="AJ115" i="13"/>
  <c r="Q115" i="6" s="1"/>
  <c r="AJ114" i="13"/>
  <c r="AJ113"/>
  <c r="Q113" i="6" s="1"/>
  <c r="AJ112" i="13"/>
  <c r="Q112" i="6" s="1"/>
  <c r="AJ111" i="13"/>
  <c r="Q111" i="6" s="1"/>
  <c r="AJ110" i="13"/>
  <c r="Q110" i="6" s="1"/>
  <c r="AJ109" i="13"/>
  <c r="Q109" i="6" s="1"/>
  <c r="AJ108" i="13"/>
  <c r="Q108" i="6" s="1"/>
  <c r="AJ107" i="13"/>
  <c r="Q107" i="6" s="1"/>
  <c r="AJ106" i="13"/>
  <c r="AJ105"/>
  <c r="Q105" i="6" s="1"/>
  <c r="AJ104" i="13"/>
  <c r="Q104" i="6" s="1"/>
  <c r="AJ103" i="13"/>
  <c r="Q103" i="6" s="1"/>
  <c r="AJ102" i="13"/>
  <c r="Q102" i="6" s="1"/>
  <c r="AJ101" i="13"/>
  <c r="Q101" i="6" s="1"/>
  <c r="AJ100" i="13"/>
  <c r="Q100" i="6" s="1"/>
  <c r="AJ99" i="13"/>
  <c r="Q99" i="6" s="1"/>
  <c r="AJ98" i="13"/>
  <c r="Q98" i="6" s="1"/>
  <c r="AJ97" i="13"/>
  <c r="Q97" i="6" s="1"/>
  <c r="AJ96" i="13"/>
  <c r="Q96" i="6" s="1"/>
  <c r="AJ95" i="13"/>
  <c r="Q95" i="6" s="1"/>
  <c r="AJ94" i="13"/>
  <c r="Q94" i="6" s="1"/>
  <c r="AJ93" i="13"/>
  <c r="Q93" i="6" s="1"/>
  <c r="AJ92" i="13"/>
  <c r="Q92" i="6" s="1"/>
  <c r="AJ91" i="13"/>
  <c r="Q91" i="6" s="1"/>
  <c r="AJ90" i="13"/>
  <c r="Q90" i="6" s="1"/>
  <c r="AJ89" i="13"/>
  <c r="Q89" i="6" s="1"/>
  <c r="AJ88" i="13"/>
  <c r="Q88" i="6" s="1"/>
  <c r="AJ87" i="13"/>
  <c r="Q87" i="6" s="1"/>
  <c r="AJ86" i="13"/>
  <c r="Q86" i="6" s="1"/>
  <c r="AJ85" i="13"/>
  <c r="Q85" i="6" s="1"/>
  <c r="AJ84" i="13"/>
  <c r="Q84" i="6" s="1"/>
  <c r="AJ83" i="13"/>
  <c r="Q83" i="6" s="1"/>
  <c r="AJ82" i="13"/>
  <c r="Q82" i="6" s="1"/>
  <c r="AJ81" i="13"/>
  <c r="Q81" i="6" s="1"/>
  <c r="AJ80" i="13"/>
  <c r="Q80" i="6" s="1"/>
  <c r="AJ79" i="13"/>
  <c r="Q79" i="6" s="1"/>
  <c r="AJ78" i="13"/>
  <c r="Q78" i="6" s="1"/>
  <c r="AJ77" i="13"/>
  <c r="Q77" i="6" s="1"/>
  <c r="AJ76" i="13"/>
  <c r="Q76" i="6" s="1"/>
  <c r="AJ75" i="13"/>
  <c r="Q75" i="6" s="1"/>
  <c r="AJ74" i="13"/>
  <c r="Q74" i="6" s="1"/>
  <c r="AJ73" i="13"/>
  <c r="Q73" i="6" s="1"/>
  <c r="AJ72" i="13"/>
  <c r="Q72" i="6" s="1"/>
  <c r="AJ71" i="13"/>
  <c r="Q71" i="6" s="1"/>
  <c r="AJ70" i="13"/>
  <c r="Q70" i="6" s="1"/>
  <c r="AJ69" i="13"/>
  <c r="Q69" i="6" s="1"/>
  <c r="AJ68" i="13"/>
  <c r="Q68" i="6" s="1"/>
  <c r="AJ67" i="13"/>
  <c r="Q67" i="6" s="1"/>
  <c r="AJ66" i="13"/>
  <c r="Q66" i="6" s="1"/>
  <c r="AJ65" i="13"/>
  <c r="Q65" i="6" s="1"/>
  <c r="AJ64" i="13"/>
  <c r="Q64" i="6" s="1"/>
  <c r="AJ63" i="13"/>
  <c r="Q63" i="6" s="1"/>
  <c r="AJ62" i="13"/>
  <c r="Q62" i="6" s="1"/>
  <c r="AJ61" i="13"/>
  <c r="Q61" i="6" s="1"/>
  <c r="AJ60" i="13"/>
  <c r="Q60" i="6" s="1"/>
  <c r="AJ59" i="13"/>
  <c r="Q59" i="6" s="1"/>
  <c r="AJ58" i="13"/>
  <c r="AJ57"/>
  <c r="AJ56"/>
  <c r="Q56" i="6" s="1"/>
  <c r="AJ55" i="13"/>
  <c r="Q55" i="6" s="1"/>
  <c r="AJ54" i="13"/>
  <c r="Q54" i="6" s="1"/>
  <c r="AJ53" i="13"/>
  <c r="Q53" i="6" s="1"/>
  <c r="AJ52" i="13"/>
  <c r="Q52" i="6" s="1"/>
  <c r="AJ51" i="13"/>
  <c r="Q51" i="6" s="1"/>
  <c r="AJ50" i="13"/>
  <c r="Q50" i="6" s="1"/>
  <c r="AJ49" i="13"/>
  <c r="Q49" i="6" s="1"/>
  <c r="AJ48" i="13"/>
  <c r="AJ47"/>
  <c r="Q47" i="6" s="1"/>
  <c r="AJ46" i="13"/>
  <c r="Q46" i="6" s="1"/>
  <c r="AJ45" i="13"/>
  <c r="Q45" i="6" s="1"/>
  <c r="AJ44" i="13"/>
  <c r="Q44" i="6" s="1"/>
  <c r="AJ43" i="13"/>
  <c r="Q43" i="6" s="1"/>
  <c r="AJ42" i="13"/>
  <c r="Q42" i="6" s="1"/>
  <c r="AJ41" i="13"/>
  <c r="AJ40"/>
  <c r="Q40" i="6" s="1"/>
  <c r="AJ39" i="13"/>
  <c r="Q39" i="6" s="1"/>
  <c r="AJ38" i="13"/>
  <c r="Q38" i="6" s="1"/>
  <c r="AJ37" i="13"/>
  <c r="Q37" i="6" s="1"/>
  <c r="AJ36" i="13"/>
  <c r="Q36" i="6" s="1"/>
  <c r="AJ35" i="13"/>
  <c r="Q35" i="6" s="1"/>
  <c r="AJ34" i="13"/>
  <c r="AJ33"/>
  <c r="Q33" i="6" s="1"/>
  <c r="AJ32" i="13"/>
  <c r="Q32" i="6" s="1"/>
  <c r="AJ31" i="13"/>
  <c r="Q31" i="6" s="1"/>
  <c r="AJ30" i="13"/>
  <c r="Q30" i="6" s="1"/>
  <c r="AJ29" i="13"/>
  <c r="Q29" i="6" s="1"/>
  <c r="AJ28" i="13"/>
  <c r="Q28" i="6" s="1"/>
  <c r="AJ27" i="13"/>
  <c r="Q27" i="6" s="1"/>
  <c r="AJ26" i="13"/>
  <c r="Q26" i="6" s="1"/>
  <c r="AJ25" i="13"/>
  <c r="Q25" i="6" s="1"/>
  <c r="AJ24" i="13"/>
  <c r="Q24" i="6" s="1"/>
  <c r="AJ23" i="13"/>
  <c r="Q23" i="6" s="1"/>
  <c r="AJ22" i="13"/>
  <c r="Q22" i="6" s="1"/>
  <c r="AJ21" i="13"/>
  <c r="Q21" i="6" s="1"/>
  <c r="AJ20" i="13"/>
  <c r="Q20" i="6" s="1"/>
  <c r="AJ19" i="13"/>
  <c r="Q19" i="6" s="1"/>
  <c r="AJ18" i="13"/>
  <c r="AJ17"/>
  <c r="AJ16"/>
  <c r="Q16" i="6" s="1"/>
  <c r="AJ15" i="13"/>
  <c r="Q15" i="6" s="1"/>
  <c r="AJ14" i="13"/>
  <c r="Q14" i="6" s="1"/>
  <c r="AJ13" i="13"/>
  <c r="Q13" i="6" s="1"/>
  <c r="AJ12" i="13"/>
  <c r="Q12" i="6" s="1"/>
  <c r="AJ11" i="13"/>
  <c r="Q11" i="6" s="1"/>
  <c r="AJ10" i="13"/>
  <c r="AJ9"/>
  <c r="AJ8"/>
  <c r="Q8" i="6" s="1"/>
  <c r="AJ7" i="13"/>
  <c r="Q7" i="6" s="1"/>
  <c r="AJ6" i="13"/>
  <c r="Q6" i="6" s="1"/>
  <c r="AJ5" i="13"/>
  <c r="Q5" i="6" s="1"/>
  <c r="AJ4" i="13"/>
  <c r="Q4" i="6" s="1"/>
  <c r="AJ3" i="13"/>
  <c r="Q3" i="6" s="1"/>
  <c r="AJ2" i="13"/>
  <c r="Q2" i="6" s="1"/>
  <c r="AM290" i="13"/>
  <c r="T290" i="6" s="1"/>
  <c r="AM278" i="13"/>
  <c r="T278" i="6" s="1"/>
  <c r="U290"/>
  <c r="V290"/>
  <c r="AM289" i="13"/>
  <c r="T289" i="6" s="1"/>
  <c r="V289"/>
  <c r="W289"/>
  <c r="AM288" i="13"/>
  <c r="T288" i="6" s="1"/>
  <c r="U288"/>
  <c r="W288"/>
  <c r="AK290" i="13"/>
  <c r="R290" i="6" s="1"/>
  <c r="AL290" i="13"/>
  <c r="S290" i="6" s="1"/>
  <c r="AK289" i="13"/>
  <c r="R289" i="6" s="1"/>
  <c r="AL289" i="13"/>
  <c r="S289" i="6" s="1"/>
  <c r="AK288" i="13"/>
  <c r="R288" i="6" s="1"/>
  <c r="AL288" i="13"/>
  <c r="S288" i="6" s="1"/>
  <c r="AK285" i="13"/>
  <c r="R285" i="6" s="1"/>
  <c r="AL285" i="13"/>
  <c r="S285" i="6" s="1"/>
  <c r="AM285" i="13"/>
  <c r="T285" i="6" s="1"/>
  <c r="U285"/>
  <c r="V285"/>
  <c r="W285"/>
  <c r="AK286" i="13"/>
  <c r="R286" i="6" s="1"/>
  <c r="AL286" i="13"/>
  <c r="S286" i="6" s="1"/>
  <c r="AM286" i="13"/>
  <c r="T286" i="6" s="1"/>
  <c r="U286"/>
  <c r="V286"/>
  <c r="W286"/>
  <c r="AK287" i="13"/>
  <c r="R287" i="6" s="1"/>
  <c r="AL287" i="13"/>
  <c r="S287" i="6" s="1"/>
  <c r="AM287" i="13"/>
  <c r="T287" i="6" s="1"/>
  <c r="U287"/>
  <c r="V287"/>
  <c r="W287"/>
  <c r="AU157" i="13"/>
  <c r="AV157" s="1"/>
  <c r="Y157" i="6" s="1"/>
  <c r="AU286" i="13"/>
  <c r="AU285"/>
  <c r="AU284"/>
  <c r="AU283"/>
  <c r="AU282"/>
  <c r="AU281"/>
  <c r="AU280"/>
  <c r="AU279"/>
  <c r="AU278"/>
  <c r="AU277"/>
  <c r="AU276"/>
  <c r="AU275"/>
  <c r="AU274"/>
  <c r="AU273"/>
  <c r="AU272"/>
  <c r="AU271"/>
  <c r="AU270"/>
  <c r="AU269"/>
  <c r="AU268"/>
  <c r="AU267"/>
  <c r="AU266"/>
  <c r="AU265"/>
  <c r="AU264"/>
  <c r="AU263"/>
  <c r="AU262"/>
  <c r="AU261"/>
  <c r="AU260"/>
  <c r="AU259"/>
  <c r="AU258"/>
  <c r="AU257"/>
  <c r="AU256"/>
  <c r="AU255"/>
  <c r="AU254"/>
  <c r="AU253"/>
  <c r="AU252"/>
  <c r="AU251"/>
  <c r="AU250"/>
  <c r="AU249"/>
  <c r="AU248"/>
  <c r="AU247"/>
  <c r="AU246"/>
  <c r="AU245"/>
  <c r="AU244"/>
  <c r="AU243"/>
  <c r="AU242"/>
  <c r="AU241"/>
  <c r="AU240"/>
  <c r="AU239"/>
  <c r="AU238"/>
  <c r="AU237"/>
  <c r="AU236"/>
  <c r="AU235"/>
  <c r="AU234"/>
  <c r="AU233"/>
  <c r="AU232"/>
  <c r="AU231"/>
  <c r="AU230"/>
  <c r="AU229"/>
  <c r="AU228"/>
  <c r="AU227"/>
  <c r="AU226"/>
  <c r="AU225"/>
  <c r="AU224"/>
  <c r="AU223"/>
  <c r="AU222"/>
  <c r="AU221"/>
  <c r="AU220"/>
  <c r="AU219"/>
  <c r="AU218"/>
  <c r="AU217"/>
  <c r="AU216"/>
  <c r="AU215"/>
  <c r="AU214"/>
  <c r="AU213"/>
  <c r="AU212"/>
  <c r="AU211"/>
  <c r="AU210"/>
  <c r="AU209"/>
  <c r="AU208"/>
  <c r="AU207"/>
  <c r="AU206"/>
  <c r="AU205"/>
  <c r="AU204"/>
  <c r="AU203"/>
  <c r="AU202"/>
  <c r="AU201"/>
  <c r="AU200"/>
  <c r="AU199"/>
  <c r="AU198"/>
  <c r="AU197"/>
  <c r="AU196"/>
  <c r="AU195"/>
  <c r="AU194"/>
  <c r="AU193"/>
  <c r="AU192"/>
  <c r="AU191"/>
  <c r="AU190"/>
  <c r="AU189"/>
  <c r="AU188"/>
  <c r="AU187"/>
  <c r="AU186"/>
  <c r="AU185"/>
  <c r="AU184"/>
  <c r="AU183"/>
  <c r="AU182"/>
  <c r="AU181"/>
  <c r="AU180"/>
  <c r="AU179"/>
  <c r="AU178"/>
  <c r="AU177"/>
  <c r="AU176"/>
  <c r="AU175"/>
  <c r="AU174"/>
  <c r="AU173"/>
  <c r="AU172"/>
  <c r="AU171"/>
  <c r="AU170"/>
  <c r="AU169"/>
  <c r="AU168"/>
  <c r="AU167"/>
  <c r="AU166"/>
  <c r="AU165"/>
  <c r="AU164"/>
  <c r="AU163"/>
  <c r="AU162"/>
  <c r="AU161"/>
  <c r="AU160"/>
  <c r="AU159"/>
  <c r="AU158"/>
  <c r="AV158" s="1"/>
  <c r="Y158" i="6" s="1"/>
  <c r="AU156" i="13"/>
  <c r="AU155"/>
  <c r="AU154"/>
  <c r="AU153"/>
  <c r="AU152"/>
  <c r="AU151"/>
  <c r="AU150"/>
  <c r="AU149"/>
  <c r="AU148"/>
  <c r="AU147"/>
  <c r="AU146"/>
  <c r="AU145"/>
  <c r="AU144"/>
  <c r="AU143"/>
  <c r="AU142"/>
  <c r="AU141"/>
  <c r="AU140"/>
  <c r="AU139"/>
  <c r="AU138"/>
  <c r="AU137"/>
  <c r="AU136"/>
  <c r="AU135"/>
  <c r="AU134"/>
  <c r="AU133"/>
  <c r="AU132"/>
  <c r="AU131"/>
  <c r="AU130"/>
  <c r="AU129"/>
  <c r="AU128"/>
  <c r="AU127"/>
  <c r="AU126"/>
  <c r="AU125"/>
  <c r="AU124"/>
  <c r="AU123"/>
  <c r="AU122"/>
  <c r="AU121"/>
  <c r="AU120"/>
  <c r="AU119"/>
  <c r="AU118"/>
  <c r="AU117"/>
  <c r="AU116"/>
  <c r="AU115"/>
  <c r="AU114"/>
  <c r="AU113"/>
  <c r="AU112"/>
  <c r="AU111"/>
  <c r="AU110"/>
  <c r="AU109"/>
  <c r="AU108"/>
  <c r="AU107"/>
  <c r="AU106"/>
  <c r="AU105"/>
  <c r="AU104"/>
  <c r="AU103"/>
  <c r="AU102"/>
  <c r="AU101"/>
  <c r="AU100"/>
  <c r="AU99"/>
  <c r="AU98"/>
  <c r="AU97"/>
  <c r="AU96"/>
  <c r="AU95"/>
  <c r="AU94"/>
  <c r="AU93"/>
  <c r="AU92"/>
  <c r="AU91"/>
  <c r="AU90"/>
  <c r="AU89"/>
  <c r="AU88"/>
  <c r="AU87"/>
  <c r="AU86"/>
  <c r="AU85"/>
  <c r="AU84"/>
  <c r="AU83"/>
  <c r="AU82"/>
  <c r="AU81"/>
  <c r="AU80"/>
  <c r="AU79"/>
  <c r="AU78"/>
  <c r="AU77"/>
  <c r="AU76"/>
  <c r="AU75"/>
  <c r="AU74"/>
  <c r="AU73"/>
  <c r="AU72"/>
  <c r="AU71"/>
  <c r="AU70"/>
  <c r="AU69"/>
  <c r="AU68"/>
  <c r="AU67"/>
  <c r="AU66"/>
  <c r="AU65"/>
  <c r="AU64"/>
  <c r="AU63"/>
  <c r="AU62"/>
  <c r="AU61"/>
  <c r="AU60"/>
  <c r="AU59"/>
  <c r="AU58"/>
  <c r="AU57"/>
  <c r="AU56"/>
  <c r="AU55"/>
  <c r="AU54"/>
  <c r="AU53"/>
  <c r="AU52"/>
  <c r="AU51"/>
  <c r="AU50"/>
  <c r="AU49"/>
  <c r="AU48"/>
  <c r="AU47"/>
  <c r="AU46"/>
  <c r="AU45"/>
  <c r="AU44"/>
  <c r="AU43"/>
  <c r="AU42"/>
  <c r="AU41"/>
  <c r="AU40"/>
  <c r="AU39"/>
  <c r="AU38"/>
  <c r="AU37"/>
  <c r="AU36"/>
  <c r="AU35"/>
  <c r="AU34"/>
  <c r="AU33"/>
  <c r="AU32"/>
  <c r="AU31"/>
  <c r="AU30"/>
  <c r="AU29"/>
  <c r="AU28"/>
  <c r="AU27"/>
  <c r="AU26"/>
  <c r="AU25"/>
  <c r="AU24"/>
  <c r="AU23"/>
  <c r="AU22"/>
  <c r="AU21"/>
  <c r="AU20"/>
  <c r="Q301" i="6"/>
  <c r="Q300"/>
  <c r="Q299"/>
  <c r="Q298"/>
  <c r="Q297"/>
  <c r="Q296"/>
  <c r="Q295"/>
  <c r="Q294"/>
  <c r="Q293"/>
  <c r="Q292"/>
  <c r="Q291"/>
  <c r="Q290"/>
  <c r="Q273"/>
  <c r="Q258"/>
  <c r="Q224"/>
  <c r="Q209"/>
  <c r="Q202"/>
  <c r="Q201"/>
  <c r="Q178"/>
  <c r="Q162"/>
  <c r="Q153"/>
  <c r="Q136"/>
  <c r="Q129"/>
  <c r="Q122"/>
  <c r="Q114"/>
  <c r="Q106"/>
  <c r="Q58"/>
  <c r="Q57"/>
  <c r="Q48"/>
  <c r="Q41"/>
  <c r="Q34"/>
  <c r="Q18"/>
  <c r="Q17"/>
  <c r="Q10"/>
  <c r="Q9"/>
  <c r="W284"/>
  <c r="V284"/>
  <c r="U284"/>
  <c r="AM284" i="13"/>
  <c r="T284" i="6" s="1"/>
  <c r="AL284" i="13"/>
  <c r="S284" i="6" s="1"/>
  <c r="AK284" i="13"/>
  <c r="R284" i="6" s="1"/>
  <c r="J23" i="25"/>
  <c r="I23"/>
  <c r="H23"/>
  <c r="G23"/>
  <c r="F23"/>
  <c r="E23"/>
  <c r="D23"/>
  <c r="C23"/>
  <c r="W283" i="6"/>
  <c r="V283"/>
  <c r="U283"/>
  <c r="AM283" i="13"/>
  <c r="T283" i="6" s="1"/>
  <c r="AL283" i="13"/>
  <c r="S283" i="6" s="1"/>
  <c r="AK283" i="13"/>
  <c r="R283" i="6" s="1"/>
  <c r="W282"/>
  <c r="V282"/>
  <c r="U282"/>
  <c r="AM282" i="13"/>
  <c r="T282" i="6" s="1"/>
  <c r="AL282" i="13"/>
  <c r="S282" i="6" s="1"/>
  <c r="AK282" i="13"/>
  <c r="R282" i="6" s="1"/>
  <c r="P113" i="5"/>
  <c r="O113"/>
  <c r="N113"/>
  <c r="M113"/>
  <c r="L113"/>
  <c r="I113"/>
  <c r="H113"/>
  <c r="G113"/>
  <c r="P112"/>
  <c r="O112"/>
  <c r="N112"/>
  <c r="M112"/>
  <c r="L112"/>
  <c r="I112"/>
  <c r="H112"/>
  <c r="G112"/>
  <c r="P111"/>
  <c r="O111"/>
  <c r="N111"/>
  <c r="M111"/>
  <c r="L111"/>
  <c r="I111"/>
  <c r="H111"/>
  <c r="G111"/>
  <c r="P110"/>
  <c r="O110"/>
  <c r="N110"/>
  <c r="M110"/>
  <c r="L110"/>
  <c r="I110"/>
  <c r="H110"/>
  <c r="G110"/>
  <c r="P109"/>
  <c r="O109"/>
  <c r="N109"/>
  <c r="M109"/>
  <c r="L109"/>
  <c r="N17" i="25" s="1"/>
  <c r="I109" i="5"/>
  <c r="N16" i="25" s="1"/>
  <c r="F35" s="1"/>
  <c r="H109" i="5"/>
  <c r="N15" i="25" s="1"/>
  <c r="F34" s="1"/>
  <c r="G109" i="5"/>
  <c r="N14" i="25" s="1"/>
  <c r="F33" s="1"/>
  <c r="P108" i="5"/>
  <c r="O108"/>
  <c r="N108"/>
  <c r="M108"/>
  <c r="L108"/>
  <c r="M17" i="25" s="1"/>
  <c r="E37" s="1"/>
  <c r="I108" i="5"/>
  <c r="M16" i="25" s="1"/>
  <c r="E35" s="1"/>
  <c r="H108" i="5"/>
  <c r="G108"/>
  <c r="M14" i="25" s="1"/>
  <c r="E33" s="1"/>
  <c r="P107" i="5"/>
  <c r="O107"/>
  <c r="N107"/>
  <c r="M107"/>
  <c r="L107"/>
  <c r="I107"/>
  <c r="L16" i="25" s="1"/>
  <c r="D35" s="1"/>
  <c r="H107" i="5"/>
  <c r="G107"/>
  <c r="L14" i="25" s="1"/>
  <c r="D33" s="1"/>
  <c r="P106" i="5"/>
  <c r="O106"/>
  <c r="N106"/>
  <c r="M106"/>
  <c r="K18" i="25" s="1"/>
  <c r="C38" s="1"/>
  <c r="L106" i="5"/>
  <c r="K17" i="25" s="1"/>
  <c r="I106" i="5"/>
  <c r="K16" i="25" s="1"/>
  <c r="C35" s="1"/>
  <c r="H106" i="5"/>
  <c r="K15" i="25" s="1"/>
  <c r="C34" s="1"/>
  <c r="G106" i="5"/>
  <c r="P105"/>
  <c r="O105"/>
  <c r="N105"/>
  <c r="M105"/>
  <c r="J18" i="25" s="1"/>
  <c r="L105" i="5"/>
  <c r="J17" i="25" s="1"/>
  <c r="I105" i="5"/>
  <c r="J16" i="25" s="1"/>
  <c r="H105" i="5"/>
  <c r="G105"/>
  <c r="J14" i="25" s="1"/>
  <c r="P104" i="5"/>
  <c r="M12" i="25" s="1"/>
  <c r="O104" i="5"/>
  <c r="N104"/>
  <c r="M104"/>
  <c r="L104"/>
  <c r="I17" i="25" s="1"/>
  <c r="I104" i="5"/>
  <c r="H104"/>
  <c r="I15" i="25" s="1"/>
  <c r="G104" i="5"/>
  <c r="P103"/>
  <c r="O103"/>
  <c r="N103"/>
  <c r="M103"/>
  <c r="H18" i="25" s="1"/>
  <c r="L103" i="5"/>
  <c r="H17" i="25" s="1"/>
  <c r="I103" i="5"/>
  <c r="H16" i="25" s="1"/>
  <c r="H103" i="5"/>
  <c r="H15" i="25" s="1"/>
  <c r="G103" i="5"/>
  <c r="H14" i="25" s="1"/>
  <c r="P102" i="5"/>
  <c r="O102"/>
  <c r="N102"/>
  <c r="M102"/>
  <c r="G18" i="25" s="1"/>
  <c r="L102" i="5"/>
  <c r="I102"/>
  <c r="G16" i="25" s="1"/>
  <c r="H102" i="5"/>
  <c r="G15" i="25" s="1"/>
  <c r="G102" i="5"/>
  <c r="G14" i="25" s="1"/>
  <c r="P101" i="5"/>
  <c r="J12" i="25" s="1"/>
  <c r="O101" i="5"/>
  <c r="N101"/>
  <c r="M101"/>
  <c r="F18" i="25" s="1"/>
  <c r="L101" i="5"/>
  <c r="I101"/>
  <c r="H101"/>
  <c r="F15" i="25" s="1"/>
  <c r="G101" i="5"/>
  <c r="P100"/>
  <c r="O100"/>
  <c r="N100"/>
  <c r="M100"/>
  <c r="E18" i="25" s="1"/>
  <c r="L100" i="5"/>
  <c r="E17" i="25" s="1"/>
  <c r="I100" i="5"/>
  <c r="H100"/>
  <c r="G100"/>
  <c r="P99"/>
  <c r="O99"/>
  <c r="N99"/>
  <c r="M99"/>
  <c r="L99"/>
  <c r="I99"/>
  <c r="D16" i="25" s="1"/>
  <c r="H99" i="5"/>
  <c r="D15" i="25" s="1"/>
  <c r="G99" i="5"/>
  <c r="P98"/>
  <c r="O98"/>
  <c r="N98"/>
  <c r="M98"/>
  <c r="C18" i="25" s="1"/>
  <c r="L98" i="5"/>
  <c r="C17" i="25" s="1"/>
  <c r="I98" i="5"/>
  <c r="C16" i="25" s="1"/>
  <c r="H98" i="5"/>
  <c r="G98"/>
  <c r="P97"/>
  <c r="O97"/>
  <c r="N97"/>
  <c r="M97"/>
  <c r="L97"/>
  <c r="I97"/>
  <c r="H97"/>
  <c r="G97"/>
  <c r="P96"/>
  <c r="O96"/>
  <c r="N96"/>
  <c r="M96"/>
  <c r="L96"/>
  <c r="I96"/>
  <c r="H96"/>
  <c r="G96"/>
  <c r="P95"/>
  <c r="O95"/>
  <c r="N95"/>
  <c r="M95"/>
  <c r="L95"/>
  <c r="I95"/>
  <c r="H95"/>
  <c r="G95"/>
  <c r="P94"/>
  <c r="O94"/>
  <c r="N94"/>
  <c r="M94"/>
  <c r="L94"/>
  <c r="I94"/>
  <c r="H94"/>
  <c r="G94"/>
  <c r="P93"/>
  <c r="O93"/>
  <c r="N93"/>
  <c r="M93"/>
  <c r="L93"/>
  <c r="I93"/>
  <c r="H93"/>
  <c r="G93"/>
  <c r="P92"/>
  <c r="O92"/>
  <c r="N92"/>
  <c r="M92"/>
  <c r="L92"/>
  <c r="I92"/>
  <c r="H92"/>
  <c r="G92"/>
  <c r="P91"/>
  <c r="O91"/>
  <c r="N91"/>
  <c r="M91"/>
  <c r="L91"/>
  <c r="I91"/>
  <c r="H91"/>
  <c r="G91"/>
  <c r="P90"/>
  <c r="O90"/>
  <c r="N90"/>
  <c r="M90"/>
  <c r="L90"/>
  <c r="I90"/>
  <c r="H90"/>
  <c r="G90"/>
  <c r="P89"/>
  <c r="O89"/>
  <c r="N89"/>
  <c r="M89"/>
  <c r="L89"/>
  <c r="I89"/>
  <c r="H89"/>
  <c r="G89"/>
  <c r="P88"/>
  <c r="O88"/>
  <c r="N88"/>
  <c r="M88"/>
  <c r="L88"/>
  <c r="I88"/>
  <c r="H88"/>
  <c r="G88"/>
  <c r="P87"/>
  <c r="O87"/>
  <c r="N87"/>
  <c r="M87"/>
  <c r="L87"/>
  <c r="I87"/>
  <c r="H87"/>
  <c r="G87"/>
  <c r="P86"/>
  <c r="O86"/>
  <c r="N86"/>
  <c r="M86"/>
  <c r="L86"/>
  <c r="I86"/>
  <c r="H86"/>
  <c r="G86"/>
  <c r="P85"/>
  <c r="O85"/>
  <c r="N85"/>
  <c r="M85"/>
  <c r="L85"/>
  <c r="I85"/>
  <c r="H85"/>
  <c r="G85"/>
  <c r="P84"/>
  <c r="O84"/>
  <c r="N84"/>
  <c r="M84"/>
  <c r="L84"/>
  <c r="I84"/>
  <c r="H84"/>
  <c r="G84"/>
  <c r="P83"/>
  <c r="O83"/>
  <c r="N83"/>
  <c r="M83"/>
  <c r="L83"/>
  <c r="I83"/>
  <c r="H83"/>
  <c r="G83"/>
  <c r="P82"/>
  <c r="O82"/>
  <c r="N82"/>
  <c r="M82"/>
  <c r="L82"/>
  <c r="I82"/>
  <c r="H82"/>
  <c r="G82"/>
  <c r="P81"/>
  <c r="O81"/>
  <c r="N81"/>
  <c r="M81"/>
  <c r="L81"/>
  <c r="I81"/>
  <c r="H81"/>
  <c r="G81"/>
  <c r="P80"/>
  <c r="O80"/>
  <c r="N80"/>
  <c r="M80"/>
  <c r="L80"/>
  <c r="I80"/>
  <c r="H80"/>
  <c r="G80"/>
  <c r="P79"/>
  <c r="O79"/>
  <c r="N79"/>
  <c r="M79"/>
  <c r="L79"/>
  <c r="I79"/>
  <c r="H79"/>
  <c r="G79"/>
  <c r="P78"/>
  <c r="O78"/>
  <c r="N78"/>
  <c r="M78"/>
  <c r="L78"/>
  <c r="I78"/>
  <c r="H78"/>
  <c r="G78"/>
  <c r="P77"/>
  <c r="O77"/>
  <c r="N77"/>
  <c r="M77"/>
  <c r="L77"/>
  <c r="I77"/>
  <c r="H77"/>
  <c r="G77"/>
  <c r="P76"/>
  <c r="O76"/>
  <c r="N76"/>
  <c r="M76"/>
  <c r="L76"/>
  <c r="I76"/>
  <c r="H76"/>
  <c r="G76"/>
  <c r="P75"/>
  <c r="O75"/>
  <c r="N75"/>
  <c r="M75"/>
  <c r="L75"/>
  <c r="I75"/>
  <c r="H75"/>
  <c r="G75"/>
  <c r="P74"/>
  <c r="O74"/>
  <c r="N74"/>
  <c r="M74"/>
  <c r="L74"/>
  <c r="I74"/>
  <c r="H74"/>
  <c r="G74"/>
  <c r="P73"/>
  <c r="O73"/>
  <c r="N73"/>
  <c r="M73"/>
  <c r="L73"/>
  <c r="I73"/>
  <c r="H73"/>
  <c r="G73"/>
  <c r="P72"/>
  <c r="O72"/>
  <c r="N72"/>
  <c r="M72"/>
  <c r="L72"/>
  <c r="I72"/>
  <c r="H72"/>
  <c r="G72"/>
  <c r="P71"/>
  <c r="O71"/>
  <c r="N71"/>
  <c r="M71"/>
  <c r="L71"/>
  <c r="I71"/>
  <c r="H71"/>
  <c r="G71"/>
  <c r="P70"/>
  <c r="O70"/>
  <c r="N70"/>
  <c r="M70"/>
  <c r="L70"/>
  <c r="I70"/>
  <c r="H70"/>
  <c r="G70"/>
  <c r="P69"/>
  <c r="O69"/>
  <c r="N69"/>
  <c r="M69"/>
  <c r="L69"/>
  <c r="I69"/>
  <c r="H69"/>
  <c r="G69"/>
  <c r="P68"/>
  <c r="O68"/>
  <c r="N68"/>
  <c r="M68"/>
  <c r="L68"/>
  <c r="I68"/>
  <c r="H68"/>
  <c r="G68"/>
  <c r="P67"/>
  <c r="O67"/>
  <c r="N67"/>
  <c r="M67"/>
  <c r="L67"/>
  <c r="I67"/>
  <c r="H67"/>
  <c r="G67"/>
  <c r="P66"/>
  <c r="O66"/>
  <c r="N66"/>
  <c r="M66"/>
  <c r="L66"/>
  <c r="I66"/>
  <c r="H66"/>
  <c r="G66"/>
  <c r="P65"/>
  <c r="O65"/>
  <c r="N65"/>
  <c r="M65"/>
  <c r="L65"/>
  <c r="I65"/>
  <c r="H65"/>
  <c r="G65"/>
  <c r="P64"/>
  <c r="O64"/>
  <c r="N64"/>
  <c r="M64"/>
  <c r="L64"/>
  <c r="I64"/>
  <c r="H64"/>
  <c r="G64"/>
  <c r="P63"/>
  <c r="O63"/>
  <c r="N63"/>
  <c r="M63"/>
  <c r="L63"/>
  <c r="I63"/>
  <c r="H63"/>
  <c r="G63"/>
  <c r="P62"/>
  <c r="O62"/>
  <c r="N62"/>
  <c r="M62"/>
  <c r="L62"/>
  <c r="I62"/>
  <c r="H62"/>
  <c r="G62"/>
  <c r="P61"/>
  <c r="O61"/>
  <c r="N61"/>
  <c r="M61"/>
  <c r="L61"/>
  <c r="I61"/>
  <c r="H61"/>
  <c r="G61"/>
  <c r="P60"/>
  <c r="O60"/>
  <c r="N60"/>
  <c r="M60"/>
  <c r="L60"/>
  <c r="I60"/>
  <c r="H60"/>
  <c r="G60"/>
  <c r="P59"/>
  <c r="O59"/>
  <c r="N59"/>
  <c r="M59"/>
  <c r="L59"/>
  <c r="I59"/>
  <c r="H59"/>
  <c r="G59"/>
  <c r="P58"/>
  <c r="O58"/>
  <c r="N58"/>
  <c r="M58"/>
  <c r="L58"/>
  <c r="I58"/>
  <c r="H58"/>
  <c r="G58"/>
  <c r="P57"/>
  <c r="O57"/>
  <c r="N57"/>
  <c r="M57"/>
  <c r="L57"/>
  <c r="I57"/>
  <c r="H57"/>
  <c r="G57"/>
  <c r="P56"/>
  <c r="O56"/>
  <c r="N56"/>
  <c r="M56"/>
  <c r="L56"/>
  <c r="I56"/>
  <c r="H56"/>
  <c r="G56"/>
  <c r="P55"/>
  <c r="O55"/>
  <c r="N55"/>
  <c r="M55"/>
  <c r="L55"/>
  <c r="I55"/>
  <c r="H55"/>
  <c r="G55"/>
  <c r="P54"/>
  <c r="O54"/>
  <c r="N54"/>
  <c r="M54"/>
  <c r="L54"/>
  <c r="I54"/>
  <c r="H54"/>
  <c r="G54"/>
  <c r="P53"/>
  <c r="O53"/>
  <c r="N53"/>
  <c r="M53"/>
  <c r="L53"/>
  <c r="I53"/>
  <c r="H53"/>
  <c r="G53"/>
  <c r="P52"/>
  <c r="O52"/>
  <c r="N52"/>
  <c r="M52"/>
  <c r="L52"/>
  <c r="I52"/>
  <c r="H52"/>
  <c r="G52"/>
  <c r="P51"/>
  <c r="O51"/>
  <c r="N51"/>
  <c r="M51"/>
  <c r="L51"/>
  <c r="I51"/>
  <c r="H51"/>
  <c r="G51"/>
  <c r="P50"/>
  <c r="O50"/>
  <c r="N50"/>
  <c r="M50"/>
  <c r="L50"/>
  <c r="I50"/>
  <c r="H50"/>
  <c r="G50"/>
  <c r="P49"/>
  <c r="O49"/>
  <c r="N49"/>
  <c r="M49"/>
  <c r="L49"/>
  <c r="I49"/>
  <c r="H49"/>
  <c r="G49"/>
  <c r="P48"/>
  <c r="O48"/>
  <c r="N48"/>
  <c r="M48"/>
  <c r="L48"/>
  <c r="I48"/>
  <c r="H48"/>
  <c r="G48"/>
  <c r="P47"/>
  <c r="O47"/>
  <c r="N47"/>
  <c r="M47"/>
  <c r="L47"/>
  <c r="I47"/>
  <c r="H47"/>
  <c r="G47"/>
  <c r="P46"/>
  <c r="O46"/>
  <c r="N46"/>
  <c r="M46"/>
  <c r="L46"/>
  <c r="I46"/>
  <c r="H46"/>
  <c r="G46"/>
  <c r="P45"/>
  <c r="O45"/>
  <c r="N45"/>
  <c r="M45"/>
  <c r="L45"/>
  <c r="I45"/>
  <c r="H45"/>
  <c r="G45"/>
  <c r="P44"/>
  <c r="O44"/>
  <c r="N44"/>
  <c r="M44"/>
  <c r="L44"/>
  <c r="I44"/>
  <c r="H44"/>
  <c r="G44"/>
  <c r="P43"/>
  <c r="O43"/>
  <c r="N43"/>
  <c r="M43"/>
  <c r="L43"/>
  <c r="I43"/>
  <c r="H43"/>
  <c r="G43"/>
  <c r="P42"/>
  <c r="O42"/>
  <c r="N42"/>
  <c r="M42"/>
  <c r="L42"/>
  <c r="I42"/>
  <c r="H42"/>
  <c r="G42"/>
  <c r="P41"/>
  <c r="O41"/>
  <c r="N41"/>
  <c r="M41"/>
  <c r="L41"/>
  <c r="I41"/>
  <c r="H41"/>
  <c r="G41"/>
  <c r="P40"/>
  <c r="O40"/>
  <c r="N40"/>
  <c r="M40"/>
  <c r="L40"/>
  <c r="I40"/>
  <c r="H40"/>
  <c r="G40"/>
  <c r="P39"/>
  <c r="O39"/>
  <c r="N39"/>
  <c r="M39"/>
  <c r="L39"/>
  <c r="I39"/>
  <c r="H39"/>
  <c r="G39"/>
  <c r="P38"/>
  <c r="O38"/>
  <c r="N38"/>
  <c r="M38"/>
  <c r="L38"/>
  <c r="I38"/>
  <c r="H38"/>
  <c r="G38"/>
  <c r="P37"/>
  <c r="O37"/>
  <c r="N37"/>
  <c r="M37"/>
  <c r="L37"/>
  <c r="I37"/>
  <c r="H37"/>
  <c r="G37"/>
  <c r="P36"/>
  <c r="O36"/>
  <c r="N36"/>
  <c r="M36"/>
  <c r="L36"/>
  <c r="I36"/>
  <c r="H36"/>
  <c r="G36"/>
  <c r="P35"/>
  <c r="O35"/>
  <c r="N35"/>
  <c r="M35"/>
  <c r="L35"/>
  <c r="I35"/>
  <c r="H35"/>
  <c r="G35"/>
  <c r="P34"/>
  <c r="O34"/>
  <c r="N34"/>
  <c r="M34"/>
  <c r="L34"/>
  <c r="I34"/>
  <c r="H34"/>
  <c r="G34"/>
  <c r="P33"/>
  <c r="O33"/>
  <c r="N33"/>
  <c r="M33"/>
  <c r="L33"/>
  <c r="I33"/>
  <c r="H33"/>
  <c r="G33"/>
  <c r="P32"/>
  <c r="O32"/>
  <c r="N32"/>
  <c r="M32"/>
  <c r="L32"/>
  <c r="I32"/>
  <c r="H32"/>
  <c r="G32"/>
  <c r="P31"/>
  <c r="O31"/>
  <c r="N31"/>
  <c r="M31"/>
  <c r="L31"/>
  <c r="I31"/>
  <c r="H31"/>
  <c r="G31"/>
  <c r="P30"/>
  <c r="O30"/>
  <c r="N30"/>
  <c r="M30"/>
  <c r="L30"/>
  <c r="I30"/>
  <c r="H30"/>
  <c r="G30"/>
  <c r="P29"/>
  <c r="O29"/>
  <c r="N29"/>
  <c r="M29"/>
  <c r="L29"/>
  <c r="I29"/>
  <c r="H29"/>
  <c r="G29"/>
  <c r="P28"/>
  <c r="O28"/>
  <c r="N28"/>
  <c r="M28"/>
  <c r="L28"/>
  <c r="I28"/>
  <c r="H28"/>
  <c r="G28"/>
  <c r="P27"/>
  <c r="O27"/>
  <c r="N27"/>
  <c r="M27"/>
  <c r="L27"/>
  <c r="I27"/>
  <c r="H27"/>
  <c r="G27"/>
  <c r="P26"/>
  <c r="O26"/>
  <c r="N26"/>
  <c r="M26"/>
  <c r="L26"/>
  <c r="I26"/>
  <c r="H26"/>
  <c r="G26"/>
  <c r="P25"/>
  <c r="O25"/>
  <c r="N25"/>
  <c r="M25"/>
  <c r="L25"/>
  <c r="I25"/>
  <c r="H25"/>
  <c r="G25"/>
  <c r="P24"/>
  <c r="O24"/>
  <c r="N24"/>
  <c r="M24"/>
  <c r="L24"/>
  <c r="I24"/>
  <c r="H24"/>
  <c r="G24"/>
  <c r="P23"/>
  <c r="O23"/>
  <c r="N23"/>
  <c r="M23"/>
  <c r="L23"/>
  <c r="I23"/>
  <c r="H23"/>
  <c r="G23"/>
  <c r="P22"/>
  <c r="O22"/>
  <c r="N22"/>
  <c r="M22"/>
  <c r="L22"/>
  <c r="I22"/>
  <c r="H22"/>
  <c r="G22"/>
  <c r="P21"/>
  <c r="O21"/>
  <c r="N21"/>
  <c r="M21"/>
  <c r="L21"/>
  <c r="I21"/>
  <c r="H21"/>
  <c r="G21"/>
  <c r="P20"/>
  <c r="O20"/>
  <c r="N20"/>
  <c r="M20"/>
  <c r="L20"/>
  <c r="I20"/>
  <c r="H20"/>
  <c r="G20"/>
  <c r="P19"/>
  <c r="O19"/>
  <c r="N19"/>
  <c r="M19"/>
  <c r="L19"/>
  <c r="I19"/>
  <c r="H19"/>
  <c r="G19"/>
  <c r="P18"/>
  <c r="O18"/>
  <c r="N18"/>
  <c r="M18"/>
  <c r="L18"/>
  <c r="I18"/>
  <c r="H18"/>
  <c r="G18"/>
  <c r="P17"/>
  <c r="O17"/>
  <c r="N17"/>
  <c r="M17"/>
  <c r="L17"/>
  <c r="I17"/>
  <c r="H17"/>
  <c r="G17"/>
  <c r="P16"/>
  <c r="O16"/>
  <c r="N16"/>
  <c r="M16"/>
  <c r="L16"/>
  <c r="I16"/>
  <c r="H16"/>
  <c r="G16"/>
  <c r="P15"/>
  <c r="O15"/>
  <c r="N15"/>
  <c r="M15"/>
  <c r="L15"/>
  <c r="I15"/>
  <c r="H15"/>
  <c r="G15"/>
  <c r="P14"/>
  <c r="O14"/>
  <c r="N14"/>
  <c r="M14"/>
  <c r="L14"/>
  <c r="I14"/>
  <c r="H14"/>
  <c r="G14"/>
  <c r="P13"/>
  <c r="O13"/>
  <c r="N13"/>
  <c r="M13"/>
  <c r="L13"/>
  <c r="I13"/>
  <c r="H13"/>
  <c r="G13"/>
  <c r="P12"/>
  <c r="O12"/>
  <c r="N12"/>
  <c r="M12"/>
  <c r="L12"/>
  <c r="I12"/>
  <c r="H12"/>
  <c r="G12"/>
  <c r="P11"/>
  <c r="O11"/>
  <c r="N11"/>
  <c r="M11"/>
  <c r="L11"/>
  <c r="I11"/>
  <c r="H11"/>
  <c r="G11"/>
  <c r="P10"/>
  <c r="O10"/>
  <c r="N10"/>
  <c r="M10"/>
  <c r="L10"/>
  <c r="I10"/>
  <c r="H10"/>
  <c r="G10"/>
  <c r="P9"/>
  <c r="O9"/>
  <c r="N9"/>
  <c r="M9"/>
  <c r="L9"/>
  <c r="I9"/>
  <c r="H9"/>
  <c r="G9"/>
  <c r="P8"/>
  <c r="O8"/>
  <c r="N8"/>
  <c r="M8"/>
  <c r="L8"/>
  <c r="I8"/>
  <c r="H8"/>
  <c r="G8"/>
  <c r="P7"/>
  <c r="O7"/>
  <c r="N7"/>
  <c r="M7"/>
  <c r="L7"/>
  <c r="I7"/>
  <c r="H7"/>
  <c r="G7"/>
  <c r="P6"/>
  <c r="O6"/>
  <c r="N6"/>
  <c r="M6"/>
  <c r="L6"/>
  <c r="I6"/>
  <c r="H6"/>
  <c r="G6"/>
  <c r="P5"/>
  <c r="O5"/>
  <c r="N5"/>
  <c r="M5"/>
  <c r="L5"/>
  <c r="I5"/>
  <c r="H5"/>
  <c r="G5"/>
  <c r="P4"/>
  <c r="O4"/>
  <c r="N4"/>
  <c r="M4"/>
  <c r="L4"/>
  <c r="I4"/>
  <c r="H4"/>
  <c r="G4"/>
  <c r="P3"/>
  <c r="O3"/>
  <c r="N3"/>
  <c r="M3"/>
  <c r="L3"/>
  <c r="I3"/>
  <c r="H3"/>
  <c r="G3"/>
  <c r="P2"/>
  <c r="O2"/>
  <c r="N2"/>
  <c r="M2"/>
  <c r="L2"/>
  <c r="I2"/>
  <c r="H2"/>
  <c r="G2"/>
  <c r="Y301" i="6"/>
  <c r="Y300"/>
  <c r="E31" i="22" s="1"/>
  <c r="AM281" i="13"/>
  <c r="T281" i="6" s="1"/>
  <c r="AM280" i="13"/>
  <c r="T280" i="6" s="1"/>
  <c r="U274"/>
  <c r="V274"/>
  <c r="U275"/>
  <c r="V275"/>
  <c r="W275"/>
  <c r="U276"/>
  <c r="V276"/>
  <c r="W276"/>
  <c r="V277"/>
  <c r="W277"/>
  <c r="U278"/>
  <c r="V278"/>
  <c r="W278"/>
  <c r="V279"/>
  <c r="W279"/>
  <c r="V280"/>
  <c r="W280"/>
  <c r="U281"/>
  <c r="V281"/>
  <c r="AL274" i="13"/>
  <c r="S274" i="6" s="1"/>
  <c r="AL275" i="13"/>
  <c r="S275" i="6" s="1"/>
  <c r="AL276" i="13"/>
  <c r="S276" i="6" s="1"/>
  <c r="AL277" i="13"/>
  <c r="S277" i="6" s="1"/>
  <c r="AL278" i="13"/>
  <c r="S278" i="6" s="1"/>
  <c r="AL279" i="13"/>
  <c r="S279" i="6" s="1"/>
  <c r="AL280" i="13"/>
  <c r="S280" i="6" s="1"/>
  <c r="AL281" i="13"/>
  <c r="S281" i="6" s="1"/>
  <c r="AK280" i="13"/>
  <c r="R280" i="6" s="1"/>
  <c r="AK281" i="13"/>
  <c r="R281" i="6" s="1"/>
  <c r="C289" i="13"/>
  <c r="C301" s="1"/>
  <c r="C288"/>
  <c r="C300" s="1"/>
  <c r="C287"/>
  <c r="C299" s="1"/>
  <c r="C286"/>
  <c r="C298" s="1"/>
  <c r="C285"/>
  <c r="C297" s="1"/>
  <c r="C284"/>
  <c r="C296" s="1"/>
  <c r="C283"/>
  <c r="C295" s="1"/>
  <c r="C282"/>
  <c r="C294" s="1"/>
  <c r="C281"/>
  <c r="C293" s="1"/>
  <c r="C280"/>
  <c r="C292" s="1"/>
  <c r="C279"/>
  <c r="C291" s="1"/>
  <c r="C278"/>
  <c r="C290" s="1"/>
  <c r="X301" i="6"/>
  <c r="W301"/>
  <c r="V301"/>
  <c r="U301"/>
  <c r="T301"/>
  <c r="S301"/>
  <c r="R301"/>
  <c r="P301"/>
  <c r="O301"/>
  <c r="N301"/>
  <c r="M301"/>
  <c r="L301"/>
  <c r="K301"/>
  <c r="J301"/>
  <c r="I301"/>
  <c r="H301"/>
  <c r="G301"/>
  <c r="F301"/>
  <c r="E301"/>
  <c r="X300"/>
  <c r="W300"/>
  <c r="V300"/>
  <c r="U300"/>
  <c r="T300"/>
  <c r="G31" i="22" s="1"/>
  <c r="S300" i="6"/>
  <c r="R300"/>
  <c r="F31" i="22" s="1"/>
  <c r="P300" i="6"/>
  <c r="O300"/>
  <c r="H31" i="22" s="1"/>
  <c r="N300" i="6"/>
  <c r="M300"/>
  <c r="L300"/>
  <c r="K300"/>
  <c r="J300"/>
  <c r="I300"/>
  <c r="C31" i="22" s="1"/>
  <c r="H300" i="6"/>
  <c r="B31" i="22" s="1"/>
  <c r="G300" i="6"/>
  <c r="F300"/>
  <c r="E300"/>
  <c r="D31" i="22" s="1"/>
  <c r="W299" i="6"/>
  <c r="V299"/>
  <c r="U299"/>
  <c r="T299"/>
  <c r="S299"/>
  <c r="R299"/>
  <c r="P299"/>
  <c r="O299"/>
  <c r="N299"/>
  <c r="M299"/>
  <c r="L299"/>
  <c r="K299"/>
  <c r="J299"/>
  <c r="I299"/>
  <c r="H299"/>
  <c r="B30" i="22" s="1"/>
  <c r="G299" i="6"/>
  <c r="F299"/>
  <c r="E299"/>
  <c r="D30" i="22" s="1"/>
  <c r="W298" i="6"/>
  <c r="V298"/>
  <c r="U298"/>
  <c r="T298"/>
  <c r="S298"/>
  <c r="R298"/>
  <c r="P298"/>
  <c r="O298"/>
  <c r="N298"/>
  <c r="M298"/>
  <c r="L298"/>
  <c r="K298"/>
  <c r="J298"/>
  <c r="I298"/>
  <c r="H298"/>
  <c r="G298"/>
  <c r="F298"/>
  <c r="E298"/>
  <c r="W297"/>
  <c r="V297"/>
  <c r="U297"/>
  <c r="T297"/>
  <c r="S297"/>
  <c r="R297"/>
  <c r="P297"/>
  <c r="O297"/>
  <c r="N297"/>
  <c r="M297"/>
  <c r="L297"/>
  <c r="K297"/>
  <c r="J297"/>
  <c r="I297"/>
  <c r="H297"/>
  <c r="G297"/>
  <c r="F297"/>
  <c r="E297"/>
  <c r="W296"/>
  <c r="V296"/>
  <c r="U296"/>
  <c r="T296"/>
  <c r="S296"/>
  <c r="R296"/>
  <c r="P296"/>
  <c r="O296"/>
  <c r="N296"/>
  <c r="M296"/>
  <c r="L296"/>
  <c r="K296"/>
  <c r="J296"/>
  <c r="I296"/>
  <c r="H296"/>
  <c r="G296"/>
  <c r="F296"/>
  <c r="E296"/>
  <c r="W295"/>
  <c r="V295"/>
  <c r="U295"/>
  <c r="T295"/>
  <c r="S295"/>
  <c r="R295"/>
  <c r="P295"/>
  <c r="O295"/>
  <c r="N295"/>
  <c r="M295"/>
  <c r="L295"/>
  <c r="K295"/>
  <c r="J295"/>
  <c r="I295"/>
  <c r="H295"/>
  <c r="G295"/>
  <c r="F295"/>
  <c r="E295"/>
  <c r="W294"/>
  <c r="V294"/>
  <c r="U294"/>
  <c r="T294"/>
  <c r="S294"/>
  <c r="R294"/>
  <c r="P294"/>
  <c r="O294"/>
  <c r="N294"/>
  <c r="M294"/>
  <c r="L294"/>
  <c r="K294"/>
  <c r="J294"/>
  <c r="I294"/>
  <c r="H294"/>
  <c r="G294"/>
  <c r="F294"/>
  <c r="E294"/>
  <c r="W293"/>
  <c r="V293"/>
  <c r="U293"/>
  <c r="T293"/>
  <c r="S293"/>
  <c r="R293"/>
  <c r="P293"/>
  <c r="O293"/>
  <c r="N293"/>
  <c r="M293"/>
  <c r="L293"/>
  <c r="K293"/>
  <c r="J293"/>
  <c r="I293"/>
  <c r="H293"/>
  <c r="G293"/>
  <c r="F293"/>
  <c r="E293"/>
  <c r="W292"/>
  <c r="V292"/>
  <c r="U292"/>
  <c r="T292"/>
  <c r="S292"/>
  <c r="R292"/>
  <c r="P292"/>
  <c r="O292"/>
  <c r="N292"/>
  <c r="M292"/>
  <c r="L292"/>
  <c r="K292"/>
  <c r="J292"/>
  <c r="I292"/>
  <c r="H292"/>
  <c r="G292"/>
  <c r="F292"/>
  <c r="E292"/>
  <c r="W291"/>
  <c r="V291"/>
  <c r="U291"/>
  <c r="T291"/>
  <c r="S291"/>
  <c r="R291"/>
  <c r="P291"/>
  <c r="O291"/>
  <c r="O279"/>
  <c r="N291"/>
  <c r="M291"/>
  <c r="L291"/>
  <c r="K291"/>
  <c r="J291"/>
  <c r="I291"/>
  <c r="H291"/>
  <c r="G291"/>
  <c r="F291"/>
  <c r="E291"/>
  <c r="W290"/>
  <c r="P290"/>
  <c r="O290"/>
  <c r="O278"/>
  <c r="N290"/>
  <c r="M290"/>
  <c r="L290"/>
  <c r="K290"/>
  <c r="J290"/>
  <c r="I290"/>
  <c r="H290"/>
  <c r="G290"/>
  <c r="F290"/>
  <c r="E290"/>
  <c r="U289"/>
  <c r="P289"/>
  <c r="O289"/>
  <c r="O277"/>
  <c r="N289"/>
  <c r="M289"/>
  <c r="L289"/>
  <c r="K289"/>
  <c r="J289"/>
  <c r="I289"/>
  <c r="H289"/>
  <c r="G289"/>
  <c r="F289"/>
  <c r="E289"/>
  <c r="V288"/>
  <c r="P288"/>
  <c r="O288"/>
  <c r="O276"/>
  <c r="N288"/>
  <c r="M288"/>
  <c r="L288"/>
  <c r="K288"/>
  <c r="J288"/>
  <c r="I288"/>
  <c r="H288"/>
  <c r="G288"/>
  <c r="F288"/>
  <c r="E288"/>
  <c r="P287"/>
  <c r="O287"/>
  <c r="N287"/>
  <c r="M287"/>
  <c r="L287"/>
  <c r="K287"/>
  <c r="J287"/>
  <c r="I287"/>
  <c r="H287"/>
  <c r="G287"/>
  <c r="F287"/>
  <c r="E287"/>
  <c r="P286"/>
  <c r="O286"/>
  <c r="N286"/>
  <c r="M286"/>
  <c r="L286"/>
  <c r="K286"/>
  <c r="J286"/>
  <c r="I286"/>
  <c r="H286"/>
  <c r="G286"/>
  <c r="F286"/>
  <c r="E286"/>
  <c r="P285"/>
  <c r="O285"/>
  <c r="N285"/>
  <c r="M285"/>
  <c r="L285"/>
  <c r="K285"/>
  <c r="J285"/>
  <c r="I285"/>
  <c r="H285"/>
  <c r="G285"/>
  <c r="F285"/>
  <c r="E285"/>
  <c r="P284"/>
  <c r="O284"/>
  <c r="N284"/>
  <c r="M284"/>
  <c r="L284"/>
  <c r="K284"/>
  <c r="J284"/>
  <c r="I284"/>
  <c r="H284"/>
  <c r="G284"/>
  <c r="F284"/>
  <c r="P283"/>
  <c r="O283"/>
  <c r="N283"/>
  <c r="M283"/>
  <c r="L283"/>
  <c r="K283"/>
  <c r="J283"/>
  <c r="I283"/>
  <c r="H283"/>
  <c r="G283"/>
  <c r="F283"/>
  <c r="P282"/>
  <c r="O282"/>
  <c r="N282"/>
  <c r="M282"/>
  <c r="L282"/>
  <c r="K282"/>
  <c r="J282"/>
  <c r="I282"/>
  <c r="H282"/>
  <c r="G282"/>
  <c r="F282"/>
  <c r="W281"/>
  <c r="P281"/>
  <c r="O281"/>
  <c r="N281"/>
  <c r="M281"/>
  <c r="L281"/>
  <c r="K281"/>
  <c r="J281"/>
  <c r="I281"/>
  <c r="H281"/>
  <c r="G281"/>
  <c r="F281"/>
  <c r="U280"/>
  <c r="P280"/>
  <c r="O280"/>
  <c r="N280"/>
  <c r="M280"/>
  <c r="L280"/>
  <c r="K280"/>
  <c r="J280"/>
  <c r="I280"/>
  <c r="H280"/>
  <c r="G280"/>
  <c r="F280"/>
  <c r="P279"/>
  <c r="N279"/>
  <c r="M279"/>
  <c r="L279"/>
  <c r="K279"/>
  <c r="J279"/>
  <c r="I279"/>
  <c r="H279"/>
  <c r="G279"/>
  <c r="F279"/>
  <c r="P278"/>
  <c r="N278"/>
  <c r="M278"/>
  <c r="L278"/>
  <c r="K278"/>
  <c r="J278"/>
  <c r="I278"/>
  <c r="H278"/>
  <c r="G278"/>
  <c r="F278"/>
  <c r="P277"/>
  <c r="N277"/>
  <c r="M277"/>
  <c r="L277"/>
  <c r="K277"/>
  <c r="J277"/>
  <c r="I277"/>
  <c r="H277"/>
  <c r="G277"/>
  <c r="F277"/>
  <c r="P276"/>
  <c r="N276"/>
  <c r="M276"/>
  <c r="L276"/>
  <c r="K276"/>
  <c r="J276"/>
  <c r="I276"/>
  <c r="H276"/>
  <c r="G276"/>
  <c r="F276"/>
  <c r="P275"/>
  <c r="O275"/>
  <c r="N275"/>
  <c r="M275"/>
  <c r="L275"/>
  <c r="K275"/>
  <c r="J275"/>
  <c r="I275"/>
  <c r="H275"/>
  <c r="G275"/>
  <c r="F275"/>
  <c r="W274"/>
  <c r="P274"/>
  <c r="O274"/>
  <c r="N274"/>
  <c r="M274"/>
  <c r="L274"/>
  <c r="K274"/>
  <c r="J274"/>
  <c r="I274"/>
  <c r="H274"/>
  <c r="G274"/>
  <c r="F274"/>
  <c r="P273"/>
  <c r="O273"/>
  <c r="N273"/>
  <c r="M273"/>
  <c r="L273"/>
  <c r="K273"/>
  <c r="J273"/>
  <c r="I273"/>
  <c r="H273"/>
  <c r="G273"/>
  <c r="F273"/>
  <c r="P272"/>
  <c r="O272"/>
  <c r="N272"/>
  <c r="M272"/>
  <c r="L272"/>
  <c r="K272"/>
  <c r="J272"/>
  <c r="I272"/>
  <c r="H272"/>
  <c r="G272"/>
  <c r="F272"/>
  <c r="P271"/>
  <c r="O271"/>
  <c r="N271"/>
  <c r="M271"/>
  <c r="L271"/>
  <c r="K271"/>
  <c r="J271"/>
  <c r="I271"/>
  <c r="H271"/>
  <c r="G271"/>
  <c r="F271"/>
  <c r="P270"/>
  <c r="O270"/>
  <c r="N270"/>
  <c r="M270"/>
  <c r="L270"/>
  <c r="K270"/>
  <c r="J270"/>
  <c r="I270"/>
  <c r="H270"/>
  <c r="G270"/>
  <c r="F270"/>
  <c r="P269"/>
  <c r="O269"/>
  <c r="N269"/>
  <c r="M269"/>
  <c r="L269"/>
  <c r="K269"/>
  <c r="J269"/>
  <c r="I269"/>
  <c r="H269"/>
  <c r="G269"/>
  <c r="F269"/>
  <c r="P268"/>
  <c r="O268"/>
  <c r="N268"/>
  <c r="M268"/>
  <c r="L268"/>
  <c r="K268"/>
  <c r="J268"/>
  <c r="I268"/>
  <c r="H268"/>
  <c r="G268"/>
  <c r="F268"/>
  <c r="P267"/>
  <c r="O267"/>
  <c r="N267"/>
  <c r="M267"/>
  <c r="L267"/>
  <c r="K267"/>
  <c r="J267"/>
  <c r="I267"/>
  <c r="H267"/>
  <c r="G267"/>
  <c r="F267"/>
  <c r="P266"/>
  <c r="O266"/>
  <c r="N266"/>
  <c r="M266"/>
  <c r="L266"/>
  <c r="K266"/>
  <c r="J266"/>
  <c r="I266"/>
  <c r="H266"/>
  <c r="G266"/>
  <c r="F266"/>
  <c r="P265"/>
  <c r="O265"/>
  <c r="N265"/>
  <c r="M265"/>
  <c r="L265"/>
  <c r="K265"/>
  <c r="J265"/>
  <c r="I265"/>
  <c r="H265"/>
  <c r="G265"/>
  <c r="F265"/>
  <c r="P264"/>
  <c r="O264"/>
  <c r="N264"/>
  <c r="M264"/>
  <c r="L264"/>
  <c r="K264"/>
  <c r="J264"/>
  <c r="I264"/>
  <c r="H264"/>
  <c r="G264"/>
  <c r="F264"/>
  <c r="P263"/>
  <c r="O263"/>
  <c r="N263"/>
  <c r="M263"/>
  <c r="L263"/>
  <c r="K263"/>
  <c r="J263"/>
  <c r="I263"/>
  <c r="H263"/>
  <c r="G263"/>
  <c r="F263"/>
  <c r="P262"/>
  <c r="O262"/>
  <c r="N262"/>
  <c r="M262"/>
  <c r="L262"/>
  <c r="K262"/>
  <c r="J262"/>
  <c r="I262"/>
  <c r="H262"/>
  <c r="G262"/>
  <c r="F262"/>
  <c r="P261"/>
  <c r="O261"/>
  <c r="N261"/>
  <c r="M261"/>
  <c r="L261"/>
  <c r="K261"/>
  <c r="J261"/>
  <c r="I261"/>
  <c r="H261"/>
  <c r="G261"/>
  <c r="F261"/>
  <c r="P260"/>
  <c r="O260"/>
  <c r="N260"/>
  <c r="M260"/>
  <c r="L260"/>
  <c r="K260"/>
  <c r="J260"/>
  <c r="I260"/>
  <c r="H260"/>
  <c r="G260"/>
  <c r="F260"/>
  <c r="P259"/>
  <c r="O259"/>
  <c r="N259"/>
  <c r="M259"/>
  <c r="L259"/>
  <c r="K259"/>
  <c r="J259"/>
  <c r="I259"/>
  <c r="H259"/>
  <c r="G259"/>
  <c r="F259"/>
  <c r="P258"/>
  <c r="O258"/>
  <c r="N258"/>
  <c r="M258"/>
  <c r="L258"/>
  <c r="K258"/>
  <c r="J258"/>
  <c r="I258"/>
  <c r="H258"/>
  <c r="G258"/>
  <c r="F258"/>
  <c r="P257"/>
  <c r="O257"/>
  <c r="N257"/>
  <c r="M257"/>
  <c r="L257"/>
  <c r="K257"/>
  <c r="J257"/>
  <c r="I257"/>
  <c r="H257"/>
  <c r="G257"/>
  <c r="F257"/>
  <c r="P256"/>
  <c r="O256"/>
  <c r="N256"/>
  <c r="M256"/>
  <c r="L256"/>
  <c r="K256"/>
  <c r="J256"/>
  <c r="I256"/>
  <c r="H256"/>
  <c r="G256"/>
  <c r="F256"/>
  <c r="P255"/>
  <c r="O255"/>
  <c r="N255"/>
  <c r="M255"/>
  <c r="L255"/>
  <c r="K255"/>
  <c r="J255"/>
  <c r="I255"/>
  <c r="H255"/>
  <c r="G255"/>
  <c r="F255"/>
  <c r="P254"/>
  <c r="O254"/>
  <c r="N254"/>
  <c r="M254"/>
  <c r="L254"/>
  <c r="K254"/>
  <c r="J254"/>
  <c r="I254"/>
  <c r="H254"/>
  <c r="G254"/>
  <c r="F254"/>
  <c r="P253"/>
  <c r="O253"/>
  <c r="N253"/>
  <c r="M253"/>
  <c r="L253"/>
  <c r="K253"/>
  <c r="J253"/>
  <c r="I253"/>
  <c r="H253"/>
  <c r="G253"/>
  <c r="F253"/>
  <c r="P252"/>
  <c r="O252"/>
  <c r="N252"/>
  <c r="M252"/>
  <c r="L252"/>
  <c r="K252"/>
  <c r="J252"/>
  <c r="I252"/>
  <c r="H252"/>
  <c r="G252"/>
  <c r="F252"/>
  <c r="P251"/>
  <c r="O251"/>
  <c r="N251"/>
  <c r="M251"/>
  <c r="L251"/>
  <c r="K251"/>
  <c r="J251"/>
  <c r="I251"/>
  <c r="H251"/>
  <c r="G251"/>
  <c r="F251"/>
  <c r="P250"/>
  <c r="O250"/>
  <c r="N250"/>
  <c r="M250"/>
  <c r="L250"/>
  <c r="K250"/>
  <c r="J250"/>
  <c r="I250"/>
  <c r="H250"/>
  <c r="G250"/>
  <c r="F250"/>
  <c r="P249"/>
  <c r="O249"/>
  <c r="N249"/>
  <c r="M249"/>
  <c r="L249"/>
  <c r="K249"/>
  <c r="J249"/>
  <c r="I249"/>
  <c r="H249"/>
  <c r="G249"/>
  <c r="F249"/>
  <c r="P248"/>
  <c r="O248"/>
  <c r="N248"/>
  <c r="M248"/>
  <c r="L248"/>
  <c r="K248"/>
  <c r="J248"/>
  <c r="I248"/>
  <c r="H248"/>
  <c r="G248"/>
  <c r="F248"/>
  <c r="P247"/>
  <c r="O247"/>
  <c r="N247"/>
  <c r="M247"/>
  <c r="L247"/>
  <c r="K247"/>
  <c r="J247"/>
  <c r="I247"/>
  <c r="H247"/>
  <c r="G247"/>
  <c r="F247"/>
  <c r="P246"/>
  <c r="O246"/>
  <c r="N246"/>
  <c r="M246"/>
  <c r="L246"/>
  <c r="K246"/>
  <c r="J246"/>
  <c r="I246"/>
  <c r="H246"/>
  <c r="G246"/>
  <c r="F246"/>
  <c r="P245"/>
  <c r="O245"/>
  <c r="N245"/>
  <c r="M245"/>
  <c r="L245"/>
  <c r="K245"/>
  <c r="J245"/>
  <c r="I245"/>
  <c r="H245"/>
  <c r="G245"/>
  <c r="F245"/>
  <c r="P244"/>
  <c r="O244"/>
  <c r="N244"/>
  <c r="M244"/>
  <c r="L244"/>
  <c r="K244"/>
  <c r="J244"/>
  <c r="I244"/>
  <c r="H244"/>
  <c r="G244"/>
  <c r="F244"/>
  <c r="P243"/>
  <c r="O243"/>
  <c r="N243"/>
  <c r="M243"/>
  <c r="L243"/>
  <c r="K243"/>
  <c r="J243"/>
  <c r="I243"/>
  <c r="H243"/>
  <c r="G243"/>
  <c r="F243"/>
  <c r="P242"/>
  <c r="O242"/>
  <c r="N242"/>
  <c r="M242"/>
  <c r="L242"/>
  <c r="K242"/>
  <c r="J242"/>
  <c r="I242"/>
  <c r="H242"/>
  <c r="G242"/>
  <c r="F242"/>
  <c r="P241"/>
  <c r="O241"/>
  <c r="N241"/>
  <c r="M241"/>
  <c r="L241"/>
  <c r="K241"/>
  <c r="J241"/>
  <c r="I241"/>
  <c r="H241"/>
  <c r="G241"/>
  <c r="F241"/>
  <c r="P240"/>
  <c r="O240"/>
  <c r="N240"/>
  <c r="M240"/>
  <c r="L240"/>
  <c r="K240"/>
  <c r="J240"/>
  <c r="I240"/>
  <c r="H240"/>
  <c r="G240"/>
  <c r="F240"/>
  <c r="P239"/>
  <c r="O239"/>
  <c r="N239"/>
  <c r="M239"/>
  <c r="L239"/>
  <c r="K239"/>
  <c r="J239"/>
  <c r="I239"/>
  <c r="H239"/>
  <c r="G239"/>
  <c r="F239"/>
  <c r="P238"/>
  <c r="O238"/>
  <c r="N238"/>
  <c r="M238"/>
  <c r="L238"/>
  <c r="K238"/>
  <c r="J238"/>
  <c r="I238"/>
  <c r="H238"/>
  <c r="G238"/>
  <c r="F238"/>
  <c r="P237"/>
  <c r="O237"/>
  <c r="N237"/>
  <c r="M237"/>
  <c r="L237"/>
  <c r="K237"/>
  <c r="J237"/>
  <c r="I237"/>
  <c r="H237"/>
  <c r="G237"/>
  <c r="F237"/>
  <c r="P236"/>
  <c r="O236"/>
  <c r="N236"/>
  <c r="M236"/>
  <c r="L236"/>
  <c r="K236"/>
  <c r="J236"/>
  <c r="I236"/>
  <c r="H236"/>
  <c r="G236"/>
  <c r="F236"/>
  <c r="P235"/>
  <c r="O235"/>
  <c r="N235"/>
  <c r="M235"/>
  <c r="L235"/>
  <c r="K235"/>
  <c r="J235"/>
  <c r="I235"/>
  <c r="H235"/>
  <c r="G235"/>
  <c r="F235"/>
  <c r="P234"/>
  <c r="O234"/>
  <c r="N234"/>
  <c r="M234"/>
  <c r="L234"/>
  <c r="K234"/>
  <c r="J234"/>
  <c r="I234"/>
  <c r="H234"/>
  <c r="G234"/>
  <c r="F234"/>
  <c r="P233"/>
  <c r="O233"/>
  <c r="N233"/>
  <c r="M233"/>
  <c r="L233"/>
  <c r="K233"/>
  <c r="J233"/>
  <c r="I233"/>
  <c r="H233"/>
  <c r="G233"/>
  <c r="F233"/>
  <c r="P232"/>
  <c r="O232"/>
  <c r="N232"/>
  <c r="M232"/>
  <c r="L232"/>
  <c r="K232"/>
  <c r="J232"/>
  <c r="I232"/>
  <c r="H232"/>
  <c r="G232"/>
  <c r="F232"/>
  <c r="P231"/>
  <c r="O231"/>
  <c r="N231"/>
  <c r="M231"/>
  <c r="L231"/>
  <c r="K231"/>
  <c r="J231"/>
  <c r="I231"/>
  <c r="H231"/>
  <c r="G231"/>
  <c r="F231"/>
  <c r="P230"/>
  <c r="O230"/>
  <c r="N230"/>
  <c r="M230"/>
  <c r="L230"/>
  <c r="K230"/>
  <c r="J230"/>
  <c r="I230"/>
  <c r="H230"/>
  <c r="G230"/>
  <c r="F230"/>
  <c r="P229"/>
  <c r="O229"/>
  <c r="N229"/>
  <c r="M229"/>
  <c r="L229"/>
  <c r="K229"/>
  <c r="J229"/>
  <c r="I229"/>
  <c r="H229"/>
  <c r="G229"/>
  <c r="F229"/>
  <c r="P228"/>
  <c r="O228"/>
  <c r="N228"/>
  <c r="M228"/>
  <c r="L228"/>
  <c r="K228"/>
  <c r="J228"/>
  <c r="I228"/>
  <c r="H228"/>
  <c r="G228"/>
  <c r="F228"/>
  <c r="P227"/>
  <c r="O227"/>
  <c r="N227"/>
  <c r="M227"/>
  <c r="L227"/>
  <c r="K227"/>
  <c r="J227"/>
  <c r="I227"/>
  <c r="H227"/>
  <c r="G227"/>
  <c r="F227"/>
  <c r="P226"/>
  <c r="O226"/>
  <c r="N226"/>
  <c r="M226"/>
  <c r="L226"/>
  <c r="K226"/>
  <c r="J226"/>
  <c r="I226"/>
  <c r="H226"/>
  <c r="G226"/>
  <c r="F226"/>
  <c r="P225"/>
  <c r="O225"/>
  <c r="N225"/>
  <c r="M225"/>
  <c r="L225"/>
  <c r="K225"/>
  <c r="J225"/>
  <c r="I225"/>
  <c r="H225"/>
  <c r="G225"/>
  <c r="F225"/>
  <c r="P224"/>
  <c r="O224"/>
  <c r="N224"/>
  <c r="M224"/>
  <c r="L224"/>
  <c r="K224"/>
  <c r="J224"/>
  <c r="I224"/>
  <c r="H224"/>
  <c r="G224"/>
  <c r="F224"/>
  <c r="P223"/>
  <c r="O223"/>
  <c r="N223"/>
  <c r="M223"/>
  <c r="L223"/>
  <c r="K223"/>
  <c r="J223"/>
  <c r="I223"/>
  <c r="H223"/>
  <c r="G223"/>
  <c r="F223"/>
  <c r="P222"/>
  <c r="O222"/>
  <c r="N222"/>
  <c r="M222"/>
  <c r="L222"/>
  <c r="K222"/>
  <c r="J222"/>
  <c r="I222"/>
  <c r="H222"/>
  <c r="G222"/>
  <c r="F222"/>
  <c r="P221"/>
  <c r="O221"/>
  <c r="N221"/>
  <c r="M221"/>
  <c r="L221"/>
  <c r="K221"/>
  <c r="J221"/>
  <c r="I221"/>
  <c r="H221"/>
  <c r="G221"/>
  <c r="F221"/>
  <c r="P220"/>
  <c r="O220"/>
  <c r="N220"/>
  <c r="M220"/>
  <c r="L220"/>
  <c r="K220"/>
  <c r="J220"/>
  <c r="I220"/>
  <c r="H220"/>
  <c r="G220"/>
  <c r="F220"/>
  <c r="P219"/>
  <c r="O219"/>
  <c r="N219"/>
  <c r="M219"/>
  <c r="L219"/>
  <c r="K219"/>
  <c r="J219"/>
  <c r="I219"/>
  <c r="H219"/>
  <c r="G219"/>
  <c r="F219"/>
  <c r="P218"/>
  <c r="O218"/>
  <c r="N218"/>
  <c r="M218"/>
  <c r="L218"/>
  <c r="K218"/>
  <c r="J218"/>
  <c r="I218"/>
  <c r="H218"/>
  <c r="G218"/>
  <c r="F218"/>
  <c r="P217"/>
  <c r="O217"/>
  <c r="N217"/>
  <c r="M217"/>
  <c r="L217"/>
  <c r="K217"/>
  <c r="J217"/>
  <c r="I217"/>
  <c r="H217"/>
  <c r="G217"/>
  <c r="F217"/>
  <c r="P216"/>
  <c r="O216"/>
  <c r="N216"/>
  <c r="M216"/>
  <c r="L216"/>
  <c r="K216"/>
  <c r="J216"/>
  <c r="I216"/>
  <c r="H216"/>
  <c r="G216"/>
  <c r="F216"/>
  <c r="P215"/>
  <c r="O215"/>
  <c r="N215"/>
  <c r="M215"/>
  <c r="L215"/>
  <c r="K215"/>
  <c r="J215"/>
  <c r="I215"/>
  <c r="H215"/>
  <c r="G215"/>
  <c r="F215"/>
  <c r="P214"/>
  <c r="O214"/>
  <c r="N214"/>
  <c r="M214"/>
  <c r="L214"/>
  <c r="K214"/>
  <c r="J214"/>
  <c r="I214"/>
  <c r="H214"/>
  <c r="G214"/>
  <c r="F214"/>
  <c r="P213"/>
  <c r="O213"/>
  <c r="N213"/>
  <c r="M213"/>
  <c r="L213"/>
  <c r="K213"/>
  <c r="J213"/>
  <c r="I213"/>
  <c r="H213"/>
  <c r="G213"/>
  <c r="F213"/>
  <c r="P212"/>
  <c r="O212"/>
  <c r="N212"/>
  <c r="M212"/>
  <c r="L212"/>
  <c r="K212"/>
  <c r="J212"/>
  <c r="I212"/>
  <c r="H212"/>
  <c r="G212"/>
  <c r="F212"/>
  <c r="P211"/>
  <c r="O211"/>
  <c r="N211"/>
  <c r="M211"/>
  <c r="L211"/>
  <c r="K211"/>
  <c r="J211"/>
  <c r="I211"/>
  <c r="H211"/>
  <c r="G211"/>
  <c r="F211"/>
  <c r="P210"/>
  <c r="O210"/>
  <c r="N210"/>
  <c r="M210"/>
  <c r="L210"/>
  <c r="K210"/>
  <c r="J210"/>
  <c r="I210"/>
  <c r="H210"/>
  <c r="G210"/>
  <c r="F210"/>
  <c r="P209"/>
  <c r="O209"/>
  <c r="N209"/>
  <c r="M209"/>
  <c r="L209"/>
  <c r="K209"/>
  <c r="J209"/>
  <c r="I209"/>
  <c r="H209"/>
  <c r="G209"/>
  <c r="F209"/>
  <c r="P208"/>
  <c r="O208"/>
  <c r="N208"/>
  <c r="M208"/>
  <c r="L208"/>
  <c r="K208"/>
  <c r="J208"/>
  <c r="I208"/>
  <c r="H208"/>
  <c r="G208"/>
  <c r="F208"/>
  <c r="P207"/>
  <c r="O207"/>
  <c r="N207"/>
  <c r="M207"/>
  <c r="L207"/>
  <c r="K207"/>
  <c r="J207"/>
  <c r="I207"/>
  <c r="H207"/>
  <c r="G207"/>
  <c r="F207"/>
  <c r="P206"/>
  <c r="O206"/>
  <c r="N206"/>
  <c r="M206"/>
  <c r="L206"/>
  <c r="K206"/>
  <c r="J206"/>
  <c r="I206"/>
  <c r="H206"/>
  <c r="G206"/>
  <c r="F206"/>
  <c r="P205"/>
  <c r="O205"/>
  <c r="N205"/>
  <c r="M205"/>
  <c r="L205"/>
  <c r="K205"/>
  <c r="J205"/>
  <c r="I205"/>
  <c r="H205"/>
  <c r="G205"/>
  <c r="F205"/>
  <c r="P204"/>
  <c r="O204"/>
  <c r="N204"/>
  <c r="M204"/>
  <c r="L204"/>
  <c r="K204"/>
  <c r="J204"/>
  <c r="I204"/>
  <c r="H204"/>
  <c r="G204"/>
  <c r="F204"/>
  <c r="P203"/>
  <c r="O203"/>
  <c r="N203"/>
  <c r="M203"/>
  <c r="L203"/>
  <c r="K203"/>
  <c r="J203"/>
  <c r="I203"/>
  <c r="H203"/>
  <c r="G203"/>
  <c r="F203"/>
  <c r="P202"/>
  <c r="O202"/>
  <c r="N202"/>
  <c r="M202"/>
  <c r="L202"/>
  <c r="K202"/>
  <c r="J202"/>
  <c r="I202"/>
  <c r="H202"/>
  <c r="G202"/>
  <c r="F202"/>
  <c r="P201"/>
  <c r="O201"/>
  <c r="N201"/>
  <c r="M201"/>
  <c r="L201"/>
  <c r="K201"/>
  <c r="J201"/>
  <c r="I201"/>
  <c r="H201"/>
  <c r="G201"/>
  <c r="F201"/>
  <c r="P200"/>
  <c r="O200"/>
  <c r="N200"/>
  <c r="M200"/>
  <c r="L200"/>
  <c r="K200"/>
  <c r="J200"/>
  <c r="I200"/>
  <c r="H200"/>
  <c r="G200"/>
  <c r="F200"/>
  <c r="P199"/>
  <c r="O199"/>
  <c r="N199"/>
  <c r="M199"/>
  <c r="L199"/>
  <c r="K199"/>
  <c r="J199"/>
  <c r="I199"/>
  <c r="H199"/>
  <c r="G199"/>
  <c r="F199"/>
  <c r="P198"/>
  <c r="O198"/>
  <c r="N198"/>
  <c r="M198"/>
  <c r="L198"/>
  <c r="K198"/>
  <c r="J198"/>
  <c r="I198"/>
  <c r="H198"/>
  <c r="G198"/>
  <c r="F198"/>
  <c r="P197"/>
  <c r="O197"/>
  <c r="N197"/>
  <c r="M197"/>
  <c r="L197"/>
  <c r="K197"/>
  <c r="J197"/>
  <c r="I197"/>
  <c r="H197"/>
  <c r="G197"/>
  <c r="F197"/>
  <c r="P196"/>
  <c r="O196"/>
  <c r="N196"/>
  <c r="M196"/>
  <c r="L196"/>
  <c r="K196"/>
  <c r="J196"/>
  <c r="I196"/>
  <c r="H196"/>
  <c r="G196"/>
  <c r="F196"/>
  <c r="P195"/>
  <c r="O195"/>
  <c r="N195"/>
  <c r="M195"/>
  <c r="L195"/>
  <c r="K195"/>
  <c r="J195"/>
  <c r="I195"/>
  <c r="H195"/>
  <c r="G195"/>
  <c r="F195"/>
  <c r="P194"/>
  <c r="O194"/>
  <c r="N194"/>
  <c r="M194"/>
  <c r="L194"/>
  <c r="K194"/>
  <c r="J194"/>
  <c r="I194"/>
  <c r="H194"/>
  <c r="G194"/>
  <c r="F194"/>
  <c r="P193"/>
  <c r="O193"/>
  <c r="N193"/>
  <c r="M193"/>
  <c r="L193"/>
  <c r="K193"/>
  <c r="J193"/>
  <c r="I193"/>
  <c r="H193"/>
  <c r="G193"/>
  <c r="F193"/>
  <c r="P192"/>
  <c r="O192"/>
  <c r="N192"/>
  <c r="M192"/>
  <c r="L192"/>
  <c r="K192"/>
  <c r="J192"/>
  <c r="I192"/>
  <c r="H192"/>
  <c r="G192"/>
  <c r="F192"/>
  <c r="P191"/>
  <c r="O191"/>
  <c r="N191"/>
  <c r="M191"/>
  <c r="L191"/>
  <c r="K191"/>
  <c r="J191"/>
  <c r="I191"/>
  <c r="H191"/>
  <c r="G191"/>
  <c r="F191"/>
  <c r="P190"/>
  <c r="O190"/>
  <c r="N190"/>
  <c r="M190"/>
  <c r="L190"/>
  <c r="K190"/>
  <c r="J190"/>
  <c r="I190"/>
  <c r="H190"/>
  <c r="G190"/>
  <c r="F190"/>
  <c r="P189"/>
  <c r="O189"/>
  <c r="N189"/>
  <c r="M189"/>
  <c r="L189"/>
  <c r="K189"/>
  <c r="J189"/>
  <c r="I189"/>
  <c r="H189"/>
  <c r="G189"/>
  <c r="F189"/>
  <c r="P188"/>
  <c r="O188"/>
  <c r="N188"/>
  <c r="M188"/>
  <c r="L188"/>
  <c r="K188"/>
  <c r="J188"/>
  <c r="I188"/>
  <c r="H188"/>
  <c r="G188"/>
  <c r="F188"/>
  <c r="P187"/>
  <c r="O187"/>
  <c r="N187"/>
  <c r="M187"/>
  <c r="L187"/>
  <c r="K187"/>
  <c r="J187"/>
  <c r="I187"/>
  <c r="H187"/>
  <c r="G187"/>
  <c r="F187"/>
  <c r="P186"/>
  <c r="O186"/>
  <c r="N186"/>
  <c r="M186"/>
  <c r="L186"/>
  <c r="K186"/>
  <c r="J186"/>
  <c r="I186"/>
  <c r="H186"/>
  <c r="G186"/>
  <c r="F186"/>
  <c r="P185"/>
  <c r="O185"/>
  <c r="N185"/>
  <c r="M185"/>
  <c r="L185"/>
  <c r="K185"/>
  <c r="J185"/>
  <c r="I185"/>
  <c r="H185"/>
  <c r="G185"/>
  <c r="F185"/>
  <c r="P184"/>
  <c r="O184"/>
  <c r="N184"/>
  <c r="M184"/>
  <c r="L184"/>
  <c r="K184"/>
  <c r="J184"/>
  <c r="I184"/>
  <c r="H184"/>
  <c r="G184"/>
  <c r="F184"/>
  <c r="P183"/>
  <c r="O183"/>
  <c r="N183"/>
  <c r="M183"/>
  <c r="L183"/>
  <c r="K183"/>
  <c r="J183"/>
  <c r="I183"/>
  <c r="H183"/>
  <c r="G183"/>
  <c r="F183"/>
  <c r="P182"/>
  <c r="O182"/>
  <c r="N182"/>
  <c r="M182"/>
  <c r="L182"/>
  <c r="K182"/>
  <c r="J182"/>
  <c r="I182"/>
  <c r="H182"/>
  <c r="G182"/>
  <c r="F182"/>
  <c r="P181"/>
  <c r="O181"/>
  <c r="N181"/>
  <c r="M181"/>
  <c r="L181"/>
  <c r="K181"/>
  <c r="J181"/>
  <c r="I181"/>
  <c r="H181"/>
  <c r="G181"/>
  <c r="F181"/>
  <c r="P180"/>
  <c r="O180"/>
  <c r="N180"/>
  <c r="M180"/>
  <c r="L180"/>
  <c r="K180"/>
  <c r="J180"/>
  <c r="I180"/>
  <c r="H180"/>
  <c r="G180"/>
  <c r="F180"/>
  <c r="P179"/>
  <c r="O179"/>
  <c r="N179"/>
  <c r="M179"/>
  <c r="L179"/>
  <c r="K179"/>
  <c r="J179"/>
  <c r="I179"/>
  <c r="H179"/>
  <c r="G179"/>
  <c r="F179"/>
  <c r="P178"/>
  <c r="O178"/>
  <c r="N178"/>
  <c r="M178"/>
  <c r="L178"/>
  <c r="K178"/>
  <c r="J178"/>
  <c r="I178"/>
  <c r="H178"/>
  <c r="G178"/>
  <c r="F178"/>
  <c r="P177"/>
  <c r="O177"/>
  <c r="N177"/>
  <c r="M177"/>
  <c r="L177"/>
  <c r="K177"/>
  <c r="J177"/>
  <c r="I177"/>
  <c r="H177"/>
  <c r="G177"/>
  <c r="F177"/>
  <c r="P176"/>
  <c r="O176"/>
  <c r="N176"/>
  <c r="M176"/>
  <c r="L176"/>
  <c r="K176"/>
  <c r="J176"/>
  <c r="I176"/>
  <c r="H176"/>
  <c r="G176"/>
  <c r="F176"/>
  <c r="P175"/>
  <c r="O175"/>
  <c r="N175"/>
  <c r="M175"/>
  <c r="L175"/>
  <c r="K175"/>
  <c r="J175"/>
  <c r="I175"/>
  <c r="H175"/>
  <c r="G175"/>
  <c r="F175"/>
  <c r="P174"/>
  <c r="O174"/>
  <c r="N174"/>
  <c r="M174"/>
  <c r="L174"/>
  <c r="K174"/>
  <c r="J174"/>
  <c r="I174"/>
  <c r="H174"/>
  <c r="G174"/>
  <c r="F174"/>
  <c r="P173"/>
  <c r="O173"/>
  <c r="N173"/>
  <c r="M173"/>
  <c r="L173"/>
  <c r="K173"/>
  <c r="J173"/>
  <c r="I173"/>
  <c r="H173"/>
  <c r="G173"/>
  <c r="F173"/>
  <c r="P172"/>
  <c r="O172"/>
  <c r="N172"/>
  <c r="M172"/>
  <c r="L172"/>
  <c r="K172"/>
  <c r="J172"/>
  <c r="I172"/>
  <c r="H172"/>
  <c r="G172"/>
  <c r="F172"/>
  <c r="P171"/>
  <c r="O171"/>
  <c r="N171"/>
  <c r="M171"/>
  <c r="L171"/>
  <c r="K171"/>
  <c r="J171"/>
  <c r="I171"/>
  <c r="H171"/>
  <c r="G171"/>
  <c r="F171"/>
  <c r="P170"/>
  <c r="O170"/>
  <c r="N170"/>
  <c r="M170"/>
  <c r="L170"/>
  <c r="K170"/>
  <c r="J170"/>
  <c r="I170"/>
  <c r="H170"/>
  <c r="G170"/>
  <c r="F170"/>
  <c r="P169"/>
  <c r="O169"/>
  <c r="N169"/>
  <c r="M169"/>
  <c r="L169"/>
  <c r="K169"/>
  <c r="J169"/>
  <c r="I169"/>
  <c r="H169"/>
  <c r="G169"/>
  <c r="F169"/>
  <c r="P168"/>
  <c r="O168"/>
  <c r="N168"/>
  <c r="M168"/>
  <c r="L168"/>
  <c r="K168"/>
  <c r="J168"/>
  <c r="I168"/>
  <c r="H168"/>
  <c r="G168"/>
  <c r="F168"/>
  <c r="P167"/>
  <c r="O167"/>
  <c r="N167"/>
  <c r="M167"/>
  <c r="L167"/>
  <c r="K167"/>
  <c r="J167"/>
  <c r="I167"/>
  <c r="H167"/>
  <c r="G167"/>
  <c r="F167"/>
  <c r="P166"/>
  <c r="O166"/>
  <c r="N166"/>
  <c r="M166"/>
  <c r="L166"/>
  <c r="K166"/>
  <c r="J166"/>
  <c r="I166"/>
  <c r="H166"/>
  <c r="G166"/>
  <c r="F166"/>
  <c r="P165"/>
  <c r="O165"/>
  <c r="N165"/>
  <c r="M165"/>
  <c r="L165"/>
  <c r="K165"/>
  <c r="J165"/>
  <c r="I165"/>
  <c r="H165"/>
  <c r="G165"/>
  <c r="F165"/>
  <c r="P164"/>
  <c r="O164"/>
  <c r="N164"/>
  <c r="M164"/>
  <c r="L164"/>
  <c r="K164"/>
  <c r="J164"/>
  <c r="I164"/>
  <c r="H164"/>
  <c r="G164"/>
  <c r="F164"/>
  <c r="P163"/>
  <c r="O163"/>
  <c r="N163"/>
  <c r="M163"/>
  <c r="L163"/>
  <c r="K163"/>
  <c r="J163"/>
  <c r="I163"/>
  <c r="H163"/>
  <c r="G163"/>
  <c r="F163"/>
  <c r="P162"/>
  <c r="O162"/>
  <c r="N162"/>
  <c r="M162"/>
  <c r="L162"/>
  <c r="K162"/>
  <c r="J162"/>
  <c r="I162"/>
  <c r="H162"/>
  <c r="G162"/>
  <c r="F162"/>
  <c r="P161"/>
  <c r="O161"/>
  <c r="N161"/>
  <c r="M161"/>
  <c r="L161"/>
  <c r="K161"/>
  <c r="J161"/>
  <c r="I161"/>
  <c r="H161"/>
  <c r="G161"/>
  <c r="F161"/>
  <c r="P160"/>
  <c r="O160"/>
  <c r="N160"/>
  <c r="M160"/>
  <c r="L160"/>
  <c r="K160"/>
  <c r="J160"/>
  <c r="I160"/>
  <c r="H160"/>
  <c r="G160"/>
  <c r="F160"/>
  <c r="P159"/>
  <c r="O159"/>
  <c r="N159"/>
  <c r="M159"/>
  <c r="L159"/>
  <c r="K159"/>
  <c r="J159"/>
  <c r="I159"/>
  <c r="H159"/>
  <c r="G159"/>
  <c r="F159"/>
  <c r="P158"/>
  <c r="O158"/>
  <c r="N158"/>
  <c r="M158"/>
  <c r="L158"/>
  <c r="K158"/>
  <c r="J158"/>
  <c r="I158"/>
  <c r="H158"/>
  <c r="G158"/>
  <c r="F158"/>
  <c r="P157"/>
  <c r="O157"/>
  <c r="N157"/>
  <c r="M157"/>
  <c r="L157"/>
  <c r="K157"/>
  <c r="J157"/>
  <c r="I157"/>
  <c r="H157"/>
  <c r="G157"/>
  <c r="F157"/>
  <c r="E157"/>
  <c r="P156"/>
  <c r="O156"/>
  <c r="N156"/>
  <c r="M156"/>
  <c r="L156"/>
  <c r="K156"/>
  <c r="J156"/>
  <c r="I156"/>
  <c r="H156"/>
  <c r="G156"/>
  <c r="F156"/>
  <c r="P155"/>
  <c r="O155"/>
  <c r="N155"/>
  <c r="M155"/>
  <c r="L155"/>
  <c r="K155"/>
  <c r="J155"/>
  <c r="I155"/>
  <c r="H155"/>
  <c r="G155"/>
  <c r="F155"/>
  <c r="P154"/>
  <c r="O154"/>
  <c r="N154"/>
  <c r="M154"/>
  <c r="L154"/>
  <c r="K154"/>
  <c r="J154"/>
  <c r="I154"/>
  <c r="H154"/>
  <c r="G154"/>
  <c r="F154"/>
  <c r="P153"/>
  <c r="O153"/>
  <c r="N153"/>
  <c r="M153"/>
  <c r="L153"/>
  <c r="K153"/>
  <c r="J153"/>
  <c r="I153"/>
  <c r="H153"/>
  <c r="G153"/>
  <c r="F153"/>
  <c r="P152"/>
  <c r="O152"/>
  <c r="N152"/>
  <c r="M152"/>
  <c r="L152"/>
  <c r="K152"/>
  <c r="J152"/>
  <c r="I152"/>
  <c r="H152"/>
  <c r="G152"/>
  <c r="F152"/>
  <c r="P151"/>
  <c r="O151"/>
  <c r="N151"/>
  <c r="M151"/>
  <c r="L151"/>
  <c r="K151"/>
  <c r="J151"/>
  <c r="I151"/>
  <c r="H151"/>
  <c r="G151"/>
  <c r="F151"/>
  <c r="P150"/>
  <c r="O150"/>
  <c r="N150"/>
  <c r="M150"/>
  <c r="L150"/>
  <c r="K150"/>
  <c r="J150"/>
  <c r="I150"/>
  <c r="H150"/>
  <c r="G150"/>
  <c r="F150"/>
  <c r="P149"/>
  <c r="O149"/>
  <c r="N149"/>
  <c r="M149"/>
  <c r="L149"/>
  <c r="K149"/>
  <c r="J149"/>
  <c r="I149"/>
  <c r="H149"/>
  <c r="G149"/>
  <c r="F149"/>
  <c r="P148"/>
  <c r="O148"/>
  <c r="N148"/>
  <c r="M148"/>
  <c r="L148"/>
  <c r="K148"/>
  <c r="J148"/>
  <c r="I148"/>
  <c r="H148"/>
  <c r="G148"/>
  <c r="F148"/>
  <c r="P147"/>
  <c r="O147"/>
  <c r="N147"/>
  <c r="M147"/>
  <c r="L147"/>
  <c r="K147"/>
  <c r="J147"/>
  <c r="I147"/>
  <c r="H147"/>
  <c r="G147"/>
  <c r="F147"/>
  <c r="P146"/>
  <c r="O146"/>
  <c r="N146"/>
  <c r="M146"/>
  <c r="L146"/>
  <c r="K146"/>
  <c r="J146"/>
  <c r="I146"/>
  <c r="H146"/>
  <c r="G146"/>
  <c r="F146"/>
  <c r="P145"/>
  <c r="O145"/>
  <c r="N145"/>
  <c r="M145"/>
  <c r="L145"/>
  <c r="K145"/>
  <c r="J145"/>
  <c r="I145"/>
  <c r="H145"/>
  <c r="G145"/>
  <c r="F145"/>
  <c r="P144"/>
  <c r="O144"/>
  <c r="N144"/>
  <c r="M144"/>
  <c r="L144"/>
  <c r="K144"/>
  <c r="J144"/>
  <c r="I144"/>
  <c r="H144"/>
  <c r="G144"/>
  <c r="F144"/>
  <c r="P143"/>
  <c r="O143"/>
  <c r="N143"/>
  <c r="M143"/>
  <c r="L143"/>
  <c r="K143"/>
  <c r="J143"/>
  <c r="I143"/>
  <c r="H143"/>
  <c r="G143"/>
  <c r="F143"/>
  <c r="P142"/>
  <c r="O142"/>
  <c r="N142"/>
  <c r="M142"/>
  <c r="L142"/>
  <c r="K142"/>
  <c r="J142"/>
  <c r="I142"/>
  <c r="H142"/>
  <c r="G142"/>
  <c r="F142"/>
  <c r="P141"/>
  <c r="O141"/>
  <c r="N141"/>
  <c r="M141"/>
  <c r="L141"/>
  <c r="K141"/>
  <c r="J141"/>
  <c r="I141"/>
  <c r="H141"/>
  <c r="G141"/>
  <c r="F141"/>
  <c r="P140"/>
  <c r="O140"/>
  <c r="N140"/>
  <c r="M140"/>
  <c r="L140"/>
  <c r="K140"/>
  <c r="J140"/>
  <c r="I140"/>
  <c r="H140"/>
  <c r="G140"/>
  <c r="F140"/>
  <c r="P139"/>
  <c r="O139"/>
  <c r="N139"/>
  <c r="M139"/>
  <c r="L139"/>
  <c r="K139"/>
  <c r="J139"/>
  <c r="I139"/>
  <c r="H139"/>
  <c r="G139"/>
  <c r="F139"/>
  <c r="P138"/>
  <c r="O138"/>
  <c r="N138"/>
  <c r="M138"/>
  <c r="L138"/>
  <c r="K138"/>
  <c r="J138"/>
  <c r="I138"/>
  <c r="H138"/>
  <c r="G138"/>
  <c r="F138"/>
  <c r="P137"/>
  <c r="O137"/>
  <c r="N137"/>
  <c r="M137"/>
  <c r="L137"/>
  <c r="K137"/>
  <c r="J137"/>
  <c r="I137"/>
  <c r="H137"/>
  <c r="G137"/>
  <c r="F137"/>
  <c r="P136"/>
  <c r="O136"/>
  <c r="N136"/>
  <c r="M136"/>
  <c r="L136"/>
  <c r="K136"/>
  <c r="J136"/>
  <c r="I136"/>
  <c r="H136"/>
  <c r="G136"/>
  <c r="F136"/>
  <c r="P135"/>
  <c r="O135"/>
  <c r="N135"/>
  <c r="M135"/>
  <c r="L135"/>
  <c r="K135"/>
  <c r="J135"/>
  <c r="I135"/>
  <c r="H135"/>
  <c r="G135"/>
  <c r="F135"/>
  <c r="P134"/>
  <c r="O134"/>
  <c r="N134"/>
  <c r="M134"/>
  <c r="L134"/>
  <c r="K134"/>
  <c r="J134"/>
  <c r="I134"/>
  <c r="H134"/>
  <c r="G134"/>
  <c r="F134"/>
  <c r="P133"/>
  <c r="O133"/>
  <c r="N133"/>
  <c r="M133"/>
  <c r="L133"/>
  <c r="K133"/>
  <c r="J133"/>
  <c r="I133"/>
  <c r="H133"/>
  <c r="G133"/>
  <c r="F133"/>
  <c r="P132"/>
  <c r="O132"/>
  <c r="N132"/>
  <c r="M132"/>
  <c r="L132"/>
  <c r="K132"/>
  <c r="J132"/>
  <c r="I132"/>
  <c r="H132"/>
  <c r="G132"/>
  <c r="F132"/>
  <c r="P131"/>
  <c r="O131"/>
  <c r="N131"/>
  <c r="M131"/>
  <c r="L131"/>
  <c r="K131"/>
  <c r="J131"/>
  <c r="I131"/>
  <c r="H131"/>
  <c r="G131"/>
  <c r="F131"/>
  <c r="P130"/>
  <c r="O130"/>
  <c r="N130"/>
  <c r="M130"/>
  <c r="L130"/>
  <c r="K130"/>
  <c r="J130"/>
  <c r="I130"/>
  <c r="H130"/>
  <c r="G130"/>
  <c r="F130"/>
  <c r="P129"/>
  <c r="O129"/>
  <c r="N129"/>
  <c r="M129"/>
  <c r="L129"/>
  <c r="K129"/>
  <c r="J129"/>
  <c r="I129"/>
  <c r="H129"/>
  <c r="G129"/>
  <c r="F129"/>
  <c r="P128"/>
  <c r="O128"/>
  <c r="N128"/>
  <c r="M128"/>
  <c r="L128"/>
  <c r="K128"/>
  <c r="J128"/>
  <c r="I128"/>
  <c r="H128"/>
  <c r="G128"/>
  <c r="F128"/>
  <c r="P127"/>
  <c r="O127"/>
  <c r="N127"/>
  <c r="M127"/>
  <c r="L127"/>
  <c r="K127"/>
  <c r="J127"/>
  <c r="I127"/>
  <c r="H127"/>
  <c r="G127"/>
  <c r="F127"/>
  <c r="P126"/>
  <c r="O126"/>
  <c r="N126"/>
  <c r="M126"/>
  <c r="L126"/>
  <c r="K126"/>
  <c r="J126"/>
  <c r="I126"/>
  <c r="H126"/>
  <c r="G126"/>
  <c r="F126"/>
  <c r="P125"/>
  <c r="O125"/>
  <c r="N125"/>
  <c r="M125"/>
  <c r="L125"/>
  <c r="K125"/>
  <c r="J125"/>
  <c r="I125"/>
  <c r="H125"/>
  <c r="G125"/>
  <c r="F125"/>
  <c r="P124"/>
  <c r="O124"/>
  <c r="N124"/>
  <c r="M124"/>
  <c r="L124"/>
  <c r="K124"/>
  <c r="J124"/>
  <c r="I124"/>
  <c r="H124"/>
  <c r="G124"/>
  <c r="F124"/>
  <c r="P123"/>
  <c r="O123"/>
  <c r="N123"/>
  <c r="M123"/>
  <c r="L123"/>
  <c r="K123"/>
  <c r="J123"/>
  <c r="I123"/>
  <c r="H123"/>
  <c r="G123"/>
  <c r="F123"/>
  <c r="P122"/>
  <c r="O122"/>
  <c r="N122"/>
  <c r="M122"/>
  <c r="L122"/>
  <c r="K122"/>
  <c r="J122"/>
  <c r="I122"/>
  <c r="H122"/>
  <c r="G122"/>
  <c r="F122"/>
  <c r="P121"/>
  <c r="O121"/>
  <c r="N121"/>
  <c r="M121"/>
  <c r="L121"/>
  <c r="K121"/>
  <c r="J121"/>
  <c r="I121"/>
  <c r="H121"/>
  <c r="G121"/>
  <c r="F121"/>
  <c r="P120"/>
  <c r="O120"/>
  <c r="N120"/>
  <c r="M120"/>
  <c r="L120"/>
  <c r="K120"/>
  <c r="J120"/>
  <c r="I120"/>
  <c r="H120"/>
  <c r="G120"/>
  <c r="F120"/>
  <c r="P119"/>
  <c r="O119"/>
  <c r="N119"/>
  <c r="M119"/>
  <c r="L119"/>
  <c r="K119"/>
  <c r="J119"/>
  <c r="I119"/>
  <c r="H119"/>
  <c r="G119"/>
  <c r="F119"/>
  <c r="P118"/>
  <c r="O118"/>
  <c r="N118"/>
  <c r="M118"/>
  <c r="L118"/>
  <c r="K118"/>
  <c r="J118"/>
  <c r="I118"/>
  <c r="H118"/>
  <c r="G118"/>
  <c r="F118"/>
  <c r="P117"/>
  <c r="O117"/>
  <c r="N117"/>
  <c r="M117"/>
  <c r="L117"/>
  <c r="K117"/>
  <c r="J117"/>
  <c r="I117"/>
  <c r="H117"/>
  <c r="G117"/>
  <c r="F117"/>
  <c r="P116"/>
  <c r="O116"/>
  <c r="N116"/>
  <c r="M116"/>
  <c r="L116"/>
  <c r="K116"/>
  <c r="J116"/>
  <c r="I116"/>
  <c r="H116"/>
  <c r="G116"/>
  <c r="F116"/>
  <c r="P115"/>
  <c r="O115"/>
  <c r="N115"/>
  <c r="M115"/>
  <c r="L115"/>
  <c r="K115"/>
  <c r="J115"/>
  <c r="I115"/>
  <c r="H115"/>
  <c r="G115"/>
  <c r="F115"/>
  <c r="P114"/>
  <c r="O114"/>
  <c r="N114"/>
  <c r="M114"/>
  <c r="L114"/>
  <c r="K114"/>
  <c r="J114"/>
  <c r="I114"/>
  <c r="H114"/>
  <c r="G114"/>
  <c r="F114"/>
  <c r="P113"/>
  <c r="O113"/>
  <c r="N113"/>
  <c r="M113"/>
  <c r="L113"/>
  <c r="K113"/>
  <c r="J113"/>
  <c r="I113"/>
  <c r="H113"/>
  <c r="G113"/>
  <c r="F113"/>
  <c r="P112"/>
  <c r="O112"/>
  <c r="N112"/>
  <c r="M112"/>
  <c r="L112"/>
  <c r="K112"/>
  <c r="J112"/>
  <c r="I112"/>
  <c r="H112"/>
  <c r="G112"/>
  <c r="F112"/>
  <c r="P111"/>
  <c r="O111"/>
  <c r="N111"/>
  <c r="M111"/>
  <c r="L111"/>
  <c r="K111"/>
  <c r="J111"/>
  <c r="I111"/>
  <c r="H111"/>
  <c r="G111"/>
  <c r="F111"/>
  <c r="P110"/>
  <c r="O110"/>
  <c r="N110"/>
  <c r="M110"/>
  <c r="L110"/>
  <c r="K110"/>
  <c r="J110"/>
  <c r="I110"/>
  <c r="H110"/>
  <c r="G110"/>
  <c r="F110"/>
  <c r="P109"/>
  <c r="O109"/>
  <c r="N109"/>
  <c r="M109"/>
  <c r="L109"/>
  <c r="K109"/>
  <c r="J109"/>
  <c r="I109"/>
  <c r="H109"/>
  <c r="G109"/>
  <c r="F109"/>
  <c r="P108"/>
  <c r="O108"/>
  <c r="N108"/>
  <c r="M108"/>
  <c r="L108"/>
  <c r="K108"/>
  <c r="J108"/>
  <c r="I108"/>
  <c r="H108"/>
  <c r="G108"/>
  <c r="F108"/>
  <c r="P107"/>
  <c r="O107"/>
  <c r="N107"/>
  <c r="M107"/>
  <c r="L107"/>
  <c r="K107"/>
  <c r="J107"/>
  <c r="I107"/>
  <c r="H107"/>
  <c r="G107"/>
  <c r="F107"/>
  <c r="P106"/>
  <c r="O106"/>
  <c r="N106"/>
  <c r="M106"/>
  <c r="L106"/>
  <c r="K106"/>
  <c r="J106"/>
  <c r="I106"/>
  <c r="H106"/>
  <c r="G106"/>
  <c r="F106"/>
  <c r="P105"/>
  <c r="O105"/>
  <c r="N105"/>
  <c r="M105"/>
  <c r="L105"/>
  <c r="K105"/>
  <c r="J105"/>
  <c r="I105"/>
  <c r="H105"/>
  <c r="G105"/>
  <c r="F105"/>
  <c r="P104"/>
  <c r="O104"/>
  <c r="N104"/>
  <c r="M104"/>
  <c r="L104"/>
  <c r="K104"/>
  <c r="J104"/>
  <c r="I104"/>
  <c r="H104"/>
  <c r="G104"/>
  <c r="F104"/>
  <c r="P103"/>
  <c r="O103"/>
  <c r="N103"/>
  <c r="M103"/>
  <c r="L103"/>
  <c r="K103"/>
  <c r="J103"/>
  <c r="I103"/>
  <c r="H103"/>
  <c r="G103"/>
  <c r="F103"/>
  <c r="P102"/>
  <c r="O102"/>
  <c r="N102"/>
  <c r="M102"/>
  <c r="L102"/>
  <c r="K102"/>
  <c r="J102"/>
  <c r="I102"/>
  <c r="H102"/>
  <c r="G102"/>
  <c r="F102"/>
  <c r="P101"/>
  <c r="O101"/>
  <c r="N101"/>
  <c r="M101"/>
  <c r="L101"/>
  <c r="K101"/>
  <c r="J101"/>
  <c r="I101"/>
  <c r="H101"/>
  <c r="G101"/>
  <c r="F101"/>
  <c r="P100"/>
  <c r="O100"/>
  <c r="N100"/>
  <c r="M100"/>
  <c r="L100"/>
  <c r="K100"/>
  <c r="J100"/>
  <c r="I100"/>
  <c r="H100"/>
  <c r="G100"/>
  <c r="F100"/>
  <c r="P99"/>
  <c r="O99"/>
  <c r="N99"/>
  <c r="M99"/>
  <c r="L99"/>
  <c r="K99"/>
  <c r="J99"/>
  <c r="I99"/>
  <c r="H99"/>
  <c r="G99"/>
  <c r="F99"/>
  <c r="P98"/>
  <c r="O98"/>
  <c r="N98"/>
  <c r="M98"/>
  <c r="L98"/>
  <c r="K98"/>
  <c r="J98"/>
  <c r="I98"/>
  <c r="H98"/>
  <c r="G98"/>
  <c r="F98"/>
  <c r="P97"/>
  <c r="O97"/>
  <c r="N97"/>
  <c r="M97"/>
  <c r="L97"/>
  <c r="K97"/>
  <c r="J97"/>
  <c r="I97"/>
  <c r="H97"/>
  <c r="G97"/>
  <c r="F97"/>
  <c r="P96"/>
  <c r="O96"/>
  <c r="N96"/>
  <c r="M96"/>
  <c r="L96"/>
  <c r="K96"/>
  <c r="J96"/>
  <c r="I96"/>
  <c r="H96"/>
  <c r="G96"/>
  <c r="F96"/>
  <c r="P95"/>
  <c r="O95"/>
  <c r="N95"/>
  <c r="M95"/>
  <c r="L95"/>
  <c r="K95"/>
  <c r="J95"/>
  <c r="I95"/>
  <c r="H95"/>
  <c r="G95"/>
  <c r="F95"/>
  <c r="P94"/>
  <c r="O94"/>
  <c r="N94"/>
  <c r="M94"/>
  <c r="L94"/>
  <c r="K94"/>
  <c r="J94"/>
  <c r="I94"/>
  <c r="H94"/>
  <c r="G94"/>
  <c r="F94"/>
  <c r="P93"/>
  <c r="O93"/>
  <c r="N93"/>
  <c r="M93"/>
  <c r="L93"/>
  <c r="K93"/>
  <c r="J93"/>
  <c r="I93"/>
  <c r="H93"/>
  <c r="G93"/>
  <c r="F93"/>
  <c r="P92"/>
  <c r="O92"/>
  <c r="N92"/>
  <c r="M92"/>
  <c r="L92"/>
  <c r="K92"/>
  <c r="J92"/>
  <c r="I92"/>
  <c r="H92"/>
  <c r="G92"/>
  <c r="F92"/>
  <c r="P91"/>
  <c r="O91"/>
  <c r="N91"/>
  <c r="M91"/>
  <c r="L91"/>
  <c r="K91"/>
  <c r="J91"/>
  <c r="I91"/>
  <c r="H91"/>
  <c r="G91"/>
  <c r="F91"/>
  <c r="P90"/>
  <c r="O90"/>
  <c r="N90"/>
  <c r="M90"/>
  <c r="L90"/>
  <c r="K90"/>
  <c r="J90"/>
  <c r="I90"/>
  <c r="H90"/>
  <c r="G90"/>
  <c r="F90"/>
  <c r="P89"/>
  <c r="O89"/>
  <c r="N89"/>
  <c r="M89"/>
  <c r="L89"/>
  <c r="K89"/>
  <c r="J89"/>
  <c r="I89"/>
  <c r="H89"/>
  <c r="G89"/>
  <c r="F89"/>
  <c r="P88"/>
  <c r="O88"/>
  <c r="N88"/>
  <c r="M88"/>
  <c r="L88"/>
  <c r="K88"/>
  <c r="J88"/>
  <c r="I88"/>
  <c r="H88"/>
  <c r="G88"/>
  <c r="F88"/>
  <c r="P87"/>
  <c r="O87"/>
  <c r="N87"/>
  <c r="M87"/>
  <c r="L87"/>
  <c r="K87"/>
  <c r="J87"/>
  <c r="I87"/>
  <c r="H87"/>
  <c r="G87"/>
  <c r="F87"/>
  <c r="P86"/>
  <c r="O86"/>
  <c r="N86"/>
  <c r="M86"/>
  <c r="L86"/>
  <c r="K86"/>
  <c r="J86"/>
  <c r="I86"/>
  <c r="H86"/>
  <c r="G86"/>
  <c r="F86"/>
  <c r="P85"/>
  <c r="O85"/>
  <c r="N85"/>
  <c r="M85"/>
  <c r="L85"/>
  <c r="K85"/>
  <c r="J85"/>
  <c r="I85"/>
  <c r="H85"/>
  <c r="G85"/>
  <c r="F85"/>
  <c r="P84"/>
  <c r="O84"/>
  <c r="N84"/>
  <c r="M84"/>
  <c r="L84"/>
  <c r="K84"/>
  <c r="J84"/>
  <c r="I84"/>
  <c r="H84"/>
  <c r="G84"/>
  <c r="F84"/>
  <c r="P83"/>
  <c r="O83"/>
  <c r="N83"/>
  <c r="M83"/>
  <c r="L83"/>
  <c r="K83"/>
  <c r="J83"/>
  <c r="I83"/>
  <c r="H83"/>
  <c r="G83"/>
  <c r="F83"/>
  <c r="P82"/>
  <c r="O82"/>
  <c r="N82"/>
  <c r="M82"/>
  <c r="L82"/>
  <c r="K82"/>
  <c r="J82"/>
  <c r="I82"/>
  <c r="H82"/>
  <c r="G82"/>
  <c r="F82"/>
  <c r="P81"/>
  <c r="O81"/>
  <c r="N81"/>
  <c r="M81"/>
  <c r="L81"/>
  <c r="K81"/>
  <c r="J81"/>
  <c r="I81"/>
  <c r="H81"/>
  <c r="G81"/>
  <c r="F81"/>
  <c r="P80"/>
  <c r="O80"/>
  <c r="N80"/>
  <c r="M80"/>
  <c r="L80"/>
  <c r="K80"/>
  <c r="J80"/>
  <c r="I80"/>
  <c r="H80"/>
  <c r="G80"/>
  <c r="F80"/>
  <c r="P79"/>
  <c r="O79"/>
  <c r="N79"/>
  <c r="M79"/>
  <c r="L79"/>
  <c r="K79"/>
  <c r="J79"/>
  <c r="I79"/>
  <c r="H79"/>
  <c r="G79"/>
  <c r="F79"/>
  <c r="P78"/>
  <c r="O78"/>
  <c r="N78"/>
  <c r="M78"/>
  <c r="L78"/>
  <c r="K78"/>
  <c r="J78"/>
  <c r="I78"/>
  <c r="H78"/>
  <c r="G78"/>
  <c r="F78"/>
  <c r="P77"/>
  <c r="O77"/>
  <c r="N77"/>
  <c r="M77"/>
  <c r="L77"/>
  <c r="K77"/>
  <c r="J77"/>
  <c r="I77"/>
  <c r="H77"/>
  <c r="G77"/>
  <c r="F77"/>
  <c r="P76"/>
  <c r="O76"/>
  <c r="N76"/>
  <c r="M76"/>
  <c r="L76"/>
  <c r="K76"/>
  <c r="J76"/>
  <c r="I76"/>
  <c r="H76"/>
  <c r="G76"/>
  <c r="F76"/>
  <c r="P75"/>
  <c r="O75"/>
  <c r="N75"/>
  <c r="M75"/>
  <c r="L75"/>
  <c r="K75"/>
  <c r="J75"/>
  <c r="I75"/>
  <c r="H75"/>
  <c r="G75"/>
  <c r="F75"/>
  <c r="P74"/>
  <c r="O74"/>
  <c r="N74"/>
  <c r="M74"/>
  <c r="L74"/>
  <c r="K74"/>
  <c r="J74"/>
  <c r="I74"/>
  <c r="H74"/>
  <c r="G74"/>
  <c r="F74"/>
  <c r="P73"/>
  <c r="O73"/>
  <c r="N73"/>
  <c r="M73"/>
  <c r="L73"/>
  <c r="K73"/>
  <c r="J73"/>
  <c r="I73"/>
  <c r="H73"/>
  <c r="G73"/>
  <c r="F73"/>
  <c r="P72"/>
  <c r="O72"/>
  <c r="N72"/>
  <c r="M72"/>
  <c r="L72"/>
  <c r="K72"/>
  <c r="J72"/>
  <c r="I72"/>
  <c r="H72"/>
  <c r="G72"/>
  <c r="F72"/>
  <c r="P71"/>
  <c r="O71"/>
  <c r="N71"/>
  <c r="M71"/>
  <c r="L71"/>
  <c r="K71"/>
  <c r="J71"/>
  <c r="I71"/>
  <c r="H71"/>
  <c r="G71"/>
  <c r="F71"/>
  <c r="P70"/>
  <c r="O70"/>
  <c r="N70"/>
  <c r="M70"/>
  <c r="L70"/>
  <c r="K70"/>
  <c r="J70"/>
  <c r="I70"/>
  <c r="H70"/>
  <c r="G70"/>
  <c r="F70"/>
  <c r="P69"/>
  <c r="O69"/>
  <c r="N69"/>
  <c r="M69"/>
  <c r="L69"/>
  <c r="K69"/>
  <c r="J69"/>
  <c r="I69"/>
  <c r="H69"/>
  <c r="G69"/>
  <c r="F69"/>
  <c r="P68"/>
  <c r="O68"/>
  <c r="N68"/>
  <c r="M68"/>
  <c r="L68"/>
  <c r="K68"/>
  <c r="J68"/>
  <c r="I68"/>
  <c r="H68"/>
  <c r="G68"/>
  <c r="F68"/>
  <c r="P67"/>
  <c r="O67"/>
  <c r="N67"/>
  <c r="M67"/>
  <c r="L67"/>
  <c r="K67"/>
  <c r="J67"/>
  <c r="I67"/>
  <c r="H67"/>
  <c r="G67"/>
  <c r="F67"/>
  <c r="P66"/>
  <c r="O66"/>
  <c r="N66"/>
  <c r="M66"/>
  <c r="L66"/>
  <c r="K66"/>
  <c r="J66"/>
  <c r="I66"/>
  <c r="H66"/>
  <c r="G66"/>
  <c r="F66"/>
  <c r="P65"/>
  <c r="O65"/>
  <c r="N65"/>
  <c r="M65"/>
  <c r="L65"/>
  <c r="K65"/>
  <c r="J65"/>
  <c r="I65"/>
  <c r="H65"/>
  <c r="G65"/>
  <c r="F65"/>
  <c r="P64"/>
  <c r="O64"/>
  <c r="N64"/>
  <c r="M64"/>
  <c r="L64"/>
  <c r="K64"/>
  <c r="J64"/>
  <c r="I64"/>
  <c r="H64"/>
  <c r="G64"/>
  <c r="F64"/>
  <c r="P63"/>
  <c r="O63"/>
  <c r="N63"/>
  <c r="M63"/>
  <c r="L63"/>
  <c r="K63"/>
  <c r="J63"/>
  <c r="I63"/>
  <c r="H63"/>
  <c r="G63"/>
  <c r="F63"/>
  <c r="P62"/>
  <c r="O62"/>
  <c r="N62"/>
  <c r="M62"/>
  <c r="L62"/>
  <c r="K62"/>
  <c r="J62"/>
  <c r="I62"/>
  <c r="H62"/>
  <c r="G62"/>
  <c r="F62"/>
  <c r="P61"/>
  <c r="O61"/>
  <c r="N61"/>
  <c r="M61"/>
  <c r="L61"/>
  <c r="K61"/>
  <c r="J61"/>
  <c r="I61"/>
  <c r="H61"/>
  <c r="G61"/>
  <c r="F61"/>
  <c r="P60"/>
  <c r="O60"/>
  <c r="N60"/>
  <c r="M60"/>
  <c r="L60"/>
  <c r="K60"/>
  <c r="J60"/>
  <c r="I60"/>
  <c r="H60"/>
  <c r="G60"/>
  <c r="F60"/>
  <c r="P59"/>
  <c r="O59"/>
  <c r="N59"/>
  <c r="M59"/>
  <c r="L59"/>
  <c r="K59"/>
  <c r="J59"/>
  <c r="I59"/>
  <c r="H59"/>
  <c r="G59"/>
  <c r="F59"/>
  <c r="P58"/>
  <c r="O58"/>
  <c r="N58"/>
  <c r="M58"/>
  <c r="L58"/>
  <c r="K58"/>
  <c r="J58"/>
  <c r="I58"/>
  <c r="H58"/>
  <c r="G58"/>
  <c r="F58"/>
  <c r="P57"/>
  <c r="O57"/>
  <c r="N57"/>
  <c r="M57"/>
  <c r="L57"/>
  <c r="K57"/>
  <c r="J57"/>
  <c r="I57"/>
  <c r="H57"/>
  <c r="G57"/>
  <c r="F57"/>
  <c r="P56"/>
  <c r="O56"/>
  <c r="N56"/>
  <c r="M56"/>
  <c r="L56"/>
  <c r="K56"/>
  <c r="J56"/>
  <c r="I56"/>
  <c r="H56"/>
  <c r="G56"/>
  <c r="F56"/>
  <c r="P55"/>
  <c r="O55"/>
  <c r="N55"/>
  <c r="M55"/>
  <c r="L55"/>
  <c r="K55"/>
  <c r="J55"/>
  <c r="I55"/>
  <c r="H55"/>
  <c r="G55"/>
  <c r="F55"/>
  <c r="P54"/>
  <c r="O54"/>
  <c r="N54"/>
  <c r="M54"/>
  <c r="L54"/>
  <c r="K54"/>
  <c r="J54"/>
  <c r="I54"/>
  <c r="H54"/>
  <c r="G54"/>
  <c r="F54"/>
  <c r="P53"/>
  <c r="O53"/>
  <c r="N53"/>
  <c r="M53"/>
  <c r="L53"/>
  <c r="K53"/>
  <c r="J53"/>
  <c r="I53"/>
  <c r="H53"/>
  <c r="G53"/>
  <c r="F53"/>
  <c r="P52"/>
  <c r="O52"/>
  <c r="N52"/>
  <c r="M52"/>
  <c r="L52"/>
  <c r="K52"/>
  <c r="J52"/>
  <c r="I52"/>
  <c r="H52"/>
  <c r="G52"/>
  <c r="F52"/>
  <c r="P51"/>
  <c r="O51"/>
  <c r="N51"/>
  <c r="M51"/>
  <c r="L51"/>
  <c r="K51"/>
  <c r="J51"/>
  <c r="I51"/>
  <c r="H51"/>
  <c r="G51"/>
  <c r="F51"/>
  <c r="P50"/>
  <c r="O50"/>
  <c r="N50"/>
  <c r="M50"/>
  <c r="L50"/>
  <c r="K50"/>
  <c r="J50"/>
  <c r="I50"/>
  <c r="H50"/>
  <c r="G50"/>
  <c r="F50"/>
  <c r="P49"/>
  <c r="O49"/>
  <c r="N49"/>
  <c r="M49"/>
  <c r="L49"/>
  <c r="K49"/>
  <c r="J49"/>
  <c r="I49"/>
  <c r="H49"/>
  <c r="G49"/>
  <c r="F49"/>
  <c r="P48"/>
  <c r="O48"/>
  <c r="N48"/>
  <c r="M48"/>
  <c r="L48"/>
  <c r="K48"/>
  <c r="J48"/>
  <c r="I48"/>
  <c r="H48"/>
  <c r="G48"/>
  <c r="F48"/>
  <c r="P47"/>
  <c r="O47"/>
  <c r="N47"/>
  <c r="M47"/>
  <c r="L47"/>
  <c r="K47"/>
  <c r="J47"/>
  <c r="I47"/>
  <c r="H47"/>
  <c r="G47"/>
  <c r="F47"/>
  <c r="P46"/>
  <c r="O46"/>
  <c r="N46"/>
  <c r="M46"/>
  <c r="L46"/>
  <c r="K46"/>
  <c r="J46"/>
  <c r="I46"/>
  <c r="H46"/>
  <c r="G46"/>
  <c r="F46"/>
  <c r="P45"/>
  <c r="O45"/>
  <c r="N45"/>
  <c r="M45"/>
  <c r="L45"/>
  <c r="K45"/>
  <c r="J45"/>
  <c r="I45"/>
  <c r="H45"/>
  <c r="G45"/>
  <c r="F45"/>
  <c r="P44"/>
  <c r="O44"/>
  <c r="N44"/>
  <c r="M44"/>
  <c r="L44"/>
  <c r="K44"/>
  <c r="J44"/>
  <c r="I44"/>
  <c r="H44"/>
  <c r="G44"/>
  <c r="F44"/>
  <c r="P43"/>
  <c r="O43"/>
  <c r="N43"/>
  <c r="M43"/>
  <c r="L43"/>
  <c r="K43"/>
  <c r="J43"/>
  <c r="I43"/>
  <c r="H43"/>
  <c r="G43"/>
  <c r="F43"/>
  <c r="P42"/>
  <c r="O42"/>
  <c r="N42"/>
  <c r="M42"/>
  <c r="L42"/>
  <c r="K42"/>
  <c r="J42"/>
  <c r="I42"/>
  <c r="H42"/>
  <c r="G42"/>
  <c r="F42"/>
  <c r="P41"/>
  <c r="O41"/>
  <c r="N41"/>
  <c r="M41"/>
  <c r="L41"/>
  <c r="K41"/>
  <c r="J41"/>
  <c r="I41"/>
  <c r="H41"/>
  <c r="G41"/>
  <c r="F41"/>
  <c r="P40"/>
  <c r="O40"/>
  <c r="N40"/>
  <c r="M40"/>
  <c r="L40"/>
  <c r="K40"/>
  <c r="J40"/>
  <c r="I40"/>
  <c r="H40"/>
  <c r="G40"/>
  <c r="F40"/>
  <c r="P39"/>
  <c r="O39"/>
  <c r="N39"/>
  <c r="M39"/>
  <c r="L39"/>
  <c r="K39"/>
  <c r="J39"/>
  <c r="I39"/>
  <c r="H39"/>
  <c r="G39"/>
  <c r="F39"/>
  <c r="P38"/>
  <c r="O38"/>
  <c r="N38"/>
  <c r="M38"/>
  <c r="L38"/>
  <c r="K38"/>
  <c r="J38"/>
  <c r="I38"/>
  <c r="H38"/>
  <c r="G38"/>
  <c r="F38"/>
  <c r="P37"/>
  <c r="O37"/>
  <c r="N37"/>
  <c r="M37"/>
  <c r="L37"/>
  <c r="K37"/>
  <c r="J37"/>
  <c r="I37"/>
  <c r="H37"/>
  <c r="G37"/>
  <c r="F37"/>
  <c r="P36"/>
  <c r="O36"/>
  <c r="N36"/>
  <c r="M36"/>
  <c r="L36"/>
  <c r="K36"/>
  <c r="J36"/>
  <c r="I36"/>
  <c r="H36"/>
  <c r="G36"/>
  <c r="F36"/>
  <c r="P35"/>
  <c r="O35"/>
  <c r="N35"/>
  <c r="M35"/>
  <c r="L35"/>
  <c r="K35"/>
  <c r="J35"/>
  <c r="I35"/>
  <c r="H35"/>
  <c r="G35"/>
  <c r="F35"/>
  <c r="P34"/>
  <c r="O34"/>
  <c r="N34"/>
  <c r="M34"/>
  <c r="L34"/>
  <c r="K34"/>
  <c r="J34"/>
  <c r="I34"/>
  <c r="H34"/>
  <c r="G34"/>
  <c r="F34"/>
  <c r="P33"/>
  <c r="O33"/>
  <c r="N33"/>
  <c r="M33"/>
  <c r="L33"/>
  <c r="K33"/>
  <c r="J33"/>
  <c r="I33"/>
  <c r="H33"/>
  <c r="G33"/>
  <c r="F33"/>
  <c r="P32"/>
  <c r="O32"/>
  <c r="N32"/>
  <c r="M32"/>
  <c r="L32"/>
  <c r="K32"/>
  <c r="J32"/>
  <c r="I32"/>
  <c r="H32"/>
  <c r="G32"/>
  <c r="F32"/>
  <c r="P31"/>
  <c r="O31"/>
  <c r="N31"/>
  <c r="M31"/>
  <c r="L31"/>
  <c r="K31"/>
  <c r="J31"/>
  <c r="I31"/>
  <c r="H31"/>
  <c r="G31"/>
  <c r="F31"/>
  <c r="P30"/>
  <c r="O30"/>
  <c r="N30"/>
  <c r="M30"/>
  <c r="L30"/>
  <c r="K30"/>
  <c r="J30"/>
  <c r="I30"/>
  <c r="H30"/>
  <c r="G30"/>
  <c r="F30"/>
  <c r="P29"/>
  <c r="O29"/>
  <c r="N29"/>
  <c r="M29"/>
  <c r="L29"/>
  <c r="K29"/>
  <c r="J29"/>
  <c r="I29"/>
  <c r="H29"/>
  <c r="G29"/>
  <c r="F29"/>
  <c r="P28"/>
  <c r="O28"/>
  <c r="N28"/>
  <c r="M28"/>
  <c r="L28"/>
  <c r="K28"/>
  <c r="J28"/>
  <c r="I28"/>
  <c r="H28"/>
  <c r="G28"/>
  <c r="F28"/>
  <c r="P27"/>
  <c r="O27"/>
  <c r="N27"/>
  <c r="M27"/>
  <c r="L27"/>
  <c r="K27"/>
  <c r="J27"/>
  <c r="I27"/>
  <c r="H27"/>
  <c r="G27"/>
  <c r="F27"/>
  <c r="P26"/>
  <c r="O26"/>
  <c r="N26"/>
  <c r="M26"/>
  <c r="L26"/>
  <c r="K26"/>
  <c r="J26"/>
  <c r="I26"/>
  <c r="H26"/>
  <c r="G26"/>
  <c r="F26"/>
  <c r="P25"/>
  <c r="O25"/>
  <c r="N25"/>
  <c r="M25"/>
  <c r="L25"/>
  <c r="K25"/>
  <c r="J25"/>
  <c r="I25"/>
  <c r="H25"/>
  <c r="G25"/>
  <c r="F25"/>
  <c r="P24"/>
  <c r="O24"/>
  <c r="N24"/>
  <c r="M24"/>
  <c r="L24"/>
  <c r="K24"/>
  <c r="J24"/>
  <c r="I24"/>
  <c r="H24"/>
  <c r="G24"/>
  <c r="F24"/>
  <c r="P23"/>
  <c r="O23"/>
  <c r="N23"/>
  <c r="M23"/>
  <c r="L23"/>
  <c r="K23"/>
  <c r="J23"/>
  <c r="I23"/>
  <c r="H23"/>
  <c r="G23"/>
  <c r="F23"/>
  <c r="P22"/>
  <c r="O22"/>
  <c r="N22"/>
  <c r="M22"/>
  <c r="L22"/>
  <c r="K22"/>
  <c r="J22"/>
  <c r="I22"/>
  <c r="H22"/>
  <c r="G22"/>
  <c r="F22"/>
  <c r="P21"/>
  <c r="O21"/>
  <c r="N21"/>
  <c r="M21"/>
  <c r="L21"/>
  <c r="K21"/>
  <c r="J21"/>
  <c r="I21"/>
  <c r="H21"/>
  <c r="G21"/>
  <c r="F21"/>
  <c r="P20"/>
  <c r="O20"/>
  <c r="N20"/>
  <c r="M20"/>
  <c r="L20"/>
  <c r="K20"/>
  <c r="J20"/>
  <c r="I20"/>
  <c r="H20"/>
  <c r="G20"/>
  <c r="F20"/>
  <c r="X19"/>
  <c r="P19"/>
  <c r="O19"/>
  <c r="N19"/>
  <c r="M19"/>
  <c r="L19"/>
  <c r="K19"/>
  <c r="J19"/>
  <c r="I19"/>
  <c r="H19"/>
  <c r="G19"/>
  <c r="F19"/>
  <c r="X18"/>
  <c r="P18"/>
  <c r="O18"/>
  <c r="N18"/>
  <c r="M18"/>
  <c r="L18"/>
  <c r="K18"/>
  <c r="J18"/>
  <c r="I18"/>
  <c r="H18"/>
  <c r="G18"/>
  <c r="F18"/>
  <c r="X17"/>
  <c r="P17"/>
  <c r="O17"/>
  <c r="N17"/>
  <c r="M17"/>
  <c r="L17"/>
  <c r="K17"/>
  <c r="J17"/>
  <c r="I17"/>
  <c r="H17"/>
  <c r="G17"/>
  <c r="F17"/>
  <c r="X16"/>
  <c r="P16"/>
  <c r="O16"/>
  <c r="N16"/>
  <c r="M16"/>
  <c r="L16"/>
  <c r="K16"/>
  <c r="J16"/>
  <c r="I16"/>
  <c r="H16"/>
  <c r="G16"/>
  <c r="F16"/>
  <c r="X15"/>
  <c r="P15"/>
  <c r="O15"/>
  <c r="N15"/>
  <c r="M15"/>
  <c r="L15"/>
  <c r="K15"/>
  <c r="J15"/>
  <c r="I15"/>
  <c r="H15"/>
  <c r="G15"/>
  <c r="F15"/>
  <c r="X14"/>
  <c r="P14"/>
  <c r="O14"/>
  <c r="N14"/>
  <c r="M14"/>
  <c r="L14"/>
  <c r="K14"/>
  <c r="J14"/>
  <c r="I14"/>
  <c r="H14"/>
  <c r="G14"/>
  <c r="F14"/>
  <c r="X13"/>
  <c r="P13"/>
  <c r="O13"/>
  <c r="N13"/>
  <c r="M13"/>
  <c r="L13"/>
  <c r="K13"/>
  <c r="J13"/>
  <c r="I13"/>
  <c r="H13"/>
  <c r="G13"/>
  <c r="F13"/>
  <c r="X12"/>
  <c r="P12"/>
  <c r="O12"/>
  <c r="N12"/>
  <c r="M12"/>
  <c r="L12"/>
  <c r="K12"/>
  <c r="J12"/>
  <c r="I12"/>
  <c r="H12"/>
  <c r="G12"/>
  <c r="F12"/>
  <c r="X11"/>
  <c r="P11"/>
  <c r="O11"/>
  <c r="N11"/>
  <c r="M11"/>
  <c r="L11"/>
  <c r="K11"/>
  <c r="J11"/>
  <c r="I11"/>
  <c r="H11"/>
  <c r="G11"/>
  <c r="F11"/>
  <c r="X10"/>
  <c r="P10"/>
  <c r="O10"/>
  <c r="N10"/>
  <c r="M10"/>
  <c r="L10"/>
  <c r="K10"/>
  <c r="J10"/>
  <c r="I10"/>
  <c r="H10"/>
  <c r="G10"/>
  <c r="F10"/>
  <c r="X9"/>
  <c r="P9"/>
  <c r="O9"/>
  <c r="N9"/>
  <c r="M9"/>
  <c r="L9"/>
  <c r="K9"/>
  <c r="J9"/>
  <c r="I9"/>
  <c r="H9"/>
  <c r="G9"/>
  <c r="F9"/>
  <c r="X8"/>
  <c r="P8"/>
  <c r="O8"/>
  <c r="N8"/>
  <c r="M8"/>
  <c r="L8"/>
  <c r="K8"/>
  <c r="J8"/>
  <c r="I8"/>
  <c r="H8"/>
  <c r="G8"/>
  <c r="F8"/>
  <c r="X7"/>
  <c r="P7"/>
  <c r="O7"/>
  <c r="N7"/>
  <c r="M7"/>
  <c r="L7"/>
  <c r="K7"/>
  <c r="J7"/>
  <c r="I7"/>
  <c r="H7"/>
  <c r="G7"/>
  <c r="F7"/>
  <c r="X6"/>
  <c r="P6"/>
  <c r="O6"/>
  <c r="N6"/>
  <c r="M6"/>
  <c r="L6"/>
  <c r="K6"/>
  <c r="J6"/>
  <c r="I6"/>
  <c r="H6"/>
  <c r="G6"/>
  <c r="F6"/>
  <c r="X5"/>
  <c r="P5"/>
  <c r="O5"/>
  <c r="N5"/>
  <c r="M5"/>
  <c r="L5"/>
  <c r="K5"/>
  <c r="J5"/>
  <c r="I5"/>
  <c r="H5"/>
  <c r="G5"/>
  <c r="F5"/>
  <c r="X4"/>
  <c r="P4"/>
  <c r="O4"/>
  <c r="N4"/>
  <c r="M4"/>
  <c r="L4"/>
  <c r="K4"/>
  <c r="J4"/>
  <c r="I4"/>
  <c r="H4"/>
  <c r="G4"/>
  <c r="F4"/>
  <c r="X3"/>
  <c r="P3"/>
  <c r="O3"/>
  <c r="N3"/>
  <c r="M3"/>
  <c r="L3"/>
  <c r="K3"/>
  <c r="J3"/>
  <c r="I3"/>
  <c r="H3"/>
  <c r="G3"/>
  <c r="F3"/>
  <c r="X2"/>
  <c r="P2"/>
  <c r="O2"/>
  <c r="N2"/>
  <c r="M2"/>
  <c r="L2"/>
  <c r="K2"/>
  <c r="J2"/>
  <c r="I2"/>
  <c r="H2"/>
  <c r="G2"/>
  <c r="F2"/>
  <c r="C289"/>
  <c r="C301" s="1"/>
  <c r="C313" s="1"/>
  <c r="C288"/>
  <c r="C300" s="1"/>
  <c r="C312" s="1"/>
  <c r="C287"/>
  <c r="C299" s="1"/>
  <c r="C311" s="1"/>
  <c r="C286"/>
  <c r="C298" s="1"/>
  <c r="C310" s="1"/>
  <c r="C285"/>
  <c r="C297" s="1"/>
  <c r="C309" s="1"/>
  <c r="C284"/>
  <c r="C296" s="1"/>
  <c r="C308" s="1"/>
  <c r="C283"/>
  <c r="C295" s="1"/>
  <c r="C307" s="1"/>
  <c r="C282"/>
  <c r="C294" s="1"/>
  <c r="C306" s="1"/>
  <c r="C281"/>
  <c r="C293" s="1"/>
  <c r="C305" s="1"/>
  <c r="C280"/>
  <c r="C292" s="1"/>
  <c r="C304" s="1"/>
  <c r="C279"/>
  <c r="C291" s="1"/>
  <c r="C303" s="1"/>
  <c r="C278"/>
  <c r="C290" s="1"/>
  <c r="C302" s="1"/>
  <c r="F112" i="5"/>
  <c r="F111"/>
  <c r="F110"/>
  <c r="B86" i="21" s="1"/>
  <c r="F109" i="5"/>
  <c r="B85" i="21" s="1"/>
  <c r="F108" i="5"/>
  <c r="F107"/>
  <c r="B83" i="21" s="1"/>
  <c r="F106" i="5"/>
  <c r="B82" i="21" s="1"/>
  <c r="AM279" i="13"/>
  <c r="T279" i="6" s="1"/>
  <c r="AK279" i="13"/>
  <c r="R279" i="6" s="1"/>
  <c r="U279"/>
  <c r="AM275" i="13"/>
  <c r="T275" i="6" s="1"/>
  <c r="AM276" i="13"/>
  <c r="T276" i="6" s="1"/>
  <c r="AM277" i="13"/>
  <c r="T277" i="6" s="1"/>
  <c r="AK275" i="13"/>
  <c r="R275" i="6" s="1"/>
  <c r="AK276" i="13"/>
  <c r="R276" i="6" s="1"/>
  <c r="AK277" i="13"/>
  <c r="R277" i="6" s="1"/>
  <c r="AK278" i="13"/>
  <c r="R278" i="6" s="1"/>
  <c r="U277"/>
  <c r="B289" i="13"/>
  <c r="B301" s="1"/>
  <c r="B288"/>
  <c r="B300" s="1"/>
  <c r="B287"/>
  <c r="B299" s="1"/>
  <c r="B286"/>
  <c r="B298" s="1"/>
  <c r="B285"/>
  <c r="B297" s="1"/>
  <c r="B284"/>
  <c r="B296" s="1"/>
  <c r="B283"/>
  <c r="B295" s="1"/>
  <c r="B282"/>
  <c r="B294" s="1"/>
  <c r="B281"/>
  <c r="B293" s="1"/>
  <c r="B280"/>
  <c r="B292" s="1"/>
  <c r="B279"/>
  <c r="B291" s="1"/>
  <c r="B278"/>
  <c r="B290" s="1"/>
  <c r="AM274"/>
  <c r="T274" i="6" s="1"/>
  <c r="AK274" i="13"/>
  <c r="R274" i="6" s="1"/>
  <c r="W273"/>
  <c r="V273"/>
  <c r="U273"/>
  <c r="AM273" i="13"/>
  <c r="T273" i="6" s="1"/>
  <c r="AL273" i="13"/>
  <c r="S273" i="6" s="1"/>
  <c r="AK273" i="13"/>
  <c r="R273" i="6" s="1"/>
  <c r="W272"/>
  <c r="V272"/>
  <c r="AM272" i="13"/>
  <c r="T272" i="6" s="1"/>
  <c r="AL272" i="13"/>
  <c r="S272" i="6" s="1"/>
  <c r="AK272" i="13"/>
  <c r="R272" i="6" s="1"/>
  <c r="W271"/>
  <c r="U271"/>
  <c r="AM271" i="13"/>
  <c r="T271" i="6" s="1"/>
  <c r="AL271" i="13"/>
  <c r="S271" i="6" s="1"/>
  <c r="AK271" i="13"/>
  <c r="R271" i="6" s="1"/>
  <c r="W270"/>
  <c r="V270"/>
  <c r="U270"/>
  <c r="AM270" i="13"/>
  <c r="T270" i="6" s="1"/>
  <c r="AL270" i="13"/>
  <c r="S270" i="6" s="1"/>
  <c r="AK270" i="13"/>
  <c r="R270" i="6" s="1"/>
  <c r="W269"/>
  <c r="V269"/>
  <c r="U269"/>
  <c r="AM269" i="13"/>
  <c r="T269" i="6" s="1"/>
  <c r="AL269" i="13"/>
  <c r="S269" i="6" s="1"/>
  <c r="AK269" i="13"/>
  <c r="R269" i="6" s="1"/>
  <c r="W268"/>
  <c r="V268"/>
  <c r="U268"/>
  <c r="AM268" i="13"/>
  <c r="T268" i="6" s="1"/>
  <c r="AL268" i="13"/>
  <c r="S268" i="6" s="1"/>
  <c r="AK268" i="13"/>
  <c r="R268" i="6" s="1"/>
  <c r="W267"/>
  <c r="V267"/>
  <c r="U267"/>
  <c r="AM267" i="13"/>
  <c r="T267" i="6" s="1"/>
  <c r="AL267" i="13"/>
  <c r="S267" i="6" s="1"/>
  <c r="AK267" i="13"/>
  <c r="R267" i="6" s="1"/>
  <c r="W266"/>
  <c r="V266"/>
  <c r="AM266" i="13"/>
  <c r="T266" i="6" s="1"/>
  <c r="AL266" i="13"/>
  <c r="S266" i="6" s="1"/>
  <c r="AK266" i="13"/>
  <c r="R266" i="6" s="1"/>
  <c r="W265"/>
  <c r="V265"/>
  <c r="U265"/>
  <c r="AM265" i="13"/>
  <c r="T265" i="6" s="1"/>
  <c r="AL265" i="13"/>
  <c r="S265" i="6" s="1"/>
  <c r="AK265" i="13"/>
  <c r="R265" i="6" s="1"/>
  <c r="W264"/>
  <c r="V264"/>
  <c r="U264"/>
  <c r="AM264" i="13"/>
  <c r="T264" i="6" s="1"/>
  <c r="AL264" i="13"/>
  <c r="S264" i="6" s="1"/>
  <c r="AK264" i="13"/>
  <c r="R264" i="6" s="1"/>
  <c r="W263"/>
  <c r="V263"/>
  <c r="U263"/>
  <c r="AM263" i="13"/>
  <c r="T263" i="6" s="1"/>
  <c r="AL263" i="13"/>
  <c r="S263" i="6" s="1"/>
  <c r="AK263" i="13"/>
  <c r="R263" i="6" s="1"/>
  <c r="W262"/>
  <c r="V262"/>
  <c r="U262"/>
  <c r="AM262" i="13"/>
  <c r="T262" i="6" s="1"/>
  <c r="AL262" i="13"/>
  <c r="S262" i="6" s="1"/>
  <c r="AK262" i="13"/>
  <c r="R262" i="6" s="1"/>
  <c r="W261"/>
  <c r="V261"/>
  <c r="U261"/>
  <c r="AM261" i="13"/>
  <c r="T261" i="6" s="1"/>
  <c r="AL261" i="13"/>
  <c r="S261" i="6" s="1"/>
  <c r="AK261" i="13"/>
  <c r="R261" i="6" s="1"/>
  <c r="W260"/>
  <c r="V260"/>
  <c r="AM260" i="13"/>
  <c r="T260" i="6" s="1"/>
  <c r="AL260" i="13"/>
  <c r="S260" i="6" s="1"/>
  <c r="AK260" i="13"/>
  <c r="R260" i="6" s="1"/>
  <c r="W259"/>
  <c r="V259"/>
  <c r="U259"/>
  <c r="AM259" i="13"/>
  <c r="T259" i="6" s="1"/>
  <c r="AL259" i="13"/>
  <c r="S259" i="6" s="1"/>
  <c r="AK259" i="13"/>
  <c r="R259" i="6" s="1"/>
  <c r="W258"/>
  <c r="V258"/>
  <c r="U258"/>
  <c r="AM258" i="13"/>
  <c r="T258" i="6" s="1"/>
  <c r="AL258" i="13"/>
  <c r="S258" i="6" s="1"/>
  <c r="AK258" i="13"/>
  <c r="R258" i="6" s="1"/>
  <c r="W257"/>
  <c r="V257"/>
  <c r="U257"/>
  <c r="AM257" i="13"/>
  <c r="T257" i="6" s="1"/>
  <c r="AL257" i="13"/>
  <c r="S257" i="6" s="1"/>
  <c r="AK257" i="13"/>
  <c r="R257" i="6" s="1"/>
  <c r="W256"/>
  <c r="V256"/>
  <c r="AM256" i="13"/>
  <c r="T256" i="6" s="1"/>
  <c r="AL256" i="13"/>
  <c r="S256" i="6" s="1"/>
  <c r="AK256" i="13"/>
  <c r="R256" i="6" s="1"/>
  <c r="W255"/>
  <c r="V255"/>
  <c r="U255"/>
  <c r="AM255" i="13"/>
  <c r="T255" i="6" s="1"/>
  <c r="AL255" i="13"/>
  <c r="S255" i="6" s="1"/>
  <c r="AK255" i="13"/>
  <c r="R255" i="6" s="1"/>
  <c r="W254"/>
  <c r="V254"/>
  <c r="U254"/>
  <c r="AM254" i="13"/>
  <c r="T254" i="6" s="1"/>
  <c r="AL254" i="13"/>
  <c r="S254" i="6" s="1"/>
  <c r="AK254" i="13"/>
  <c r="R254" i="6" s="1"/>
  <c r="W253"/>
  <c r="V253"/>
  <c r="U253"/>
  <c r="AM253" i="13"/>
  <c r="T253" i="6" s="1"/>
  <c r="AL253" i="13"/>
  <c r="S253" i="6" s="1"/>
  <c r="AK253" i="13"/>
  <c r="R253" i="6" s="1"/>
  <c r="W252"/>
  <c r="V252"/>
  <c r="AM252" i="13"/>
  <c r="T252" i="6" s="1"/>
  <c r="AL252" i="13"/>
  <c r="S252" i="6" s="1"/>
  <c r="AK252" i="13"/>
  <c r="R252" i="6" s="1"/>
  <c r="W251"/>
  <c r="V251"/>
  <c r="U251"/>
  <c r="AM251" i="13"/>
  <c r="T251" i="6" s="1"/>
  <c r="AL251" i="13"/>
  <c r="S251" i="6" s="1"/>
  <c r="AK251" i="13"/>
  <c r="R251" i="6" s="1"/>
  <c r="W250"/>
  <c r="V250"/>
  <c r="U250"/>
  <c r="AM250" i="13"/>
  <c r="T250" i="6" s="1"/>
  <c r="AL250" i="13"/>
  <c r="S250" i="6" s="1"/>
  <c r="AK250" i="13"/>
  <c r="R250" i="6" s="1"/>
  <c r="W249"/>
  <c r="V249"/>
  <c r="U249"/>
  <c r="AM249" i="13"/>
  <c r="T249" i="6" s="1"/>
  <c r="AL249" i="13"/>
  <c r="S249" i="6" s="1"/>
  <c r="AK249" i="13"/>
  <c r="R249" i="6" s="1"/>
  <c r="W248"/>
  <c r="AM248" i="13"/>
  <c r="T248" i="6" s="1"/>
  <c r="AL248" i="13"/>
  <c r="S248" i="6" s="1"/>
  <c r="AK248" i="13"/>
  <c r="R248" i="6" s="1"/>
  <c r="W247"/>
  <c r="U247"/>
  <c r="AM247" i="13"/>
  <c r="T247" i="6" s="1"/>
  <c r="AL247" i="13"/>
  <c r="S247" i="6" s="1"/>
  <c r="AK247" i="13"/>
  <c r="R247" i="6" s="1"/>
  <c r="W246"/>
  <c r="V246"/>
  <c r="U246"/>
  <c r="AM246" i="13"/>
  <c r="T246" i="6" s="1"/>
  <c r="AL246" i="13"/>
  <c r="S246" i="6" s="1"/>
  <c r="AK246" i="13"/>
  <c r="R246" i="6" s="1"/>
  <c r="W245"/>
  <c r="V245"/>
  <c r="U245"/>
  <c r="AM245" i="13"/>
  <c r="T245" i="6" s="1"/>
  <c r="AL245" i="13"/>
  <c r="S245" i="6" s="1"/>
  <c r="AK245" i="13"/>
  <c r="R245" i="6" s="1"/>
  <c r="W244"/>
  <c r="U244"/>
  <c r="AM244" i="13"/>
  <c r="T244" i="6" s="1"/>
  <c r="AL244" i="13"/>
  <c r="S244" i="6" s="1"/>
  <c r="AK244" i="13"/>
  <c r="R244" i="6" s="1"/>
  <c r="W243"/>
  <c r="U243"/>
  <c r="AM243" i="13"/>
  <c r="T243" i="6" s="1"/>
  <c r="AL243" i="13"/>
  <c r="S243" i="6" s="1"/>
  <c r="AK243" i="13"/>
  <c r="R243" i="6" s="1"/>
  <c r="W242"/>
  <c r="V242"/>
  <c r="U242"/>
  <c r="AM242" i="13"/>
  <c r="T242" i="6" s="1"/>
  <c r="AL242" i="13"/>
  <c r="S242" i="6" s="1"/>
  <c r="AK242" i="13"/>
  <c r="R242" i="6" s="1"/>
  <c r="W241"/>
  <c r="V241"/>
  <c r="U241"/>
  <c r="AM241" i="13"/>
  <c r="T241" i="6" s="1"/>
  <c r="AL241" i="13"/>
  <c r="S241" i="6" s="1"/>
  <c r="AK241" i="13"/>
  <c r="R241" i="6" s="1"/>
  <c r="W240"/>
  <c r="V240"/>
  <c r="U240"/>
  <c r="AM240" i="13"/>
  <c r="T240" i="6" s="1"/>
  <c r="AL240" i="13"/>
  <c r="S240" i="6" s="1"/>
  <c r="AK240" i="13"/>
  <c r="R240" i="6" s="1"/>
  <c r="W239"/>
  <c r="U239"/>
  <c r="AM239" i="13"/>
  <c r="T239" i="6" s="1"/>
  <c r="AL239" i="13"/>
  <c r="S239" i="6" s="1"/>
  <c r="AK239" i="13"/>
  <c r="R239" i="6" s="1"/>
  <c r="W238"/>
  <c r="V238"/>
  <c r="AM238" i="13"/>
  <c r="T238" i="6" s="1"/>
  <c r="AL238" i="13"/>
  <c r="S238" i="6" s="1"/>
  <c r="AK238" i="13"/>
  <c r="R238" i="6" s="1"/>
  <c r="W237"/>
  <c r="U237"/>
  <c r="AM237" i="13"/>
  <c r="T237" i="6" s="1"/>
  <c r="AL237" i="13"/>
  <c r="S237" i="6" s="1"/>
  <c r="AK237" i="13"/>
  <c r="R237" i="6" s="1"/>
  <c r="W236"/>
  <c r="V236"/>
  <c r="U236"/>
  <c r="AM236" i="13"/>
  <c r="T236" i="6" s="1"/>
  <c r="AL236" i="13"/>
  <c r="S236" i="6" s="1"/>
  <c r="AK236" i="13"/>
  <c r="R236" i="6" s="1"/>
  <c r="W235"/>
  <c r="V235"/>
  <c r="U235"/>
  <c r="AM235" i="13"/>
  <c r="T235" i="6" s="1"/>
  <c r="AL235" i="13"/>
  <c r="S235" i="6" s="1"/>
  <c r="AK235" i="13"/>
  <c r="R235" i="6" s="1"/>
  <c r="W234"/>
  <c r="V234"/>
  <c r="U234"/>
  <c r="AM234" i="13"/>
  <c r="T234" i="6" s="1"/>
  <c r="AL234" i="13"/>
  <c r="S234" i="6" s="1"/>
  <c r="AK234" i="13"/>
  <c r="R234" i="6" s="1"/>
  <c r="W233"/>
  <c r="V233"/>
  <c r="U233"/>
  <c r="AM233" i="13"/>
  <c r="T233" i="6" s="1"/>
  <c r="AL233" i="13"/>
  <c r="S233" i="6" s="1"/>
  <c r="AK233" i="13"/>
  <c r="R233" i="6" s="1"/>
  <c r="W232"/>
  <c r="V232"/>
  <c r="AM232" i="13"/>
  <c r="T232" i="6" s="1"/>
  <c r="AL232" i="13"/>
  <c r="S232" i="6" s="1"/>
  <c r="AK232" i="13"/>
  <c r="R232" i="6" s="1"/>
  <c r="W231"/>
  <c r="V231"/>
  <c r="U231"/>
  <c r="AM231" i="13"/>
  <c r="T231" i="6" s="1"/>
  <c r="AL231" i="13"/>
  <c r="S231" i="6" s="1"/>
  <c r="AK231" i="13"/>
  <c r="R231" i="6" s="1"/>
  <c r="W230"/>
  <c r="V230"/>
  <c r="U230"/>
  <c r="AM230" i="13"/>
  <c r="T230" i="6" s="1"/>
  <c r="AL230" i="13"/>
  <c r="S230" i="6" s="1"/>
  <c r="AK230" i="13"/>
  <c r="R230" i="6" s="1"/>
  <c r="W229"/>
  <c r="U229"/>
  <c r="AM229" i="13"/>
  <c r="T229" i="6" s="1"/>
  <c r="AL229" i="13"/>
  <c r="S229" i="6" s="1"/>
  <c r="AK229" i="13"/>
  <c r="R229" i="6" s="1"/>
  <c r="W228"/>
  <c r="U228"/>
  <c r="AM228" i="13"/>
  <c r="T228" i="6" s="1"/>
  <c r="AL228" i="13"/>
  <c r="S228" i="6" s="1"/>
  <c r="AK228" i="13"/>
  <c r="R228" i="6" s="1"/>
  <c r="W227"/>
  <c r="V227"/>
  <c r="U227"/>
  <c r="AM227" i="13"/>
  <c r="T227" i="6" s="1"/>
  <c r="AL227" i="13"/>
  <c r="S227" i="6" s="1"/>
  <c r="AK227" i="13"/>
  <c r="R227" i="6" s="1"/>
  <c r="W226"/>
  <c r="V226"/>
  <c r="U226"/>
  <c r="AM226" i="13"/>
  <c r="T226" i="6" s="1"/>
  <c r="AL226" i="13"/>
  <c r="S226" i="6" s="1"/>
  <c r="AK226" i="13"/>
  <c r="R226" i="6" s="1"/>
  <c r="W225"/>
  <c r="V225"/>
  <c r="U225"/>
  <c r="AM225" i="13"/>
  <c r="T225" i="6" s="1"/>
  <c r="AL225" i="13"/>
  <c r="S225" i="6" s="1"/>
  <c r="AK225" i="13"/>
  <c r="R225" i="6" s="1"/>
  <c r="W224"/>
  <c r="V224"/>
  <c r="U224"/>
  <c r="AM224" i="13"/>
  <c r="T224" i="6" s="1"/>
  <c r="AL224" i="13"/>
  <c r="S224" i="6" s="1"/>
  <c r="AK224" i="13"/>
  <c r="R224" i="6" s="1"/>
  <c r="W223"/>
  <c r="V223"/>
  <c r="U223"/>
  <c r="AM223" i="13"/>
  <c r="T223" i="6" s="1"/>
  <c r="AL223" i="13"/>
  <c r="S223" i="6" s="1"/>
  <c r="AK223" i="13"/>
  <c r="R223" i="6" s="1"/>
  <c r="W222"/>
  <c r="V222"/>
  <c r="U222"/>
  <c r="AM222" i="13"/>
  <c r="T222" i="6" s="1"/>
  <c r="AL222" i="13"/>
  <c r="S222" i="6" s="1"/>
  <c r="AK222" i="13"/>
  <c r="R222" i="6" s="1"/>
  <c r="W221"/>
  <c r="V221"/>
  <c r="U221"/>
  <c r="AM221" i="13"/>
  <c r="T221" i="6" s="1"/>
  <c r="AL221" i="13"/>
  <c r="S221" i="6" s="1"/>
  <c r="AK221" i="13"/>
  <c r="R221" i="6" s="1"/>
  <c r="W220"/>
  <c r="V220"/>
  <c r="U220"/>
  <c r="AM220" i="13"/>
  <c r="T220" i="6" s="1"/>
  <c r="AL220" i="13"/>
  <c r="S220" i="6" s="1"/>
  <c r="AK220" i="13"/>
  <c r="R220" i="6" s="1"/>
  <c r="W219"/>
  <c r="V219"/>
  <c r="U219"/>
  <c r="AM219" i="13"/>
  <c r="T219" i="6" s="1"/>
  <c r="AL219" i="13"/>
  <c r="S219" i="6" s="1"/>
  <c r="AK219" i="13"/>
  <c r="R219" i="6" s="1"/>
  <c r="W218"/>
  <c r="V218"/>
  <c r="U218"/>
  <c r="AM218" i="13"/>
  <c r="T218" i="6" s="1"/>
  <c r="AL218" i="13"/>
  <c r="S218" i="6" s="1"/>
  <c r="AK218" i="13"/>
  <c r="R218" i="6" s="1"/>
  <c r="W217"/>
  <c r="V217"/>
  <c r="U217"/>
  <c r="AM217" i="13"/>
  <c r="T217" i="6" s="1"/>
  <c r="AL217" i="13"/>
  <c r="S217" i="6" s="1"/>
  <c r="AK217" i="13"/>
  <c r="R217" i="6" s="1"/>
  <c r="W216"/>
  <c r="V216"/>
  <c r="U216"/>
  <c r="AM216" i="13"/>
  <c r="T216" i="6" s="1"/>
  <c r="AL216" i="13"/>
  <c r="S216" i="6" s="1"/>
  <c r="AK216" i="13"/>
  <c r="R216" i="6" s="1"/>
  <c r="W215"/>
  <c r="V215"/>
  <c r="U215"/>
  <c r="AM215" i="13"/>
  <c r="T215" i="6" s="1"/>
  <c r="AL215" i="13"/>
  <c r="S215" i="6" s="1"/>
  <c r="AK215" i="13"/>
  <c r="R215" i="6" s="1"/>
  <c r="W214"/>
  <c r="U214"/>
  <c r="AM214" i="13"/>
  <c r="T214" i="6" s="1"/>
  <c r="AL214" i="13"/>
  <c r="S214" i="6" s="1"/>
  <c r="AK214" i="13"/>
  <c r="R214" i="6" s="1"/>
  <c r="W213"/>
  <c r="V213"/>
  <c r="U213"/>
  <c r="AM213" i="13"/>
  <c r="T213" i="6" s="1"/>
  <c r="AL213" i="13"/>
  <c r="S213" i="6" s="1"/>
  <c r="AK213" i="13"/>
  <c r="R213" i="6" s="1"/>
  <c r="W212"/>
  <c r="V212"/>
  <c r="U212"/>
  <c r="AM212" i="13"/>
  <c r="T212" i="6" s="1"/>
  <c r="AL212" i="13"/>
  <c r="S212" i="6" s="1"/>
  <c r="AK212" i="13"/>
  <c r="R212" i="6" s="1"/>
  <c r="W211"/>
  <c r="V211"/>
  <c r="U211"/>
  <c r="AM211" i="13"/>
  <c r="T211" i="6" s="1"/>
  <c r="AL211" i="13"/>
  <c r="S211" i="6" s="1"/>
  <c r="AK211" i="13"/>
  <c r="R211" i="6" s="1"/>
  <c r="W210"/>
  <c r="V210"/>
  <c r="U210"/>
  <c r="AM210" i="13"/>
  <c r="T210" i="6" s="1"/>
  <c r="AL210" i="13"/>
  <c r="S210" i="6" s="1"/>
  <c r="AK210" i="13"/>
  <c r="R210" i="6" s="1"/>
  <c r="W209"/>
  <c r="V209"/>
  <c r="U209"/>
  <c r="AM209" i="13"/>
  <c r="T209" i="6" s="1"/>
  <c r="AL209" i="13"/>
  <c r="S209" i="6" s="1"/>
  <c r="AK209" i="13"/>
  <c r="R209" i="6" s="1"/>
  <c r="W208"/>
  <c r="V208"/>
  <c r="U208"/>
  <c r="AM208" i="13"/>
  <c r="T208" i="6" s="1"/>
  <c r="AL208" i="13"/>
  <c r="S208" i="6" s="1"/>
  <c r="AK208" i="13"/>
  <c r="R208" i="6" s="1"/>
  <c r="W207"/>
  <c r="V207"/>
  <c r="U207"/>
  <c r="AM207" i="13"/>
  <c r="T207" i="6" s="1"/>
  <c r="AL207" i="13"/>
  <c r="S207" i="6" s="1"/>
  <c r="AK207" i="13"/>
  <c r="R207" i="6" s="1"/>
  <c r="W206"/>
  <c r="U206"/>
  <c r="AM206" i="13"/>
  <c r="T206" i="6" s="1"/>
  <c r="AL206" i="13"/>
  <c r="S206" i="6" s="1"/>
  <c r="AK206" i="13"/>
  <c r="R206" i="6" s="1"/>
  <c r="W205"/>
  <c r="V205"/>
  <c r="U205"/>
  <c r="AM205" i="13"/>
  <c r="T205" i="6" s="1"/>
  <c r="AL205" i="13"/>
  <c r="S205" i="6" s="1"/>
  <c r="AK205" i="13"/>
  <c r="R205" i="6" s="1"/>
  <c r="W204"/>
  <c r="V204"/>
  <c r="U204"/>
  <c r="AM204" i="13"/>
  <c r="T204" i="6" s="1"/>
  <c r="AL204" i="13"/>
  <c r="S204" i="6" s="1"/>
  <c r="AK204" i="13"/>
  <c r="R204" i="6" s="1"/>
  <c r="W203"/>
  <c r="V203"/>
  <c r="U203"/>
  <c r="AM203" i="13"/>
  <c r="T203" i="6" s="1"/>
  <c r="AL203" i="13"/>
  <c r="S203" i="6" s="1"/>
  <c r="AK203" i="13"/>
  <c r="R203" i="6" s="1"/>
  <c r="W202"/>
  <c r="V202"/>
  <c r="U202"/>
  <c r="AM202" i="13"/>
  <c r="T202" i="6" s="1"/>
  <c r="AL202" i="13"/>
  <c r="S202" i="6" s="1"/>
  <c r="AK202" i="13"/>
  <c r="R202" i="6" s="1"/>
  <c r="W201"/>
  <c r="V201"/>
  <c r="U201"/>
  <c r="AM201" i="13"/>
  <c r="T201" i="6" s="1"/>
  <c r="AL201" i="13"/>
  <c r="S201" i="6" s="1"/>
  <c r="AK201" i="13"/>
  <c r="R201" i="6" s="1"/>
  <c r="W200"/>
  <c r="U200"/>
  <c r="AM200" i="13"/>
  <c r="T200" i="6" s="1"/>
  <c r="AL200" i="13"/>
  <c r="S200" i="6" s="1"/>
  <c r="AK200" i="13"/>
  <c r="R200" i="6" s="1"/>
  <c r="W199"/>
  <c r="V199"/>
  <c r="AM199" i="13"/>
  <c r="T199" i="6" s="1"/>
  <c r="AL199" i="13"/>
  <c r="S199" i="6" s="1"/>
  <c r="AK199" i="13"/>
  <c r="R199" i="6" s="1"/>
  <c r="W198"/>
  <c r="V198"/>
  <c r="U198"/>
  <c r="AM198" i="13"/>
  <c r="T198" i="6" s="1"/>
  <c r="AL198" i="13"/>
  <c r="S198" i="6" s="1"/>
  <c r="AK198" i="13"/>
  <c r="R198" i="6" s="1"/>
  <c r="W197"/>
  <c r="V197"/>
  <c r="U197"/>
  <c r="AM197" i="13"/>
  <c r="T197" i="6" s="1"/>
  <c r="AL197" i="13"/>
  <c r="S197" i="6" s="1"/>
  <c r="AK197" i="13"/>
  <c r="R197" i="6" s="1"/>
  <c r="W196"/>
  <c r="V196"/>
  <c r="U196"/>
  <c r="AM196" i="13"/>
  <c r="T196" i="6" s="1"/>
  <c r="AL196" i="13"/>
  <c r="S196" i="6" s="1"/>
  <c r="AK196" i="13"/>
  <c r="R196" i="6" s="1"/>
  <c r="W195"/>
  <c r="V195"/>
  <c r="U195"/>
  <c r="AM195" i="13"/>
  <c r="T195" i="6" s="1"/>
  <c r="AL195" i="13"/>
  <c r="S195" i="6" s="1"/>
  <c r="AK195" i="13"/>
  <c r="R195" i="6" s="1"/>
  <c r="W194"/>
  <c r="V194"/>
  <c r="AM194" i="13"/>
  <c r="T194" i="6" s="1"/>
  <c r="AL194" i="13"/>
  <c r="S194" i="6" s="1"/>
  <c r="AK194" i="13"/>
  <c r="R194" i="6" s="1"/>
  <c r="W193"/>
  <c r="V193"/>
  <c r="U193"/>
  <c r="AM193" i="13"/>
  <c r="T193" i="6" s="1"/>
  <c r="AL193" i="13"/>
  <c r="S193" i="6" s="1"/>
  <c r="AK193" i="13"/>
  <c r="R193" i="6" s="1"/>
  <c r="W192"/>
  <c r="V192"/>
  <c r="U192"/>
  <c r="AM192" i="13"/>
  <c r="T192" i="6" s="1"/>
  <c r="AL192" i="13"/>
  <c r="S192" i="6" s="1"/>
  <c r="AK192" i="13"/>
  <c r="R192" i="6" s="1"/>
  <c r="W191"/>
  <c r="V191"/>
  <c r="U191"/>
  <c r="AM191" i="13"/>
  <c r="T191" i="6" s="1"/>
  <c r="AL191" i="13"/>
  <c r="S191" i="6" s="1"/>
  <c r="AK191" i="13"/>
  <c r="R191" i="6" s="1"/>
  <c r="W190"/>
  <c r="V190"/>
  <c r="U190"/>
  <c r="AM190" i="13"/>
  <c r="T190" i="6" s="1"/>
  <c r="AL190" i="13"/>
  <c r="S190" i="6" s="1"/>
  <c r="AK190" i="13"/>
  <c r="R190" i="6" s="1"/>
  <c r="W189"/>
  <c r="V189"/>
  <c r="U189"/>
  <c r="AM189" i="13"/>
  <c r="T189" i="6" s="1"/>
  <c r="AL189" i="13"/>
  <c r="S189" i="6" s="1"/>
  <c r="AK189" i="13"/>
  <c r="R189" i="6" s="1"/>
  <c r="W188"/>
  <c r="V188"/>
  <c r="U188"/>
  <c r="AM188" i="13"/>
  <c r="T188" i="6" s="1"/>
  <c r="AL188" i="13"/>
  <c r="S188" i="6" s="1"/>
  <c r="AK188" i="13"/>
  <c r="R188" i="6" s="1"/>
  <c r="W187"/>
  <c r="V187"/>
  <c r="U187"/>
  <c r="AM187" i="13"/>
  <c r="T187" i="6" s="1"/>
  <c r="AL187" i="13"/>
  <c r="S187" i="6" s="1"/>
  <c r="AK187" i="13"/>
  <c r="R187" i="6" s="1"/>
  <c r="W186"/>
  <c r="V186"/>
  <c r="U186"/>
  <c r="AM186" i="13"/>
  <c r="T186" i="6" s="1"/>
  <c r="AL186" i="13"/>
  <c r="S186" i="6" s="1"/>
  <c r="AK186" i="13"/>
  <c r="R186" i="6" s="1"/>
  <c r="W185"/>
  <c r="V185"/>
  <c r="U185"/>
  <c r="AM185" i="13"/>
  <c r="T185" i="6" s="1"/>
  <c r="AL185" i="13"/>
  <c r="S185" i="6" s="1"/>
  <c r="AK185" i="13"/>
  <c r="R185" i="6" s="1"/>
  <c r="W184"/>
  <c r="V184"/>
  <c r="U184"/>
  <c r="AM184" i="13"/>
  <c r="T184" i="6" s="1"/>
  <c r="AL184" i="13"/>
  <c r="S184" i="6" s="1"/>
  <c r="AK184" i="13"/>
  <c r="R184" i="6" s="1"/>
  <c r="W183"/>
  <c r="U183"/>
  <c r="AM183" i="13"/>
  <c r="T183" i="6" s="1"/>
  <c r="AL183" i="13"/>
  <c r="S183" i="6" s="1"/>
  <c r="AK183" i="13"/>
  <c r="R183" i="6" s="1"/>
  <c r="W182"/>
  <c r="V182"/>
  <c r="U182"/>
  <c r="AM182" i="13"/>
  <c r="T182" i="6" s="1"/>
  <c r="AL182" i="13"/>
  <c r="S182" i="6" s="1"/>
  <c r="AK182" i="13"/>
  <c r="R182" i="6" s="1"/>
  <c r="W181"/>
  <c r="V181"/>
  <c r="U181"/>
  <c r="AM181" i="13"/>
  <c r="T181" i="6" s="1"/>
  <c r="AL181" i="13"/>
  <c r="S181" i="6" s="1"/>
  <c r="AK181" i="13"/>
  <c r="R181" i="6" s="1"/>
  <c r="W180"/>
  <c r="V180"/>
  <c r="U180"/>
  <c r="AM180" i="13"/>
  <c r="T180" i="6" s="1"/>
  <c r="AL180" i="13"/>
  <c r="S180" i="6" s="1"/>
  <c r="AK180" i="13"/>
  <c r="R180" i="6" s="1"/>
  <c r="W179"/>
  <c r="V179"/>
  <c r="U179"/>
  <c r="AM179" i="13"/>
  <c r="T179" i="6" s="1"/>
  <c r="AL179" i="13"/>
  <c r="S179" i="6" s="1"/>
  <c r="AK179" i="13"/>
  <c r="R179" i="6" s="1"/>
  <c r="W178"/>
  <c r="V178"/>
  <c r="U178"/>
  <c r="AM178" i="13"/>
  <c r="T178" i="6" s="1"/>
  <c r="AL178" i="13"/>
  <c r="S178" i="6" s="1"/>
  <c r="AK178" i="13"/>
  <c r="R178" i="6" s="1"/>
  <c r="W177"/>
  <c r="V177"/>
  <c r="U177"/>
  <c r="AM177" i="13"/>
  <c r="T177" i="6" s="1"/>
  <c r="AL177" i="13"/>
  <c r="S177" i="6" s="1"/>
  <c r="AK177" i="13"/>
  <c r="R177" i="6" s="1"/>
  <c r="W176"/>
  <c r="U176"/>
  <c r="AM176" i="13"/>
  <c r="T176" i="6" s="1"/>
  <c r="AL176" i="13"/>
  <c r="S176" i="6" s="1"/>
  <c r="AK176" i="13"/>
  <c r="R176" i="6" s="1"/>
  <c r="W175"/>
  <c r="V175"/>
  <c r="U175"/>
  <c r="AM175" i="13"/>
  <c r="T175" i="6" s="1"/>
  <c r="AL175" i="13"/>
  <c r="S175" i="6" s="1"/>
  <c r="AK175" i="13"/>
  <c r="R175" i="6" s="1"/>
  <c r="W174"/>
  <c r="V174"/>
  <c r="U174"/>
  <c r="AM174" i="13"/>
  <c r="T174" i="6" s="1"/>
  <c r="AL174" i="13"/>
  <c r="S174" i="6" s="1"/>
  <c r="AK174" i="13"/>
  <c r="R174" i="6" s="1"/>
  <c r="W173"/>
  <c r="V173"/>
  <c r="U173"/>
  <c r="AM173" i="13"/>
  <c r="T173" i="6" s="1"/>
  <c r="AL173" i="13"/>
  <c r="S173" i="6" s="1"/>
  <c r="AK173" i="13"/>
  <c r="R173" i="6" s="1"/>
  <c r="W172"/>
  <c r="U172"/>
  <c r="AM172" i="13"/>
  <c r="T172" i="6" s="1"/>
  <c r="AL172" i="13"/>
  <c r="S172" i="6" s="1"/>
  <c r="AK172" i="13"/>
  <c r="R172" i="6" s="1"/>
  <c r="W171"/>
  <c r="V171"/>
  <c r="U171"/>
  <c r="AM171" i="13"/>
  <c r="T171" i="6" s="1"/>
  <c r="AL171" i="13"/>
  <c r="S171" i="6" s="1"/>
  <c r="AK171" i="13"/>
  <c r="R171" i="6" s="1"/>
  <c r="W170"/>
  <c r="V170"/>
  <c r="U170"/>
  <c r="AM170" i="13"/>
  <c r="T170" i="6" s="1"/>
  <c r="AL170" i="13"/>
  <c r="S170" i="6" s="1"/>
  <c r="AK170" i="13"/>
  <c r="R170" i="6" s="1"/>
  <c r="W169"/>
  <c r="V169"/>
  <c r="U169"/>
  <c r="AM169" i="13"/>
  <c r="T169" i="6" s="1"/>
  <c r="AL169" i="13"/>
  <c r="S169" i="6" s="1"/>
  <c r="AK169" i="13"/>
  <c r="R169" i="6" s="1"/>
  <c r="W168"/>
  <c r="V168"/>
  <c r="U168"/>
  <c r="AM168" i="13"/>
  <c r="T168" i="6" s="1"/>
  <c r="AL168" i="13"/>
  <c r="S168" i="6" s="1"/>
  <c r="AK168" i="13"/>
  <c r="R168" i="6" s="1"/>
  <c r="W167"/>
  <c r="U167"/>
  <c r="AM167" i="13"/>
  <c r="T167" i="6" s="1"/>
  <c r="AL167" i="13"/>
  <c r="S167" i="6" s="1"/>
  <c r="AK167" i="13"/>
  <c r="R167" i="6" s="1"/>
  <c r="W166"/>
  <c r="U166"/>
  <c r="AM166" i="13"/>
  <c r="T166" i="6" s="1"/>
  <c r="AL166" i="13"/>
  <c r="S166" i="6" s="1"/>
  <c r="AK166" i="13"/>
  <c r="R166" i="6" s="1"/>
  <c r="W165"/>
  <c r="V165"/>
  <c r="U165"/>
  <c r="AM165" i="13"/>
  <c r="T165" i="6" s="1"/>
  <c r="AL165" i="13"/>
  <c r="S165" i="6" s="1"/>
  <c r="AK165" i="13"/>
  <c r="R165" i="6" s="1"/>
  <c r="W164"/>
  <c r="V164"/>
  <c r="U164"/>
  <c r="AM164" i="13"/>
  <c r="T164" i="6" s="1"/>
  <c r="AL164" i="13"/>
  <c r="S164" i="6" s="1"/>
  <c r="AK164" i="13"/>
  <c r="R164" i="6" s="1"/>
  <c r="W163"/>
  <c r="V163"/>
  <c r="U163"/>
  <c r="AM163" i="13"/>
  <c r="T163" i="6" s="1"/>
  <c r="AL163" i="13"/>
  <c r="S163" i="6" s="1"/>
  <c r="AK163" i="13"/>
  <c r="R163" i="6" s="1"/>
  <c r="W162"/>
  <c r="V162"/>
  <c r="AM162" i="13"/>
  <c r="T162" i="6" s="1"/>
  <c r="AL162" i="13"/>
  <c r="S162" i="6" s="1"/>
  <c r="AK162" i="13"/>
  <c r="R162" i="6" s="1"/>
  <c r="W161"/>
  <c r="V161"/>
  <c r="U161"/>
  <c r="AM161" i="13"/>
  <c r="T161" i="6" s="1"/>
  <c r="AL161" i="13"/>
  <c r="S161" i="6" s="1"/>
  <c r="AK161" i="13"/>
  <c r="R161" i="6" s="1"/>
  <c r="W160"/>
  <c r="V160"/>
  <c r="U160"/>
  <c r="AM160" i="13"/>
  <c r="T160" i="6" s="1"/>
  <c r="AL160" i="13"/>
  <c r="S160" i="6" s="1"/>
  <c r="AK160" i="13"/>
  <c r="R160" i="6" s="1"/>
  <c r="W159"/>
  <c r="V159"/>
  <c r="U159"/>
  <c r="AM159" i="13"/>
  <c r="T159" i="6" s="1"/>
  <c r="AL159" i="13"/>
  <c r="S159" i="6" s="1"/>
  <c r="AK159" i="13"/>
  <c r="R159" i="6" s="1"/>
  <c r="W158"/>
  <c r="V158"/>
  <c r="AM158" i="13"/>
  <c r="T158" i="6" s="1"/>
  <c r="AL158" i="13"/>
  <c r="S158" i="6" s="1"/>
  <c r="AK158" i="13"/>
  <c r="R158" i="6" s="1"/>
  <c r="AR157" i="13"/>
  <c r="X157" i="6" s="1"/>
  <c r="W157"/>
  <c r="V157"/>
  <c r="U157"/>
  <c r="AM157" i="13"/>
  <c r="T157" i="6" s="1"/>
  <c r="AL157" i="13"/>
  <c r="S157" i="6" s="1"/>
  <c r="AK157" i="13"/>
  <c r="R157" i="6" s="1"/>
  <c r="W156"/>
  <c r="V156"/>
  <c r="U156"/>
  <c r="AM156" i="13"/>
  <c r="T156" i="6" s="1"/>
  <c r="AL156" i="13"/>
  <c r="S156" i="6" s="1"/>
  <c r="AK156" i="13"/>
  <c r="R156" i="6" s="1"/>
  <c r="E156" i="13"/>
  <c r="AR156" s="1"/>
  <c r="X156" i="6" s="1"/>
  <c r="W155"/>
  <c r="V155"/>
  <c r="U155"/>
  <c r="AM155" i="13"/>
  <c r="T155" i="6" s="1"/>
  <c r="AL155" i="13"/>
  <c r="S155" i="6" s="1"/>
  <c r="AK155" i="13"/>
  <c r="R155" i="6" s="1"/>
  <c r="W154"/>
  <c r="V154"/>
  <c r="U154"/>
  <c r="AM154" i="13"/>
  <c r="T154" i="6" s="1"/>
  <c r="AL154" i="13"/>
  <c r="S154" i="6" s="1"/>
  <c r="AK154" i="13"/>
  <c r="R154" i="6" s="1"/>
  <c r="W153"/>
  <c r="V153"/>
  <c r="U153"/>
  <c r="AM153" i="13"/>
  <c r="T153" i="6" s="1"/>
  <c r="AL153" i="13"/>
  <c r="S153" i="6" s="1"/>
  <c r="AK153" i="13"/>
  <c r="R153" i="6" s="1"/>
  <c r="W152"/>
  <c r="V152"/>
  <c r="U152"/>
  <c r="AM152" i="13"/>
  <c r="T152" i="6" s="1"/>
  <c r="AL152" i="13"/>
  <c r="S152" i="6" s="1"/>
  <c r="AK152" i="13"/>
  <c r="R152" i="6" s="1"/>
  <c r="W151"/>
  <c r="U151"/>
  <c r="AM151" i="13"/>
  <c r="T151" i="6" s="1"/>
  <c r="AL151" i="13"/>
  <c r="S151" i="6" s="1"/>
  <c r="AK151" i="13"/>
  <c r="R151" i="6" s="1"/>
  <c r="W150"/>
  <c r="V150"/>
  <c r="U150"/>
  <c r="AM150" i="13"/>
  <c r="T150" i="6" s="1"/>
  <c r="AL150" i="13"/>
  <c r="S150" i="6" s="1"/>
  <c r="AK150" i="13"/>
  <c r="R150" i="6" s="1"/>
  <c r="W149"/>
  <c r="V149"/>
  <c r="U149"/>
  <c r="AM149" i="13"/>
  <c r="T149" i="6" s="1"/>
  <c r="AL149" i="13"/>
  <c r="S149" i="6" s="1"/>
  <c r="AK149" i="13"/>
  <c r="R149" i="6" s="1"/>
  <c r="W148"/>
  <c r="V148"/>
  <c r="U148"/>
  <c r="AM148" i="13"/>
  <c r="T148" i="6" s="1"/>
  <c r="AL148" i="13"/>
  <c r="S148" i="6" s="1"/>
  <c r="AK148" i="13"/>
  <c r="R148" i="6" s="1"/>
  <c r="W147"/>
  <c r="V147"/>
  <c r="U147"/>
  <c r="AM147" i="13"/>
  <c r="T147" i="6" s="1"/>
  <c r="AL147" i="13"/>
  <c r="S147" i="6" s="1"/>
  <c r="AK147" i="13"/>
  <c r="R147" i="6" s="1"/>
  <c r="W146"/>
  <c r="V146"/>
  <c r="U146"/>
  <c r="AM146" i="13"/>
  <c r="T146" i="6" s="1"/>
  <c r="AL146" i="13"/>
  <c r="S146" i="6" s="1"/>
  <c r="AK146" i="13"/>
  <c r="R146" i="6" s="1"/>
  <c r="W145"/>
  <c r="V145"/>
  <c r="U145"/>
  <c r="AM145" i="13"/>
  <c r="T145" i="6" s="1"/>
  <c r="AL145" i="13"/>
  <c r="S145" i="6" s="1"/>
  <c r="AK145" i="13"/>
  <c r="R145" i="6" s="1"/>
  <c r="W144"/>
  <c r="V144"/>
  <c r="U144"/>
  <c r="AM144" i="13"/>
  <c r="T144" i="6" s="1"/>
  <c r="AL144" i="13"/>
  <c r="S144" i="6" s="1"/>
  <c r="AK144" i="13"/>
  <c r="R144" i="6" s="1"/>
  <c r="W143"/>
  <c r="V143"/>
  <c r="U143"/>
  <c r="AM143" i="13"/>
  <c r="T143" i="6" s="1"/>
  <c r="AL143" i="13"/>
  <c r="S143" i="6" s="1"/>
  <c r="AK143" i="13"/>
  <c r="R143" i="6" s="1"/>
  <c r="W142"/>
  <c r="V142"/>
  <c r="AM142" i="13"/>
  <c r="T142" i="6" s="1"/>
  <c r="AL142" i="13"/>
  <c r="S142" i="6" s="1"/>
  <c r="AK142" i="13"/>
  <c r="R142" i="6" s="1"/>
  <c r="W141"/>
  <c r="V141"/>
  <c r="U141"/>
  <c r="AM141" i="13"/>
  <c r="T141" i="6" s="1"/>
  <c r="AL141" i="13"/>
  <c r="S141" i="6" s="1"/>
  <c r="AK141" i="13"/>
  <c r="R141" i="6" s="1"/>
  <c r="W140"/>
  <c r="V140"/>
  <c r="U140"/>
  <c r="AM140" i="13"/>
  <c r="T140" i="6" s="1"/>
  <c r="AL140" i="13"/>
  <c r="S140" i="6" s="1"/>
  <c r="AK140" i="13"/>
  <c r="R140" i="6" s="1"/>
  <c r="W139"/>
  <c r="V139"/>
  <c r="U139"/>
  <c r="AM139" i="13"/>
  <c r="T139" i="6" s="1"/>
  <c r="AL139" i="13"/>
  <c r="S139" i="6" s="1"/>
  <c r="AK139" i="13"/>
  <c r="R139" i="6" s="1"/>
  <c r="W138"/>
  <c r="V138"/>
  <c r="U138"/>
  <c r="AM138" i="13"/>
  <c r="T138" i="6" s="1"/>
  <c r="AL138" i="13"/>
  <c r="S138" i="6" s="1"/>
  <c r="AK138" i="13"/>
  <c r="R138" i="6" s="1"/>
  <c r="W137"/>
  <c r="V137"/>
  <c r="U137"/>
  <c r="AM137" i="13"/>
  <c r="T137" i="6" s="1"/>
  <c r="AL137" i="13"/>
  <c r="S137" i="6" s="1"/>
  <c r="AK137" i="13"/>
  <c r="R137" i="6" s="1"/>
  <c r="W136"/>
  <c r="V136"/>
  <c r="U136"/>
  <c r="AM136" i="13"/>
  <c r="T136" i="6" s="1"/>
  <c r="AL136" i="13"/>
  <c r="S136" i="6" s="1"/>
  <c r="AK136" i="13"/>
  <c r="R136" i="6" s="1"/>
  <c r="W135"/>
  <c r="V135"/>
  <c r="AM135" i="13"/>
  <c r="T135" i="6" s="1"/>
  <c r="AL135" i="13"/>
  <c r="S135" i="6" s="1"/>
  <c r="AK135" i="13"/>
  <c r="R135" i="6" s="1"/>
  <c r="W134"/>
  <c r="V134"/>
  <c r="U134"/>
  <c r="AM134" i="13"/>
  <c r="T134" i="6" s="1"/>
  <c r="AL134" i="13"/>
  <c r="S134" i="6" s="1"/>
  <c r="AK134" i="13"/>
  <c r="R134" i="6" s="1"/>
  <c r="W133"/>
  <c r="V133"/>
  <c r="U133"/>
  <c r="AM133" i="13"/>
  <c r="T133" i="6" s="1"/>
  <c r="AL133" i="13"/>
  <c r="S133" i="6" s="1"/>
  <c r="AK133" i="13"/>
  <c r="R133" i="6" s="1"/>
  <c r="W132"/>
  <c r="V132"/>
  <c r="U132"/>
  <c r="AM132" i="13"/>
  <c r="T132" i="6" s="1"/>
  <c r="AL132" i="13"/>
  <c r="S132" i="6" s="1"/>
  <c r="AK132" i="13"/>
  <c r="R132" i="6" s="1"/>
  <c r="W131"/>
  <c r="V131"/>
  <c r="U131"/>
  <c r="AM131" i="13"/>
  <c r="T131" i="6" s="1"/>
  <c r="AL131" i="13"/>
  <c r="S131" i="6" s="1"/>
  <c r="AK131" i="13"/>
  <c r="R131" i="6" s="1"/>
  <c r="W130"/>
  <c r="V130"/>
  <c r="U130"/>
  <c r="AM130" i="13"/>
  <c r="T130" i="6" s="1"/>
  <c r="AL130" i="13"/>
  <c r="S130" i="6" s="1"/>
  <c r="AK130" i="13"/>
  <c r="R130" i="6" s="1"/>
  <c r="W129"/>
  <c r="V129"/>
  <c r="U129"/>
  <c r="AM129" i="13"/>
  <c r="T129" i="6" s="1"/>
  <c r="AL129" i="13"/>
  <c r="S129" i="6" s="1"/>
  <c r="AK129" i="13"/>
  <c r="R129" i="6" s="1"/>
  <c r="W128"/>
  <c r="V128"/>
  <c r="U128"/>
  <c r="AM128" i="13"/>
  <c r="T128" i="6" s="1"/>
  <c r="AL128" i="13"/>
  <c r="S128" i="6" s="1"/>
  <c r="AK128" i="13"/>
  <c r="R128" i="6" s="1"/>
  <c r="W127"/>
  <c r="V127"/>
  <c r="U127"/>
  <c r="AM127" i="13"/>
  <c r="T127" i="6" s="1"/>
  <c r="AL127" i="13"/>
  <c r="S127" i="6" s="1"/>
  <c r="AK127" i="13"/>
  <c r="R127" i="6" s="1"/>
  <c r="W126"/>
  <c r="V126"/>
  <c r="U126"/>
  <c r="AM126" i="13"/>
  <c r="T126" i="6" s="1"/>
  <c r="AL126" i="13"/>
  <c r="S126" i="6" s="1"/>
  <c r="AK126" i="13"/>
  <c r="R126" i="6" s="1"/>
  <c r="W125"/>
  <c r="V125"/>
  <c r="U125"/>
  <c r="AM125" i="13"/>
  <c r="T125" i="6" s="1"/>
  <c r="AL125" i="13"/>
  <c r="S125" i="6" s="1"/>
  <c r="AK125" i="13"/>
  <c r="R125" i="6" s="1"/>
  <c r="W124"/>
  <c r="V124"/>
  <c r="AM124" i="13"/>
  <c r="T124" i="6" s="1"/>
  <c r="AL124" i="13"/>
  <c r="S124" i="6" s="1"/>
  <c r="AK124" i="13"/>
  <c r="R124" i="6" s="1"/>
  <c r="W123"/>
  <c r="V123"/>
  <c r="U123"/>
  <c r="AM123" i="13"/>
  <c r="T123" i="6" s="1"/>
  <c r="AL123" i="13"/>
  <c r="S123" i="6" s="1"/>
  <c r="AK123" i="13"/>
  <c r="R123" i="6" s="1"/>
  <c r="W122"/>
  <c r="U122"/>
  <c r="AM122" i="13"/>
  <c r="T122" i="6" s="1"/>
  <c r="AL122" i="13"/>
  <c r="S122" i="6" s="1"/>
  <c r="AK122" i="13"/>
  <c r="R122" i="6" s="1"/>
  <c r="W121"/>
  <c r="V121"/>
  <c r="U121"/>
  <c r="AM121" i="13"/>
  <c r="T121" i="6" s="1"/>
  <c r="AL121" i="13"/>
  <c r="S121" i="6" s="1"/>
  <c r="AK121" i="13"/>
  <c r="R121" i="6" s="1"/>
  <c r="W120"/>
  <c r="V120"/>
  <c r="AM120" i="13"/>
  <c r="T120" i="6" s="1"/>
  <c r="AL120" i="13"/>
  <c r="S120" i="6" s="1"/>
  <c r="AK120" i="13"/>
  <c r="R120" i="6" s="1"/>
  <c r="W119"/>
  <c r="V119"/>
  <c r="U119"/>
  <c r="AM119" i="13"/>
  <c r="T119" i="6" s="1"/>
  <c r="AL119" i="13"/>
  <c r="S119" i="6" s="1"/>
  <c r="AK119" i="13"/>
  <c r="R119" i="6" s="1"/>
  <c r="W118"/>
  <c r="V118"/>
  <c r="U118"/>
  <c r="AM118" i="13"/>
  <c r="T118" i="6" s="1"/>
  <c r="AL118" i="13"/>
  <c r="S118" i="6" s="1"/>
  <c r="AK118" i="13"/>
  <c r="R118" i="6" s="1"/>
  <c r="W117"/>
  <c r="U117"/>
  <c r="AM117" i="13"/>
  <c r="T117" i="6" s="1"/>
  <c r="AL117" i="13"/>
  <c r="S117" i="6" s="1"/>
  <c r="AK117" i="13"/>
  <c r="R117" i="6" s="1"/>
  <c r="W116"/>
  <c r="V116"/>
  <c r="AM116" i="13"/>
  <c r="T116" i="6" s="1"/>
  <c r="AL116" i="13"/>
  <c r="S116" i="6" s="1"/>
  <c r="AK116" i="13"/>
  <c r="R116" i="6" s="1"/>
  <c r="W115"/>
  <c r="V115"/>
  <c r="U115"/>
  <c r="AM115" i="13"/>
  <c r="T115" i="6" s="1"/>
  <c r="AL115" i="13"/>
  <c r="S115" i="6" s="1"/>
  <c r="AK115" i="13"/>
  <c r="R115" i="6" s="1"/>
  <c r="W114"/>
  <c r="V114"/>
  <c r="U114"/>
  <c r="AM114" i="13"/>
  <c r="T114" i="6" s="1"/>
  <c r="AL114" i="13"/>
  <c r="S114" i="6" s="1"/>
  <c r="AK114" i="13"/>
  <c r="R114" i="6" s="1"/>
  <c r="W113"/>
  <c r="V113"/>
  <c r="U113"/>
  <c r="AM113" i="13"/>
  <c r="T113" i="6" s="1"/>
  <c r="AL113" i="13"/>
  <c r="S113" i="6" s="1"/>
  <c r="AK113" i="13"/>
  <c r="R113" i="6" s="1"/>
  <c r="W112"/>
  <c r="V112"/>
  <c r="U112"/>
  <c r="AM112" i="13"/>
  <c r="T112" i="6" s="1"/>
  <c r="AL112" i="13"/>
  <c r="S112" i="6" s="1"/>
  <c r="AK112" i="13"/>
  <c r="R112" i="6" s="1"/>
  <c r="W111"/>
  <c r="V111"/>
  <c r="U111"/>
  <c r="AM111" i="13"/>
  <c r="T111" i="6" s="1"/>
  <c r="AL111" i="13"/>
  <c r="S111" i="6" s="1"/>
  <c r="AK111" i="13"/>
  <c r="R111" i="6" s="1"/>
  <c r="W110"/>
  <c r="V110"/>
  <c r="U110"/>
  <c r="AM110" i="13"/>
  <c r="T110" i="6" s="1"/>
  <c r="AL110" i="13"/>
  <c r="S110" i="6" s="1"/>
  <c r="AK110" i="13"/>
  <c r="R110" i="6" s="1"/>
  <c r="W109"/>
  <c r="U109"/>
  <c r="AM109" i="13"/>
  <c r="T109" i="6" s="1"/>
  <c r="AL109" i="13"/>
  <c r="S109" i="6" s="1"/>
  <c r="AK109" i="13"/>
  <c r="R109" i="6" s="1"/>
  <c r="W108"/>
  <c r="V108"/>
  <c r="U108"/>
  <c r="AM108" i="13"/>
  <c r="T108" i="6" s="1"/>
  <c r="AL108" i="13"/>
  <c r="S108" i="6" s="1"/>
  <c r="AK108" i="13"/>
  <c r="R108" i="6" s="1"/>
  <c r="W107"/>
  <c r="V107"/>
  <c r="U107"/>
  <c r="AM107" i="13"/>
  <c r="T107" i="6" s="1"/>
  <c r="AL107" i="13"/>
  <c r="S107" i="6" s="1"/>
  <c r="AK107" i="13"/>
  <c r="R107" i="6" s="1"/>
  <c r="W106"/>
  <c r="V106"/>
  <c r="U106"/>
  <c r="AM106" i="13"/>
  <c r="T106" i="6" s="1"/>
  <c r="AL106" i="13"/>
  <c r="S106" i="6" s="1"/>
  <c r="AK106" i="13"/>
  <c r="R106" i="6" s="1"/>
  <c r="W105"/>
  <c r="V105"/>
  <c r="U105"/>
  <c r="AM105" i="13"/>
  <c r="T105" i="6" s="1"/>
  <c r="AL105" i="13"/>
  <c r="S105" i="6" s="1"/>
  <c r="AK105" i="13"/>
  <c r="R105" i="6" s="1"/>
  <c r="W104"/>
  <c r="V104"/>
  <c r="U104"/>
  <c r="AM104" i="13"/>
  <c r="T104" i="6" s="1"/>
  <c r="AL104" i="13"/>
  <c r="S104" i="6" s="1"/>
  <c r="AK104" i="13"/>
  <c r="R104" i="6" s="1"/>
  <c r="W103"/>
  <c r="V103"/>
  <c r="U103"/>
  <c r="AM103" i="13"/>
  <c r="T103" i="6" s="1"/>
  <c r="AL103" i="13"/>
  <c r="S103" i="6" s="1"/>
  <c r="AK103" i="13"/>
  <c r="R103" i="6" s="1"/>
  <c r="W102"/>
  <c r="AM102" i="13"/>
  <c r="T102" i="6" s="1"/>
  <c r="AL102" i="13"/>
  <c r="S102" i="6" s="1"/>
  <c r="AK102" i="13"/>
  <c r="R102" i="6" s="1"/>
  <c r="W101"/>
  <c r="V101"/>
  <c r="U101"/>
  <c r="AM101" i="13"/>
  <c r="T101" i="6" s="1"/>
  <c r="AL101" i="13"/>
  <c r="S101" i="6" s="1"/>
  <c r="AK101" i="13"/>
  <c r="R101" i="6" s="1"/>
  <c r="W100"/>
  <c r="V100"/>
  <c r="U100"/>
  <c r="AM100" i="13"/>
  <c r="T100" i="6" s="1"/>
  <c r="AL100" i="13"/>
  <c r="S100" i="6" s="1"/>
  <c r="AK100" i="13"/>
  <c r="R100" i="6" s="1"/>
  <c r="W99"/>
  <c r="V99"/>
  <c r="U99"/>
  <c r="AM99" i="13"/>
  <c r="T99" i="6" s="1"/>
  <c r="AL99" i="13"/>
  <c r="S99" i="6" s="1"/>
  <c r="AK99" i="13"/>
  <c r="R99" i="6" s="1"/>
  <c r="W98"/>
  <c r="V98"/>
  <c r="U98"/>
  <c r="AM98" i="13"/>
  <c r="T98" i="6" s="1"/>
  <c r="AL98" i="13"/>
  <c r="S98" i="6" s="1"/>
  <c r="AK98" i="13"/>
  <c r="R98" i="6" s="1"/>
  <c r="W97"/>
  <c r="V97"/>
  <c r="U97"/>
  <c r="AM97" i="13"/>
  <c r="T97" i="6" s="1"/>
  <c r="AL97" i="13"/>
  <c r="S97" i="6" s="1"/>
  <c r="AK97" i="13"/>
  <c r="R97" i="6" s="1"/>
  <c r="W96"/>
  <c r="V96"/>
  <c r="U96"/>
  <c r="AM96" i="13"/>
  <c r="T96" i="6" s="1"/>
  <c r="AL96" i="13"/>
  <c r="S96" i="6" s="1"/>
  <c r="AK96" i="13"/>
  <c r="R96" i="6" s="1"/>
  <c r="W95"/>
  <c r="V95"/>
  <c r="AM95" i="13"/>
  <c r="T95" i="6" s="1"/>
  <c r="AL95" i="13"/>
  <c r="S95" i="6" s="1"/>
  <c r="AK95" i="13"/>
  <c r="R95" i="6" s="1"/>
  <c r="W94"/>
  <c r="V94"/>
  <c r="U94"/>
  <c r="AM94" i="13"/>
  <c r="T94" i="6" s="1"/>
  <c r="AL94" i="13"/>
  <c r="S94" i="6" s="1"/>
  <c r="AK94" i="13"/>
  <c r="R94" i="6" s="1"/>
  <c r="W93"/>
  <c r="V93"/>
  <c r="U93"/>
  <c r="AM93" i="13"/>
  <c r="T93" i="6" s="1"/>
  <c r="AL93" i="13"/>
  <c r="S93" i="6" s="1"/>
  <c r="AK93" i="13"/>
  <c r="R93" i="6" s="1"/>
  <c r="W92"/>
  <c r="U92"/>
  <c r="AM92" i="13"/>
  <c r="T92" i="6" s="1"/>
  <c r="AL92" i="13"/>
  <c r="S92" i="6" s="1"/>
  <c r="AK92" i="13"/>
  <c r="R92" i="6" s="1"/>
  <c r="W91"/>
  <c r="V91"/>
  <c r="U91"/>
  <c r="AM91" i="13"/>
  <c r="T91" i="6" s="1"/>
  <c r="AL91" i="13"/>
  <c r="S91" i="6" s="1"/>
  <c r="AK91" i="13"/>
  <c r="R91" i="6" s="1"/>
  <c r="W90"/>
  <c r="V90"/>
  <c r="U90"/>
  <c r="AM90" i="13"/>
  <c r="T90" i="6" s="1"/>
  <c r="AL90" i="13"/>
  <c r="S90" i="6" s="1"/>
  <c r="AK90" i="13"/>
  <c r="R90" i="6" s="1"/>
  <c r="W89"/>
  <c r="V89"/>
  <c r="U89"/>
  <c r="AM89" i="13"/>
  <c r="T89" i="6" s="1"/>
  <c r="AL89" i="13"/>
  <c r="S89" i="6" s="1"/>
  <c r="AK89" i="13"/>
  <c r="R89" i="6" s="1"/>
  <c r="W88"/>
  <c r="V88"/>
  <c r="AM88" i="13"/>
  <c r="T88" i="6" s="1"/>
  <c r="AL88" i="13"/>
  <c r="S88" i="6" s="1"/>
  <c r="AK88" i="13"/>
  <c r="R88" i="6" s="1"/>
  <c r="W87"/>
  <c r="V87"/>
  <c r="U87"/>
  <c r="AM87" i="13"/>
  <c r="T87" i="6" s="1"/>
  <c r="AL87" i="13"/>
  <c r="S87" i="6" s="1"/>
  <c r="AK87" i="13"/>
  <c r="R87" i="6" s="1"/>
  <c r="W86"/>
  <c r="V86"/>
  <c r="AM86" i="13"/>
  <c r="T86" i="6" s="1"/>
  <c r="AL86" i="13"/>
  <c r="S86" i="6" s="1"/>
  <c r="AK86" i="13"/>
  <c r="R86" i="6" s="1"/>
  <c r="W85"/>
  <c r="V85"/>
  <c r="U85"/>
  <c r="AM85" i="13"/>
  <c r="T85" i="6" s="1"/>
  <c r="AL85" i="13"/>
  <c r="S85" i="6" s="1"/>
  <c r="AK85" i="13"/>
  <c r="R85" i="6" s="1"/>
  <c r="W84"/>
  <c r="V84"/>
  <c r="U84"/>
  <c r="AM84" i="13"/>
  <c r="T84" i="6" s="1"/>
  <c r="AL84" i="13"/>
  <c r="S84" i="6" s="1"/>
  <c r="AK84" i="13"/>
  <c r="R84" i="6" s="1"/>
  <c r="W83"/>
  <c r="U83"/>
  <c r="AM83" i="13"/>
  <c r="T83" i="6" s="1"/>
  <c r="AL83" i="13"/>
  <c r="S83" i="6" s="1"/>
  <c r="AK83" i="13"/>
  <c r="R83" i="6" s="1"/>
  <c r="W82"/>
  <c r="V82"/>
  <c r="U82"/>
  <c r="AM82" i="13"/>
  <c r="T82" i="6" s="1"/>
  <c r="AL82" i="13"/>
  <c r="S82" i="6" s="1"/>
  <c r="AK82" i="13"/>
  <c r="R82" i="6" s="1"/>
  <c r="W81"/>
  <c r="V81"/>
  <c r="U81"/>
  <c r="AM81" i="13"/>
  <c r="T81" i="6" s="1"/>
  <c r="AL81" i="13"/>
  <c r="S81" i="6" s="1"/>
  <c r="AK81" i="13"/>
  <c r="R81" i="6" s="1"/>
  <c r="W80"/>
  <c r="V80"/>
  <c r="U80"/>
  <c r="AM80" i="13"/>
  <c r="T80" i="6" s="1"/>
  <c r="AL80" i="13"/>
  <c r="S80" i="6" s="1"/>
  <c r="AK80" i="13"/>
  <c r="R80" i="6" s="1"/>
  <c r="W79"/>
  <c r="V79"/>
  <c r="U79"/>
  <c r="AM79" i="13"/>
  <c r="T79" i="6" s="1"/>
  <c r="AL79" i="13"/>
  <c r="S79" i="6" s="1"/>
  <c r="AK79" i="13"/>
  <c r="R79" i="6" s="1"/>
  <c r="W78"/>
  <c r="V78"/>
  <c r="U78"/>
  <c r="AM78" i="13"/>
  <c r="T78" i="6" s="1"/>
  <c r="AL78" i="13"/>
  <c r="S78" i="6" s="1"/>
  <c r="AK78" i="13"/>
  <c r="R78" i="6" s="1"/>
  <c r="W77"/>
  <c r="V77"/>
  <c r="U77"/>
  <c r="AM77" i="13"/>
  <c r="T77" i="6" s="1"/>
  <c r="AL77" i="13"/>
  <c r="S77" i="6" s="1"/>
  <c r="AK77" i="13"/>
  <c r="R77" i="6" s="1"/>
  <c r="W76"/>
  <c r="V76"/>
  <c r="U76"/>
  <c r="AM76" i="13"/>
  <c r="T76" i="6" s="1"/>
  <c r="AL76" i="13"/>
  <c r="S76" i="6" s="1"/>
  <c r="AK76" i="13"/>
  <c r="R76" i="6" s="1"/>
  <c r="W75"/>
  <c r="V75"/>
  <c r="U75"/>
  <c r="AM75" i="13"/>
  <c r="T75" i="6" s="1"/>
  <c r="AL75" i="13"/>
  <c r="S75" i="6" s="1"/>
  <c r="AK75" i="13"/>
  <c r="R75" i="6" s="1"/>
  <c r="W74"/>
  <c r="U74"/>
  <c r="AM74" i="13"/>
  <c r="T74" i="6" s="1"/>
  <c r="AL74" i="13"/>
  <c r="S74" i="6" s="1"/>
  <c r="AK74" i="13"/>
  <c r="R74" i="6" s="1"/>
  <c r="W73"/>
  <c r="U73"/>
  <c r="AM73" i="13"/>
  <c r="T73" i="6" s="1"/>
  <c r="AL73" i="13"/>
  <c r="S73" i="6" s="1"/>
  <c r="AK73" i="13"/>
  <c r="R73" i="6" s="1"/>
  <c r="W72"/>
  <c r="V72"/>
  <c r="U72"/>
  <c r="AM72" i="13"/>
  <c r="T72" i="6" s="1"/>
  <c r="AL72" i="13"/>
  <c r="S72" i="6" s="1"/>
  <c r="AK72" i="13"/>
  <c r="R72" i="6" s="1"/>
  <c r="W71"/>
  <c r="V71"/>
  <c r="AM71" i="13"/>
  <c r="T71" i="6" s="1"/>
  <c r="AL71" i="13"/>
  <c r="S71" i="6" s="1"/>
  <c r="AK71" i="13"/>
  <c r="R71" i="6" s="1"/>
  <c r="W70"/>
  <c r="AM70" i="13"/>
  <c r="T70" i="6" s="1"/>
  <c r="AL70" i="13"/>
  <c r="S70" i="6" s="1"/>
  <c r="AK70" i="13"/>
  <c r="R70" i="6" s="1"/>
  <c r="W69"/>
  <c r="V69"/>
  <c r="U69"/>
  <c r="AM69" i="13"/>
  <c r="T69" i="6" s="1"/>
  <c r="AL69" i="13"/>
  <c r="S69" i="6" s="1"/>
  <c r="AK69" i="13"/>
  <c r="R69" i="6" s="1"/>
  <c r="W68"/>
  <c r="V68"/>
  <c r="U68"/>
  <c r="AM68" i="13"/>
  <c r="T68" i="6" s="1"/>
  <c r="AL68" i="13"/>
  <c r="S68" i="6" s="1"/>
  <c r="AK68" i="13"/>
  <c r="R68" i="6" s="1"/>
  <c r="W67"/>
  <c r="V67"/>
  <c r="U67"/>
  <c r="AM67" i="13"/>
  <c r="T67" i="6" s="1"/>
  <c r="AL67" i="13"/>
  <c r="S67" i="6" s="1"/>
  <c r="AK67" i="13"/>
  <c r="R67" i="6" s="1"/>
  <c r="W66"/>
  <c r="V66"/>
  <c r="U66"/>
  <c r="AM66" i="13"/>
  <c r="T66" i="6" s="1"/>
  <c r="AL66" i="13"/>
  <c r="S66" i="6" s="1"/>
  <c r="AK66" i="13"/>
  <c r="R66" i="6" s="1"/>
  <c r="W65"/>
  <c r="U65"/>
  <c r="AM65" i="13"/>
  <c r="T65" i="6" s="1"/>
  <c r="AL65" i="13"/>
  <c r="S65" i="6" s="1"/>
  <c r="AK65" i="13"/>
  <c r="R65" i="6" s="1"/>
  <c r="W64"/>
  <c r="V64"/>
  <c r="U64"/>
  <c r="AM64" i="13"/>
  <c r="T64" i="6" s="1"/>
  <c r="AL64" i="13"/>
  <c r="S64" i="6" s="1"/>
  <c r="AK64" i="13"/>
  <c r="R64" i="6" s="1"/>
  <c r="W63"/>
  <c r="V63"/>
  <c r="U63"/>
  <c r="AM63" i="13"/>
  <c r="T63" i="6" s="1"/>
  <c r="AL63" i="13"/>
  <c r="S63" i="6" s="1"/>
  <c r="AK63" i="13"/>
  <c r="R63" i="6" s="1"/>
  <c r="W62"/>
  <c r="V62"/>
  <c r="U62"/>
  <c r="AM62" i="13"/>
  <c r="T62" i="6" s="1"/>
  <c r="AL62" i="13"/>
  <c r="S62" i="6" s="1"/>
  <c r="AK62" i="13"/>
  <c r="R62" i="6" s="1"/>
  <c r="W61"/>
  <c r="V61"/>
  <c r="U61"/>
  <c r="AM61" i="13"/>
  <c r="T61" i="6" s="1"/>
  <c r="AL61" i="13"/>
  <c r="S61" i="6" s="1"/>
  <c r="AK61" i="13"/>
  <c r="R61" i="6" s="1"/>
  <c r="W60"/>
  <c r="V60"/>
  <c r="U60"/>
  <c r="AM60" i="13"/>
  <c r="T60" i="6" s="1"/>
  <c r="AL60" i="13"/>
  <c r="S60" i="6" s="1"/>
  <c r="AK60" i="13"/>
  <c r="R60" i="6" s="1"/>
  <c r="W59"/>
  <c r="V59"/>
  <c r="AM59" i="13"/>
  <c r="T59" i="6" s="1"/>
  <c r="AL59" i="13"/>
  <c r="S59" i="6" s="1"/>
  <c r="AK59" i="13"/>
  <c r="R59" i="6" s="1"/>
  <c r="W58"/>
  <c r="V58"/>
  <c r="U58"/>
  <c r="AM58" i="13"/>
  <c r="T58" i="6" s="1"/>
  <c r="AL58" i="13"/>
  <c r="S58" i="6" s="1"/>
  <c r="AK58" i="13"/>
  <c r="R58" i="6" s="1"/>
  <c r="W57"/>
  <c r="V57"/>
  <c r="U57"/>
  <c r="AM57" i="13"/>
  <c r="T57" i="6" s="1"/>
  <c r="AL57" i="13"/>
  <c r="S57" i="6" s="1"/>
  <c r="AK57" i="13"/>
  <c r="R57" i="6" s="1"/>
  <c r="W56"/>
  <c r="V56"/>
  <c r="U56"/>
  <c r="AM56" i="13"/>
  <c r="T56" i="6" s="1"/>
  <c r="AL56" i="13"/>
  <c r="S56" i="6" s="1"/>
  <c r="AK56" i="13"/>
  <c r="R56" i="6" s="1"/>
  <c r="W55"/>
  <c r="V55"/>
  <c r="U55"/>
  <c r="AM55" i="13"/>
  <c r="T55" i="6" s="1"/>
  <c r="AL55" i="13"/>
  <c r="S55" i="6" s="1"/>
  <c r="AK55" i="13"/>
  <c r="R55" i="6" s="1"/>
  <c r="W54"/>
  <c r="V54"/>
  <c r="U54"/>
  <c r="AM54" i="13"/>
  <c r="T54" i="6" s="1"/>
  <c r="AL54" i="13"/>
  <c r="S54" i="6" s="1"/>
  <c r="AK54" i="13"/>
  <c r="R54" i="6" s="1"/>
  <c r="W53"/>
  <c r="V53"/>
  <c r="U53"/>
  <c r="AM53" i="13"/>
  <c r="T53" i="6" s="1"/>
  <c r="AL53" i="13"/>
  <c r="S53" i="6" s="1"/>
  <c r="AK53" i="13"/>
  <c r="R53" i="6" s="1"/>
  <c r="W52"/>
  <c r="V52"/>
  <c r="U52"/>
  <c r="AM52" i="13"/>
  <c r="T52" i="6" s="1"/>
  <c r="AL52" i="13"/>
  <c r="S52" i="6" s="1"/>
  <c r="AK52" i="13"/>
  <c r="R52" i="6" s="1"/>
  <c r="W51"/>
  <c r="V51"/>
  <c r="U51"/>
  <c r="AM51" i="13"/>
  <c r="T51" i="6" s="1"/>
  <c r="AL51" i="13"/>
  <c r="S51" i="6" s="1"/>
  <c r="AK51" i="13"/>
  <c r="R51" i="6" s="1"/>
  <c r="W50"/>
  <c r="V50"/>
  <c r="U50"/>
  <c r="AM50" i="13"/>
  <c r="T50" i="6" s="1"/>
  <c r="AL50" i="13"/>
  <c r="S50" i="6" s="1"/>
  <c r="AK50" i="13"/>
  <c r="R50" i="6" s="1"/>
  <c r="W49"/>
  <c r="AM49" i="13"/>
  <c r="T49" i="6" s="1"/>
  <c r="AL49" i="13"/>
  <c r="S49" i="6" s="1"/>
  <c r="AK49" i="13"/>
  <c r="R49" i="6" s="1"/>
  <c r="W48"/>
  <c r="V48"/>
  <c r="U48"/>
  <c r="AM48" i="13"/>
  <c r="T48" i="6" s="1"/>
  <c r="AL48" i="13"/>
  <c r="S48" i="6" s="1"/>
  <c r="AK48" i="13"/>
  <c r="R48" i="6" s="1"/>
  <c r="W47"/>
  <c r="V47"/>
  <c r="U47"/>
  <c r="AM47" i="13"/>
  <c r="T47" i="6" s="1"/>
  <c r="AL47" i="13"/>
  <c r="S47" i="6" s="1"/>
  <c r="AK47" i="13"/>
  <c r="R47" i="6" s="1"/>
  <c r="W46"/>
  <c r="V46"/>
  <c r="U46"/>
  <c r="AM46" i="13"/>
  <c r="T46" i="6" s="1"/>
  <c r="AL46" i="13"/>
  <c r="S46" i="6" s="1"/>
  <c r="AK46" i="13"/>
  <c r="R46" i="6" s="1"/>
  <c r="W45"/>
  <c r="U45"/>
  <c r="AM45" i="13"/>
  <c r="T45" i="6" s="1"/>
  <c r="AL45" i="13"/>
  <c r="S45" i="6" s="1"/>
  <c r="AK45" i="13"/>
  <c r="R45" i="6" s="1"/>
  <c r="W44"/>
  <c r="V44"/>
  <c r="AM44" i="13"/>
  <c r="T44" i="6" s="1"/>
  <c r="AL44" i="13"/>
  <c r="S44" i="6" s="1"/>
  <c r="AK44" i="13"/>
  <c r="R44" i="6" s="1"/>
  <c r="W43"/>
  <c r="V43"/>
  <c r="U43"/>
  <c r="AM43" i="13"/>
  <c r="T43" i="6" s="1"/>
  <c r="AL43" i="13"/>
  <c r="S43" i="6" s="1"/>
  <c r="AK43" i="13"/>
  <c r="R43" i="6" s="1"/>
  <c r="W42"/>
  <c r="V42"/>
  <c r="U42"/>
  <c r="AM42" i="13"/>
  <c r="T42" i="6" s="1"/>
  <c r="AL42" i="13"/>
  <c r="S42" i="6" s="1"/>
  <c r="AK42" i="13"/>
  <c r="R42" i="6" s="1"/>
  <c r="W41"/>
  <c r="U41"/>
  <c r="AM41" i="13"/>
  <c r="T41" i="6" s="1"/>
  <c r="AL41" i="13"/>
  <c r="S41" i="6" s="1"/>
  <c r="AK41" i="13"/>
  <c r="R41" i="6" s="1"/>
  <c r="W40"/>
  <c r="V40"/>
  <c r="U40"/>
  <c r="AM40" i="13"/>
  <c r="T40" i="6" s="1"/>
  <c r="AL40" i="13"/>
  <c r="S40" i="6" s="1"/>
  <c r="AK40" i="13"/>
  <c r="R40" i="6" s="1"/>
  <c r="W39"/>
  <c r="V39"/>
  <c r="U39"/>
  <c r="AM39" i="13"/>
  <c r="T39" i="6" s="1"/>
  <c r="AL39" i="13"/>
  <c r="S39" i="6" s="1"/>
  <c r="AK39" i="13"/>
  <c r="R39" i="6" s="1"/>
  <c r="W38"/>
  <c r="V38"/>
  <c r="U38"/>
  <c r="AM38" i="13"/>
  <c r="T38" i="6" s="1"/>
  <c r="AL38" i="13"/>
  <c r="S38" i="6" s="1"/>
  <c r="AK38" i="13"/>
  <c r="R38" i="6" s="1"/>
  <c r="W37"/>
  <c r="V37"/>
  <c r="U37"/>
  <c r="AM37" i="13"/>
  <c r="T37" i="6" s="1"/>
  <c r="AL37" i="13"/>
  <c r="S37" i="6" s="1"/>
  <c r="AK37" i="13"/>
  <c r="R37" i="6" s="1"/>
  <c r="W36"/>
  <c r="V36"/>
  <c r="U36"/>
  <c r="AM36" i="13"/>
  <c r="T36" i="6" s="1"/>
  <c r="AL36" i="13"/>
  <c r="S36" i="6" s="1"/>
  <c r="AK36" i="13"/>
  <c r="R36" i="6" s="1"/>
  <c r="W35"/>
  <c r="V35"/>
  <c r="U35"/>
  <c r="AM35" i="13"/>
  <c r="T35" i="6" s="1"/>
  <c r="AL35" i="13"/>
  <c r="S35" i="6" s="1"/>
  <c r="AK35" i="13"/>
  <c r="R35" i="6" s="1"/>
  <c r="W34"/>
  <c r="V34"/>
  <c r="U34"/>
  <c r="AM34" i="13"/>
  <c r="T34" i="6" s="1"/>
  <c r="AL34" i="13"/>
  <c r="S34" i="6" s="1"/>
  <c r="AK34" i="13"/>
  <c r="R34" i="6" s="1"/>
  <c r="W33"/>
  <c r="V33"/>
  <c r="U33"/>
  <c r="AM33" i="13"/>
  <c r="T33" i="6" s="1"/>
  <c r="AL33" i="13"/>
  <c r="S33" i="6" s="1"/>
  <c r="AK33" i="13"/>
  <c r="R33" i="6" s="1"/>
  <c r="W32"/>
  <c r="V32"/>
  <c r="U32"/>
  <c r="AM32" i="13"/>
  <c r="T32" i="6" s="1"/>
  <c r="AL32" i="13"/>
  <c r="S32" i="6" s="1"/>
  <c r="AK32" i="13"/>
  <c r="R32" i="6" s="1"/>
  <c r="W31"/>
  <c r="V31"/>
  <c r="AM31" i="13"/>
  <c r="T31" i="6" s="1"/>
  <c r="AL31" i="13"/>
  <c r="S31" i="6" s="1"/>
  <c r="AK31" i="13"/>
  <c r="R31" i="6" s="1"/>
  <c r="W30"/>
  <c r="V30"/>
  <c r="U30"/>
  <c r="AM30" i="13"/>
  <c r="T30" i="6" s="1"/>
  <c r="AL30" i="13"/>
  <c r="S30" i="6" s="1"/>
  <c r="AK30" i="13"/>
  <c r="R30" i="6" s="1"/>
  <c r="W29"/>
  <c r="V29"/>
  <c r="U29"/>
  <c r="AM29" i="13"/>
  <c r="T29" i="6" s="1"/>
  <c r="AL29" i="13"/>
  <c r="S29" i="6" s="1"/>
  <c r="AK29" i="13"/>
  <c r="R29" i="6" s="1"/>
  <c r="W28"/>
  <c r="V28"/>
  <c r="U28"/>
  <c r="AM28" i="13"/>
  <c r="T28" i="6" s="1"/>
  <c r="AL28" i="13"/>
  <c r="S28" i="6" s="1"/>
  <c r="AK28" i="13"/>
  <c r="R28" i="6" s="1"/>
  <c r="W27"/>
  <c r="V27"/>
  <c r="U27"/>
  <c r="AM27" i="13"/>
  <c r="T27" i="6" s="1"/>
  <c r="AL27" i="13"/>
  <c r="S27" i="6" s="1"/>
  <c r="AK27" i="13"/>
  <c r="R27" i="6" s="1"/>
  <c r="W26"/>
  <c r="V26"/>
  <c r="U26"/>
  <c r="AM26" i="13"/>
  <c r="T26" i="6" s="1"/>
  <c r="AL26" i="13"/>
  <c r="S26" i="6" s="1"/>
  <c r="AK26" i="13"/>
  <c r="R26" i="6" s="1"/>
  <c r="W25"/>
  <c r="V25"/>
  <c r="U25"/>
  <c r="AM25" i="13"/>
  <c r="T25" i="6" s="1"/>
  <c r="AL25" i="13"/>
  <c r="S25" i="6" s="1"/>
  <c r="AK25" i="13"/>
  <c r="R25" i="6" s="1"/>
  <c r="W24"/>
  <c r="V24"/>
  <c r="U24"/>
  <c r="AM24" i="13"/>
  <c r="T24" i="6" s="1"/>
  <c r="AL24" i="13"/>
  <c r="S24" i="6" s="1"/>
  <c r="AK24" i="13"/>
  <c r="R24" i="6" s="1"/>
  <c r="W23"/>
  <c r="V23"/>
  <c r="U23"/>
  <c r="AM23" i="13"/>
  <c r="T23" i="6" s="1"/>
  <c r="AL23" i="13"/>
  <c r="S23" i="6" s="1"/>
  <c r="AK23" i="13"/>
  <c r="R23" i="6" s="1"/>
  <c r="W22"/>
  <c r="V22"/>
  <c r="U22"/>
  <c r="AM22" i="13"/>
  <c r="T22" i="6" s="1"/>
  <c r="AL22" i="13"/>
  <c r="S22" i="6" s="1"/>
  <c r="AK22" i="13"/>
  <c r="R22" i="6" s="1"/>
  <c r="W21"/>
  <c r="V21"/>
  <c r="AM21" i="13"/>
  <c r="T21" i="6" s="1"/>
  <c r="AL21" i="13"/>
  <c r="S21" i="6" s="1"/>
  <c r="AK21" i="13"/>
  <c r="R21" i="6" s="1"/>
  <c r="W20"/>
  <c r="V20"/>
  <c r="U20"/>
  <c r="AM20" i="13"/>
  <c r="T20" i="6" s="1"/>
  <c r="AL20" i="13"/>
  <c r="S20" i="6" s="1"/>
  <c r="AK20" i="13"/>
  <c r="R20" i="6" s="1"/>
  <c r="W19"/>
  <c r="V19"/>
  <c r="AM19" i="13"/>
  <c r="T19" i="6" s="1"/>
  <c r="AL19" i="13"/>
  <c r="S19" i="6" s="1"/>
  <c r="AK19" i="13"/>
  <c r="R19" i="6" s="1"/>
  <c r="W18"/>
  <c r="V18"/>
  <c r="U18"/>
  <c r="AM18" i="13"/>
  <c r="T18" i="6" s="1"/>
  <c r="AL18" i="13"/>
  <c r="S18" i="6" s="1"/>
  <c r="AK18" i="13"/>
  <c r="R18" i="6" s="1"/>
  <c r="W17"/>
  <c r="U17"/>
  <c r="AM17" i="13"/>
  <c r="T17" i="6" s="1"/>
  <c r="AL17" i="13"/>
  <c r="S17" i="6" s="1"/>
  <c r="AK17" i="13"/>
  <c r="R17" i="6" s="1"/>
  <c r="W16"/>
  <c r="V16"/>
  <c r="U16"/>
  <c r="AM16" i="13"/>
  <c r="T16" i="6" s="1"/>
  <c r="AL16" i="13"/>
  <c r="S16" i="6" s="1"/>
  <c r="AK16" i="13"/>
  <c r="R16" i="6" s="1"/>
  <c r="W15"/>
  <c r="V15"/>
  <c r="U15"/>
  <c r="AM15" i="13"/>
  <c r="T15" i="6" s="1"/>
  <c r="AL15" i="13"/>
  <c r="S15" i="6" s="1"/>
  <c r="AK15" i="13"/>
  <c r="R15" i="6" s="1"/>
  <c r="W14"/>
  <c r="V14"/>
  <c r="U14"/>
  <c r="AM14" i="13"/>
  <c r="T14" i="6" s="1"/>
  <c r="AL14" i="13"/>
  <c r="S14" i="6" s="1"/>
  <c r="AK14" i="13"/>
  <c r="R14" i="6" s="1"/>
  <c r="W13"/>
  <c r="V13"/>
  <c r="U13"/>
  <c r="AM13" i="13"/>
  <c r="T13" i="6" s="1"/>
  <c r="AL13" i="13"/>
  <c r="S13" i="6" s="1"/>
  <c r="AK13" i="13"/>
  <c r="R13" i="6" s="1"/>
  <c r="W12"/>
  <c r="V12"/>
  <c r="U12"/>
  <c r="AM12" i="13"/>
  <c r="T12" i="6" s="1"/>
  <c r="AL12" i="13"/>
  <c r="S12" i="6" s="1"/>
  <c r="AK12" i="13"/>
  <c r="R12" i="6" s="1"/>
  <c r="W11"/>
  <c r="V11"/>
  <c r="U11"/>
  <c r="AM11" i="13"/>
  <c r="T11" i="6" s="1"/>
  <c r="AL11" i="13"/>
  <c r="S11" i="6" s="1"/>
  <c r="AK11" i="13"/>
  <c r="R11" i="6" s="1"/>
  <c r="W10"/>
  <c r="V10"/>
  <c r="U10"/>
  <c r="AM10" i="13"/>
  <c r="T10" i="6" s="1"/>
  <c r="AL10" i="13"/>
  <c r="S10" i="6" s="1"/>
  <c r="AK10" i="13"/>
  <c r="R10" i="6" s="1"/>
  <c r="W9"/>
  <c r="V9"/>
  <c r="U9"/>
  <c r="AM9" i="13"/>
  <c r="T9" i="6" s="1"/>
  <c r="AL9" i="13"/>
  <c r="S9" i="6" s="1"/>
  <c r="AK9" i="13"/>
  <c r="R9" i="6" s="1"/>
  <c r="W8"/>
  <c r="V8"/>
  <c r="U8"/>
  <c r="AM8" i="13"/>
  <c r="T8" i="6" s="1"/>
  <c r="AL8" i="13"/>
  <c r="S8" i="6" s="1"/>
  <c r="AK8" i="13"/>
  <c r="R8" i="6" s="1"/>
  <c r="W7"/>
  <c r="V7"/>
  <c r="U7"/>
  <c r="AM7" i="13"/>
  <c r="T7" i="6" s="1"/>
  <c r="AL7" i="13"/>
  <c r="S7" i="6" s="1"/>
  <c r="AK7" i="13"/>
  <c r="R7" i="6" s="1"/>
  <c r="W6"/>
  <c r="V6"/>
  <c r="U6"/>
  <c r="AM6" i="13"/>
  <c r="T6" i="6" s="1"/>
  <c r="AL6" i="13"/>
  <c r="S6" i="6" s="1"/>
  <c r="AK6" i="13"/>
  <c r="R6" i="6" s="1"/>
  <c r="W5"/>
  <c r="V5"/>
  <c r="U5"/>
  <c r="AM5" i="13"/>
  <c r="T5" i="6" s="1"/>
  <c r="AL5" i="13"/>
  <c r="S5" i="6" s="1"/>
  <c r="AK5" i="13"/>
  <c r="R5" i="6" s="1"/>
  <c r="W4"/>
  <c r="V4"/>
  <c r="U4"/>
  <c r="AM4" i="13"/>
  <c r="T4" i="6" s="1"/>
  <c r="AL4" i="13"/>
  <c r="S4" i="6" s="1"/>
  <c r="AK4" i="13"/>
  <c r="R4" i="6" s="1"/>
  <c r="W3"/>
  <c r="V3"/>
  <c r="U3"/>
  <c r="AM3" i="13"/>
  <c r="T3" i="6" s="1"/>
  <c r="AL3" i="13"/>
  <c r="S3" i="6" s="1"/>
  <c r="AK3" i="13"/>
  <c r="R3" i="6" s="1"/>
  <c r="W2"/>
  <c r="V2"/>
  <c r="U2"/>
  <c r="AM2" i="13"/>
  <c r="T2" i="6" s="1"/>
  <c r="AL2" i="13"/>
  <c r="S2" i="6" s="1"/>
  <c r="AK2" i="13"/>
  <c r="R2" i="6" s="1"/>
  <c r="C109" i="12"/>
  <c r="C113" s="1"/>
  <c r="B109"/>
  <c r="B113" s="1"/>
  <c r="C108"/>
  <c r="C112" s="1"/>
  <c r="B108"/>
  <c r="B112" s="1"/>
  <c r="C107"/>
  <c r="C111" s="1"/>
  <c r="B107"/>
  <c r="B111" s="1"/>
  <c r="C106"/>
  <c r="C110" s="1"/>
  <c r="B106"/>
  <c r="B110" s="1"/>
  <c r="B107" i="5"/>
  <c r="B111"/>
  <c r="C107"/>
  <c r="C111"/>
  <c r="B108"/>
  <c r="B112"/>
  <c r="C108"/>
  <c r="C112"/>
  <c r="B109"/>
  <c r="B113"/>
  <c r="C109"/>
  <c r="C113"/>
  <c r="C106"/>
  <c r="C110"/>
  <c r="B106"/>
  <c r="B110"/>
  <c r="B279" i="6"/>
  <c r="B291" s="1"/>
  <c r="B280"/>
  <c r="B292" s="1"/>
  <c r="B281"/>
  <c r="B293" s="1"/>
  <c r="B282"/>
  <c r="B294" s="1"/>
  <c r="B283"/>
  <c r="B295" s="1"/>
  <c r="B284"/>
  <c r="B296" s="1"/>
  <c r="B285"/>
  <c r="B297" s="1"/>
  <c r="B286"/>
  <c r="B298" s="1"/>
  <c r="B287"/>
  <c r="B299" s="1"/>
  <c r="B288"/>
  <c r="B300" s="1"/>
  <c r="B289"/>
  <c r="B301" s="1"/>
  <c r="B278"/>
  <c r="B290" s="1"/>
  <c r="F3" i="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B2" i="21" s="1"/>
  <c r="F27" i="5"/>
  <c r="B3" i="21" s="1"/>
  <c r="F28" i="5"/>
  <c r="B4" i="21" s="1"/>
  <c r="F29" i="5"/>
  <c r="B5" i="21" s="1"/>
  <c r="F30" i="5"/>
  <c r="B6" i="21" s="1"/>
  <c r="F31" i="5"/>
  <c r="B7" i="21" s="1"/>
  <c r="F32" i="5"/>
  <c r="B8" i="21" s="1"/>
  <c r="F33" i="5"/>
  <c r="B9" i="21" s="1"/>
  <c r="F34" i="5"/>
  <c r="B10" i="21" s="1"/>
  <c r="F35" i="5"/>
  <c r="B11" i="21" s="1"/>
  <c r="F36" i="5"/>
  <c r="B12" i="21" s="1"/>
  <c r="F37" i="5"/>
  <c r="B13" i="21" s="1"/>
  <c r="F38" i="5"/>
  <c r="B14" i="21" s="1"/>
  <c r="F39" i="5"/>
  <c r="B15" i="21" s="1"/>
  <c r="F40" i="5"/>
  <c r="B16" i="21" s="1"/>
  <c r="F41" i="5"/>
  <c r="B17" i="21" s="1"/>
  <c r="F42" i="5"/>
  <c r="B18" i="21" s="1"/>
  <c r="F43" i="5"/>
  <c r="B19" i="21" s="1"/>
  <c r="F44" i="5"/>
  <c r="B20" i="21" s="1"/>
  <c r="F45" i="5"/>
  <c r="B21" i="21" s="1"/>
  <c r="F46" i="5"/>
  <c r="B22" i="21" s="1"/>
  <c r="F47" i="5"/>
  <c r="B23" i="21" s="1"/>
  <c r="F48" i="5"/>
  <c r="B24" i="21" s="1"/>
  <c r="F49" i="5"/>
  <c r="B25" i="21" s="1"/>
  <c r="F50" i="5"/>
  <c r="B26" i="21" s="1"/>
  <c r="F51" i="5"/>
  <c r="B27" i="21" s="1"/>
  <c r="F52" i="5"/>
  <c r="B28" i="21" s="1"/>
  <c r="F53" i="5"/>
  <c r="B29" i="21" s="1"/>
  <c r="F54" i="5"/>
  <c r="B30" i="21" s="1"/>
  <c r="F55" i="5"/>
  <c r="B31" i="21" s="1"/>
  <c r="F56" i="5"/>
  <c r="B32" i="21" s="1"/>
  <c r="F57" i="5"/>
  <c r="B33" i="21" s="1"/>
  <c r="F58" i="5"/>
  <c r="B34" i="21" s="1"/>
  <c r="F59" i="5"/>
  <c r="B35" i="21" s="1"/>
  <c r="F60" i="5"/>
  <c r="B36" i="21" s="1"/>
  <c r="F61" i="5"/>
  <c r="B37" i="21" s="1"/>
  <c r="F62" i="5"/>
  <c r="B38" i="21" s="1"/>
  <c r="F63" i="5"/>
  <c r="B39" i="21" s="1"/>
  <c r="F64" i="5"/>
  <c r="B40" i="21" s="1"/>
  <c r="F65" i="5"/>
  <c r="B41" i="21" s="1"/>
  <c r="F66" i="5"/>
  <c r="B42" i="21" s="1"/>
  <c r="F67" i="5"/>
  <c r="B43" i="21" s="1"/>
  <c r="F68" i="5"/>
  <c r="B44" i="21" s="1"/>
  <c r="F69" i="5"/>
  <c r="B45" i="21" s="1"/>
  <c r="F70" i="5"/>
  <c r="B46" i="21" s="1"/>
  <c r="F71" i="5"/>
  <c r="B47" i="21" s="1"/>
  <c r="F72" i="5"/>
  <c r="B48" i="21" s="1"/>
  <c r="F73" i="5"/>
  <c r="B49" i="21" s="1"/>
  <c r="F74" i="5"/>
  <c r="B50" i="21" s="1"/>
  <c r="F75" i="5"/>
  <c r="B51" i="21" s="1"/>
  <c r="F76" i="5"/>
  <c r="B52" i="21" s="1"/>
  <c r="F77" i="5"/>
  <c r="B53" i="21" s="1"/>
  <c r="F78" i="5"/>
  <c r="B54" i="21" s="1"/>
  <c r="F79" i="5"/>
  <c r="B55" i="21" s="1"/>
  <c r="F80" i="5"/>
  <c r="B56" i="21" s="1"/>
  <c r="F81" i="5"/>
  <c r="B57" i="21" s="1"/>
  <c r="F82" i="5"/>
  <c r="B58" i="21" s="1"/>
  <c r="F83" i="5"/>
  <c r="B59" i="21" s="1"/>
  <c r="F84" i="5"/>
  <c r="B60" i="21" s="1"/>
  <c r="F85" i="5"/>
  <c r="B61" i="21" s="1"/>
  <c r="F86" i="5"/>
  <c r="B62" i="21" s="1"/>
  <c r="F87" i="5"/>
  <c r="B63" i="21" s="1"/>
  <c r="F88" i="5"/>
  <c r="B64" i="21" s="1"/>
  <c r="F89" i="5"/>
  <c r="B65" i="21" s="1"/>
  <c r="F90" i="5"/>
  <c r="B66" i="21" s="1"/>
  <c r="F91" i="5"/>
  <c r="B67" i="21" s="1"/>
  <c r="F92" i="5"/>
  <c r="B68" i="21" s="1"/>
  <c r="F93" i="5"/>
  <c r="B69" i="21" s="1"/>
  <c r="F94" i="5"/>
  <c r="B70" i="21" s="1"/>
  <c r="F95" i="5"/>
  <c r="B71" i="21" s="1"/>
  <c r="F96" i="5"/>
  <c r="B72" i="21" s="1"/>
  <c r="F97" i="5"/>
  <c r="B73" i="21" s="1"/>
  <c r="F98" i="5"/>
  <c r="B74" i="21" s="1"/>
  <c r="F99" i="5"/>
  <c r="B75" i="21" s="1"/>
  <c r="F100" i="5"/>
  <c r="B76" i="21" s="1"/>
  <c r="F101" i="5"/>
  <c r="B77" i="21" s="1"/>
  <c r="F102" i="5"/>
  <c r="B78" i="21" s="1"/>
  <c r="F103" i="5"/>
  <c r="B79" i="21" s="1"/>
  <c r="F104" i="5"/>
  <c r="B80" i="21" s="1"/>
  <c r="F105" i="5"/>
  <c r="B81" i="21" s="1"/>
  <c r="F2" i="5"/>
  <c r="V151" i="6"/>
  <c r="V83"/>
  <c r="V92"/>
  <c r="V102"/>
  <c r="V228"/>
  <c r="V244"/>
  <c r="V45"/>
  <c r="V109"/>
  <c r="V117"/>
  <c r="V243"/>
  <c r="V70"/>
  <c r="V237"/>
  <c r="V166"/>
  <c r="V206"/>
  <c r="V41"/>
  <c r="V49"/>
  <c r="V65"/>
  <c r="V73"/>
  <c r="V167"/>
  <c r="V183"/>
  <c r="V239"/>
  <c r="V247"/>
  <c r="V17"/>
  <c r="V172"/>
  <c r="V229"/>
  <c r="V214"/>
  <c r="V74"/>
  <c r="V122"/>
  <c r="V176"/>
  <c r="V200"/>
  <c r="V248"/>
  <c r="V271"/>
  <c r="Y6"/>
  <c r="Y18"/>
  <c r="U88"/>
  <c r="U120"/>
  <c r="U199"/>
  <c r="Y3"/>
  <c r="U272"/>
  <c r="Y2"/>
  <c r="Y14"/>
  <c r="U238"/>
  <c r="Y11"/>
  <c r="U19"/>
  <c r="Y19"/>
  <c r="U256"/>
  <c r="Y4"/>
  <c r="Y8"/>
  <c r="Y12"/>
  <c r="Y16"/>
  <c r="U44"/>
  <c r="U116"/>
  <c r="U124"/>
  <c r="U162"/>
  <c r="U194"/>
  <c r="U266"/>
  <c r="Y10"/>
  <c r="U158"/>
  <c r="U49"/>
  <c r="Y7"/>
  <c r="Y15"/>
  <c r="U232"/>
  <c r="U248"/>
  <c r="U59"/>
  <c r="U21"/>
  <c r="Y5"/>
  <c r="Y9"/>
  <c r="Y13"/>
  <c r="Y17"/>
  <c r="U70"/>
  <c r="U86"/>
  <c r="U102"/>
  <c r="U142"/>
  <c r="U252"/>
  <c r="U260"/>
  <c r="U31"/>
  <c r="U71"/>
  <c r="U95"/>
  <c r="U135"/>
  <c r="E147"/>
  <c r="E148"/>
  <c r="E149"/>
  <c r="E150"/>
  <c r="E151"/>
  <c r="E152"/>
  <c r="E153"/>
  <c r="E154"/>
  <c r="E155"/>
  <c r="E156"/>
  <c r="E158"/>
  <c r="E159"/>
  <c r="E146"/>
  <c r="E160"/>
  <c r="E161"/>
  <c r="E162"/>
  <c r="E143"/>
  <c r="E163"/>
  <c r="E164"/>
  <c r="E165"/>
  <c r="E166"/>
  <c r="E140"/>
  <c r="E167"/>
  <c r="E168"/>
  <c r="E169"/>
  <c r="E137"/>
  <c r="E145"/>
  <c r="E170"/>
  <c r="E144"/>
  <c r="E171"/>
  <c r="E172"/>
  <c r="E134"/>
  <c r="E142"/>
  <c r="E173"/>
  <c r="E141"/>
  <c r="E174"/>
  <c r="E175"/>
  <c r="E131"/>
  <c r="E139"/>
  <c r="E176"/>
  <c r="E177"/>
  <c r="E138"/>
  <c r="E178"/>
  <c r="E128"/>
  <c r="E136"/>
  <c r="E179"/>
  <c r="E135"/>
  <c r="E180"/>
  <c r="E181"/>
  <c r="E125"/>
  <c r="E133"/>
  <c r="E182"/>
  <c r="E132"/>
  <c r="E183"/>
  <c r="E184"/>
  <c r="E122"/>
  <c r="E130"/>
  <c r="E185"/>
  <c r="E129"/>
  <c r="E186"/>
  <c r="E119"/>
  <c r="E187"/>
  <c r="E127"/>
  <c r="E188"/>
  <c r="E126"/>
  <c r="E189"/>
  <c r="E116"/>
  <c r="E190"/>
  <c r="E124"/>
  <c r="E191"/>
  <c r="E192"/>
  <c r="E123"/>
  <c r="E193"/>
  <c r="E113"/>
  <c r="E121"/>
  <c r="E194"/>
  <c r="E120"/>
  <c r="E195"/>
  <c r="E196"/>
  <c r="E110"/>
  <c r="E118"/>
  <c r="E197"/>
  <c r="E117"/>
  <c r="E198"/>
  <c r="E107"/>
  <c r="E199"/>
  <c r="E115"/>
  <c r="E200"/>
  <c r="E201"/>
  <c r="E114"/>
  <c r="E104"/>
  <c r="E202"/>
  <c r="E112"/>
  <c r="E203"/>
  <c r="E111"/>
  <c r="E204"/>
  <c r="E205"/>
  <c r="E101"/>
  <c r="E109"/>
  <c r="E206"/>
  <c r="E207"/>
  <c r="E108"/>
  <c r="E208"/>
  <c r="E98"/>
  <c r="E106"/>
  <c r="E209"/>
  <c r="E105"/>
  <c r="E210"/>
  <c r="E95"/>
  <c r="E211"/>
  <c r="E103"/>
  <c r="E212"/>
  <c r="E213"/>
  <c r="E102"/>
  <c r="E214"/>
  <c r="E92"/>
  <c r="E100"/>
  <c r="E215"/>
  <c r="E99"/>
  <c r="E216"/>
  <c r="E89"/>
  <c r="E217"/>
  <c r="E97"/>
  <c r="E218"/>
  <c r="E219"/>
  <c r="E96"/>
  <c r="E220"/>
  <c r="E86"/>
  <c r="E94"/>
  <c r="E221"/>
  <c r="E93"/>
  <c r="E222"/>
  <c r="E83"/>
  <c r="E223"/>
  <c r="E91"/>
  <c r="E224"/>
  <c r="E225"/>
  <c r="E90"/>
  <c r="E226"/>
  <c r="E80"/>
  <c r="E88"/>
  <c r="E227"/>
  <c r="E87"/>
  <c r="E228"/>
  <c r="E77"/>
  <c r="E229"/>
  <c r="E85"/>
  <c r="E230"/>
  <c r="E231"/>
  <c r="E84"/>
  <c r="E232"/>
  <c r="E74"/>
  <c r="E82"/>
  <c r="E233"/>
  <c r="E81"/>
  <c r="E234"/>
  <c r="E71"/>
  <c r="E235"/>
  <c r="E79"/>
  <c r="E236"/>
  <c r="E237"/>
  <c r="E78"/>
  <c r="E238"/>
  <c r="E68"/>
  <c r="E76"/>
  <c r="E239"/>
  <c r="E75"/>
  <c r="E240"/>
  <c r="E65"/>
  <c r="E241"/>
  <c r="E73"/>
  <c r="E242"/>
  <c r="E243"/>
  <c r="E72"/>
  <c r="E244"/>
  <c r="E62"/>
  <c r="E70"/>
  <c r="E245"/>
  <c r="E69"/>
  <c r="E246"/>
  <c r="E247"/>
  <c r="E59"/>
  <c r="E67"/>
  <c r="E248"/>
  <c r="E249"/>
  <c r="E66"/>
  <c r="E56"/>
  <c r="E250"/>
  <c r="E64"/>
  <c r="E251"/>
  <c r="E63"/>
  <c r="E252"/>
  <c r="E253"/>
  <c r="E53"/>
  <c r="E61"/>
  <c r="E254"/>
  <c r="E255"/>
  <c r="E60"/>
  <c r="E256"/>
  <c r="E50"/>
  <c r="E58"/>
  <c r="E257"/>
  <c r="E57"/>
  <c r="E258"/>
  <c r="E47"/>
  <c r="E259"/>
  <c r="E55"/>
  <c r="E260"/>
  <c r="E261"/>
  <c r="E54"/>
  <c r="E44"/>
  <c r="E262"/>
  <c r="E52"/>
  <c r="E263"/>
  <c r="E51"/>
  <c r="E264"/>
  <c r="E265"/>
  <c r="E41"/>
  <c r="E49"/>
  <c r="E266"/>
  <c r="E267"/>
  <c r="E48"/>
  <c r="E268"/>
  <c r="E38"/>
  <c r="E46"/>
  <c r="E269"/>
  <c r="E45"/>
  <c r="E270"/>
  <c r="E35"/>
  <c r="E271"/>
  <c r="E43"/>
  <c r="E272"/>
  <c r="E273"/>
  <c r="E42"/>
  <c r="E274"/>
  <c r="E32"/>
  <c r="E40"/>
  <c r="E275"/>
  <c r="D6" i="22" s="1"/>
  <c r="E39" i="6"/>
  <c r="E276"/>
  <c r="E277"/>
  <c r="E29"/>
  <c r="E37"/>
  <c r="E278"/>
  <c r="E36"/>
  <c r="E279"/>
  <c r="E280"/>
  <c r="E26"/>
  <c r="E34"/>
  <c r="E281"/>
  <c r="E33"/>
  <c r="E282"/>
  <c r="D13" i="22" s="1"/>
  <c r="E283" i="6"/>
  <c r="E23"/>
  <c r="E31"/>
  <c r="E284"/>
  <c r="D15" i="22" s="1"/>
  <c r="E30" i="6"/>
  <c r="E20"/>
  <c r="E28"/>
  <c r="E27"/>
  <c r="E17"/>
  <c r="E25"/>
  <c r="E24"/>
  <c r="E14"/>
  <c r="E22"/>
  <c r="E21"/>
  <c r="E11"/>
  <c r="E19"/>
  <c r="E18"/>
  <c r="E16"/>
  <c r="E8"/>
  <c r="E15"/>
  <c r="E13"/>
  <c r="E12"/>
  <c r="E5"/>
  <c r="E10"/>
  <c r="E9"/>
  <c r="E7"/>
  <c r="E2"/>
  <c r="E6"/>
  <c r="E4"/>
  <c r="E3"/>
  <c r="Q5" i="25" l="1"/>
  <c r="Q8"/>
  <c r="Q7"/>
  <c r="Q6"/>
  <c r="P5"/>
  <c r="P12"/>
  <c r="Q12"/>
  <c r="P8"/>
  <c r="P11"/>
  <c r="Q11"/>
  <c r="P6"/>
  <c r="P10"/>
  <c r="Q10"/>
  <c r="P4"/>
  <c r="B87" i="21"/>
  <c r="C87" s="1"/>
  <c r="B84"/>
  <c r="Q4" i="25"/>
  <c r="B88" i="21"/>
  <c r="C88" s="1"/>
  <c r="P7" i="25"/>
  <c r="P9"/>
  <c r="Q9"/>
  <c r="C30" i="22"/>
  <c r="C29"/>
  <c r="G30"/>
  <c r="B29"/>
  <c r="B28"/>
  <c r="B27"/>
  <c r="F28"/>
  <c r="G29"/>
  <c r="F27"/>
  <c r="F29"/>
  <c r="I29"/>
  <c r="I31"/>
  <c r="I30"/>
  <c r="C28"/>
  <c r="F30"/>
  <c r="G27"/>
  <c r="G28"/>
  <c r="H30"/>
  <c r="H28"/>
  <c r="H29"/>
  <c r="D28"/>
  <c r="D29"/>
  <c r="D27"/>
  <c r="G25"/>
  <c r="I28"/>
  <c r="C27"/>
  <c r="H27"/>
  <c r="I27"/>
  <c r="F26"/>
  <c r="G26"/>
  <c r="F25"/>
  <c r="I26"/>
  <c r="H26"/>
  <c r="C26"/>
  <c r="D26"/>
  <c r="D25"/>
  <c r="AV159" i="13"/>
  <c r="Y159" i="6" s="1"/>
  <c r="C25" i="22"/>
  <c r="D24"/>
  <c r="D23"/>
  <c r="C24"/>
  <c r="G24"/>
  <c r="F24"/>
  <c r="B25"/>
  <c r="B26"/>
  <c r="G23"/>
  <c r="F22"/>
  <c r="F23"/>
  <c r="G22"/>
  <c r="I25"/>
  <c r="H24"/>
  <c r="H25"/>
  <c r="AR158" i="13"/>
  <c r="X158" i="6" s="1"/>
  <c r="I23" i="22"/>
  <c r="C23"/>
  <c r="H23"/>
  <c r="I24"/>
  <c r="AV156" i="13"/>
  <c r="Y156" i="6" s="1"/>
  <c r="I21" i="22"/>
  <c r="I22"/>
  <c r="I19"/>
  <c r="I20"/>
  <c r="I18"/>
  <c r="G15"/>
  <c r="G11"/>
  <c r="G13"/>
  <c r="D16"/>
  <c r="D8"/>
  <c r="F20"/>
  <c r="I7"/>
  <c r="C12"/>
  <c r="G21"/>
  <c r="I10"/>
  <c r="C7"/>
  <c r="E160" i="13"/>
  <c r="AR159"/>
  <c r="X159" i="6" s="1"/>
  <c r="I14" i="22"/>
  <c r="H19"/>
  <c r="D22"/>
  <c r="D21"/>
  <c r="G8"/>
  <c r="C21"/>
  <c r="H16"/>
  <c r="H21"/>
  <c r="D14"/>
  <c r="I15"/>
  <c r="H11"/>
  <c r="H12"/>
  <c r="I17"/>
  <c r="F13"/>
  <c r="G12"/>
  <c r="F10"/>
  <c r="H7"/>
  <c r="C15"/>
  <c r="C6"/>
  <c r="I16"/>
  <c r="C17"/>
  <c r="H17"/>
  <c r="G20"/>
  <c r="G5"/>
  <c r="H8"/>
  <c r="H6"/>
  <c r="I5"/>
  <c r="C8"/>
  <c r="C18"/>
  <c r="H18"/>
  <c r="D10"/>
  <c r="F11"/>
  <c r="G7"/>
  <c r="H9"/>
  <c r="I12"/>
  <c r="C22"/>
  <c r="C20"/>
  <c r="G17"/>
  <c r="H10"/>
  <c r="I9"/>
  <c r="F15"/>
  <c r="D18"/>
  <c r="G19"/>
  <c r="F17"/>
  <c r="C5"/>
  <c r="H5"/>
  <c r="I8"/>
  <c r="F9"/>
  <c r="I11"/>
  <c r="H15"/>
  <c r="D9"/>
  <c r="G10"/>
  <c r="F12"/>
  <c r="G14"/>
  <c r="F16"/>
  <c r="F7"/>
  <c r="I6"/>
  <c r="C11"/>
  <c r="C14"/>
  <c r="H14"/>
  <c r="H22"/>
  <c r="D11"/>
  <c r="C9"/>
  <c r="G9"/>
  <c r="F6"/>
  <c r="F14"/>
  <c r="D5"/>
  <c r="C16"/>
  <c r="I13"/>
  <c r="C10"/>
  <c r="C13"/>
  <c r="D17"/>
  <c r="D20"/>
  <c r="F21"/>
  <c r="F8"/>
  <c r="H20"/>
  <c r="G16"/>
  <c r="F18"/>
  <c r="G18"/>
  <c r="G6"/>
  <c r="F5"/>
  <c r="D12"/>
  <c r="C19"/>
  <c r="D19"/>
  <c r="D7"/>
  <c r="H13"/>
  <c r="F19"/>
  <c r="E155" i="13"/>
  <c r="F113" i="5"/>
  <c r="L11" i="25"/>
  <c r="O11"/>
  <c r="O8"/>
  <c r="O6"/>
  <c r="O12"/>
  <c r="O9"/>
  <c r="O10"/>
  <c r="O7"/>
  <c r="O5"/>
  <c r="O4"/>
  <c r="J10"/>
  <c r="L10"/>
  <c r="G9"/>
  <c r="K9"/>
  <c r="C56" i="21"/>
  <c r="C26"/>
  <c r="C18"/>
  <c r="C55"/>
  <c r="M7" i="25"/>
  <c r="C49" i="21"/>
  <c r="J6" i="25"/>
  <c r="C11" i="21"/>
  <c r="C36"/>
  <c r="C83"/>
  <c r="H83" s="1"/>
  <c r="H8" i="25"/>
  <c r="C10"/>
  <c r="K4"/>
  <c r="D9"/>
  <c r="N5"/>
  <c r="L9"/>
  <c r="M9"/>
  <c r="H19"/>
  <c r="C9"/>
  <c r="F9"/>
  <c r="D8"/>
  <c r="E19"/>
  <c r="F8"/>
  <c r="I7"/>
  <c r="I6"/>
  <c r="C68" i="21"/>
  <c r="C7" i="25"/>
  <c r="C77" i="21"/>
  <c r="H77" s="1"/>
  <c r="C69"/>
  <c r="C30"/>
  <c r="D6" i="25"/>
  <c r="F6"/>
  <c r="H5"/>
  <c r="L6"/>
  <c r="E4"/>
  <c r="F7"/>
  <c r="C39" i="21"/>
  <c r="C31"/>
  <c r="E12" i="25"/>
  <c r="I11"/>
  <c r="M6"/>
  <c r="C71" i="21"/>
  <c r="C63"/>
  <c r="C11" i="25"/>
  <c r="F10"/>
  <c r="I10"/>
  <c r="K10"/>
  <c r="D5"/>
  <c r="D14"/>
  <c r="I16"/>
  <c r="C62" i="21"/>
  <c r="C32"/>
  <c r="C24"/>
  <c r="C17"/>
  <c r="C5" i="25"/>
  <c r="C12"/>
  <c r="D10"/>
  <c r="E10"/>
  <c r="I9"/>
  <c r="J19"/>
  <c r="C19" i="21"/>
  <c r="C50"/>
  <c r="C27"/>
  <c r="C13"/>
  <c r="E7" i="25"/>
  <c r="J7"/>
  <c r="J15"/>
  <c r="D4"/>
  <c r="C64" i="21"/>
  <c r="G10" i="25"/>
  <c r="J4"/>
  <c r="C58" i="21"/>
  <c r="C51"/>
  <c r="F17" i="25"/>
  <c r="F19" s="1"/>
  <c r="G5"/>
  <c r="I5"/>
  <c r="N12"/>
  <c r="L4"/>
  <c r="M18"/>
  <c r="E38" s="1"/>
  <c r="E36" s="1"/>
  <c r="L18"/>
  <c r="D38" s="1"/>
  <c r="C59" i="21"/>
  <c r="C45"/>
  <c r="C37"/>
  <c r="H12" i="25"/>
  <c r="K11"/>
  <c r="C37"/>
  <c r="C36" s="1"/>
  <c r="K19"/>
  <c r="C43" i="21"/>
  <c r="C35"/>
  <c r="C75"/>
  <c r="H75" s="1"/>
  <c r="C67"/>
  <c r="C7"/>
  <c r="G7" i="25"/>
  <c r="H4"/>
  <c r="M11"/>
  <c r="M10"/>
  <c r="N9"/>
  <c r="K6"/>
  <c r="L7"/>
  <c r="G4"/>
  <c r="C65" i="21"/>
  <c r="C52"/>
  <c r="C46"/>
  <c r="C33"/>
  <c r="C20"/>
  <c r="C14"/>
  <c r="F12" i="25"/>
  <c r="H11"/>
  <c r="D11"/>
  <c r="E16"/>
  <c r="J11"/>
  <c r="G11"/>
  <c r="I18"/>
  <c r="I19" s="1"/>
  <c r="L5"/>
  <c r="N8"/>
  <c r="C23" i="21"/>
  <c r="I14" i="25"/>
  <c r="H6"/>
  <c r="N10"/>
  <c r="H10"/>
  <c r="G12"/>
  <c r="J8"/>
  <c r="L12"/>
  <c r="F16"/>
  <c r="M5"/>
  <c r="G6"/>
  <c r="F37"/>
  <c r="C19"/>
  <c r="E6"/>
  <c r="F5"/>
  <c r="F11"/>
  <c r="K12"/>
  <c r="M8"/>
  <c r="C6"/>
  <c r="N11"/>
  <c r="C4"/>
  <c r="C86" i="21"/>
  <c r="C47"/>
  <c r="C15"/>
  <c r="I12" i="25"/>
  <c r="D17"/>
  <c r="E9"/>
  <c r="E5"/>
  <c r="K5"/>
  <c r="C81" i="21"/>
  <c r="H81" s="1"/>
  <c r="L15" i="25"/>
  <c r="D34" s="1"/>
  <c r="M4"/>
  <c r="C74" i="21"/>
  <c r="H74" s="1"/>
  <c r="C61"/>
  <c r="C48"/>
  <c r="C42"/>
  <c r="C29"/>
  <c r="C16"/>
  <c r="C10"/>
  <c r="C8" i="25"/>
  <c r="E8"/>
  <c r="D12"/>
  <c r="E11"/>
  <c r="K8"/>
  <c r="L8"/>
  <c r="N18"/>
  <c r="F38" s="1"/>
  <c r="C70" i="21"/>
  <c r="C57"/>
  <c r="C44"/>
  <c r="C38"/>
  <c r="C25"/>
  <c r="C12"/>
  <c r="C6"/>
  <c r="C72"/>
  <c r="C66"/>
  <c r="C53"/>
  <c r="C40"/>
  <c r="C34"/>
  <c r="C21"/>
  <c r="C8"/>
  <c r="C73"/>
  <c r="C60"/>
  <c r="C54"/>
  <c r="C41"/>
  <c r="C28"/>
  <c r="C22"/>
  <c r="C9"/>
  <c r="G35" i="25"/>
  <c r="K7"/>
  <c r="C84" i="21"/>
  <c r="H84" s="1"/>
  <c r="C79"/>
  <c r="H79" s="1"/>
  <c r="F4" i="25"/>
  <c r="I4"/>
  <c r="J5"/>
  <c r="G17"/>
  <c r="G19" s="1"/>
  <c r="D18"/>
  <c r="F14"/>
  <c r="M15"/>
  <c r="E34" s="1"/>
  <c r="N4"/>
  <c r="J9"/>
  <c r="D7"/>
  <c r="K14"/>
  <c r="C33" s="1"/>
  <c r="G33" s="1"/>
  <c r="H7"/>
  <c r="C76" i="21"/>
  <c r="H76" s="1"/>
  <c r="G8" i="25"/>
  <c r="C15"/>
  <c r="E15"/>
  <c r="L17"/>
  <c r="H9"/>
  <c r="E14"/>
  <c r="C78" i="21"/>
  <c r="H78" s="1"/>
  <c r="I8" i="25"/>
  <c r="C14"/>
  <c r="N7"/>
  <c r="N6"/>
  <c r="J27" l="1"/>
  <c r="C25"/>
  <c r="H25"/>
  <c r="G25"/>
  <c r="AR160" i="13"/>
  <c r="X160" i="6" s="1"/>
  <c r="AV160" i="13"/>
  <c r="Y160" i="6" s="1"/>
  <c r="E161" i="13"/>
  <c r="E154"/>
  <c r="AV155"/>
  <c r="Y155" i="6" s="1"/>
  <c r="AR155" i="13"/>
  <c r="X155" i="6" s="1"/>
  <c r="J26" i="25"/>
  <c r="E27"/>
  <c r="J24"/>
  <c r="G26"/>
  <c r="C27"/>
  <c r="H28"/>
  <c r="J25"/>
  <c r="H26"/>
  <c r="C24"/>
  <c r="H27"/>
  <c r="J28"/>
  <c r="E24"/>
  <c r="H24"/>
  <c r="F26"/>
  <c r="I27"/>
  <c r="D26"/>
  <c r="D25"/>
  <c r="F28"/>
  <c r="G27"/>
  <c r="F27"/>
  <c r="E28"/>
  <c r="D27"/>
  <c r="I24"/>
  <c r="C26"/>
  <c r="I26"/>
  <c r="C28"/>
  <c r="G24"/>
  <c r="E26"/>
  <c r="G28"/>
  <c r="F25"/>
  <c r="I25"/>
  <c r="D24"/>
  <c r="E25"/>
  <c r="I28"/>
  <c r="B48"/>
  <c r="D42"/>
  <c r="C85" i="21"/>
  <c r="H85" s="1"/>
  <c r="I85" s="1"/>
  <c r="D49" i="25"/>
  <c r="C48"/>
  <c r="D50"/>
  <c r="B44"/>
  <c r="G38"/>
  <c r="B47"/>
  <c r="B50"/>
  <c r="B43"/>
  <c r="B42"/>
  <c r="C43"/>
  <c r="C45"/>
  <c r="M19"/>
  <c r="B46"/>
  <c r="F24"/>
  <c r="F36"/>
  <c r="D46"/>
  <c r="B45"/>
  <c r="C49"/>
  <c r="D47"/>
  <c r="D48"/>
  <c r="B49"/>
  <c r="N19"/>
  <c r="C47"/>
  <c r="D43"/>
  <c r="C82" i="21"/>
  <c r="H82" s="1"/>
  <c r="G34" i="25"/>
  <c r="C42"/>
  <c r="D19"/>
  <c r="C44"/>
  <c r="D28"/>
  <c r="C50"/>
  <c r="D37"/>
  <c r="L19"/>
  <c r="D45"/>
  <c r="D44"/>
  <c r="C46"/>
  <c r="C80" i="21"/>
  <c r="H80" s="1"/>
  <c r="AR161" i="13" l="1"/>
  <c r="X161" i="6" s="1"/>
  <c r="E162" i="13"/>
  <c r="AV161"/>
  <c r="Y161" i="6" s="1"/>
  <c r="E153" i="13"/>
  <c r="AV154"/>
  <c r="Y154" i="6" s="1"/>
  <c r="AR154" i="13"/>
  <c r="X154" i="6" s="1"/>
  <c r="L25" i="25"/>
  <c r="K25"/>
  <c r="L24"/>
  <c r="L26"/>
  <c r="L27"/>
  <c r="L28"/>
  <c r="K27"/>
  <c r="K26"/>
  <c r="K24"/>
  <c r="K28"/>
  <c r="D36"/>
  <c r="G36" s="1"/>
  <c r="G37"/>
  <c r="E163" i="13" l="1"/>
  <c r="AV162"/>
  <c r="Y162" i="6" s="1"/>
  <c r="AR162" i="13"/>
  <c r="X162" i="6" s="1"/>
  <c r="AR153" i="13"/>
  <c r="X153" i="6" s="1"/>
  <c r="E152" i="13"/>
  <c r="AV153"/>
  <c r="Y153" i="6" s="1"/>
  <c r="H36" i="25"/>
  <c r="H33"/>
  <c r="H34"/>
  <c r="H35"/>
  <c r="H38"/>
  <c r="H37"/>
  <c r="AV163" i="13" l="1"/>
  <c r="Y163" i="6" s="1"/>
  <c r="E164" i="13"/>
  <c r="AR163"/>
  <c r="X163" i="6" s="1"/>
  <c r="E151" i="13"/>
  <c r="AR152"/>
  <c r="X152" i="6" s="1"/>
  <c r="AV152" i="13"/>
  <c r="Y152" i="6" s="1"/>
  <c r="AV164" i="13" l="1"/>
  <c r="Y164" i="6" s="1"/>
  <c r="AR164" i="13"/>
  <c r="X164" i="6" s="1"/>
  <c r="E165" i="13"/>
  <c r="AV151"/>
  <c r="Y151" i="6" s="1"/>
  <c r="AR151" i="13"/>
  <c r="X151" i="6" s="1"/>
  <c r="E150" i="13"/>
  <c r="E166" l="1"/>
  <c r="AV165"/>
  <c r="Y165" i="6" s="1"/>
  <c r="AR165" i="13"/>
  <c r="X165" i="6" s="1"/>
  <c r="AR150" i="13"/>
  <c r="X150" i="6" s="1"/>
  <c r="E149" i="13"/>
  <c r="AV150"/>
  <c r="Y150" i="6" s="1"/>
  <c r="AV166" i="13" l="1"/>
  <c r="Y166" i="6" s="1"/>
  <c r="E167" i="13"/>
  <c r="AR166"/>
  <c r="X166" i="6" s="1"/>
  <c r="E148" i="13"/>
  <c r="AR149"/>
  <c r="X149" i="6" s="1"/>
  <c r="AV149" i="13"/>
  <c r="Y149" i="6" s="1"/>
  <c r="AR167" i="13" l="1"/>
  <c r="X167" i="6" s="1"/>
  <c r="AV167" i="13"/>
  <c r="Y167" i="6" s="1"/>
  <c r="E168" i="13"/>
  <c r="AR148"/>
  <c r="X148" i="6" s="1"/>
  <c r="E147" i="13"/>
  <c r="AV148"/>
  <c r="Y148" i="6" s="1"/>
  <c r="AR168" i="13" l="1"/>
  <c r="X168" i="6" s="1"/>
  <c r="AV168" i="13"/>
  <c r="Y168" i="6" s="1"/>
  <c r="E169" i="13"/>
  <c r="E146"/>
  <c r="AR147"/>
  <c r="X147" i="6" s="1"/>
  <c r="AV147" i="13"/>
  <c r="Y147" i="6" s="1"/>
  <c r="AR169" i="13" l="1"/>
  <c r="X169" i="6" s="1"/>
  <c r="AV169" i="13"/>
  <c r="Y169" i="6" s="1"/>
  <c r="E170" i="13"/>
  <c r="AR146"/>
  <c r="X146" i="6" s="1"/>
  <c r="AV146" i="13"/>
  <c r="Y146" i="6" s="1"/>
  <c r="E145" i="13"/>
  <c r="E171" l="1"/>
  <c r="AV170"/>
  <c r="Y170" i="6" s="1"/>
  <c r="AR170" i="13"/>
  <c r="X170" i="6" s="1"/>
  <c r="E144" i="13"/>
  <c r="AR145"/>
  <c r="X145" i="6" s="1"/>
  <c r="AV145" i="13"/>
  <c r="Y145" i="6" s="1"/>
  <c r="E172" i="13" l="1"/>
  <c r="AV171"/>
  <c r="Y171" i="6" s="1"/>
  <c r="AR171" i="13"/>
  <c r="X171" i="6" s="1"/>
  <c r="AR144" i="13"/>
  <c r="X144" i="6" s="1"/>
  <c r="E143" i="13"/>
  <c r="AV144"/>
  <c r="Y144" i="6" s="1"/>
  <c r="AR172" i="13" l="1"/>
  <c r="X172" i="6" s="1"/>
  <c r="E173" i="13"/>
  <c r="AV172"/>
  <c r="Y172" i="6" s="1"/>
  <c r="AV143" i="13"/>
  <c r="Y143" i="6" s="1"/>
  <c r="E142" i="13"/>
  <c r="AR143"/>
  <c r="X143" i="6" s="1"/>
  <c r="AR173" i="13" l="1"/>
  <c r="X173" i="6" s="1"/>
  <c r="E174" i="13"/>
  <c r="AV173"/>
  <c r="Y173" i="6" s="1"/>
  <c r="AV142" i="13"/>
  <c r="Y142" i="6" s="1"/>
  <c r="E141" i="13"/>
  <c r="AR142"/>
  <c r="X142" i="6" s="1"/>
  <c r="AV174" i="13" l="1"/>
  <c r="Y174" i="6" s="1"/>
  <c r="E175" i="13"/>
  <c r="AR174"/>
  <c r="X174" i="6" s="1"/>
  <c r="AV141" i="13"/>
  <c r="Y141" i="6" s="1"/>
  <c r="AR141" i="13"/>
  <c r="X141" i="6" s="1"/>
  <c r="E140" i="13"/>
  <c r="AR175" l="1"/>
  <c r="X175" i="6" s="1"/>
  <c r="AV175" i="13"/>
  <c r="Y175" i="6" s="1"/>
  <c r="E176" i="13"/>
  <c r="AV140"/>
  <c r="Y140" i="6" s="1"/>
  <c r="E139" i="13"/>
  <c r="AR140"/>
  <c r="X140" i="6" s="1"/>
  <c r="E177" i="13" l="1"/>
  <c r="AR176"/>
  <c r="X176" i="6" s="1"/>
  <c r="AV176" i="13"/>
  <c r="Y176" i="6" s="1"/>
  <c r="AR139" i="13"/>
  <c r="X139" i="6" s="1"/>
  <c r="AV139" i="13"/>
  <c r="Y139" i="6" s="1"/>
  <c r="E138" i="13"/>
  <c r="AV177" l="1"/>
  <c r="Y177" i="6" s="1"/>
  <c r="AR177" i="13"/>
  <c r="X177" i="6" s="1"/>
  <c r="E178" i="13"/>
  <c r="AV138"/>
  <c r="Y138" i="6" s="1"/>
  <c r="AR138" i="13"/>
  <c r="X138" i="6" s="1"/>
  <c r="E137" i="13"/>
  <c r="AR178" l="1"/>
  <c r="X178" i="6" s="1"/>
  <c r="E179" i="13"/>
  <c r="AV178"/>
  <c r="Y178" i="6" s="1"/>
  <c r="AR137" i="13"/>
  <c r="X137" i="6" s="1"/>
  <c r="AV137" i="13"/>
  <c r="Y137" i="6" s="1"/>
  <c r="E136" i="13"/>
  <c r="AR179" l="1"/>
  <c r="X179" i="6" s="1"/>
  <c r="AV179" i="13"/>
  <c r="Y179" i="6" s="1"/>
  <c r="E180" i="13"/>
  <c r="AR136"/>
  <c r="X136" i="6" s="1"/>
  <c r="E135" i="13"/>
  <c r="AV136"/>
  <c r="Y136" i="6" s="1"/>
  <c r="AR180" i="13" l="1"/>
  <c r="X180" i="6" s="1"/>
  <c r="E181" i="13"/>
  <c r="AV180"/>
  <c r="Y180" i="6" s="1"/>
  <c r="AR135" i="13"/>
  <c r="X135" i="6" s="1"/>
  <c r="E134" i="13"/>
  <c r="AV135"/>
  <c r="Y135" i="6" s="1"/>
  <c r="AV181" i="13" l="1"/>
  <c r="Y181" i="6" s="1"/>
  <c r="E182" i="13"/>
  <c r="AR181"/>
  <c r="X181" i="6" s="1"/>
  <c r="AV134" i="13"/>
  <c r="Y134" i="6" s="1"/>
  <c r="E133" i="13"/>
  <c r="AR134"/>
  <c r="X134" i="6" s="1"/>
  <c r="AV182" i="13" l="1"/>
  <c r="Y182" i="6" s="1"/>
  <c r="AR182" i="13"/>
  <c r="X182" i="6" s="1"/>
  <c r="E183" i="13"/>
  <c r="AV133"/>
  <c r="Y133" i="6" s="1"/>
  <c r="E132" i="13"/>
  <c r="AR133"/>
  <c r="X133" i="6" s="1"/>
  <c r="E184" i="13" l="1"/>
  <c r="AR183"/>
  <c r="X183" i="6" s="1"/>
  <c r="AV183" i="13"/>
  <c r="Y183" i="6" s="1"/>
  <c r="AV132" i="13"/>
  <c r="Y132" i="6" s="1"/>
  <c r="E131" i="13"/>
  <c r="AR132"/>
  <c r="X132" i="6" s="1"/>
  <c r="E185" i="13" l="1"/>
  <c r="AV184"/>
  <c r="Y184" i="6" s="1"/>
  <c r="AR184" i="13"/>
  <c r="X184" i="6" s="1"/>
  <c r="AR131" i="13"/>
  <c r="X131" i="6" s="1"/>
  <c r="AV131" i="13"/>
  <c r="Y131" i="6" s="1"/>
  <c r="E130" i="13"/>
  <c r="E186" l="1"/>
  <c r="AR185"/>
  <c r="X185" i="6" s="1"/>
  <c r="AV185" i="13"/>
  <c r="Y185" i="6" s="1"/>
  <c r="AV130" i="13"/>
  <c r="Y130" i="6" s="1"/>
  <c r="AR130" i="13"/>
  <c r="X130" i="6" s="1"/>
  <c r="E129" i="13"/>
  <c r="E187" l="1"/>
  <c r="AR186"/>
  <c r="X186" i="6" s="1"/>
  <c r="AV186" i="13"/>
  <c r="Y186" i="6" s="1"/>
  <c r="AR129" i="13"/>
  <c r="X129" i="6" s="1"/>
  <c r="AV129" i="13"/>
  <c r="Y129" i="6" s="1"/>
  <c r="E128" i="13"/>
  <c r="AV187" l="1"/>
  <c r="Y187" i="6" s="1"/>
  <c r="E188" i="13"/>
  <c r="AR187"/>
  <c r="X187" i="6" s="1"/>
  <c r="E127" i="13"/>
  <c r="AR128"/>
  <c r="X128" i="6" s="1"/>
  <c r="AV128" i="13"/>
  <c r="Y128" i="6" s="1"/>
  <c r="E189" i="13" l="1"/>
  <c r="AR188"/>
  <c r="X188" i="6" s="1"/>
  <c r="AV188" i="13"/>
  <c r="Y188" i="6" s="1"/>
  <c r="AV127" i="13"/>
  <c r="Y127" i="6" s="1"/>
  <c r="E126" i="13"/>
  <c r="AR127"/>
  <c r="X127" i="6" s="1"/>
  <c r="E190" i="13" l="1"/>
  <c r="AR189"/>
  <c r="X189" i="6" s="1"/>
  <c r="AV189" i="13"/>
  <c r="Y189" i="6" s="1"/>
  <c r="AV126" i="13"/>
  <c r="Y126" i="6" s="1"/>
  <c r="AR126" i="13"/>
  <c r="X126" i="6" s="1"/>
  <c r="E125" i="13"/>
  <c r="AR190" l="1"/>
  <c r="X190" i="6" s="1"/>
  <c r="AV190" i="13"/>
  <c r="Y190" i="6" s="1"/>
  <c r="E191" i="13"/>
  <c r="AV125"/>
  <c r="Y125" i="6" s="1"/>
  <c r="AR125" i="13"/>
  <c r="X125" i="6" s="1"/>
  <c r="E124" i="13"/>
  <c r="E192" l="1"/>
  <c r="AR191"/>
  <c r="X191" i="6" s="1"/>
  <c r="AV191" i="13"/>
  <c r="Y191" i="6" s="1"/>
  <c r="E123" i="13"/>
  <c r="AR124"/>
  <c r="X124" i="6" s="1"/>
  <c r="AV124" i="13"/>
  <c r="Y124" i="6" s="1"/>
  <c r="E193" i="13" l="1"/>
  <c r="AR192"/>
  <c r="X192" i="6" s="1"/>
  <c r="AV192" i="13"/>
  <c r="Y192" i="6" s="1"/>
  <c r="AV123" i="13"/>
  <c r="Y123" i="6" s="1"/>
  <c r="AR123" i="13"/>
  <c r="X123" i="6" s="1"/>
  <c r="E122" i="13"/>
  <c r="AV193" l="1"/>
  <c r="Y193" i="6" s="1"/>
  <c r="AR193" i="13"/>
  <c r="X193" i="6" s="1"/>
  <c r="E194" i="13"/>
  <c r="AR122"/>
  <c r="X122" i="6" s="1"/>
  <c r="AV122" i="13"/>
  <c r="Y122" i="6" s="1"/>
  <c r="E121" i="13"/>
  <c r="E195" l="1"/>
  <c r="AV194"/>
  <c r="Y194" i="6" s="1"/>
  <c r="AR194" i="13"/>
  <c r="X194" i="6" s="1"/>
  <c r="E120" i="13"/>
  <c r="AV121"/>
  <c r="Y121" i="6" s="1"/>
  <c r="AR121" i="13"/>
  <c r="X121" i="6" s="1"/>
  <c r="AR195" i="13" l="1"/>
  <c r="X195" i="6" s="1"/>
  <c r="E196" i="13"/>
  <c r="AV195"/>
  <c r="Y195" i="6" s="1"/>
  <c r="AR120" i="13"/>
  <c r="X120" i="6" s="1"/>
  <c r="E119" i="13"/>
  <c r="AV120"/>
  <c r="Y120" i="6" s="1"/>
  <c r="AR196" i="13" l="1"/>
  <c r="X196" i="6" s="1"/>
  <c r="E197" i="13"/>
  <c r="AV196"/>
  <c r="Y196" i="6" s="1"/>
  <c r="AV119" i="13"/>
  <c r="Y119" i="6" s="1"/>
  <c r="AR119" i="13"/>
  <c r="X119" i="6" s="1"/>
  <c r="E118" i="13"/>
  <c r="AR197" l="1"/>
  <c r="X197" i="6" s="1"/>
  <c r="AV197" i="13"/>
  <c r="Y197" i="6" s="1"/>
  <c r="E198" i="13"/>
  <c r="AV118"/>
  <c r="Y118" i="6" s="1"/>
  <c r="E117" i="13"/>
  <c r="AR118"/>
  <c r="X118" i="6" s="1"/>
  <c r="AV198" i="13" l="1"/>
  <c r="Y198" i="6" s="1"/>
  <c r="AR198" i="13"/>
  <c r="X198" i="6" s="1"/>
  <c r="E199" i="13"/>
  <c r="AV117"/>
  <c r="Y117" i="6" s="1"/>
  <c r="AR117" i="13"/>
  <c r="X117" i="6" s="1"/>
  <c r="E116" i="13"/>
  <c r="AR199" l="1"/>
  <c r="X199" i="6" s="1"/>
  <c r="AV199" i="13"/>
  <c r="Y199" i="6" s="1"/>
  <c r="E200" i="13"/>
  <c r="E115"/>
  <c r="AV116"/>
  <c r="Y116" i="6" s="1"/>
  <c r="AR116" i="13"/>
  <c r="X116" i="6" s="1"/>
  <c r="E201" i="13" l="1"/>
  <c r="AR200"/>
  <c r="X200" i="6" s="1"/>
  <c r="AV200" i="13"/>
  <c r="Y200" i="6" s="1"/>
  <c r="AR115" i="13"/>
  <c r="X115" i="6" s="1"/>
  <c r="E114" i="13"/>
  <c r="AV115"/>
  <c r="Y115" i="6" s="1"/>
  <c r="E202" i="13" l="1"/>
  <c r="AR201"/>
  <c r="X201" i="6" s="1"/>
  <c r="AV201" i="13"/>
  <c r="Y201" i="6" s="1"/>
  <c r="AV114" i="13"/>
  <c r="Y114" i="6" s="1"/>
  <c r="AR114" i="13"/>
  <c r="X114" i="6" s="1"/>
  <c r="E113" i="13"/>
  <c r="AR202" l="1"/>
  <c r="X202" i="6" s="1"/>
  <c r="AV202" i="13"/>
  <c r="Y202" i="6" s="1"/>
  <c r="E203" i="13"/>
  <c r="AR113"/>
  <c r="X113" i="6" s="1"/>
  <c r="E112" i="13"/>
  <c r="AV113"/>
  <c r="Y113" i="6" s="1"/>
  <c r="AR203" i="13" l="1"/>
  <c r="X203" i="6" s="1"/>
  <c r="AV203" i="13"/>
  <c r="Y203" i="6" s="1"/>
  <c r="E204" i="13"/>
  <c r="AR112"/>
  <c r="X112" i="6" s="1"/>
  <c r="AV112" i="13"/>
  <c r="Y112" i="6" s="1"/>
  <c r="E111" i="13"/>
  <c r="E205" l="1"/>
  <c r="AV204"/>
  <c r="Y204" i="6" s="1"/>
  <c r="AR204" i="13"/>
  <c r="X204" i="6" s="1"/>
  <c r="AR111" i="13"/>
  <c r="X111" i="6" s="1"/>
  <c r="AV111" i="13"/>
  <c r="Y111" i="6" s="1"/>
  <c r="E110" i="13"/>
  <c r="E206" l="1"/>
  <c r="AR205"/>
  <c r="X205" i="6" s="1"/>
  <c r="AV205" i="13"/>
  <c r="Y205" i="6" s="1"/>
  <c r="AV110" i="13"/>
  <c r="Y110" i="6" s="1"/>
  <c r="E109" i="13"/>
  <c r="AR110"/>
  <c r="X110" i="6" s="1"/>
  <c r="AV206" i="13" l="1"/>
  <c r="Y206" i="6" s="1"/>
  <c r="AR206" i="13"/>
  <c r="X206" i="6" s="1"/>
  <c r="E207" i="13"/>
  <c r="AV109"/>
  <c r="Y109" i="6" s="1"/>
  <c r="E108" i="13"/>
  <c r="AR109"/>
  <c r="X109" i="6" s="1"/>
  <c r="AV207" i="13" l="1"/>
  <c r="Y207" i="6" s="1"/>
  <c r="AR207" i="13"/>
  <c r="X207" i="6" s="1"/>
  <c r="E208" i="13"/>
  <c r="AV108"/>
  <c r="Y108" i="6" s="1"/>
  <c r="AR108" i="13"/>
  <c r="X108" i="6" s="1"/>
  <c r="E107" i="13"/>
  <c r="AR208" l="1"/>
  <c r="X208" i="6" s="1"/>
  <c r="E209" i="13"/>
  <c r="AV208"/>
  <c r="Y208" i="6" s="1"/>
  <c r="AV107" i="13"/>
  <c r="Y107" i="6" s="1"/>
  <c r="AR107" i="13"/>
  <c r="X107" i="6" s="1"/>
  <c r="E106" i="13"/>
  <c r="AR209" l="1"/>
  <c r="X209" i="6" s="1"/>
  <c r="AV209" i="13"/>
  <c r="Y209" i="6" s="1"/>
  <c r="E210" i="13"/>
  <c r="E105"/>
  <c r="AV106"/>
  <c r="Y106" i="6" s="1"/>
  <c r="AR106" i="13"/>
  <c r="X106" i="6" s="1"/>
  <c r="AV210" i="13" l="1"/>
  <c r="Y210" i="6" s="1"/>
  <c r="E211" i="13"/>
  <c r="AR210"/>
  <c r="X210" i="6" s="1"/>
  <c r="AR105" i="13"/>
  <c r="X105" i="6" s="1"/>
  <c r="AV105" i="13"/>
  <c r="Y105" i="6" s="1"/>
  <c r="E104" i="13"/>
  <c r="AV211" l="1"/>
  <c r="Y211" i="6" s="1"/>
  <c r="E212" i="13"/>
  <c r="AR211"/>
  <c r="X211" i="6" s="1"/>
  <c r="E103" i="13"/>
  <c r="AR104"/>
  <c r="X104" i="6" s="1"/>
  <c r="AV104" i="13"/>
  <c r="Y104" i="6" s="1"/>
  <c r="E213" i="13" l="1"/>
  <c r="AR212"/>
  <c r="X212" i="6" s="1"/>
  <c r="AV212" i="13"/>
  <c r="Y212" i="6" s="1"/>
  <c r="AV103" i="13"/>
  <c r="Y103" i="6" s="1"/>
  <c r="AR103" i="13"/>
  <c r="X103" i="6" s="1"/>
  <c r="E102" i="13"/>
  <c r="E214" l="1"/>
  <c r="AV213"/>
  <c r="Y213" i="6" s="1"/>
  <c r="AR213" i="13"/>
  <c r="X213" i="6" s="1"/>
  <c r="AR102" i="13"/>
  <c r="X102" i="6" s="1"/>
  <c r="E101" i="13"/>
  <c r="AV102"/>
  <c r="Y102" i="6" s="1"/>
  <c r="AV214" i="13" l="1"/>
  <c r="Y214" i="6" s="1"/>
  <c r="E215" i="13"/>
  <c r="AR214"/>
  <c r="X214" i="6" s="1"/>
  <c r="AV101" i="13"/>
  <c r="Y101" i="6" s="1"/>
  <c r="AR101" i="13"/>
  <c r="X101" i="6" s="1"/>
  <c r="E100" i="13"/>
  <c r="AV215" l="1"/>
  <c r="Y215" i="6" s="1"/>
  <c r="E216" i="13"/>
  <c r="AR215"/>
  <c r="X215" i="6" s="1"/>
  <c r="E99" i="13"/>
  <c r="AV100"/>
  <c r="Y100" i="6" s="1"/>
  <c r="AR100" i="13"/>
  <c r="X100" i="6" s="1"/>
  <c r="AV216" i="13" l="1"/>
  <c r="Y216" i="6" s="1"/>
  <c r="AR216" i="13"/>
  <c r="X216" i="6" s="1"/>
  <c r="E217" i="13"/>
  <c r="AV99"/>
  <c r="Y99" i="6" s="1"/>
  <c r="AR99" i="13"/>
  <c r="X99" i="6" s="1"/>
  <c r="E98" i="13"/>
  <c r="E218" l="1"/>
  <c r="AV217"/>
  <c r="Y217" i="6" s="1"/>
  <c r="AR217" i="13"/>
  <c r="X217" i="6" s="1"/>
  <c r="AR98" i="13"/>
  <c r="X98" i="6" s="1"/>
  <c r="AV98" i="13"/>
  <c r="Y98" i="6" s="1"/>
  <c r="E97" i="13"/>
  <c r="AR218" l="1"/>
  <c r="X218" i="6" s="1"/>
  <c r="E219" i="13"/>
  <c r="AV218"/>
  <c r="Y218" i="6" s="1"/>
  <c r="E96" i="13"/>
  <c r="AV97"/>
  <c r="Y97" i="6" s="1"/>
  <c r="AR97" i="13"/>
  <c r="X97" i="6" s="1"/>
  <c r="AR219" i="13" l="1"/>
  <c r="X219" i="6" s="1"/>
  <c r="AV219" i="13"/>
  <c r="Y219" i="6" s="1"/>
  <c r="E220" i="13"/>
  <c r="E95"/>
  <c r="AV96"/>
  <c r="Y96" i="6" s="1"/>
  <c r="AR96" i="13"/>
  <c r="X96" i="6" s="1"/>
  <c r="AR220" i="13" l="1"/>
  <c r="X220" i="6" s="1"/>
  <c r="AV220" i="13"/>
  <c r="Y220" i="6" s="1"/>
  <c r="E221" i="13"/>
  <c r="AV95"/>
  <c r="Y95" i="6" s="1"/>
  <c r="AR95" i="13"/>
  <c r="X95" i="6" s="1"/>
  <c r="E94" i="13"/>
  <c r="AR221" l="1"/>
  <c r="X221" i="6" s="1"/>
  <c r="E222" i="13"/>
  <c r="AV221"/>
  <c r="Y221" i="6" s="1"/>
  <c r="AV94" i="13"/>
  <c r="Y94" i="6" s="1"/>
  <c r="E93" i="13"/>
  <c r="AR94"/>
  <c r="X94" i="6" s="1"/>
  <c r="AR222" i="13" l="1"/>
  <c r="X222" i="6" s="1"/>
  <c r="AV222" i="13"/>
  <c r="Y222" i="6" s="1"/>
  <c r="E223" i="13"/>
  <c r="AV93"/>
  <c r="Y93" i="6" s="1"/>
  <c r="AR93" i="13"/>
  <c r="X93" i="6" s="1"/>
  <c r="E92" i="13"/>
  <c r="AV223" l="1"/>
  <c r="Y223" i="6" s="1"/>
  <c r="E224" i="13"/>
  <c r="AR223"/>
  <c r="X223" i="6" s="1"/>
  <c r="AV92" i="13"/>
  <c r="Y92" i="6" s="1"/>
  <c r="E91" i="13"/>
  <c r="AR92"/>
  <c r="X92" i="6" s="1"/>
  <c r="E225" i="13" l="1"/>
  <c r="AV224"/>
  <c r="Y224" i="6" s="1"/>
  <c r="AR224" i="13"/>
  <c r="X224" i="6" s="1"/>
  <c r="AV91" i="13"/>
  <c r="Y91" i="6" s="1"/>
  <c r="E90" i="13"/>
  <c r="AR91"/>
  <c r="X91" i="6" s="1"/>
  <c r="AR225" i="13" l="1"/>
  <c r="X225" i="6" s="1"/>
  <c r="AV225" i="13"/>
  <c r="Y225" i="6" s="1"/>
  <c r="E226" i="13"/>
  <c r="AV90"/>
  <c r="Y90" i="6" s="1"/>
  <c r="AR90" i="13"/>
  <c r="X90" i="6" s="1"/>
  <c r="E89" i="13"/>
  <c r="E227" l="1"/>
  <c r="AR226"/>
  <c r="X226" i="6" s="1"/>
  <c r="AV226" i="13"/>
  <c r="Y226" i="6" s="1"/>
  <c r="AR89" i="13"/>
  <c r="X89" i="6" s="1"/>
  <c r="E88" i="13"/>
  <c r="AV89"/>
  <c r="Y89" i="6" s="1"/>
  <c r="E228" i="13" l="1"/>
  <c r="AV227"/>
  <c r="Y227" i="6" s="1"/>
  <c r="AR227" i="13"/>
  <c r="X227" i="6" s="1"/>
  <c r="AR88" i="13"/>
  <c r="X88" i="6" s="1"/>
  <c r="AV88" i="13"/>
  <c r="Y88" i="6" s="1"/>
  <c r="E87" i="13"/>
  <c r="AV228" l="1"/>
  <c r="Y228" i="6" s="1"/>
  <c r="AR228" i="13"/>
  <c r="X228" i="6" s="1"/>
  <c r="E229" i="13"/>
  <c r="E86"/>
  <c r="AV87"/>
  <c r="Y87" i="6" s="1"/>
  <c r="AR87" i="13"/>
  <c r="X87" i="6" s="1"/>
  <c r="AR229" i="13" l="1"/>
  <c r="X229" i="6" s="1"/>
  <c r="AV229" i="13"/>
  <c r="Y229" i="6" s="1"/>
  <c r="E230" i="13"/>
  <c r="AV86"/>
  <c r="Y86" i="6" s="1"/>
  <c r="E85" i="13"/>
  <c r="AR86"/>
  <c r="X86" i="6" s="1"/>
  <c r="AV230" i="13" l="1"/>
  <c r="Y230" i="6" s="1"/>
  <c r="E231" i="13"/>
  <c r="AR230"/>
  <c r="X230" i="6" s="1"/>
  <c r="AV85" i="13"/>
  <c r="Y85" i="6" s="1"/>
  <c r="E84" i="13"/>
  <c r="AR85"/>
  <c r="X85" i="6" s="1"/>
  <c r="AV231" i="13" l="1"/>
  <c r="Y231" i="6" s="1"/>
  <c r="E232" i="13"/>
  <c r="AR231"/>
  <c r="X231" i="6" s="1"/>
  <c r="AR84" i="13"/>
  <c r="X84" i="6" s="1"/>
  <c r="E83" i="13"/>
  <c r="AV84"/>
  <c r="Y84" i="6" s="1"/>
  <c r="E233" i="13" l="1"/>
  <c r="AV232"/>
  <c r="Y232" i="6" s="1"/>
  <c r="AR232" i="13"/>
  <c r="X232" i="6" s="1"/>
  <c r="AV83" i="13"/>
  <c r="Y83" i="6" s="1"/>
  <c r="AR83" i="13"/>
  <c r="X83" i="6" s="1"/>
  <c r="E82" i="13"/>
  <c r="E234" l="1"/>
  <c r="AV233"/>
  <c r="Y233" i="6" s="1"/>
  <c r="AR233" i="13"/>
  <c r="X233" i="6" s="1"/>
  <c r="E81" i="13"/>
  <c r="AR82"/>
  <c r="X82" i="6" s="1"/>
  <c r="AV82" i="13"/>
  <c r="Y82" i="6" s="1"/>
  <c r="E235" i="13" l="1"/>
  <c r="AR234"/>
  <c r="X234" i="6" s="1"/>
  <c r="AV234" i="13"/>
  <c r="Y234" i="6" s="1"/>
  <c r="AR81" i="13"/>
  <c r="X81" i="6" s="1"/>
  <c r="E80" i="13"/>
  <c r="AV81"/>
  <c r="Y81" i="6" s="1"/>
  <c r="AV235" i="13" l="1"/>
  <c r="Y235" i="6" s="1"/>
  <c r="AR235" i="13"/>
  <c r="X235" i="6" s="1"/>
  <c r="E236" i="13"/>
  <c r="E79"/>
  <c r="AR80"/>
  <c r="X80" i="6" s="1"/>
  <c r="AV80" i="13"/>
  <c r="Y80" i="6" s="1"/>
  <c r="AV236" i="13" l="1"/>
  <c r="Y236" i="6" s="1"/>
  <c r="AR236" i="13"/>
  <c r="X236" i="6" s="1"/>
  <c r="E237" i="13"/>
  <c r="AV79"/>
  <c r="Y79" i="6" s="1"/>
  <c r="AR79" i="13"/>
  <c r="X79" i="6" s="1"/>
  <c r="E78" i="13"/>
  <c r="AV237" l="1"/>
  <c r="Y237" i="6" s="1"/>
  <c r="AR237" i="13"/>
  <c r="X237" i="6" s="1"/>
  <c r="E238" i="13"/>
  <c r="E77"/>
  <c r="AV78"/>
  <c r="Y78" i="6" s="1"/>
  <c r="AR78" i="13"/>
  <c r="X78" i="6" s="1"/>
  <c r="AR238" i="13" l="1"/>
  <c r="X238" i="6" s="1"/>
  <c r="E239" i="13"/>
  <c r="AV238"/>
  <c r="Y238" i="6" s="1"/>
  <c r="AV77" i="13"/>
  <c r="Y77" i="6" s="1"/>
  <c r="AR77" i="13"/>
  <c r="X77" i="6" s="1"/>
  <c r="E76" i="13"/>
  <c r="AV239" l="1"/>
  <c r="Y239" i="6" s="1"/>
  <c r="AR239" i="13"/>
  <c r="X239" i="6" s="1"/>
  <c r="E240" i="13"/>
  <c r="E75"/>
  <c r="AV76"/>
  <c r="Y76" i="6" s="1"/>
  <c r="AR76" i="13"/>
  <c r="X76" i="6" s="1"/>
  <c r="E241" i="13" l="1"/>
  <c r="AR240"/>
  <c r="X240" i="6" s="1"/>
  <c r="AV240" i="13"/>
  <c r="Y240" i="6" s="1"/>
  <c r="AV75" i="13"/>
  <c r="Y75" i="6" s="1"/>
  <c r="AR75" i="13"/>
  <c r="X75" i="6" s="1"/>
  <c r="E74" i="13"/>
  <c r="E242" l="1"/>
  <c r="AV241"/>
  <c r="Y241" i="6" s="1"/>
  <c r="AR241" i="13"/>
  <c r="X241" i="6" s="1"/>
  <c r="AR74" i="13"/>
  <c r="X74" i="6" s="1"/>
  <c r="E73" i="13"/>
  <c r="AV74"/>
  <c r="Y74" i="6" s="1"/>
  <c r="E243" i="13" l="1"/>
  <c r="AV242"/>
  <c r="Y242" i="6" s="1"/>
  <c r="AR242" i="13"/>
  <c r="X242" i="6" s="1"/>
  <c r="E72" i="13"/>
  <c r="AV73"/>
  <c r="Y73" i="6" s="1"/>
  <c r="AR73" i="13"/>
  <c r="X73" i="6" s="1"/>
  <c r="AR243" i="13" l="1"/>
  <c r="X243" i="6" s="1"/>
  <c r="AV243" i="13"/>
  <c r="Y243" i="6" s="1"/>
  <c r="E244" i="13"/>
  <c r="E71"/>
  <c r="AV72"/>
  <c r="Y72" i="6" s="1"/>
  <c r="AR72" i="13"/>
  <c r="X72" i="6" s="1"/>
  <c r="AV244" i="13" l="1"/>
  <c r="Y244" i="6" s="1"/>
  <c r="E245" i="13"/>
  <c r="AR244"/>
  <c r="X244" i="6" s="1"/>
  <c r="AV71" i="13"/>
  <c r="Y71" i="6" s="1"/>
  <c r="AR71" i="13"/>
  <c r="X71" i="6" s="1"/>
  <c r="E70" i="13"/>
  <c r="AV245" l="1"/>
  <c r="Y245" i="6" s="1"/>
  <c r="E246" i="13"/>
  <c r="AR245"/>
  <c r="X245" i="6" s="1"/>
  <c r="AV70" i="13"/>
  <c r="Y70" i="6" s="1"/>
  <c r="E69" i="13"/>
  <c r="AR70"/>
  <c r="X70" i="6" s="1"/>
  <c r="AR246" i="13" l="1"/>
  <c r="X246" i="6" s="1"/>
  <c r="AV246" i="13"/>
  <c r="Y246" i="6" s="1"/>
  <c r="E247" i="13"/>
  <c r="AV69"/>
  <c r="Y69" i="6" s="1"/>
  <c r="AR69" i="13"/>
  <c r="X69" i="6" s="1"/>
  <c r="E68" i="13"/>
  <c r="AR247" l="1"/>
  <c r="X247" i="6" s="1"/>
  <c r="AV247" i="13"/>
  <c r="Y247" i="6" s="1"/>
  <c r="E248" i="13"/>
  <c r="E67"/>
  <c r="AV68"/>
  <c r="Y68" i="6" s="1"/>
  <c r="AR68" i="13"/>
  <c r="X68" i="6" s="1"/>
  <c r="E249" i="13" l="1"/>
  <c r="AV248"/>
  <c r="Y248" i="6" s="1"/>
  <c r="AR248" i="13"/>
  <c r="X248" i="6" s="1"/>
  <c r="AR67" i="13"/>
  <c r="X67" i="6" s="1"/>
  <c r="E66" i="13"/>
  <c r="AV67"/>
  <c r="Y67" i="6" s="1"/>
  <c r="AR249" i="13" l="1"/>
  <c r="X249" i="6" s="1"/>
  <c r="AV249" i="13"/>
  <c r="Y249" i="6" s="1"/>
  <c r="E250" i="13"/>
  <c r="AV66"/>
  <c r="Y66" i="6" s="1"/>
  <c r="E65" i="13"/>
  <c r="AR66"/>
  <c r="X66" i="6" s="1"/>
  <c r="E251" i="13" l="1"/>
  <c r="AR250"/>
  <c r="X250" i="6" s="1"/>
  <c r="AV250" i="13"/>
  <c r="Y250" i="6" s="1"/>
  <c r="AR65" i="13"/>
  <c r="X65" i="6" s="1"/>
  <c r="E64" i="13"/>
  <c r="AV65"/>
  <c r="Y65" i="6" s="1"/>
  <c r="AV251" i="13" l="1"/>
  <c r="Y251" i="6" s="1"/>
  <c r="AR251" i="13"/>
  <c r="X251" i="6" s="1"/>
  <c r="E252" i="13"/>
  <c r="AR64"/>
  <c r="X64" i="6" s="1"/>
  <c r="AV64" i="13"/>
  <c r="Y64" i="6" s="1"/>
  <c r="E63" i="13"/>
  <c r="AR252" l="1"/>
  <c r="X252" i="6" s="1"/>
  <c r="E253" i="13"/>
  <c r="AV252"/>
  <c r="Y252" i="6" s="1"/>
  <c r="E62" i="13"/>
  <c r="AV63"/>
  <c r="Y63" i="6" s="1"/>
  <c r="AR63" i="13"/>
  <c r="X63" i="6" s="1"/>
  <c r="AR253" i="13" l="1"/>
  <c r="X253" i="6" s="1"/>
  <c r="AV253" i="13"/>
  <c r="Y253" i="6" s="1"/>
  <c r="E254" i="13"/>
  <c r="E61"/>
  <c r="AR62"/>
  <c r="X62" i="6" s="1"/>
  <c r="AV62" i="13"/>
  <c r="Y62" i="6" s="1"/>
  <c r="AV254" i="13" l="1"/>
  <c r="Y254" i="6" s="1"/>
  <c r="E255" i="13"/>
  <c r="AR254"/>
  <c r="X254" i="6" s="1"/>
  <c r="AV61" i="13"/>
  <c r="Y61" i="6" s="1"/>
  <c r="E60" i="13"/>
  <c r="AR61"/>
  <c r="X61" i="6" s="1"/>
  <c r="E256" i="13" l="1"/>
  <c r="AV255"/>
  <c r="Y255" i="6" s="1"/>
  <c r="AR255" i="13"/>
  <c r="X255" i="6" s="1"/>
  <c r="AV60" i="13"/>
  <c r="Y60" i="6" s="1"/>
  <c r="AR60" i="13"/>
  <c r="X60" i="6" s="1"/>
  <c r="E59" i="13"/>
  <c r="E257" l="1"/>
  <c r="AR256"/>
  <c r="X256" i="6" s="1"/>
  <c r="AV256" i="13"/>
  <c r="Y256" i="6" s="1"/>
  <c r="AV59" i="13"/>
  <c r="Y59" i="6" s="1"/>
  <c r="AR59" i="13"/>
  <c r="X59" i="6" s="1"/>
  <c r="E58" i="13"/>
  <c r="E258" l="1"/>
  <c r="AR257"/>
  <c r="X257" i="6" s="1"/>
  <c r="AV257" i="13"/>
  <c r="Y257" i="6" s="1"/>
  <c r="E57" i="13"/>
  <c r="AR58"/>
  <c r="X58" i="6" s="1"/>
  <c r="AV58" i="13"/>
  <c r="Y58" i="6" s="1"/>
  <c r="AV258" i="13" l="1"/>
  <c r="Y258" i="6" s="1"/>
  <c r="E259" i="13"/>
  <c r="AR258"/>
  <c r="X258" i="6" s="1"/>
  <c r="AR57" i="13"/>
  <c r="X57" i="6" s="1"/>
  <c r="E56" i="13"/>
  <c r="AV57"/>
  <c r="Y57" i="6" s="1"/>
  <c r="AV259" i="13" l="1"/>
  <c r="Y259" i="6" s="1"/>
  <c r="E260" i="13"/>
  <c r="AR259"/>
  <c r="X259" i="6" s="1"/>
  <c r="E55" i="13"/>
  <c r="AR56"/>
  <c r="X56" i="6" s="1"/>
  <c r="AV56" i="13"/>
  <c r="Y56" i="6" s="1"/>
  <c r="E261" i="13" l="1"/>
  <c r="AR260"/>
  <c r="X260" i="6" s="1"/>
  <c r="AV260" i="13"/>
  <c r="Y260" i="6" s="1"/>
  <c r="AV55" i="13"/>
  <c r="Y55" i="6" s="1"/>
  <c r="AR55" i="13"/>
  <c r="X55" i="6" s="1"/>
  <c r="E54" i="13"/>
  <c r="AR261" l="1"/>
  <c r="X261" i="6" s="1"/>
  <c r="AV261" i="13"/>
  <c r="Y261" i="6" s="1"/>
  <c r="E262" i="13"/>
  <c r="AR54"/>
  <c r="X54" i="6" s="1"/>
  <c r="E53" i="13"/>
  <c r="AV54"/>
  <c r="Y54" i="6" s="1"/>
  <c r="AR262" i="13" l="1"/>
  <c r="X262" i="6" s="1"/>
  <c r="AV262" i="13"/>
  <c r="Y262" i="6" s="1"/>
  <c r="E263" i="13"/>
  <c r="AV53"/>
  <c r="Y53" i="6" s="1"/>
  <c r="AR53" i="13"/>
  <c r="X53" i="6" s="1"/>
  <c r="E52" i="13"/>
  <c r="E264" l="1"/>
  <c r="AV263"/>
  <c r="Y263" i="6" s="1"/>
  <c r="AR263" i="13"/>
  <c r="X263" i="6" s="1"/>
  <c r="E51" i="13"/>
  <c r="AR52"/>
  <c r="X52" i="6" s="1"/>
  <c r="AV52" i="13"/>
  <c r="Y52" i="6" s="1"/>
  <c r="E265" i="13" l="1"/>
  <c r="AR264"/>
  <c r="X264" i="6" s="1"/>
  <c r="AV264" i="13"/>
  <c r="Y264" i="6" s="1"/>
  <c r="AV51" i="13"/>
  <c r="Y51" i="6" s="1"/>
  <c r="AR51" i="13"/>
  <c r="X51" i="6" s="1"/>
  <c r="E50" i="13"/>
  <c r="E266" l="1"/>
  <c r="AR265"/>
  <c r="X265" i="6" s="1"/>
  <c r="AV265" i="13"/>
  <c r="Y265" i="6" s="1"/>
  <c r="AR50" i="13"/>
  <c r="X50" i="6" s="1"/>
  <c r="E49" i="13"/>
  <c r="AV50"/>
  <c r="Y50" i="6" s="1"/>
  <c r="E267" i="13" l="1"/>
  <c r="AV266"/>
  <c r="Y266" i="6" s="1"/>
  <c r="AR266" i="13"/>
  <c r="X266" i="6" s="1"/>
  <c r="E48" i="13"/>
  <c r="AV49"/>
  <c r="Y49" i="6" s="1"/>
  <c r="AR49" i="13"/>
  <c r="X49" i="6" s="1"/>
  <c r="AR267" i="13" l="1"/>
  <c r="X267" i="6" s="1"/>
  <c r="E268" i="13"/>
  <c r="AV267"/>
  <c r="Y267" i="6" s="1"/>
  <c r="AV48" i="13"/>
  <c r="Y48" i="6" s="1"/>
  <c r="E47" i="13"/>
  <c r="AR48"/>
  <c r="X48" i="6" s="1"/>
  <c r="AR268" i="13" l="1"/>
  <c r="X268" i="6" s="1"/>
  <c r="AV268" i="13"/>
  <c r="Y268" i="6" s="1"/>
  <c r="E269" i="13"/>
  <c r="AV47"/>
  <c r="Y47" i="6" s="1"/>
  <c r="AR47" i="13"/>
  <c r="X47" i="6" s="1"/>
  <c r="E46" i="13"/>
  <c r="AR269" l="1"/>
  <c r="X269" i="6" s="1"/>
  <c r="AV269" i="13"/>
  <c r="Y269" i="6" s="1"/>
  <c r="E270" i="13"/>
  <c r="AV46"/>
  <c r="Y46" i="6" s="1"/>
  <c r="E45" i="13"/>
  <c r="AR46"/>
  <c r="X46" i="6" s="1"/>
  <c r="AR270" i="13" l="1"/>
  <c r="X270" i="6" s="1"/>
  <c r="E271" i="13"/>
  <c r="AV270"/>
  <c r="Y270" i="6" s="1"/>
  <c r="E44" i="13"/>
  <c r="AV45"/>
  <c r="Y45" i="6" s="1"/>
  <c r="AR45" i="13"/>
  <c r="X45" i="6" s="1"/>
  <c r="AV271" i="13" l="1"/>
  <c r="Y271" i="6" s="1"/>
  <c r="AR271" i="13"/>
  <c r="X271" i="6" s="1"/>
  <c r="E272" i="13"/>
  <c r="AV44"/>
  <c r="Y44" i="6" s="1"/>
  <c r="E43" i="13"/>
  <c r="AR44"/>
  <c r="X44" i="6" s="1"/>
  <c r="E273" i="13" l="1"/>
  <c r="AR272"/>
  <c r="X272" i="6" s="1"/>
  <c r="AV272" i="13"/>
  <c r="Y272" i="6" s="1"/>
  <c r="E42" i="13"/>
  <c r="AV43"/>
  <c r="Y43" i="6" s="1"/>
  <c r="AR43" i="13"/>
  <c r="X43" i="6" s="1"/>
  <c r="E274" i="13" l="1"/>
  <c r="AV273"/>
  <c r="Y273" i="6" s="1"/>
  <c r="AR273" i="13"/>
  <c r="X273" i="6" s="1"/>
  <c r="AV42" i="13"/>
  <c r="Y42" i="6" s="1"/>
  <c r="AR42" i="13"/>
  <c r="X42" i="6" s="1"/>
  <c r="E41" i="13"/>
  <c r="AR274" l="1"/>
  <c r="X274" i="6" s="1"/>
  <c r="B5" i="22" s="1"/>
  <c r="E275" i="13"/>
  <c r="AV274"/>
  <c r="Y274" i="6" s="1"/>
  <c r="E5" i="22" s="1"/>
  <c r="AR41" i="13"/>
  <c r="X41" i="6" s="1"/>
  <c r="E40" i="13"/>
  <c r="AV41"/>
  <c r="Y41" i="6" s="1"/>
  <c r="AR275" i="13" l="1"/>
  <c r="X275" i="6" s="1"/>
  <c r="B6" i="22" s="1"/>
  <c r="E276" i="13"/>
  <c r="AV275"/>
  <c r="Y275" i="6" s="1"/>
  <c r="E6" i="22" s="1"/>
  <c r="AR40" i="13"/>
  <c r="X40" i="6" s="1"/>
  <c r="E39" i="13"/>
  <c r="AV40"/>
  <c r="Y40" i="6" s="1"/>
  <c r="E277" i="13" l="1"/>
  <c r="AV276"/>
  <c r="Y276" i="6" s="1"/>
  <c r="E7" i="22" s="1"/>
  <c r="AR276" i="13"/>
  <c r="X276" i="6" s="1"/>
  <c r="B7" i="22" s="1"/>
  <c r="AV39" i="13"/>
  <c r="Y39" i="6" s="1"/>
  <c r="AR39" i="13"/>
  <c r="X39" i="6" s="1"/>
  <c r="E38" i="13"/>
  <c r="E278" l="1"/>
  <c r="AV277"/>
  <c r="Y277" i="6" s="1"/>
  <c r="E8" i="22" s="1"/>
  <c r="AR277" i="13"/>
  <c r="X277" i="6" s="1"/>
  <c r="B8" i="22" s="1"/>
  <c r="AV38" i="13"/>
  <c r="Y38" i="6" s="1"/>
  <c r="AR38" i="13"/>
  <c r="X38" i="6" s="1"/>
  <c r="E37" i="13"/>
  <c r="AR278" l="1"/>
  <c r="X278" i="6" s="1"/>
  <c r="B9" i="22" s="1"/>
  <c r="AV278" i="13"/>
  <c r="Y278" i="6" s="1"/>
  <c r="E9" i="22" s="1"/>
  <c r="E279" i="13"/>
  <c r="AV37"/>
  <c r="Y37" i="6" s="1"/>
  <c r="AR37" i="13"/>
  <c r="X37" i="6" s="1"/>
  <c r="E36" i="13"/>
  <c r="AR279" l="1"/>
  <c r="X279" i="6" s="1"/>
  <c r="AV279" i="13"/>
  <c r="Y279" i="6" s="1"/>
  <c r="E280" i="13"/>
  <c r="AR36"/>
  <c r="X36" i="6" s="1"/>
  <c r="AV36" i="13"/>
  <c r="Y36" i="6" s="1"/>
  <c r="E35" i="13"/>
  <c r="E10" i="22" l="1"/>
  <c r="B10"/>
  <c r="AV280" i="13"/>
  <c r="Y280" i="6" s="1"/>
  <c r="E11" i="22" s="1"/>
  <c r="E281" i="13"/>
  <c r="AR280"/>
  <c r="X280" i="6" s="1"/>
  <c r="B11" i="22" s="1"/>
  <c r="AV35" i="13"/>
  <c r="Y35" i="6" s="1"/>
  <c r="E34" i="13"/>
  <c r="AR35"/>
  <c r="X35" i="6" s="1"/>
  <c r="AV281" i="13" l="1"/>
  <c r="Y281" i="6" s="1"/>
  <c r="E12" i="22" s="1"/>
  <c r="AR281" i="13"/>
  <c r="X281" i="6" s="1"/>
  <c r="B12" i="22" s="1"/>
  <c r="E282" i="13"/>
  <c r="E33"/>
  <c r="AV34"/>
  <c r="Y34" i="6" s="1"/>
  <c r="AR34" i="13"/>
  <c r="X34" i="6" s="1"/>
  <c r="AV282" i="13" l="1"/>
  <c r="Y282" i="6" s="1"/>
  <c r="AR282" i="13"/>
  <c r="X282" i="6" s="1"/>
  <c r="B13" i="22" s="1"/>
  <c r="E283" i="13"/>
  <c r="AR33"/>
  <c r="X33" i="6" s="1"/>
  <c r="AV33" i="13"/>
  <c r="Y33" i="6" s="1"/>
  <c r="E32" i="13"/>
  <c r="E13" i="22" l="1"/>
  <c r="AV283" i="13"/>
  <c r="Y283" i="6" s="1"/>
  <c r="E284" i="13"/>
  <c r="AR283"/>
  <c r="X283" i="6" s="1"/>
  <c r="B14" i="22" s="1"/>
  <c r="E31" i="13"/>
  <c r="AR32"/>
  <c r="X32" i="6" s="1"/>
  <c r="AV32" i="13"/>
  <c r="Y32" i="6" s="1"/>
  <c r="E14" i="22" l="1"/>
  <c r="E285" i="13"/>
  <c r="AR284"/>
  <c r="X284" i="6" s="1"/>
  <c r="B15" i="22" s="1"/>
  <c r="AV284" i="13"/>
  <c r="Y284" i="6" s="1"/>
  <c r="E30" i="13"/>
  <c r="AR31"/>
  <c r="X31" i="6" s="1"/>
  <c r="AV31" i="13"/>
  <c r="Y31" i="6" s="1"/>
  <c r="E15" i="22" l="1"/>
  <c r="AR285" i="13"/>
  <c r="X285" i="6" s="1"/>
  <c r="B16" i="22" s="1"/>
  <c r="AV285" i="13"/>
  <c r="Y285" i="6" s="1"/>
  <c r="E286" i="13"/>
  <c r="AR30"/>
  <c r="X30" i="6" s="1"/>
  <c r="E29" i="13"/>
  <c r="AV30"/>
  <c r="Y30" i="6" s="1"/>
  <c r="E16" i="22" l="1"/>
  <c r="AR286" i="13"/>
  <c r="X286" i="6" s="1"/>
  <c r="B17" i="22" s="1"/>
  <c r="AV286" i="13"/>
  <c r="Y286" i="6" s="1"/>
  <c r="E287" i="13"/>
  <c r="AV29"/>
  <c r="Y29" i="6" s="1"/>
  <c r="AR29" i="13"/>
  <c r="X29" i="6" s="1"/>
  <c r="E28" i="13"/>
  <c r="E17" i="22" l="1"/>
  <c r="AR287" i="13"/>
  <c r="X287" i="6" s="1"/>
  <c r="B18" i="22" s="1"/>
  <c r="E288" i="13"/>
  <c r="AV287"/>
  <c r="Y287" i="6" s="1"/>
  <c r="AV28" i="13"/>
  <c r="Y28" i="6" s="1"/>
  <c r="AR28" i="13"/>
  <c r="X28" i="6" s="1"/>
  <c r="E27" i="13"/>
  <c r="E18" i="22" l="1"/>
  <c r="AV288" i="13"/>
  <c r="Y288" i="6" s="1"/>
  <c r="E19" i="22" s="1"/>
  <c r="AR288" i="13"/>
  <c r="X288" i="6" s="1"/>
  <c r="B19" i="22" s="1"/>
  <c r="E289" i="13"/>
  <c r="AV27"/>
  <c r="Y27" i="6" s="1"/>
  <c r="AR27" i="13"/>
  <c r="X27" i="6" s="1"/>
  <c r="E26" i="13"/>
  <c r="AR289" l="1"/>
  <c r="X289" i="6" s="1"/>
  <c r="B20" i="22" s="1"/>
  <c r="AV289" i="13"/>
  <c r="Y289" i="6" s="1"/>
  <c r="E20" i="22" s="1"/>
  <c r="E290" i="13"/>
  <c r="AR26"/>
  <c r="X26" i="6" s="1"/>
  <c r="AV26" i="13"/>
  <c r="Y26" i="6" s="1"/>
  <c r="E25" i="13"/>
  <c r="E291" l="1"/>
  <c r="AV290"/>
  <c r="Y290" i="6" s="1"/>
  <c r="E21" i="22" s="1"/>
  <c r="AR290" i="13"/>
  <c r="X290" i="6" s="1"/>
  <c r="B21" i="22" s="1"/>
  <c r="AV25" i="13"/>
  <c r="Y25" i="6" s="1"/>
  <c r="E24" i="13"/>
  <c r="AR25"/>
  <c r="X25" i="6" s="1"/>
  <c r="E292" i="13" l="1"/>
  <c r="AR291"/>
  <c r="X291" i="6" s="1"/>
  <c r="B22" i="22" s="1"/>
  <c r="AV291" i="13"/>
  <c r="Y291" i="6" s="1"/>
  <c r="E22" i="22" s="1"/>
  <c r="AV24" i="13"/>
  <c r="Y24" i="6" s="1"/>
  <c r="E23" i="13"/>
  <c r="AR24"/>
  <c r="X24" i="6" s="1"/>
  <c r="E293" i="13" l="1"/>
  <c r="E294" s="1"/>
  <c r="AR292"/>
  <c r="X292" i="6" s="1"/>
  <c r="B23" i="22" s="1"/>
  <c r="AV292" i="13"/>
  <c r="Y292" i="6" s="1"/>
  <c r="E23" i="22" s="1"/>
  <c r="E22" i="13"/>
  <c r="AV23"/>
  <c r="Y23" i="6" s="1"/>
  <c r="AR23" i="13"/>
  <c r="X23" i="6" s="1"/>
  <c r="E295" i="13" l="1"/>
  <c r="AR294"/>
  <c r="X294" i="6" s="1"/>
  <c r="AV294" i="13"/>
  <c r="Y294" i="6" s="1"/>
  <c r="E25" i="22" s="1"/>
  <c r="AV293" i="13"/>
  <c r="Y293" i="6" s="1"/>
  <c r="E24" i="22" s="1"/>
  <c r="AR293" i="13"/>
  <c r="X293" i="6" s="1"/>
  <c r="B24" i="22" s="1"/>
  <c r="AV22" i="13"/>
  <c r="Y22" i="6" s="1"/>
  <c r="E21" i="13"/>
  <c r="AR22"/>
  <c r="X22" i="6" s="1"/>
  <c r="E296" i="13" l="1"/>
  <c r="AR295"/>
  <c r="X295" i="6" s="1"/>
  <c r="AV295" i="13"/>
  <c r="Y295" i="6" s="1"/>
  <c r="E26" i="22" s="1"/>
  <c r="AV21" i="13"/>
  <c r="Y21" i="6" s="1"/>
  <c r="AR21" i="13"/>
  <c r="X21" i="6" s="1"/>
  <c r="E20" i="13"/>
  <c r="E297" l="1"/>
  <c r="AV297" s="1"/>
  <c r="Y297" i="6" s="1"/>
  <c r="E28" i="22" s="1"/>
  <c r="AV296" i="13"/>
  <c r="Y296" i="6" s="1"/>
  <c r="E27" i="22" s="1"/>
  <c r="AR296" i="13"/>
  <c r="X296" i="6" s="1"/>
  <c r="AR20" i="13"/>
  <c r="X20" i="6" s="1"/>
  <c r="AV20" i="13"/>
  <c r="Y20" i="6" s="1"/>
  <c r="E19" i="13"/>
  <c r="AR297" l="1"/>
  <c r="X297" i="6" s="1"/>
  <c r="E298" i="13"/>
  <c r="AV298" s="1"/>
  <c r="Y298" i="6" s="1"/>
  <c r="E29" i="22" s="1"/>
  <c r="E18" i="13"/>
  <c r="E299" l="1"/>
  <c r="AR298"/>
  <c r="X298" i="6" s="1"/>
  <c r="E17" i="13"/>
  <c r="AR299" l="1"/>
  <c r="X299" i="6" s="1"/>
  <c r="AV299" i="13"/>
  <c r="Y299" i="6" s="1"/>
  <c r="E30" i="22" s="1"/>
  <c r="E16" i="13"/>
  <c r="E15" l="1"/>
  <c r="E14" l="1"/>
  <c r="E13" l="1"/>
  <c r="E12" l="1"/>
  <c r="E11" l="1"/>
  <c r="E10" l="1"/>
  <c r="E9" l="1"/>
  <c r="E8" l="1"/>
  <c r="E7" l="1"/>
  <c r="E6" l="1"/>
  <c r="E5" l="1"/>
  <c r="E4" l="1"/>
  <c r="E3" l="1"/>
  <c r="E2" l="1"/>
</calcChain>
</file>

<file path=xl/comments1.xml><?xml version="1.0" encoding="utf-8"?>
<comments xmlns="http://schemas.openxmlformats.org/spreadsheetml/2006/main">
  <authors>
    <author>user7</author>
  </authors>
  <commentList>
    <comment ref="Q1" authorId="0">
      <text>
        <r>
          <rPr>
            <b/>
            <sz val="9"/>
            <color indexed="81"/>
            <rFont val="Tahoma"/>
            <family val="2"/>
          </rPr>
          <t>Pocas observaciones y el do file se cae</t>
        </r>
      </text>
    </comment>
  </commentList>
</comments>
</file>

<file path=xl/sharedStrings.xml><?xml version="1.0" encoding="utf-8"?>
<sst xmlns="http://schemas.openxmlformats.org/spreadsheetml/2006/main" count="365" uniqueCount="213">
  <si>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</si>
  <si>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</si>
  <si>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</si>
  <si>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</si>
  <si>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</si>
  <si>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</si>
  <si>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</si>
  <si>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</si>
  <si>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</si>
  <si>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</si>
  <si>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</si>
  <si>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</si>
  <si>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</si>
  <si>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</si>
  <si>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</si>
  <si>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</si>
  <si>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</si>
  <si>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</si>
  <si>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</si>
  <si>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</si>
  <si>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</si>
  <si>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</si>
  <si>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</si>
  <si>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</si>
  <si>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</si>
  <si>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</si>
  <si>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</si>
  <si>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</si>
  <si>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https://www3.bcb.gov.br/sgspub/localizarseries/localizarSeries.do?method=prepararTelaLocalizarSeries</t>
  </si>
  <si>
    <t>ip</t>
  </si>
  <si>
    <t>ip_mining</t>
  </si>
  <si>
    <t>ip_manufacturing</t>
  </si>
  <si>
    <t>ip_capital_goods</t>
  </si>
  <si>
    <t>ip_intermediate_goods</t>
  </si>
  <si>
    <t>ip_consumer_goods</t>
  </si>
  <si>
    <t>ip_construction</t>
  </si>
  <si>
    <t>cpi</t>
  </si>
  <si>
    <t xml:space="preserve">1455 - Sales volume index in the retail sector - Total - Brazil </t>
  </si>
  <si>
    <t xml:space="preserve">7358 - Real sales of mechanical capital goods industry (1999=100) </t>
  </si>
  <si>
    <t>monthly - ip</t>
  </si>
  <si>
    <t>monthly - ip_mining</t>
  </si>
  <si>
    <t>monthly - ip_manufacturing</t>
  </si>
  <si>
    <t>monthly - ip_capital_goods</t>
  </si>
  <si>
    <t>monthly - ip_intermediate_goods</t>
  </si>
  <si>
    <t>monthly - ip_consumer_goods</t>
  </si>
  <si>
    <t>hlookup</t>
  </si>
  <si>
    <t>exp</t>
  </si>
  <si>
    <t>imp_capital</t>
  </si>
  <si>
    <t>imp_intermediate</t>
  </si>
  <si>
    <t>imp_consumer</t>
  </si>
  <si>
    <t>Variable</t>
  </si>
  <si>
    <t>http://www.ibge.gov.br/english/estatistica/indicadores/pib/defaulttabelas.shtm</t>
  </si>
  <si>
    <t>http://www.bcb.gov.br/?INDICATORS</t>
  </si>
  <si>
    <t>Economic activity indicator (IBC)</t>
  </si>
  <si>
    <t xml:space="preserve">Index of Economic Activity of the Central Bank (IBC-Br) </t>
  </si>
  <si>
    <t>CPI</t>
  </si>
  <si>
    <t xml:space="preserve">Consumer price indices </t>
  </si>
  <si>
    <t>Central Bank</t>
  </si>
  <si>
    <t>CPI,  Dec. 2005=100</t>
  </si>
  <si>
    <t>433 - Broad National Consumer Price Index (IPCA) , month-on-month % change</t>
  </si>
  <si>
    <t xml:space="preserve">Sales volume index in the retail sector - Brazil </t>
  </si>
  <si>
    <t>retail</t>
  </si>
  <si>
    <t>Consumer confidence index</t>
  </si>
  <si>
    <t xml:space="preserve">4393 - Consumer confidence index </t>
  </si>
  <si>
    <t xml:space="preserve">Consumer expectation and business confidence indexes </t>
  </si>
  <si>
    <t>Índice de Confiança do Empresário Industrial - ICEI</t>
  </si>
  <si>
    <t>CNI Business Confidence, RAW</t>
  </si>
  <si>
    <t>3034 - Imports (Fob) - Total</t>
  </si>
  <si>
    <t xml:space="preserve">2946 - Exports (Fob) - Total </t>
  </si>
  <si>
    <t xml:space="preserve">2947 - Exports (Fob) - Primary products </t>
  </si>
  <si>
    <t xml:space="preserve">2974 - Exports (Fob) - Semimanufactured products </t>
  </si>
  <si>
    <t xml:space="preserve">3001 - Exports (Fob) - Manufactured products </t>
  </si>
  <si>
    <t xml:space="preserve">3033 - Exports (Fob) - Special operations </t>
  </si>
  <si>
    <t>Export, USD</t>
  </si>
  <si>
    <t>Import, USD</t>
  </si>
  <si>
    <t>Tax revenue, NOMINAL</t>
  </si>
  <si>
    <t>7639 - Tax revenues - Accrual basis - Total, Millions of R$</t>
  </si>
  <si>
    <t>cred</t>
  </si>
  <si>
    <t>Retail sales index</t>
  </si>
  <si>
    <t>Capital goods sales index</t>
  </si>
  <si>
    <t>Export, Primary goods, USD</t>
  </si>
  <si>
    <t>Tax revenue, REAL</t>
  </si>
  <si>
    <t>tax</t>
  </si>
  <si>
    <t>Export</t>
  </si>
  <si>
    <t>Export, primary</t>
  </si>
  <si>
    <t>exp_primary</t>
  </si>
  <si>
    <t>Import</t>
  </si>
  <si>
    <t>Import, consumer goods</t>
  </si>
  <si>
    <t>Import, intermediate goods</t>
  </si>
  <si>
    <t>Import, capital goods</t>
  </si>
  <si>
    <t>imp</t>
  </si>
  <si>
    <t>monthly - cred</t>
  </si>
  <si>
    <t>monthly - exp</t>
  </si>
  <si>
    <t>monthly - exp_primary</t>
  </si>
  <si>
    <t>monthly - imp</t>
  </si>
  <si>
    <t>monthly - imp_capital</t>
  </si>
  <si>
    <t>monthly - imp_consumer</t>
  </si>
  <si>
    <t>monthly - imp_intermediate</t>
  </si>
  <si>
    <t>monthly - retail</t>
  </si>
  <si>
    <t>monthly - tax</t>
  </si>
  <si>
    <t>pib</t>
  </si>
  <si>
    <t>qt/qt-4</t>
  </si>
  <si>
    <t>T1</t>
  </si>
  <si>
    <t>T2</t>
  </si>
  <si>
    <t>T3</t>
  </si>
  <si>
    <t>T4</t>
  </si>
  <si>
    <t>Actual</t>
  </si>
  <si>
    <t>Proyección</t>
  </si>
  <si>
    <t>% c/r a igual mes del año anterior</t>
  </si>
  <si>
    <t>I.4 - Consumer price indices -&gt; IPCA</t>
  </si>
  <si>
    <t>exp nom</t>
  </si>
  <si>
    <t>imp nom</t>
  </si>
  <si>
    <t>tax NOM</t>
  </si>
  <si>
    <t>trim</t>
  </si>
  <si>
    <t>24363 - Central Bank Economic Activity Index - Index</t>
  </si>
  <si>
    <t>capacity</t>
  </si>
  <si>
    <t>REAL</t>
  </si>
  <si>
    <t>agro</t>
  </si>
  <si>
    <t>manuf</t>
  </si>
  <si>
    <t>serv</t>
  </si>
  <si>
    <t>Agricultura</t>
  </si>
  <si>
    <t>Industria</t>
  </si>
  <si>
    <t>Servicios</t>
  </si>
  <si>
    <t>Variables mensuales</t>
  </si>
  <si>
    <t>Demanda agregada y sectores</t>
  </si>
  <si>
    <t>primario</t>
  </si>
  <si>
    <t>export prim nom</t>
  </si>
  <si>
    <t>export semi nom</t>
  </si>
  <si>
    <t>export manuf nom</t>
  </si>
  <si>
    <t>export special nom</t>
  </si>
  <si>
    <t>C</t>
  </si>
  <si>
    <t>G</t>
  </si>
  <si>
    <t>I</t>
  </si>
  <si>
    <t>X</t>
  </si>
  <si>
    <t>M</t>
  </si>
  <si>
    <t>eje 0</t>
  </si>
  <si>
    <t>año</t>
  </si>
  <si>
    <t>XN</t>
  </si>
  <si>
    <t>tcr</t>
  </si>
  <si>
    <t>TCR</t>
  </si>
  <si>
    <t>cred NOM</t>
  </si>
  <si>
    <t>monthly - tcr</t>
  </si>
  <si>
    <t>conf_emp</t>
  </si>
  <si>
    <t>conf_cons</t>
  </si>
  <si>
    <t>vta_bs_k</t>
  </si>
  <si>
    <t>monthly - conf_cons</t>
  </si>
  <si>
    <t>monthly - conf_emp</t>
  </si>
  <si>
    <t>monthly - vta_bs_k</t>
  </si>
  <si>
    <t>xn</t>
  </si>
  <si>
    <t>tot</t>
  </si>
  <si>
    <t>steel</t>
  </si>
  <si>
    <t>7357 - Steel production (1992=100) - Index</t>
  </si>
  <si>
    <t>Producción de acero</t>
  </si>
  <si>
    <t>Private sector credit, OLD</t>
  </si>
  <si>
    <t>Private sector credit, NEW</t>
  </si>
  <si>
    <t>Private sector credit, NOMINAL</t>
  </si>
  <si>
    <t>4446 - Credit operations outstanding by economic activity - Private sector, Millions of R$</t>
  </si>
  <si>
    <t>22052 - Credit operations outstanding by type of borrower - Private sector - Total  Millions of R$</t>
  </si>
  <si>
    <t>combined</t>
  </si>
  <si>
    <t>cred viejo</t>
  </si>
  <si>
    <t>cred nuevo</t>
  </si>
  <si>
    <t>rgdp_sa</t>
  </si>
  <si>
    <t>IBGE</t>
  </si>
  <si>
    <t>Menú izq: 
Complete tables (zip)</t>
  </si>
  <si>
    <t>hoja Valores Encadeados a Preços 95</t>
  </si>
  <si>
    <t>hoja Val encad preços 95 com ajuste</t>
  </si>
  <si>
    <t>monthly - tot</t>
  </si>
  <si>
    <t>ibc</t>
  </si>
  <si>
    <t>monthly - ibc</t>
  </si>
  <si>
    <t>http://portalibre.fgv.br/</t>
  </si>
  <si>
    <t>conf_cons_ibre</t>
  </si>
  <si>
    <t>conf_indus_ibre</t>
  </si>
  <si>
    <t>conf_serv_ibre</t>
  </si>
  <si>
    <t>conf_ibre</t>
  </si>
  <si>
    <t>Índice de confianza</t>
  </si>
  <si>
    <t>IBRE</t>
  </si>
  <si>
    <t>Promedio consumidor, industria y servicios</t>
  </si>
  <si>
    <t>Ingresar con user y pass &gt; Serviços IBRE &gt; Licenças &gt; FGVDados &gt; Consultar series gratuitas &gt; Series gratuitas (izq.) &gt; Sondagens</t>
  </si>
  <si>
    <t>25299 - Imports (Fob) - Capital Goods (BEC) - US$</t>
  </si>
  <si>
    <t>25302 - Imports (Fob) - Intermediate goods (BEC) - US$</t>
  </si>
  <si>
    <t>25309 - Imports (Fob) - Consumption goods (BEC) - US$</t>
  </si>
  <si>
    <t>imp k</t>
  </si>
  <si>
    <t>imp int</t>
  </si>
  <si>
    <t>imp cons</t>
  </si>
  <si>
    <t>Px</t>
  </si>
  <si>
    <t>Pm</t>
  </si>
  <si>
    <t>Series: 433,1404,1455,1548,2946,2947,2974,3001,3033,3034</t>
  </si>
  <si>
    <t>Series: 25299,25302,25309,4393,7357,7357,7358,7420,7639,10777</t>
  </si>
  <si>
    <t>Series: 11752,21859,21861,21862,21863,21864,21865,21866,21867,21868</t>
  </si>
  <si>
    <t>Funcex Brasil</t>
  </si>
  <si>
    <t>https://tradingeconomics.com/brazil/export-prices</t>
  </si>
  <si>
    <t>https://tradingeconomics.com/brazil/import-prices</t>
  </si>
  <si>
    <t>monthly - conf_ibre</t>
  </si>
  <si>
    <t>DE, TCR Extra regional</t>
  </si>
  <si>
    <t>http://www.bcb.gov.br/pec/Indeco/Ingl/indecoi.asp</t>
  </si>
  <si>
    <t>fbcf</t>
  </si>
  <si>
    <t>exist</t>
  </si>
  <si>
    <t>I.16 - Consumer expectation and business confidence indices .. ICEI .. General</t>
  </si>
  <si>
    <t>https://sidra.ibge.gov.br/home/pimpfbr/brasil</t>
  </si>
  <si>
    <t>Menú arriba..Pesquisas..Indicadores..Industria..Pesquisa Industrial Mensal - Producao Fisica - PIM-PF-Brasil.. Produção Física Industrial, por grandes categorias econômicas (3651)</t>
  </si>
  <si>
    <t>Índice de base fixa sem ajuste sazonal (Base: média de 2012 = 100) (Número-índice)</t>
  </si>
  <si>
    <t>Bienes de capital, intermedios y de consumo</t>
  </si>
  <si>
    <t>Menú arriba..Pesquisas..Indicadores..Industria..Pesquisa Industrial Mensal - Producao Fisica - PIM-PF-Brasil..  Produção Física Industrial, por seções e atividades industriais (3653)</t>
  </si>
  <si>
    <t>Seções e atividades industriais (CNAE 2.0) [1/28]: Elegir 1, 2 y 3</t>
  </si>
  <si>
    <t>Menú arriba..Pesquisas..Indicadores..Industria..Pesquisa Industrial Mensal - Producao Fisica - PIM-PF-Brasil..  Produção Física Industrial dos insumos típicos da construção civil (3652)</t>
  </si>
  <si>
    <t>Índice de base fixa sem ajuste sazonal dos insumos típicos da construção civil (Base: média de 2012 = 100) (Número-índice)</t>
  </si>
  <si>
    <t>24352 - Capacity utilization – manufacturing industry (FGV) - %</t>
  </si>
  <si>
    <t>FGV Capacity Unilization Index, Manufacturing industry</t>
  </si>
  <si>
    <t>Series: 22052,24352,24363</t>
  </si>
  <si>
    <t>pablocarvallo
574512</t>
  </si>
  <si>
    <t>Índice de Confiança do Consumidor com Ajuste Sazonal</t>
  </si>
  <si>
    <t>ICI Com Ajuste Sazonal - Índice de Confiança da Indústria (CNAE 2.0)</t>
  </si>
  <si>
    <t>ICS Com Ajuste Sazonal - Índice de Confiança de Serviços (CNAE 2.0)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</si>
</sst>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[$-409]d\-mmm\-yy;@"/>
    <numFmt numFmtId="165" formatCode="0.0"/>
    <numFmt numFmtId="166" formatCode="mmm/yy;@"/>
    <numFmt numFmtId="167" formatCode="[$-409]mmm/yy;@"/>
    <numFmt numFmtId="168" formatCode="0.0%"/>
  </numFmts>
  <fonts count="3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0" fillId="0" borderId="0" xfId="0" applyAlignment="1"/>
    <xf numFmtId="0" fontId="22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166" fontId="0" fillId="0" borderId="0" xfId="0" applyNumberFormat="1"/>
    <xf numFmtId="4" fontId="0" fillId="0" borderId="0" xfId="0" applyNumberFormat="1"/>
    <xf numFmtId="0" fontId="0" fillId="0" borderId="10" xfId="0" applyBorder="1"/>
    <xf numFmtId="166" fontId="0" fillId="0" borderId="10" xfId="0" applyNumberFormat="1" applyBorder="1"/>
    <xf numFmtId="165" fontId="0" fillId="0" borderId="10" xfId="0" applyNumberFormat="1" applyFill="1" applyBorder="1"/>
    <xf numFmtId="1" fontId="0" fillId="0" borderId="0" xfId="0" applyNumberFormat="1" applyAlignment="1">
      <alignment horizontal="right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/>
    <xf numFmtId="167" fontId="0" fillId="0" borderId="0" xfId="0" applyNumberFormat="1"/>
    <xf numFmtId="0" fontId="13" fillId="0" borderId="0" xfId="36" applyFill="1" applyAlignment="1" applyProtection="1">
      <alignment horizontal="left" vertical="top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164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NumberFormat="1" applyFont="1" applyFill="1" applyAlignment="1"/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 wrapText="1"/>
    </xf>
    <xf numFmtId="0" fontId="23" fillId="0" borderId="0" xfId="36" applyFont="1" applyFill="1" applyAlignment="1" applyProtection="1">
      <alignment horizontal="left" vertical="top" wrapText="1"/>
    </xf>
    <xf numFmtId="0" fontId="0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 vertical="top" wrapText="1"/>
    </xf>
    <xf numFmtId="0" fontId="0" fillId="33" borderId="0" xfId="0" applyFont="1" applyFill="1"/>
    <xf numFmtId="0" fontId="0" fillId="33" borderId="0" xfId="0" applyNumberFormat="1" applyFont="1" applyFill="1" applyAlignment="1">
      <alignment horizontal="center" vertical="center"/>
    </xf>
    <xf numFmtId="165" fontId="0" fillId="0" borderId="0" xfId="47" applyNumberFormat="1" applyFont="1"/>
    <xf numFmtId="165" fontId="0" fillId="0" borderId="10" xfId="47" applyNumberFormat="1" applyFont="1" applyBorder="1"/>
    <xf numFmtId="165" fontId="0" fillId="0" borderId="10" xfId="0" applyNumberFormat="1" applyBorder="1"/>
    <xf numFmtId="0" fontId="0" fillId="0" borderId="0" xfId="0" applyNumberFormat="1"/>
    <xf numFmtId="0" fontId="0" fillId="0" borderId="0" xfId="0" applyNumberFormat="1" applyFill="1"/>
    <xf numFmtId="0" fontId="19" fillId="0" borderId="0" xfId="0" applyFont="1"/>
    <xf numFmtId="0" fontId="24" fillId="0" borderId="0" xfId="0" applyFont="1"/>
    <xf numFmtId="0" fontId="0" fillId="0" borderId="10" xfId="0" applyBorder="1" applyAlignment="1">
      <alignment vertical="top" wrapText="1"/>
    </xf>
    <xf numFmtId="167" fontId="0" fillId="0" borderId="0" xfId="0" applyNumberFormat="1" applyFont="1" applyFill="1"/>
    <xf numFmtId="17" fontId="0" fillId="0" borderId="10" xfId="0" applyNumberFormat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0" fillId="0" borderId="10" xfId="0" applyNumberFormat="1" applyFill="1" applyBorder="1"/>
    <xf numFmtId="167" fontId="0" fillId="33" borderId="0" xfId="0" applyNumberFormat="1" applyFont="1" applyFill="1"/>
    <xf numFmtId="0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Font="1" applyFill="1" applyAlignment="1">
      <alignment horizontal="right"/>
    </xf>
    <xf numFmtId="2" fontId="0" fillId="33" borderId="0" xfId="0" applyNumberFormat="1" applyFont="1" applyFill="1" applyAlignment="1">
      <alignment horizontal="right"/>
    </xf>
    <xf numFmtId="0" fontId="26" fillId="0" borderId="0" xfId="0" applyFont="1"/>
    <xf numFmtId="0" fontId="26" fillId="0" borderId="10" xfId="0" applyFont="1" applyFill="1" applyBorder="1" applyAlignment="1">
      <alignment horizontal="left" wrapText="1"/>
    </xf>
    <xf numFmtId="1" fontId="26" fillId="0" borderId="10" xfId="0" applyNumberFormat="1" applyFont="1" applyBorder="1"/>
    <xf numFmtId="0" fontId="0" fillId="35" borderId="0" xfId="0" applyFill="1"/>
    <xf numFmtId="165" fontId="0" fillId="0" borderId="0" xfId="0" applyNumberFormat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8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0" fillId="0" borderId="11" xfId="0" applyNumberFormat="1" applyFill="1" applyBorder="1"/>
    <xf numFmtId="3" fontId="19" fillId="0" borderId="11" xfId="0" applyNumberFormat="1" applyFont="1" applyFill="1" applyBorder="1"/>
    <xf numFmtId="0" fontId="0" fillId="0" borderId="11" xfId="0" applyNumberFormat="1" applyFill="1" applyBorder="1" applyAlignment="1">
      <alignment horizontal="left"/>
    </xf>
    <xf numFmtId="0" fontId="27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wrapText="1"/>
    </xf>
    <xf numFmtId="0" fontId="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/>
    </xf>
    <xf numFmtId="0" fontId="22" fillId="34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center" wrapText="1"/>
    </xf>
    <xf numFmtId="0" fontId="19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4" fillId="0" borderId="0" xfId="0" applyFont="1" applyFill="1"/>
    <xf numFmtId="0" fontId="23" fillId="0" borderId="0" xfId="36" applyFont="1" applyFill="1" applyAlignment="1" applyProtection="1">
      <alignment wrapText="1"/>
    </xf>
    <xf numFmtId="0" fontId="0" fillId="36" borderId="0" xfId="0" applyNumberFormat="1" applyFont="1" applyFill="1" applyAlignment="1">
      <alignment horizontal="right" vertical="center"/>
    </xf>
    <xf numFmtId="164" fontId="28" fillId="0" borderId="0" xfId="0" applyNumberFormat="1" applyFont="1" applyFill="1" applyAlignment="1"/>
    <xf numFmtId="0" fontId="28" fillId="0" borderId="0" xfId="0" applyFont="1" applyFill="1" applyAlignment="1"/>
    <xf numFmtId="0" fontId="28" fillId="34" borderId="0" xfId="0" applyNumberFormat="1" applyFont="1" applyFill="1" applyAlignment="1">
      <alignment horizontal="right"/>
    </xf>
    <xf numFmtId="0" fontId="27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 wrapText="1"/>
    </xf>
    <xf numFmtId="0" fontId="0" fillId="33" borderId="0" xfId="0" applyNumberFormat="1" applyFont="1" applyFill="1" applyAlignment="1">
      <alignment horizontal="right"/>
    </xf>
    <xf numFmtId="0" fontId="0" fillId="36" borderId="0" xfId="0" applyFont="1" applyFill="1"/>
    <xf numFmtId="0" fontId="0" fillId="36" borderId="0" xfId="0" applyNumberFormat="1" applyFont="1" applyFill="1" applyAlignment="1">
      <alignment horizontal="right" vertical="center" wrapText="1"/>
    </xf>
    <xf numFmtId="0" fontId="0" fillId="36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 wrapText="1"/>
    </xf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horizontal="center" wrapText="1"/>
    </xf>
    <xf numFmtId="0" fontId="24" fillId="0" borderId="0" xfId="0" applyFont="1" applyFill="1" applyAlignment="1">
      <alignment horizontal="center" wrapText="1"/>
    </xf>
    <xf numFmtId="17" fontId="19" fillId="0" borderId="10" xfId="0" applyNumberFormat="1" applyFont="1" applyBorder="1"/>
    <xf numFmtId="165" fontId="19" fillId="0" borderId="10" xfId="0" applyNumberFormat="1" applyFont="1" applyBorder="1"/>
    <xf numFmtId="0" fontId="29" fillId="0" borderId="0" xfId="0" applyFont="1"/>
    <xf numFmtId="0" fontId="0" fillId="36" borderId="10" xfId="0" applyFill="1" applyBorder="1" applyAlignment="1">
      <alignment vertical="top" wrapText="1"/>
    </xf>
    <xf numFmtId="0" fontId="23" fillId="36" borderId="0" xfId="36" applyFont="1" applyFill="1" applyAlignment="1" applyProtection="1">
      <alignment horizontal="left" vertical="top" wrapText="1"/>
    </xf>
    <xf numFmtId="167" fontId="0" fillId="33" borderId="0" xfId="0" applyNumberFormat="1" applyFill="1"/>
    <xf numFmtId="167" fontId="0" fillId="0" borderId="0" xfId="0" applyNumberFormat="1" applyFill="1"/>
    <xf numFmtId="167" fontId="0" fillId="36" borderId="0" xfId="0" applyNumberFormat="1" applyFill="1"/>
    <xf numFmtId="0" fontId="0" fillId="39" borderId="10" xfId="0" applyFill="1" applyBorder="1" applyAlignment="1">
      <alignment vertical="top" wrapText="1"/>
    </xf>
    <xf numFmtId="14" fontId="0" fillId="0" borderId="0" xfId="0" applyNumberFormat="1" applyFont="1" applyFill="1" applyBorder="1" applyAlignment="1" applyProtection="1"/>
    <xf numFmtId="9" fontId="0" fillId="0" borderId="0" xfId="47" applyFont="1" applyFill="1" applyAlignment="1">
      <alignment horizontal="right"/>
    </xf>
    <xf numFmtId="165" fontId="0" fillId="0" borderId="0" xfId="0" applyNumberFormat="1" applyFont="1" applyFill="1" applyAlignment="1">
      <alignment horizontal="right"/>
    </xf>
    <xf numFmtId="0" fontId="0" fillId="0" borderId="0" xfId="0" applyFill="1" applyAlignment="1">
      <alignment wrapText="1"/>
    </xf>
    <xf numFmtId="168" fontId="0" fillId="0" borderId="0" xfId="47" applyNumberFormat="1" applyFont="1"/>
    <xf numFmtId="0" fontId="0" fillId="0" borderId="0" xfId="0" applyFont="1" applyFill="1" applyAlignment="1">
      <alignment horizontal="left" wrapText="1"/>
    </xf>
    <xf numFmtId="0" fontId="0" fillId="38" borderId="10" xfId="0" applyFill="1" applyBorder="1" applyAlignment="1">
      <alignment horizontal="center" vertical="top" wrapText="1"/>
    </xf>
    <xf numFmtId="0" fontId="0" fillId="38" borderId="10" xfId="0" applyFont="1" applyFill="1" applyBorder="1" applyAlignment="1">
      <alignment horizontal="center" vertical="top" wrapText="1"/>
    </xf>
    <xf numFmtId="0" fontId="0" fillId="37" borderId="10" xfId="0" applyFont="1" applyFill="1" applyBorder="1" applyAlignment="1">
      <alignment horizontal="center" vertical="top" wrapText="1"/>
    </xf>
    <xf numFmtId="0" fontId="0" fillId="37" borderId="10" xfId="0" applyFill="1" applyBorder="1" applyAlignment="1">
      <alignment horizontal="center" vertical="top" wrapText="1"/>
    </xf>
    <xf numFmtId="0" fontId="0" fillId="0" borderId="10" xfId="0" applyBorder="1" applyAlignment="1">
      <alignment horizont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2" xfId="41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proyPIB!$H$73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proyPIB!$F$78:$G$89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proyPIB!$H$78:$H$89</c:f>
              <c:numCache>
                <c:formatCode>0.0</c:formatCode>
                <c:ptCount val="12"/>
                <c:pt idx="0">
                  <c:v>-1.588891355103017</c:v>
                </c:pt>
                <c:pt idx="1">
                  <c:v>-2.7080380361476974</c:v>
                </c:pt>
                <c:pt idx="2">
                  <c:v>-4.2602794917744102</c:v>
                </c:pt>
                <c:pt idx="3">
                  <c:v>-5.5838163905801652</c:v>
                </c:pt>
                <c:pt idx="4">
                  <c:v>-5.2487700902416945</c:v>
                </c:pt>
                <c:pt idx="5">
                  <c:v>-3.4005018497284323</c:v>
                </c:pt>
                <c:pt idx="6">
                  <c:v>-2.6798685763943841</c:v>
                </c:pt>
                <c:pt idx="7">
                  <c:v>-2.4904738344986521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proyPIB!$I$73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proyPIB!$F$78:$G$89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proyPIB!$I$78:$I$89</c:f>
              <c:numCache>
                <c:formatCode>0.0</c:formatCode>
                <c:ptCount val="12"/>
                <c:pt idx="7">
                  <c:v>-2.4904738344986521</c:v>
                </c:pt>
                <c:pt idx="8">
                  <c:v>-1.3</c:v>
                </c:pt>
                <c:pt idx="9">
                  <c:v>-1.7</c:v>
                </c:pt>
                <c:pt idx="10">
                  <c:v>-1.7</c:v>
                </c:pt>
                <c:pt idx="11">
                  <c:v>-1.6</c:v>
                </c:pt>
              </c:numCache>
            </c:numRef>
          </c:val>
          <c:smooth val="1"/>
        </c:ser>
        <c:marker val="1"/>
        <c:axId val="79075200"/>
        <c:axId val="87233280"/>
      </c:lineChart>
      <c:catAx>
        <c:axId val="79075200"/>
        <c:scaling>
          <c:orientation val="minMax"/>
        </c:scaling>
        <c:axPos val="b"/>
        <c:tickLblPos val="low"/>
        <c:crossAx val="87233280"/>
        <c:crosses val="autoZero"/>
        <c:auto val="1"/>
        <c:lblAlgn val="ctr"/>
        <c:lblOffset val="100"/>
      </c:catAx>
      <c:valAx>
        <c:axId val="87233280"/>
        <c:scaling>
          <c:orientation val="minMax"/>
        </c:scaling>
        <c:axPos val="l"/>
        <c:majorGridlines/>
        <c:numFmt formatCode="0.0" sourceLinked="1"/>
        <c:tickLblPos val="nextTo"/>
        <c:crossAx val="79075200"/>
        <c:crosses val="autoZero"/>
        <c:crossBetween val="between"/>
        <c:majorUnit val="2"/>
      </c:valAx>
    </c:plotArea>
    <c:legend>
      <c:legendPos val="b"/>
      <c:layout/>
    </c:legend>
    <c:plotVisOnly val="1"/>
  </c:chart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87126784"/>
        <c:axId val="87120896"/>
      </c:barChart>
      <c:lineChart>
        <c:grouping val="standard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-6.0768465177693187</c:v>
                </c:pt>
                <c:pt idx="1">
                  <c:v>-5.9294319469194612</c:v>
                </c:pt>
                <c:pt idx="2">
                  <c:v>-4.9453795429198362</c:v>
                </c:pt>
                <c:pt idx="3">
                  <c:v>-3.4436698569073942</c:v>
                </c:pt>
                <c:pt idx="4">
                  <c:v>-3.0498611958721611</c:v>
                </c:pt>
                <c:pt idx="5">
                  <c:v>-1.6895262781815634</c:v>
                </c:pt>
                <c:pt idx="6">
                  <c:v>0.62286921208183355</c:v>
                </c:pt>
                <c:pt idx="7">
                  <c:v>2.2180001617988276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87117824"/>
        <c:axId val="87119360"/>
      </c:lineChart>
      <c:dateAx>
        <c:axId val="87117824"/>
        <c:scaling>
          <c:orientation val="minMax"/>
        </c:scaling>
        <c:delete val="1"/>
        <c:axPos val="b"/>
        <c:numFmt formatCode="mmm\-yy" sourceLinked="1"/>
        <c:tickLblPos val="none"/>
        <c:crossAx val="87119360"/>
        <c:crosses val="autoZero"/>
        <c:auto val="1"/>
        <c:lblOffset val="100"/>
      </c:dateAx>
      <c:valAx>
        <c:axId val="87119360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87117824"/>
        <c:crosses val="autoZero"/>
        <c:crossBetween val="between"/>
      </c:valAx>
      <c:valAx>
        <c:axId val="87120896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87126784"/>
        <c:crosses val="max"/>
        <c:crossBetween val="between"/>
      </c:valAx>
      <c:dateAx>
        <c:axId val="87126784"/>
        <c:scaling>
          <c:orientation val="minMax"/>
        </c:scaling>
        <c:delete val="1"/>
        <c:axPos val="b"/>
        <c:numFmt formatCode="mmm\-yy" sourceLinked="1"/>
        <c:tickLblPos val="none"/>
        <c:crossAx val="87120896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86989824"/>
        <c:axId val="86988288"/>
      </c:barChart>
      <c:lineChart>
        <c:grouping val="standard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-1.9913162813316343</c:v>
                </c:pt>
                <c:pt idx="1">
                  <c:v>-0.35579058026486976</c:v>
                </c:pt>
                <c:pt idx="2">
                  <c:v>0.24457785570937141</c:v>
                </c:pt>
                <c:pt idx="3">
                  <c:v>-0.34150958408066812</c:v>
                </c:pt>
                <c:pt idx="4">
                  <c:v>0.21657348342798421</c:v>
                </c:pt>
                <c:pt idx="5">
                  <c:v>-0.50597035571346982</c:v>
                </c:pt>
                <c:pt idx="6">
                  <c:v>-0.7572863174282185</c:v>
                </c:pt>
                <c:pt idx="7">
                  <c:v>-0.5934790132297918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86411520"/>
        <c:axId val="86986752"/>
      </c:lineChart>
      <c:dateAx>
        <c:axId val="86411520"/>
        <c:scaling>
          <c:orientation val="minMax"/>
        </c:scaling>
        <c:delete val="1"/>
        <c:axPos val="b"/>
        <c:numFmt formatCode="mmm\-yy" sourceLinked="1"/>
        <c:tickLblPos val="none"/>
        <c:crossAx val="86986752"/>
        <c:crosses val="autoZero"/>
        <c:auto val="1"/>
        <c:lblOffset val="100"/>
      </c:dateAx>
      <c:valAx>
        <c:axId val="86986752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86411520"/>
        <c:crosses val="autoZero"/>
        <c:crossBetween val="between"/>
      </c:valAx>
      <c:valAx>
        <c:axId val="86988288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86989824"/>
        <c:crosses val="max"/>
        <c:crossBetween val="between"/>
      </c:valAx>
      <c:dateAx>
        <c:axId val="86989824"/>
        <c:scaling>
          <c:orientation val="minMax"/>
        </c:scaling>
        <c:delete val="1"/>
        <c:axPos val="b"/>
        <c:numFmt formatCode="mmm\-yy" sourceLinked="1"/>
        <c:tickLblPos val="none"/>
        <c:crossAx val="86988288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87176704"/>
        <c:axId val="87175168"/>
      </c:barChart>
      <c:lineChart>
        <c:grouping val="standard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-34.316192321306495</c:v>
                </c:pt>
                <c:pt idx="1">
                  <c:v>-30.53344083962185</c:v>
                </c:pt>
                <c:pt idx="2">
                  <c:v>-13.562224295988411</c:v>
                </c:pt>
                <c:pt idx="3">
                  <c:v>-8.3303398922308638</c:v>
                </c:pt>
                <c:pt idx="4">
                  <c:v>4.2909925486390499</c:v>
                </c:pt>
                <c:pt idx="5">
                  <c:v>15.763427854626322</c:v>
                </c:pt>
                <c:pt idx="6">
                  <c:v>-4.5255183614327237</c:v>
                </c:pt>
                <c:pt idx="7">
                  <c:v>-1.8664015109127519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87143168"/>
        <c:axId val="87144704"/>
      </c:lineChart>
      <c:dateAx>
        <c:axId val="87143168"/>
        <c:scaling>
          <c:orientation val="minMax"/>
        </c:scaling>
        <c:delete val="1"/>
        <c:axPos val="b"/>
        <c:numFmt formatCode="mmm\-yy" sourceLinked="1"/>
        <c:tickLblPos val="none"/>
        <c:crossAx val="87144704"/>
        <c:crosses val="autoZero"/>
        <c:auto val="1"/>
        <c:lblOffset val="100"/>
      </c:dateAx>
      <c:valAx>
        <c:axId val="87144704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87143168"/>
        <c:crosses val="autoZero"/>
        <c:crossBetween val="between"/>
      </c:valAx>
      <c:valAx>
        <c:axId val="87175168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87176704"/>
        <c:crosses val="max"/>
        <c:crossBetween val="between"/>
      </c:valAx>
      <c:dateAx>
        <c:axId val="87176704"/>
        <c:scaling>
          <c:orientation val="minMax"/>
        </c:scaling>
        <c:delete val="1"/>
        <c:axPos val="b"/>
        <c:numFmt formatCode="mmm\-yy" sourceLinked="1"/>
        <c:tickLblPos val="none"/>
        <c:crossAx val="87175168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87203840"/>
        <c:axId val="87202048"/>
      </c:barChart>
      <c:lineChart>
        <c:grouping val="standard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12.773759172902555</c:v>
                </c:pt>
                <c:pt idx="1">
                  <c:v>13.038335480226483</c:v>
                </c:pt>
                <c:pt idx="2">
                  <c:v>3.7830048767356406</c:v>
                </c:pt>
                <c:pt idx="3">
                  <c:v>0.18753376954312451</c:v>
                </c:pt>
                <c:pt idx="4">
                  <c:v>-7.5607313289856481</c:v>
                </c:pt>
                <c:pt idx="5">
                  <c:v>1.7592841978331109</c:v>
                </c:pt>
                <c:pt idx="6">
                  <c:v>2.4866115203617367</c:v>
                </c:pt>
                <c:pt idx="7">
                  <c:v>7.6187260056854056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87186432"/>
        <c:axId val="87200512"/>
      </c:lineChart>
      <c:dateAx>
        <c:axId val="87186432"/>
        <c:scaling>
          <c:orientation val="minMax"/>
        </c:scaling>
        <c:delete val="1"/>
        <c:axPos val="b"/>
        <c:numFmt formatCode="mmm\-yy" sourceLinked="1"/>
        <c:tickLblPos val="none"/>
        <c:crossAx val="87200512"/>
        <c:crosses val="autoZero"/>
        <c:auto val="1"/>
        <c:lblOffset val="100"/>
      </c:dateAx>
      <c:valAx>
        <c:axId val="87200512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87186432"/>
        <c:crosses val="autoZero"/>
        <c:crossBetween val="between"/>
      </c:valAx>
      <c:valAx>
        <c:axId val="87202048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87203840"/>
        <c:crosses val="max"/>
        <c:crossBetween val="between"/>
      </c:valAx>
      <c:dateAx>
        <c:axId val="87203840"/>
        <c:scaling>
          <c:orientation val="minMax"/>
        </c:scaling>
        <c:delete val="1"/>
        <c:axPos val="b"/>
        <c:numFmt formatCode="mmm\-yy" sourceLinked="1"/>
        <c:tickLblPos val="none"/>
        <c:crossAx val="87202048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89463040"/>
        <c:axId val="89461504"/>
      </c:barChart>
      <c:lineChart>
        <c:grouping val="standard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-19.70309337920818</c:v>
                </c:pt>
                <c:pt idx="1">
                  <c:v>-21.281908885507118</c:v>
                </c:pt>
                <c:pt idx="2">
                  <c:v>-10.170639522407576</c:v>
                </c:pt>
                <c:pt idx="3">
                  <c:v>-6.7521099251263816</c:v>
                </c:pt>
                <c:pt idx="4">
                  <c:v>-1.0503409311938494</c:v>
                </c:pt>
                <c:pt idx="5">
                  <c:v>9.8394209275478151</c:v>
                </c:pt>
                <c:pt idx="6">
                  <c:v>-3.1768806362127755</c:v>
                </c:pt>
                <c:pt idx="7">
                  <c:v>5.6622078340397231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89458176"/>
        <c:axId val="89459712"/>
      </c:lineChart>
      <c:dateAx>
        <c:axId val="89458176"/>
        <c:scaling>
          <c:orientation val="minMax"/>
        </c:scaling>
        <c:delete val="1"/>
        <c:axPos val="b"/>
        <c:numFmt formatCode="mmm\-yy" sourceLinked="1"/>
        <c:tickLblPos val="none"/>
        <c:crossAx val="89459712"/>
        <c:crosses val="autoZero"/>
        <c:auto val="1"/>
        <c:lblOffset val="100"/>
      </c:dateAx>
      <c:valAx>
        <c:axId val="89459712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89458176"/>
        <c:crosses val="autoZero"/>
        <c:crossBetween val="between"/>
      </c:valAx>
      <c:valAx>
        <c:axId val="89461504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89463040"/>
        <c:crosses val="max"/>
        <c:crossBetween val="between"/>
      </c:valAx>
      <c:dateAx>
        <c:axId val="89463040"/>
        <c:scaling>
          <c:orientation val="minMax"/>
        </c:scaling>
        <c:delete val="1"/>
        <c:axPos val="b"/>
        <c:numFmt formatCode="mmm\-yy" sourceLinked="1"/>
        <c:tickLblPos val="none"/>
        <c:crossAx val="89461504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277" l="0.70000000000000062" r="0.70000000000000062" t="0.750000000000012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611"/>
          <c:h val="0.89797099586369888"/>
        </c:manualLayout>
      </c:layout>
      <c:barChart>
        <c:barDir val="col"/>
        <c:grouping val="percentStacked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crec_trim!$H$33</c:f>
              <c:numCache>
                <c:formatCode>0.0%</c:formatCode>
                <c:ptCount val="1"/>
                <c:pt idx="0">
                  <c:v>0.66743197351113148</c:v>
                </c:pt>
              </c:numCache>
            </c:numRef>
          </c:val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crec_trim!$H$34</c:f>
              <c:numCache>
                <c:formatCode>0.0%</c:formatCode>
                <c:ptCount val="1"/>
                <c:pt idx="0">
                  <c:v>0.19009816854910452</c:v>
                </c:pt>
              </c:numCache>
            </c:numRef>
          </c:val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crec_trim!$H$35</c:f>
              <c:numCache>
                <c:formatCode>0.0%</c:formatCode>
                <c:ptCount val="1"/>
                <c:pt idx="0">
                  <c:v>0.13343955733294782</c:v>
                </c:pt>
              </c:numCache>
            </c:numRef>
          </c:val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dLbls>
            <c:dLbl>
              <c:idx val="0"/>
              <c:layout>
                <c:manualLayout>
                  <c:x val="1.1111111111111125E-2"/>
                  <c:y val="2.7826092037173615E-2"/>
                </c:manualLayout>
              </c:layout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crec_trim!$H$36</c:f>
              <c:numCache>
                <c:formatCode>0.0%</c:formatCode>
                <c:ptCount val="1"/>
                <c:pt idx="0">
                  <c:v>9.0303006068160972E-3</c:v>
                </c:pt>
              </c:numCache>
            </c:numRef>
          </c:val>
        </c:ser>
        <c:gapWidth val="55"/>
        <c:overlap val="100"/>
        <c:axId val="89499520"/>
        <c:axId val="89501056"/>
      </c:barChart>
      <c:catAx>
        <c:axId val="89499520"/>
        <c:scaling>
          <c:orientation val="minMax"/>
        </c:scaling>
        <c:axPos val="b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89501056"/>
        <c:crosses val="autoZero"/>
        <c:auto val="1"/>
        <c:lblAlgn val="ctr"/>
        <c:lblOffset val="100"/>
      </c:catAx>
      <c:valAx>
        <c:axId val="89501056"/>
        <c:scaling>
          <c:orientation val="minMax"/>
        </c:scaling>
        <c:delete val="1"/>
        <c:axPos val="l"/>
        <c:numFmt formatCode="0%" sourceLinked="1"/>
        <c:majorTickMark val="none"/>
        <c:tickLblPos val="none"/>
        <c:crossAx val="89499520"/>
        <c:crosses val="autoZero"/>
        <c:crossBetween val="between"/>
      </c:valAx>
    </c:plotArea>
    <c:plotVisOnly val="1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ibc</c:v>
                </c:pt>
              </c:strCache>
            </c:strRef>
          </c:tx>
          <c:marker>
            <c:symbol val="none"/>
          </c:marker>
          <c:cat>
            <c:numRef>
              <c:f>crec_mensuales!$A$18:$A$29</c:f>
              <c:numCache>
                <c:formatCode>mmm/yy;@</c:formatCode>
                <c:ptCount val="1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</c:numCache>
            </c:numRef>
          </c:cat>
          <c:val>
            <c:numRef>
              <c:f>crec_mensuales!$B$18:$B$29</c:f>
              <c:numCache>
                <c:formatCode>0.0</c:formatCode>
                <c:ptCount val="12"/>
                <c:pt idx="0">
                  <c:v>-5.6937219411387519</c:v>
                </c:pt>
                <c:pt idx="1">
                  <c:v>-2.8086170134548838</c:v>
                </c:pt>
                <c:pt idx="2">
                  <c:v>-2.5462283533900787</c:v>
                </c:pt>
                <c:pt idx="3">
                  <c:v>0.13279175128884102</c:v>
                </c:pt>
                <c:pt idx="4">
                  <c:v>-1.1049723756906049</c:v>
                </c:pt>
                <c:pt idx="5">
                  <c:v>0.86410054988217411</c:v>
                </c:pt>
                <c:pt idx="6">
                  <c:v>-1.7651403249630881</c:v>
                </c:pt>
                <c:pt idx="7">
                  <c:v>1.8015313016063628</c:v>
                </c:pt>
                <c:pt idx="8">
                  <c:v>-0.49607581815490631</c:v>
                </c:pt>
                <c:pt idx="9">
                  <c:v>1.336172087218257</c:v>
                </c:pt>
                <c:pt idx="10">
                  <c:v>1.6997167138810276</c:v>
                </c:pt>
                <c:pt idx="11">
                  <c:v>1.2965599940043315</c:v>
                </c:pt>
              </c:numCache>
            </c:numRef>
          </c:val>
        </c:ser>
        <c:marker val="1"/>
        <c:axId val="92138880"/>
        <c:axId val="89654400"/>
      </c:lineChart>
      <c:dateAx>
        <c:axId val="92138880"/>
        <c:scaling>
          <c:orientation val="minMax"/>
        </c:scaling>
        <c:axPos val="b"/>
        <c:numFmt formatCode="mmm/yy;@" sourceLinked="1"/>
        <c:tickLblPos val="low"/>
        <c:crossAx val="89654400"/>
        <c:crosses val="autoZero"/>
        <c:auto val="1"/>
        <c:lblOffset val="100"/>
      </c:dateAx>
      <c:valAx>
        <c:axId val="89654400"/>
        <c:scaling>
          <c:orientation val="minMax"/>
        </c:scaling>
        <c:axPos val="l"/>
        <c:numFmt formatCode="0.0" sourceLinked="1"/>
        <c:tickLblPos val="nextTo"/>
        <c:crossAx val="92138880"/>
        <c:crosses val="autoZero"/>
        <c:crossBetween val="between"/>
      </c:valAx>
    </c:plotArea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69</xdr:row>
      <xdr:rowOff>116416</xdr:rowOff>
    </xdr:from>
    <xdr:to>
      <xdr:col>18</xdr:col>
      <xdr:colOff>42333</xdr:colOff>
      <xdr:row>83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321469</xdr:colOff>
      <xdr:row>65</xdr:row>
      <xdr:rowOff>71437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83345</xdr:colOff>
      <xdr:row>10</xdr:row>
      <xdr:rowOff>23813</xdr:rowOff>
    </xdr:from>
    <xdr:to>
      <xdr:col>17</xdr:col>
      <xdr:colOff>404814</xdr:colOff>
      <xdr:row>24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ibge.gov.br/english/estatistica/indicadores/pib/defaulttabelas.shtm" TargetMode="External"/><Relationship Id="rId1" Type="http://schemas.openxmlformats.org/officeDocument/2006/relationships/hyperlink" Target="http://www.ibge.gov.br/english/estatistica/indicadores/pib/defaulttabelas.s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3.bcb.gov.br/sgspub/localizarseries/localizarSeries.do?method=prepararTelaLocalizarSeries" TargetMode="External"/><Relationship Id="rId3" Type="http://schemas.openxmlformats.org/officeDocument/2006/relationships/hyperlink" Target="https://www3.bcb.gov.br/sgspub/localizarseries/localizarSeries.do?method=prepararTelaLocalizarSeries" TargetMode="External"/><Relationship Id="rId7" Type="http://schemas.openxmlformats.org/officeDocument/2006/relationships/hyperlink" Target="http://www.bcb.gov.br/?INDICATORS" TargetMode="External"/><Relationship Id="rId2" Type="http://schemas.openxmlformats.org/officeDocument/2006/relationships/hyperlink" Target="http://www.bcb.gov.br/?INDICATORS" TargetMode="External"/><Relationship Id="rId1" Type="http://schemas.openxmlformats.org/officeDocument/2006/relationships/hyperlink" Target="http://www.bcb.gov.br/?INDICATORS" TargetMode="External"/><Relationship Id="rId6" Type="http://schemas.openxmlformats.org/officeDocument/2006/relationships/hyperlink" Target="https://www3.bcb.gov.br/sgspub/localizarseries/localizarSeries.do?method=prepararTelaLocalizarSeries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www.bcb.gov.br/?INDICATORS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bcb.gov.br/?INDICATORS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Q117"/>
  <sheetViews>
    <sheetView tabSelected="1" zoomScale="85" zoomScaleNormal="85" workbookViewId="0">
      <pane xSplit="5" ySplit="1" topLeftCell="F92" activePane="bottomRight" state="frozen"/>
      <selection activeCell="K83" sqref="K83"/>
      <selection pane="topRight" activeCell="K83" sqref="K83"/>
      <selection pane="bottomLeft" activeCell="K83" sqref="K83"/>
      <selection pane="bottomRight" activeCell="I122" sqref="I122"/>
    </sheetView>
  </sheetViews>
  <sheetFormatPr defaultRowHeight="15"/>
  <cols>
    <col min="1" max="1" width="9.85546875" style="1" bestFit="1" customWidth="1"/>
    <col min="2" max="2" width="9.140625" customWidth="1"/>
    <col min="5" max="5" width="9.140625" customWidth="1"/>
  </cols>
  <sheetData>
    <row r="1" spans="1:17" s="2" customFormat="1">
      <c r="A1" s="3" t="s">
        <v>4</v>
      </c>
      <c r="B1" s="2" t="s">
        <v>0</v>
      </c>
      <c r="C1" s="2" t="s">
        <v>1</v>
      </c>
      <c r="D1" s="2" t="s">
        <v>113</v>
      </c>
      <c r="E1" s="2" t="s">
        <v>45</v>
      </c>
      <c r="F1" t="s">
        <v>2</v>
      </c>
      <c r="G1" s="2" t="s">
        <v>3</v>
      </c>
      <c r="H1" s="2" t="s">
        <v>9</v>
      </c>
      <c r="I1" s="2" t="s">
        <v>10</v>
      </c>
      <c r="J1" s="2" t="s">
        <v>195</v>
      </c>
      <c r="K1" s="2" t="s">
        <v>196</v>
      </c>
      <c r="L1" s="2" t="s">
        <v>11</v>
      </c>
      <c r="M1" s="2" t="s">
        <v>12</v>
      </c>
      <c r="N1" s="2" t="s">
        <v>125</v>
      </c>
      <c r="O1" s="2" t="s">
        <v>118</v>
      </c>
      <c r="P1" s="2" t="s">
        <v>119</v>
      </c>
      <c r="Q1" s="2" t="s">
        <v>161</v>
      </c>
    </row>
    <row r="2" spans="1:17">
      <c r="A2" s="17">
        <v>32933</v>
      </c>
      <c r="B2">
        <v>1990</v>
      </c>
      <c r="C2">
        <v>1</v>
      </c>
      <c r="D2">
        <v>1</v>
      </c>
      <c r="E2">
        <v>2</v>
      </c>
      <c r="F2" t="str">
        <f>IF(ISBLANK(HLOOKUP(F$1, q_preprocess!$1:$1048576, $E2, FALSE)), "", HLOOKUP(F$1, q_preprocess!$1:$1048576, $E2, FALSE))</f>
        <v/>
      </c>
      <c r="G2" t="str">
        <f>IF(ISBLANK(HLOOKUP(G$1, q_preprocess!$1:$1048576, $E2, FALSE)), "", HLOOKUP(G$1, q_preprocess!$1:$1048576, $E2, FALSE))</f>
        <v/>
      </c>
      <c r="H2" t="str">
        <f>IF(ISBLANK(HLOOKUP(H$1, q_preprocess!$1:$1048576, $E2, FALSE)), "", HLOOKUP(H$1, q_preprocess!$1:$1048576, $E2, FALSE))</f>
        <v/>
      </c>
      <c r="I2" t="str">
        <f>IF(ISBLANK(HLOOKUP(I$1, q_preprocess!$1:$1048576, $E2, FALSE)), "", HLOOKUP(I$1, q_preprocess!$1:$1048576, $E2, FALSE))</f>
        <v/>
      </c>
      <c r="J2" t="str">
        <f>IF(ISBLANK(HLOOKUP(J$1, q_preprocess!$1:$1048576, $E2, FALSE)), "", HLOOKUP(J$1, q_preprocess!$1:$1048576, $E2, FALSE))</f>
        <v/>
      </c>
      <c r="K2" t="str">
        <f>IF(ISBLANK(HLOOKUP(K$1, q_preprocess!$1:$1048576, $E2, FALSE)), "", HLOOKUP(K$1, q_preprocess!$1:$1048576, $E2, FALSE))</f>
        <v/>
      </c>
      <c r="L2" t="str">
        <f>IF(ISBLANK(HLOOKUP(L$1, q_preprocess!$1:$1048576, $E2, FALSE)), "", HLOOKUP(L$1, q_preprocess!$1:$1048576, $E2, FALSE))</f>
        <v/>
      </c>
      <c r="M2" t="str">
        <f>IF(ISBLANK(HLOOKUP(M$1, q_preprocess!$1:$1048576, $E2, FALSE)), "", HLOOKUP(M$1, q_preprocess!$1:$1048576, $E2, FALSE))</f>
        <v/>
      </c>
      <c r="N2" t="str">
        <f>IF(ISBLANK(HLOOKUP(N$1, q_preprocess!$1:$1048576, $E2, FALSE)), "", HLOOKUP(N$1, q_preprocess!$1:$1048576, $E2, FALSE))</f>
        <v/>
      </c>
      <c r="O2" t="str">
        <f>IF(ISBLANK(HLOOKUP(O$1, q_preprocess!$1:$1048576, $E2, FALSE)), "", HLOOKUP(O$1, q_preprocess!$1:$1048576, $E2, FALSE))</f>
        <v/>
      </c>
      <c r="P2" t="str">
        <f>IF(ISBLANK(HLOOKUP(P$1, q_preprocess!$1:$1048576, $E2, FALSE)), "", HLOOKUP(P$1, q_preprocess!$1:$1048576, $E2, FALSE))</f>
        <v/>
      </c>
      <c r="Q2" t="str">
        <f>IF(ISBLANK(HLOOKUP(Q$1, q_preprocess!$1:$1048576, $E2, FALSE)), "", HLOOKUP(Q$1, q_preprocess!$1:$1048576, $E2, FALSE))</f>
        <v/>
      </c>
    </row>
    <row r="3" spans="1:17">
      <c r="A3" s="17">
        <v>33025</v>
      </c>
      <c r="B3">
        <v>1990</v>
      </c>
      <c r="C3">
        <v>2</v>
      </c>
      <c r="D3">
        <v>2</v>
      </c>
      <c r="E3">
        <v>3</v>
      </c>
      <c r="F3" t="str">
        <f>IF(ISBLANK(HLOOKUP(F$1, q_preprocess!$1:$1048576, $E3, FALSE)), "", HLOOKUP(F$1, q_preprocess!$1:$1048576, $E3, FALSE))</f>
        <v/>
      </c>
      <c r="G3" t="str">
        <f>IF(ISBLANK(HLOOKUP(G$1, q_preprocess!$1:$1048576, $E3, FALSE)), "", HLOOKUP(G$1, q_preprocess!$1:$1048576, $E3, FALSE))</f>
        <v/>
      </c>
      <c r="H3" t="str">
        <f>IF(ISBLANK(HLOOKUP(H$1, q_preprocess!$1:$1048576, $E3, FALSE)), "", HLOOKUP(H$1, q_preprocess!$1:$1048576, $E3, FALSE))</f>
        <v/>
      </c>
      <c r="I3" t="str">
        <f>IF(ISBLANK(HLOOKUP(I$1, q_preprocess!$1:$1048576, $E3, FALSE)), "", HLOOKUP(I$1, q_preprocess!$1:$1048576, $E3, FALSE))</f>
        <v/>
      </c>
      <c r="J3" t="str">
        <f>IF(ISBLANK(HLOOKUP(J$1, q_preprocess!$1:$1048576, $E3, FALSE)), "", HLOOKUP(J$1, q_preprocess!$1:$1048576, $E3, FALSE))</f>
        <v/>
      </c>
      <c r="K3" t="str">
        <f>IF(ISBLANK(HLOOKUP(K$1, q_preprocess!$1:$1048576, $E3, FALSE)), "", HLOOKUP(K$1, q_preprocess!$1:$1048576, $E3, FALSE))</f>
        <v/>
      </c>
      <c r="L3" t="str">
        <f>IF(ISBLANK(HLOOKUP(L$1, q_preprocess!$1:$1048576, $E3, FALSE)), "", HLOOKUP(L$1, q_preprocess!$1:$1048576, $E3, FALSE))</f>
        <v/>
      </c>
      <c r="M3" t="str">
        <f>IF(ISBLANK(HLOOKUP(M$1, q_preprocess!$1:$1048576, $E3, FALSE)), "", HLOOKUP(M$1, q_preprocess!$1:$1048576, $E3, FALSE))</f>
        <v/>
      </c>
      <c r="N3" t="str">
        <f>IF(ISBLANK(HLOOKUP(N$1, q_preprocess!$1:$1048576, $E3, FALSE)), "", HLOOKUP(N$1, q_preprocess!$1:$1048576, $E3, FALSE))</f>
        <v/>
      </c>
      <c r="O3" t="str">
        <f>IF(ISBLANK(HLOOKUP(O$1, q_preprocess!$1:$1048576, $E3, FALSE)), "", HLOOKUP(O$1, q_preprocess!$1:$1048576, $E3, FALSE))</f>
        <v/>
      </c>
      <c r="P3" t="str">
        <f>IF(ISBLANK(HLOOKUP(P$1, q_preprocess!$1:$1048576, $E3, FALSE)), "", HLOOKUP(P$1, q_preprocess!$1:$1048576, $E3, FALSE))</f>
        <v/>
      </c>
      <c r="Q3" t="str">
        <f>IF(ISBLANK(HLOOKUP(Q$1, q_preprocess!$1:$1048576, $E3, FALSE)), "", HLOOKUP(Q$1, q_preprocess!$1:$1048576, $E3, FALSE))</f>
        <v/>
      </c>
    </row>
    <row r="4" spans="1:17">
      <c r="A4" s="17">
        <v>33117</v>
      </c>
      <c r="B4">
        <v>1990</v>
      </c>
      <c r="C4">
        <v>3</v>
      </c>
      <c r="D4">
        <v>3</v>
      </c>
      <c r="E4">
        <v>4</v>
      </c>
      <c r="F4" t="str">
        <f>IF(ISBLANK(HLOOKUP(F$1, q_preprocess!$1:$1048576, $E4, FALSE)), "", HLOOKUP(F$1, q_preprocess!$1:$1048576, $E4, FALSE))</f>
        <v/>
      </c>
      <c r="G4" t="str">
        <f>IF(ISBLANK(HLOOKUP(G$1, q_preprocess!$1:$1048576, $E4, FALSE)), "", HLOOKUP(G$1, q_preprocess!$1:$1048576, $E4, FALSE))</f>
        <v/>
      </c>
      <c r="H4" t="str">
        <f>IF(ISBLANK(HLOOKUP(H$1, q_preprocess!$1:$1048576, $E4, FALSE)), "", HLOOKUP(H$1, q_preprocess!$1:$1048576, $E4, FALSE))</f>
        <v/>
      </c>
      <c r="I4" t="str">
        <f>IF(ISBLANK(HLOOKUP(I$1, q_preprocess!$1:$1048576, $E4, FALSE)), "", HLOOKUP(I$1, q_preprocess!$1:$1048576, $E4, FALSE))</f>
        <v/>
      </c>
      <c r="J4" t="str">
        <f>IF(ISBLANK(HLOOKUP(J$1, q_preprocess!$1:$1048576, $E4, FALSE)), "", HLOOKUP(J$1, q_preprocess!$1:$1048576, $E4, FALSE))</f>
        <v/>
      </c>
      <c r="K4" t="str">
        <f>IF(ISBLANK(HLOOKUP(K$1, q_preprocess!$1:$1048576, $E4, FALSE)), "", HLOOKUP(K$1, q_preprocess!$1:$1048576, $E4, FALSE))</f>
        <v/>
      </c>
      <c r="L4" t="str">
        <f>IF(ISBLANK(HLOOKUP(L$1, q_preprocess!$1:$1048576, $E4, FALSE)), "", HLOOKUP(L$1, q_preprocess!$1:$1048576, $E4, FALSE))</f>
        <v/>
      </c>
      <c r="M4" t="str">
        <f>IF(ISBLANK(HLOOKUP(M$1, q_preprocess!$1:$1048576, $E4, FALSE)), "", HLOOKUP(M$1, q_preprocess!$1:$1048576, $E4, FALSE))</f>
        <v/>
      </c>
      <c r="N4" t="str">
        <f>IF(ISBLANK(HLOOKUP(N$1, q_preprocess!$1:$1048576, $E4, FALSE)), "", HLOOKUP(N$1, q_preprocess!$1:$1048576, $E4, FALSE))</f>
        <v/>
      </c>
      <c r="O4" t="str">
        <f>IF(ISBLANK(HLOOKUP(O$1, q_preprocess!$1:$1048576, $E4, FALSE)), "", HLOOKUP(O$1, q_preprocess!$1:$1048576, $E4, FALSE))</f>
        <v/>
      </c>
      <c r="P4" t="str">
        <f>IF(ISBLANK(HLOOKUP(P$1, q_preprocess!$1:$1048576, $E4, FALSE)), "", HLOOKUP(P$1, q_preprocess!$1:$1048576, $E4, FALSE))</f>
        <v/>
      </c>
      <c r="Q4" t="str">
        <f>IF(ISBLANK(HLOOKUP(Q$1, q_preprocess!$1:$1048576, $E4, FALSE)), "", HLOOKUP(Q$1, q_preprocess!$1:$1048576, $E4, FALSE))</f>
        <v/>
      </c>
    </row>
    <row r="5" spans="1:17">
      <c r="A5" s="17">
        <v>33208</v>
      </c>
      <c r="B5">
        <v>1990</v>
      </c>
      <c r="C5">
        <v>4</v>
      </c>
      <c r="D5">
        <v>4</v>
      </c>
      <c r="E5">
        <v>5</v>
      </c>
      <c r="F5" t="str">
        <f>IF(ISBLANK(HLOOKUP(F$1, q_preprocess!$1:$1048576, $E5, FALSE)), "", HLOOKUP(F$1, q_preprocess!$1:$1048576, $E5, FALSE))</f>
        <v/>
      </c>
      <c r="G5" t="str">
        <f>IF(ISBLANK(HLOOKUP(G$1, q_preprocess!$1:$1048576, $E5, FALSE)), "", HLOOKUP(G$1, q_preprocess!$1:$1048576, $E5, FALSE))</f>
        <v/>
      </c>
      <c r="H5" t="str">
        <f>IF(ISBLANK(HLOOKUP(H$1, q_preprocess!$1:$1048576, $E5, FALSE)), "", HLOOKUP(H$1, q_preprocess!$1:$1048576, $E5, FALSE))</f>
        <v/>
      </c>
      <c r="I5" t="str">
        <f>IF(ISBLANK(HLOOKUP(I$1, q_preprocess!$1:$1048576, $E5, FALSE)), "", HLOOKUP(I$1, q_preprocess!$1:$1048576, $E5, FALSE))</f>
        <v/>
      </c>
      <c r="J5" t="str">
        <f>IF(ISBLANK(HLOOKUP(J$1, q_preprocess!$1:$1048576, $E5, FALSE)), "", HLOOKUP(J$1, q_preprocess!$1:$1048576, $E5, FALSE))</f>
        <v/>
      </c>
      <c r="K5" t="str">
        <f>IF(ISBLANK(HLOOKUP(K$1, q_preprocess!$1:$1048576, $E5, FALSE)), "", HLOOKUP(K$1, q_preprocess!$1:$1048576, $E5, FALSE))</f>
        <v/>
      </c>
      <c r="L5" t="str">
        <f>IF(ISBLANK(HLOOKUP(L$1, q_preprocess!$1:$1048576, $E5, FALSE)), "", HLOOKUP(L$1, q_preprocess!$1:$1048576, $E5, FALSE))</f>
        <v/>
      </c>
      <c r="M5" t="str">
        <f>IF(ISBLANK(HLOOKUP(M$1, q_preprocess!$1:$1048576, $E5, FALSE)), "", HLOOKUP(M$1, q_preprocess!$1:$1048576, $E5, FALSE))</f>
        <v/>
      </c>
      <c r="N5" t="str">
        <f>IF(ISBLANK(HLOOKUP(N$1, q_preprocess!$1:$1048576, $E5, FALSE)), "", HLOOKUP(N$1, q_preprocess!$1:$1048576, $E5, FALSE))</f>
        <v/>
      </c>
      <c r="O5" t="str">
        <f>IF(ISBLANK(HLOOKUP(O$1, q_preprocess!$1:$1048576, $E5, FALSE)), "", HLOOKUP(O$1, q_preprocess!$1:$1048576, $E5, FALSE))</f>
        <v/>
      </c>
      <c r="P5" t="str">
        <f>IF(ISBLANK(HLOOKUP(P$1, q_preprocess!$1:$1048576, $E5, FALSE)), "", HLOOKUP(P$1, q_preprocess!$1:$1048576, $E5, FALSE))</f>
        <v/>
      </c>
      <c r="Q5" t="str">
        <f>IF(ISBLANK(HLOOKUP(Q$1, q_preprocess!$1:$1048576, $E5, FALSE)), "", HLOOKUP(Q$1, q_preprocess!$1:$1048576, $E5, FALSE))</f>
        <v/>
      </c>
    </row>
    <row r="6" spans="1:17">
      <c r="A6" s="17">
        <v>33298</v>
      </c>
      <c r="B6">
        <v>1991</v>
      </c>
      <c r="C6">
        <v>1</v>
      </c>
      <c r="D6">
        <v>5</v>
      </c>
      <c r="E6">
        <v>6</v>
      </c>
      <c r="F6" t="str">
        <f>IF(ISBLANK(HLOOKUP(F$1, q_preprocess!$1:$1048576, $E6, FALSE)), "", HLOOKUP(F$1, q_preprocess!$1:$1048576, $E6, FALSE))</f>
        <v/>
      </c>
      <c r="G6" t="str">
        <f>IF(ISBLANK(HLOOKUP(G$1, q_preprocess!$1:$1048576, $E6, FALSE)), "", HLOOKUP(G$1, q_preprocess!$1:$1048576, $E6, FALSE))</f>
        <v/>
      </c>
      <c r="H6" t="str">
        <f>IF(ISBLANK(HLOOKUP(H$1, q_preprocess!$1:$1048576, $E6, FALSE)), "", HLOOKUP(H$1, q_preprocess!$1:$1048576, $E6, FALSE))</f>
        <v/>
      </c>
      <c r="I6" t="str">
        <f>IF(ISBLANK(HLOOKUP(I$1, q_preprocess!$1:$1048576, $E6, FALSE)), "", HLOOKUP(I$1, q_preprocess!$1:$1048576, $E6, FALSE))</f>
        <v/>
      </c>
      <c r="J6" t="str">
        <f>IF(ISBLANK(HLOOKUP(J$1, q_preprocess!$1:$1048576, $E6, FALSE)), "", HLOOKUP(J$1, q_preprocess!$1:$1048576, $E6, FALSE))</f>
        <v/>
      </c>
      <c r="K6" t="str">
        <f>IF(ISBLANK(HLOOKUP(K$1, q_preprocess!$1:$1048576, $E6, FALSE)), "", HLOOKUP(K$1, q_preprocess!$1:$1048576, $E6, FALSE))</f>
        <v/>
      </c>
      <c r="L6" t="str">
        <f>IF(ISBLANK(HLOOKUP(L$1, q_preprocess!$1:$1048576, $E6, FALSE)), "", HLOOKUP(L$1, q_preprocess!$1:$1048576, $E6, FALSE))</f>
        <v/>
      </c>
      <c r="M6" t="str">
        <f>IF(ISBLANK(HLOOKUP(M$1, q_preprocess!$1:$1048576, $E6, FALSE)), "", HLOOKUP(M$1, q_preprocess!$1:$1048576, $E6, FALSE))</f>
        <v/>
      </c>
      <c r="N6" t="str">
        <f>IF(ISBLANK(HLOOKUP(N$1, q_preprocess!$1:$1048576, $E6, FALSE)), "", HLOOKUP(N$1, q_preprocess!$1:$1048576, $E6, FALSE))</f>
        <v/>
      </c>
      <c r="O6" t="str">
        <f>IF(ISBLANK(HLOOKUP(O$1, q_preprocess!$1:$1048576, $E6, FALSE)), "", HLOOKUP(O$1, q_preprocess!$1:$1048576, $E6, FALSE))</f>
        <v/>
      </c>
      <c r="P6" t="str">
        <f>IF(ISBLANK(HLOOKUP(P$1, q_preprocess!$1:$1048576, $E6, FALSE)), "", HLOOKUP(P$1, q_preprocess!$1:$1048576, $E6, FALSE))</f>
        <v/>
      </c>
      <c r="Q6" t="str">
        <f>IF(ISBLANK(HLOOKUP(Q$1, q_preprocess!$1:$1048576, $E6, FALSE)), "", HLOOKUP(Q$1, q_preprocess!$1:$1048576, $E6, FALSE))</f>
        <v/>
      </c>
    </row>
    <row r="7" spans="1:17">
      <c r="A7" s="17">
        <v>33390</v>
      </c>
      <c r="B7">
        <v>1991</v>
      </c>
      <c r="C7">
        <v>2</v>
      </c>
      <c r="D7">
        <v>6</v>
      </c>
      <c r="E7">
        <v>7</v>
      </c>
      <c r="F7" t="str">
        <f>IF(ISBLANK(HLOOKUP(F$1, q_preprocess!$1:$1048576, $E7, FALSE)), "", HLOOKUP(F$1, q_preprocess!$1:$1048576, $E7, FALSE))</f>
        <v/>
      </c>
      <c r="G7" t="str">
        <f>IF(ISBLANK(HLOOKUP(G$1, q_preprocess!$1:$1048576, $E7, FALSE)), "", HLOOKUP(G$1, q_preprocess!$1:$1048576, $E7, FALSE))</f>
        <v/>
      </c>
      <c r="H7" t="str">
        <f>IF(ISBLANK(HLOOKUP(H$1, q_preprocess!$1:$1048576, $E7, FALSE)), "", HLOOKUP(H$1, q_preprocess!$1:$1048576, $E7, FALSE))</f>
        <v/>
      </c>
      <c r="I7" t="str">
        <f>IF(ISBLANK(HLOOKUP(I$1, q_preprocess!$1:$1048576, $E7, FALSE)), "", HLOOKUP(I$1, q_preprocess!$1:$1048576, $E7, FALSE))</f>
        <v/>
      </c>
      <c r="J7" t="str">
        <f>IF(ISBLANK(HLOOKUP(J$1, q_preprocess!$1:$1048576, $E7, FALSE)), "", HLOOKUP(J$1, q_preprocess!$1:$1048576, $E7, FALSE))</f>
        <v/>
      </c>
      <c r="K7" t="str">
        <f>IF(ISBLANK(HLOOKUP(K$1, q_preprocess!$1:$1048576, $E7, FALSE)), "", HLOOKUP(K$1, q_preprocess!$1:$1048576, $E7, FALSE))</f>
        <v/>
      </c>
      <c r="L7" t="str">
        <f>IF(ISBLANK(HLOOKUP(L$1, q_preprocess!$1:$1048576, $E7, FALSE)), "", HLOOKUP(L$1, q_preprocess!$1:$1048576, $E7, FALSE))</f>
        <v/>
      </c>
      <c r="M7" t="str">
        <f>IF(ISBLANK(HLOOKUP(M$1, q_preprocess!$1:$1048576, $E7, FALSE)), "", HLOOKUP(M$1, q_preprocess!$1:$1048576, $E7, FALSE))</f>
        <v/>
      </c>
      <c r="N7" t="str">
        <f>IF(ISBLANK(HLOOKUP(N$1, q_preprocess!$1:$1048576, $E7, FALSE)), "", HLOOKUP(N$1, q_preprocess!$1:$1048576, $E7, FALSE))</f>
        <v/>
      </c>
      <c r="O7" t="str">
        <f>IF(ISBLANK(HLOOKUP(O$1, q_preprocess!$1:$1048576, $E7, FALSE)), "", HLOOKUP(O$1, q_preprocess!$1:$1048576, $E7, FALSE))</f>
        <v/>
      </c>
      <c r="P7" t="str">
        <f>IF(ISBLANK(HLOOKUP(P$1, q_preprocess!$1:$1048576, $E7, FALSE)), "", HLOOKUP(P$1, q_preprocess!$1:$1048576, $E7, FALSE))</f>
        <v/>
      </c>
      <c r="Q7" t="str">
        <f>IF(ISBLANK(HLOOKUP(Q$1, q_preprocess!$1:$1048576, $E7, FALSE)), "", HLOOKUP(Q$1, q_preprocess!$1:$1048576, $E7, FALSE))</f>
        <v/>
      </c>
    </row>
    <row r="8" spans="1:17">
      <c r="A8" s="17">
        <v>33482</v>
      </c>
      <c r="B8">
        <v>1991</v>
      </c>
      <c r="C8">
        <v>3</v>
      </c>
      <c r="D8">
        <v>7</v>
      </c>
      <c r="E8">
        <v>8</v>
      </c>
      <c r="F8" t="str">
        <f>IF(ISBLANK(HLOOKUP(F$1, q_preprocess!$1:$1048576, $E8, FALSE)), "", HLOOKUP(F$1, q_preprocess!$1:$1048576, $E8, FALSE))</f>
        <v/>
      </c>
      <c r="G8" t="str">
        <f>IF(ISBLANK(HLOOKUP(G$1, q_preprocess!$1:$1048576, $E8, FALSE)), "", HLOOKUP(G$1, q_preprocess!$1:$1048576, $E8, FALSE))</f>
        <v/>
      </c>
      <c r="H8" t="str">
        <f>IF(ISBLANK(HLOOKUP(H$1, q_preprocess!$1:$1048576, $E8, FALSE)), "", HLOOKUP(H$1, q_preprocess!$1:$1048576, $E8, FALSE))</f>
        <v/>
      </c>
      <c r="I8" t="str">
        <f>IF(ISBLANK(HLOOKUP(I$1, q_preprocess!$1:$1048576, $E8, FALSE)), "", HLOOKUP(I$1, q_preprocess!$1:$1048576, $E8, FALSE))</f>
        <v/>
      </c>
      <c r="J8" t="str">
        <f>IF(ISBLANK(HLOOKUP(J$1, q_preprocess!$1:$1048576, $E8, FALSE)), "", HLOOKUP(J$1, q_preprocess!$1:$1048576, $E8, FALSE))</f>
        <v/>
      </c>
      <c r="K8" t="str">
        <f>IF(ISBLANK(HLOOKUP(K$1, q_preprocess!$1:$1048576, $E8, FALSE)), "", HLOOKUP(K$1, q_preprocess!$1:$1048576, $E8, FALSE))</f>
        <v/>
      </c>
      <c r="L8" t="str">
        <f>IF(ISBLANK(HLOOKUP(L$1, q_preprocess!$1:$1048576, $E8, FALSE)), "", HLOOKUP(L$1, q_preprocess!$1:$1048576, $E8, FALSE))</f>
        <v/>
      </c>
      <c r="M8" t="str">
        <f>IF(ISBLANK(HLOOKUP(M$1, q_preprocess!$1:$1048576, $E8, FALSE)), "", HLOOKUP(M$1, q_preprocess!$1:$1048576, $E8, FALSE))</f>
        <v/>
      </c>
      <c r="N8" t="str">
        <f>IF(ISBLANK(HLOOKUP(N$1, q_preprocess!$1:$1048576, $E8, FALSE)), "", HLOOKUP(N$1, q_preprocess!$1:$1048576, $E8, FALSE))</f>
        <v/>
      </c>
      <c r="O8" t="str">
        <f>IF(ISBLANK(HLOOKUP(O$1, q_preprocess!$1:$1048576, $E8, FALSE)), "", HLOOKUP(O$1, q_preprocess!$1:$1048576, $E8, FALSE))</f>
        <v/>
      </c>
      <c r="P8" t="str">
        <f>IF(ISBLANK(HLOOKUP(P$1, q_preprocess!$1:$1048576, $E8, FALSE)), "", HLOOKUP(P$1, q_preprocess!$1:$1048576, $E8, FALSE))</f>
        <v/>
      </c>
      <c r="Q8" t="str">
        <f>IF(ISBLANK(HLOOKUP(Q$1, q_preprocess!$1:$1048576, $E8, FALSE)), "", HLOOKUP(Q$1, q_preprocess!$1:$1048576, $E8, FALSE))</f>
        <v/>
      </c>
    </row>
    <row r="9" spans="1:17">
      <c r="A9" s="17">
        <v>33573</v>
      </c>
      <c r="B9">
        <v>1991</v>
      </c>
      <c r="C9">
        <v>4</v>
      </c>
      <c r="D9">
        <v>8</v>
      </c>
      <c r="E9">
        <v>9</v>
      </c>
      <c r="F9" t="str">
        <f>IF(ISBLANK(HLOOKUP(F$1, q_preprocess!$1:$1048576, $E9, FALSE)), "", HLOOKUP(F$1, q_preprocess!$1:$1048576, $E9, FALSE))</f>
        <v/>
      </c>
      <c r="G9" t="str">
        <f>IF(ISBLANK(HLOOKUP(G$1, q_preprocess!$1:$1048576, $E9, FALSE)), "", HLOOKUP(G$1, q_preprocess!$1:$1048576, $E9, FALSE))</f>
        <v/>
      </c>
      <c r="H9" t="str">
        <f>IF(ISBLANK(HLOOKUP(H$1, q_preprocess!$1:$1048576, $E9, FALSE)), "", HLOOKUP(H$1, q_preprocess!$1:$1048576, $E9, FALSE))</f>
        <v/>
      </c>
      <c r="I9" t="str">
        <f>IF(ISBLANK(HLOOKUP(I$1, q_preprocess!$1:$1048576, $E9, FALSE)), "", HLOOKUP(I$1, q_preprocess!$1:$1048576, $E9, FALSE))</f>
        <v/>
      </c>
      <c r="J9" t="str">
        <f>IF(ISBLANK(HLOOKUP(J$1, q_preprocess!$1:$1048576, $E9, FALSE)), "", HLOOKUP(J$1, q_preprocess!$1:$1048576, $E9, FALSE))</f>
        <v/>
      </c>
      <c r="K9" t="str">
        <f>IF(ISBLANK(HLOOKUP(K$1, q_preprocess!$1:$1048576, $E9, FALSE)), "", HLOOKUP(K$1, q_preprocess!$1:$1048576, $E9, FALSE))</f>
        <v/>
      </c>
      <c r="L9" t="str">
        <f>IF(ISBLANK(HLOOKUP(L$1, q_preprocess!$1:$1048576, $E9, FALSE)), "", HLOOKUP(L$1, q_preprocess!$1:$1048576, $E9, FALSE))</f>
        <v/>
      </c>
      <c r="M9" t="str">
        <f>IF(ISBLANK(HLOOKUP(M$1, q_preprocess!$1:$1048576, $E9, FALSE)), "", HLOOKUP(M$1, q_preprocess!$1:$1048576, $E9, FALSE))</f>
        <v/>
      </c>
      <c r="N9" t="str">
        <f>IF(ISBLANK(HLOOKUP(N$1, q_preprocess!$1:$1048576, $E9, FALSE)), "", HLOOKUP(N$1, q_preprocess!$1:$1048576, $E9, FALSE))</f>
        <v/>
      </c>
      <c r="O9" t="str">
        <f>IF(ISBLANK(HLOOKUP(O$1, q_preprocess!$1:$1048576, $E9, FALSE)), "", HLOOKUP(O$1, q_preprocess!$1:$1048576, $E9, FALSE))</f>
        <v/>
      </c>
      <c r="P9" t="str">
        <f>IF(ISBLANK(HLOOKUP(P$1, q_preprocess!$1:$1048576, $E9, FALSE)), "", HLOOKUP(P$1, q_preprocess!$1:$1048576, $E9, FALSE))</f>
        <v/>
      </c>
      <c r="Q9" t="str">
        <f>IF(ISBLANK(HLOOKUP(Q$1, q_preprocess!$1:$1048576, $E9, FALSE)), "", HLOOKUP(Q$1, q_preprocess!$1:$1048576, $E9, FALSE))</f>
        <v/>
      </c>
    </row>
    <row r="10" spans="1:17">
      <c r="A10" s="17">
        <v>33664</v>
      </c>
      <c r="B10">
        <v>1992</v>
      </c>
      <c r="C10">
        <v>1</v>
      </c>
      <c r="D10">
        <v>9</v>
      </c>
      <c r="E10">
        <v>10</v>
      </c>
      <c r="F10" t="str">
        <f>IF(ISBLANK(HLOOKUP(F$1, q_preprocess!$1:$1048576, $E10, FALSE)), "", HLOOKUP(F$1, q_preprocess!$1:$1048576, $E10, FALSE))</f>
        <v/>
      </c>
      <c r="G10" t="str">
        <f>IF(ISBLANK(HLOOKUP(G$1, q_preprocess!$1:$1048576, $E10, FALSE)), "", HLOOKUP(G$1, q_preprocess!$1:$1048576, $E10, FALSE))</f>
        <v/>
      </c>
      <c r="H10" t="str">
        <f>IF(ISBLANK(HLOOKUP(H$1, q_preprocess!$1:$1048576, $E10, FALSE)), "", HLOOKUP(H$1, q_preprocess!$1:$1048576, $E10, FALSE))</f>
        <v/>
      </c>
      <c r="I10" t="str">
        <f>IF(ISBLANK(HLOOKUP(I$1, q_preprocess!$1:$1048576, $E10, FALSE)), "", HLOOKUP(I$1, q_preprocess!$1:$1048576, $E10, FALSE))</f>
        <v/>
      </c>
      <c r="J10" t="str">
        <f>IF(ISBLANK(HLOOKUP(J$1, q_preprocess!$1:$1048576, $E10, FALSE)), "", HLOOKUP(J$1, q_preprocess!$1:$1048576, $E10, FALSE))</f>
        <v/>
      </c>
      <c r="K10" t="str">
        <f>IF(ISBLANK(HLOOKUP(K$1, q_preprocess!$1:$1048576, $E10, FALSE)), "", HLOOKUP(K$1, q_preprocess!$1:$1048576, $E10, FALSE))</f>
        <v/>
      </c>
      <c r="L10" t="str">
        <f>IF(ISBLANK(HLOOKUP(L$1, q_preprocess!$1:$1048576, $E10, FALSE)), "", HLOOKUP(L$1, q_preprocess!$1:$1048576, $E10, FALSE))</f>
        <v/>
      </c>
      <c r="M10" t="str">
        <f>IF(ISBLANK(HLOOKUP(M$1, q_preprocess!$1:$1048576, $E10, FALSE)), "", HLOOKUP(M$1, q_preprocess!$1:$1048576, $E10, FALSE))</f>
        <v/>
      </c>
      <c r="N10" t="str">
        <f>IF(ISBLANK(HLOOKUP(N$1, q_preprocess!$1:$1048576, $E10, FALSE)), "", HLOOKUP(N$1, q_preprocess!$1:$1048576, $E10, FALSE))</f>
        <v/>
      </c>
      <c r="O10" t="str">
        <f>IF(ISBLANK(HLOOKUP(O$1, q_preprocess!$1:$1048576, $E10, FALSE)), "", HLOOKUP(O$1, q_preprocess!$1:$1048576, $E10, FALSE))</f>
        <v/>
      </c>
      <c r="P10" t="str">
        <f>IF(ISBLANK(HLOOKUP(P$1, q_preprocess!$1:$1048576, $E10, FALSE)), "", HLOOKUP(P$1, q_preprocess!$1:$1048576, $E10, FALSE))</f>
        <v/>
      </c>
      <c r="Q10" t="str">
        <f>IF(ISBLANK(HLOOKUP(Q$1, q_preprocess!$1:$1048576, $E10, FALSE)), "", HLOOKUP(Q$1, q_preprocess!$1:$1048576, $E10, FALSE))</f>
        <v/>
      </c>
    </row>
    <row r="11" spans="1:17">
      <c r="A11" s="17">
        <v>33756</v>
      </c>
      <c r="B11">
        <v>1992</v>
      </c>
      <c r="C11">
        <v>2</v>
      </c>
      <c r="D11">
        <v>10</v>
      </c>
      <c r="E11">
        <v>11</v>
      </c>
      <c r="F11" t="str">
        <f>IF(ISBLANK(HLOOKUP(F$1, q_preprocess!$1:$1048576, $E11, FALSE)), "", HLOOKUP(F$1, q_preprocess!$1:$1048576, $E11, FALSE))</f>
        <v/>
      </c>
      <c r="G11" t="str">
        <f>IF(ISBLANK(HLOOKUP(G$1, q_preprocess!$1:$1048576, $E11, FALSE)), "", HLOOKUP(G$1, q_preprocess!$1:$1048576, $E11, FALSE))</f>
        <v/>
      </c>
      <c r="H11" t="str">
        <f>IF(ISBLANK(HLOOKUP(H$1, q_preprocess!$1:$1048576, $E11, FALSE)), "", HLOOKUP(H$1, q_preprocess!$1:$1048576, $E11, FALSE))</f>
        <v/>
      </c>
      <c r="I11" t="str">
        <f>IF(ISBLANK(HLOOKUP(I$1, q_preprocess!$1:$1048576, $E11, FALSE)), "", HLOOKUP(I$1, q_preprocess!$1:$1048576, $E11, FALSE))</f>
        <v/>
      </c>
      <c r="J11" t="str">
        <f>IF(ISBLANK(HLOOKUP(J$1, q_preprocess!$1:$1048576, $E11, FALSE)), "", HLOOKUP(J$1, q_preprocess!$1:$1048576, $E11, FALSE))</f>
        <v/>
      </c>
      <c r="K11" t="str">
        <f>IF(ISBLANK(HLOOKUP(K$1, q_preprocess!$1:$1048576, $E11, FALSE)), "", HLOOKUP(K$1, q_preprocess!$1:$1048576, $E11, FALSE))</f>
        <v/>
      </c>
      <c r="L11" t="str">
        <f>IF(ISBLANK(HLOOKUP(L$1, q_preprocess!$1:$1048576, $E11, FALSE)), "", HLOOKUP(L$1, q_preprocess!$1:$1048576, $E11, FALSE))</f>
        <v/>
      </c>
      <c r="M11" t="str">
        <f>IF(ISBLANK(HLOOKUP(M$1, q_preprocess!$1:$1048576, $E11, FALSE)), "", HLOOKUP(M$1, q_preprocess!$1:$1048576, $E11, FALSE))</f>
        <v/>
      </c>
      <c r="N11" t="str">
        <f>IF(ISBLANK(HLOOKUP(N$1, q_preprocess!$1:$1048576, $E11, FALSE)), "", HLOOKUP(N$1, q_preprocess!$1:$1048576, $E11, FALSE))</f>
        <v/>
      </c>
      <c r="O11" t="str">
        <f>IF(ISBLANK(HLOOKUP(O$1, q_preprocess!$1:$1048576, $E11, FALSE)), "", HLOOKUP(O$1, q_preprocess!$1:$1048576, $E11, FALSE))</f>
        <v/>
      </c>
      <c r="P11" t="str">
        <f>IF(ISBLANK(HLOOKUP(P$1, q_preprocess!$1:$1048576, $E11, FALSE)), "", HLOOKUP(P$1, q_preprocess!$1:$1048576, $E11, FALSE))</f>
        <v/>
      </c>
      <c r="Q11" t="str">
        <f>IF(ISBLANK(HLOOKUP(Q$1, q_preprocess!$1:$1048576, $E11, FALSE)), "", HLOOKUP(Q$1, q_preprocess!$1:$1048576, $E11, FALSE))</f>
        <v/>
      </c>
    </row>
    <row r="12" spans="1:17">
      <c r="A12" s="17">
        <v>33848</v>
      </c>
      <c r="B12">
        <v>1992</v>
      </c>
      <c r="C12">
        <v>3</v>
      </c>
      <c r="D12">
        <v>11</v>
      </c>
      <c r="E12">
        <v>12</v>
      </c>
      <c r="F12" t="str">
        <f>IF(ISBLANK(HLOOKUP(F$1, q_preprocess!$1:$1048576, $E12, FALSE)), "", HLOOKUP(F$1, q_preprocess!$1:$1048576, $E12, FALSE))</f>
        <v/>
      </c>
      <c r="G12" t="str">
        <f>IF(ISBLANK(HLOOKUP(G$1, q_preprocess!$1:$1048576, $E12, FALSE)), "", HLOOKUP(G$1, q_preprocess!$1:$1048576, $E12, FALSE))</f>
        <v/>
      </c>
      <c r="H12" t="str">
        <f>IF(ISBLANK(HLOOKUP(H$1, q_preprocess!$1:$1048576, $E12, FALSE)), "", HLOOKUP(H$1, q_preprocess!$1:$1048576, $E12, FALSE))</f>
        <v/>
      </c>
      <c r="I12" t="str">
        <f>IF(ISBLANK(HLOOKUP(I$1, q_preprocess!$1:$1048576, $E12, FALSE)), "", HLOOKUP(I$1, q_preprocess!$1:$1048576, $E12, FALSE))</f>
        <v/>
      </c>
      <c r="J12" t="str">
        <f>IF(ISBLANK(HLOOKUP(J$1, q_preprocess!$1:$1048576, $E12, FALSE)), "", HLOOKUP(J$1, q_preprocess!$1:$1048576, $E12, FALSE))</f>
        <v/>
      </c>
      <c r="K12" t="str">
        <f>IF(ISBLANK(HLOOKUP(K$1, q_preprocess!$1:$1048576, $E12, FALSE)), "", HLOOKUP(K$1, q_preprocess!$1:$1048576, $E12, FALSE))</f>
        <v/>
      </c>
      <c r="L12" t="str">
        <f>IF(ISBLANK(HLOOKUP(L$1, q_preprocess!$1:$1048576, $E12, FALSE)), "", HLOOKUP(L$1, q_preprocess!$1:$1048576, $E12, FALSE))</f>
        <v/>
      </c>
      <c r="M12" t="str">
        <f>IF(ISBLANK(HLOOKUP(M$1, q_preprocess!$1:$1048576, $E12, FALSE)), "", HLOOKUP(M$1, q_preprocess!$1:$1048576, $E12, FALSE))</f>
        <v/>
      </c>
      <c r="N12" t="str">
        <f>IF(ISBLANK(HLOOKUP(N$1, q_preprocess!$1:$1048576, $E12, FALSE)), "", HLOOKUP(N$1, q_preprocess!$1:$1048576, $E12, FALSE))</f>
        <v/>
      </c>
      <c r="O12" t="str">
        <f>IF(ISBLANK(HLOOKUP(O$1, q_preprocess!$1:$1048576, $E12, FALSE)), "", HLOOKUP(O$1, q_preprocess!$1:$1048576, $E12, FALSE))</f>
        <v/>
      </c>
      <c r="P12" t="str">
        <f>IF(ISBLANK(HLOOKUP(P$1, q_preprocess!$1:$1048576, $E12, FALSE)), "", HLOOKUP(P$1, q_preprocess!$1:$1048576, $E12, FALSE))</f>
        <v/>
      </c>
      <c r="Q12" t="str">
        <f>IF(ISBLANK(HLOOKUP(Q$1, q_preprocess!$1:$1048576, $E12, FALSE)), "", HLOOKUP(Q$1, q_preprocess!$1:$1048576, $E12, FALSE))</f>
        <v/>
      </c>
    </row>
    <row r="13" spans="1:17">
      <c r="A13" s="17">
        <v>33939</v>
      </c>
      <c r="B13">
        <v>1992</v>
      </c>
      <c r="C13">
        <v>4</v>
      </c>
      <c r="D13">
        <v>12</v>
      </c>
      <c r="E13">
        <v>13</v>
      </c>
      <c r="F13" t="str">
        <f>IF(ISBLANK(HLOOKUP(F$1, q_preprocess!$1:$1048576, $E13, FALSE)), "", HLOOKUP(F$1, q_preprocess!$1:$1048576, $E13, FALSE))</f>
        <v/>
      </c>
      <c r="G13" t="str">
        <f>IF(ISBLANK(HLOOKUP(G$1, q_preprocess!$1:$1048576, $E13, FALSE)), "", HLOOKUP(G$1, q_preprocess!$1:$1048576, $E13, FALSE))</f>
        <v/>
      </c>
      <c r="H13" t="str">
        <f>IF(ISBLANK(HLOOKUP(H$1, q_preprocess!$1:$1048576, $E13, FALSE)), "", HLOOKUP(H$1, q_preprocess!$1:$1048576, $E13, FALSE))</f>
        <v/>
      </c>
      <c r="I13" t="str">
        <f>IF(ISBLANK(HLOOKUP(I$1, q_preprocess!$1:$1048576, $E13, FALSE)), "", HLOOKUP(I$1, q_preprocess!$1:$1048576, $E13, FALSE))</f>
        <v/>
      </c>
      <c r="J13" t="str">
        <f>IF(ISBLANK(HLOOKUP(J$1, q_preprocess!$1:$1048576, $E13, FALSE)), "", HLOOKUP(J$1, q_preprocess!$1:$1048576, $E13, FALSE))</f>
        <v/>
      </c>
      <c r="K13" t="str">
        <f>IF(ISBLANK(HLOOKUP(K$1, q_preprocess!$1:$1048576, $E13, FALSE)), "", HLOOKUP(K$1, q_preprocess!$1:$1048576, $E13, FALSE))</f>
        <v/>
      </c>
      <c r="L13" t="str">
        <f>IF(ISBLANK(HLOOKUP(L$1, q_preprocess!$1:$1048576, $E13, FALSE)), "", HLOOKUP(L$1, q_preprocess!$1:$1048576, $E13, FALSE))</f>
        <v/>
      </c>
      <c r="M13" t="str">
        <f>IF(ISBLANK(HLOOKUP(M$1, q_preprocess!$1:$1048576, $E13, FALSE)), "", HLOOKUP(M$1, q_preprocess!$1:$1048576, $E13, FALSE))</f>
        <v/>
      </c>
      <c r="N13" t="str">
        <f>IF(ISBLANK(HLOOKUP(N$1, q_preprocess!$1:$1048576, $E13, FALSE)), "", HLOOKUP(N$1, q_preprocess!$1:$1048576, $E13, FALSE))</f>
        <v/>
      </c>
      <c r="O13" t="str">
        <f>IF(ISBLANK(HLOOKUP(O$1, q_preprocess!$1:$1048576, $E13, FALSE)), "", HLOOKUP(O$1, q_preprocess!$1:$1048576, $E13, FALSE))</f>
        <v/>
      </c>
      <c r="P13" t="str">
        <f>IF(ISBLANK(HLOOKUP(P$1, q_preprocess!$1:$1048576, $E13, FALSE)), "", HLOOKUP(P$1, q_preprocess!$1:$1048576, $E13, FALSE))</f>
        <v/>
      </c>
      <c r="Q13" t="str">
        <f>IF(ISBLANK(HLOOKUP(Q$1, q_preprocess!$1:$1048576, $E13, FALSE)), "", HLOOKUP(Q$1, q_preprocess!$1:$1048576, $E13, FALSE))</f>
        <v/>
      </c>
    </row>
    <row r="14" spans="1:17">
      <c r="A14" s="17">
        <v>34029</v>
      </c>
      <c r="B14">
        <v>1993</v>
      </c>
      <c r="C14">
        <v>1</v>
      </c>
      <c r="D14">
        <v>13</v>
      </c>
      <c r="E14">
        <v>14</v>
      </c>
      <c r="F14" t="str">
        <f>IF(ISBLANK(HLOOKUP(F$1, q_preprocess!$1:$1048576, $E14, FALSE)), "", HLOOKUP(F$1, q_preprocess!$1:$1048576, $E14, FALSE))</f>
        <v/>
      </c>
      <c r="G14" t="str">
        <f>IF(ISBLANK(HLOOKUP(G$1, q_preprocess!$1:$1048576, $E14, FALSE)), "", HLOOKUP(G$1, q_preprocess!$1:$1048576, $E14, FALSE))</f>
        <v/>
      </c>
      <c r="H14" t="str">
        <f>IF(ISBLANK(HLOOKUP(H$1, q_preprocess!$1:$1048576, $E14, FALSE)), "", HLOOKUP(H$1, q_preprocess!$1:$1048576, $E14, FALSE))</f>
        <v/>
      </c>
      <c r="I14" t="str">
        <f>IF(ISBLANK(HLOOKUP(I$1, q_preprocess!$1:$1048576, $E14, FALSE)), "", HLOOKUP(I$1, q_preprocess!$1:$1048576, $E14, FALSE))</f>
        <v/>
      </c>
      <c r="J14" t="str">
        <f>IF(ISBLANK(HLOOKUP(J$1, q_preprocess!$1:$1048576, $E14, FALSE)), "", HLOOKUP(J$1, q_preprocess!$1:$1048576, $E14, FALSE))</f>
        <v/>
      </c>
      <c r="K14" t="str">
        <f>IF(ISBLANK(HLOOKUP(K$1, q_preprocess!$1:$1048576, $E14, FALSE)), "", HLOOKUP(K$1, q_preprocess!$1:$1048576, $E14, FALSE))</f>
        <v/>
      </c>
      <c r="L14" t="str">
        <f>IF(ISBLANK(HLOOKUP(L$1, q_preprocess!$1:$1048576, $E14, FALSE)), "", HLOOKUP(L$1, q_preprocess!$1:$1048576, $E14, FALSE))</f>
        <v/>
      </c>
      <c r="M14" t="str">
        <f>IF(ISBLANK(HLOOKUP(M$1, q_preprocess!$1:$1048576, $E14, FALSE)), "", HLOOKUP(M$1, q_preprocess!$1:$1048576, $E14, FALSE))</f>
        <v/>
      </c>
      <c r="N14" t="str">
        <f>IF(ISBLANK(HLOOKUP(N$1, q_preprocess!$1:$1048576, $E14, FALSE)), "", HLOOKUP(N$1, q_preprocess!$1:$1048576, $E14, FALSE))</f>
        <v/>
      </c>
      <c r="O14" t="str">
        <f>IF(ISBLANK(HLOOKUP(O$1, q_preprocess!$1:$1048576, $E14, FALSE)), "", HLOOKUP(O$1, q_preprocess!$1:$1048576, $E14, FALSE))</f>
        <v/>
      </c>
      <c r="P14" t="str">
        <f>IF(ISBLANK(HLOOKUP(P$1, q_preprocess!$1:$1048576, $E14, FALSE)), "", HLOOKUP(P$1, q_preprocess!$1:$1048576, $E14, FALSE))</f>
        <v/>
      </c>
      <c r="Q14" t="str">
        <f>IF(ISBLANK(HLOOKUP(Q$1, q_preprocess!$1:$1048576, $E14, FALSE)), "", HLOOKUP(Q$1, q_preprocess!$1:$1048576, $E14, FALSE))</f>
        <v/>
      </c>
    </row>
    <row r="15" spans="1:17">
      <c r="A15" s="17">
        <v>34121</v>
      </c>
      <c r="B15">
        <v>1993</v>
      </c>
      <c r="C15">
        <v>2</v>
      </c>
      <c r="D15">
        <v>14</v>
      </c>
      <c r="E15">
        <v>15</v>
      </c>
      <c r="F15" t="str">
        <f>IF(ISBLANK(HLOOKUP(F$1, q_preprocess!$1:$1048576, $E15, FALSE)), "", HLOOKUP(F$1, q_preprocess!$1:$1048576, $E15, FALSE))</f>
        <v/>
      </c>
      <c r="G15" t="str">
        <f>IF(ISBLANK(HLOOKUP(G$1, q_preprocess!$1:$1048576, $E15, FALSE)), "", HLOOKUP(G$1, q_preprocess!$1:$1048576, $E15, FALSE))</f>
        <v/>
      </c>
      <c r="H15" t="str">
        <f>IF(ISBLANK(HLOOKUP(H$1, q_preprocess!$1:$1048576, $E15, FALSE)), "", HLOOKUP(H$1, q_preprocess!$1:$1048576, $E15, FALSE))</f>
        <v/>
      </c>
      <c r="I15" t="str">
        <f>IF(ISBLANK(HLOOKUP(I$1, q_preprocess!$1:$1048576, $E15, FALSE)), "", HLOOKUP(I$1, q_preprocess!$1:$1048576, $E15, FALSE))</f>
        <v/>
      </c>
      <c r="J15" t="str">
        <f>IF(ISBLANK(HLOOKUP(J$1, q_preprocess!$1:$1048576, $E15, FALSE)), "", HLOOKUP(J$1, q_preprocess!$1:$1048576, $E15, FALSE))</f>
        <v/>
      </c>
      <c r="K15" t="str">
        <f>IF(ISBLANK(HLOOKUP(K$1, q_preprocess!$1:$1048576, $E15, FALSE)), "", HLOOKUP(K$1, q_preprocess!$1:$1048576, $E15, FALSE))</f>
        <v/>
      </c>
      <c r="L15" t="str">
        <f>IF(ISBLANK(HLOOKUP(L$1, q_preprocess!$1:$1048576, $E15, FALSE)), "", HLOOKUP(L$1, q_preprocess!$1:$1048576, $E15, FALSE))</f>
        <v/>
      </c>
      <c r="M15" t="str">
        <f>IF(ISBLANK(HLOOKUP(M$1, q_preprocess!$1:$1048576, $E15, FALSE)), "", HLOOKUP(M$1, q_preprocess!$1:$1048576, $E15, FALSE))</f>
        <v/>
      </c>
      <c r="N15" t="str">
        <f>IF(ISBLANK(HLOOKUP(N$1, q_preprocess!$1:$1048576, $E15, FALSE)), "", HLOOKUP(N$1, q_preprocess!$1:$1048576, $E15, FALSE))</f>
        <v/>
      </c>
      <c r="O15" t="str">
        <f>IF(ISBLANK(HLOOKUP(O$1, q_preprocess!$1:$1048576, $E15, FALSE)), "", HLOOKUP(O$1, q_preprocess!$1:$1048576, $E15, FALSE))</f>
        <v/>
      </c>
      <c r="P15" t="str">
        <f>IF(ISBLANK(HLOOKUP(P$1, q_preprocess!$1:$1048576, $E15, FALSE)), "", HLOOKUP(P$1, q_preprocess!$1:$1048576, $E15, FALSE))</f>
        <v/>
      </c>
      <c r="Q15" t="str">
        <f>IF(ISBLANK(HLOOKUP(Q$1, q_preprocess!$1:$1048576, $E15, FALSE)), "", HLOOKUP(Q$1, q_preprocess!$1:$1048576, $E15, FALSE))</f>
        <v/>
      </c>
    </row>
    <row r="16" spans="1:17">
      <c r="A16" s="17">
        <v>34213</v>
      </c>
      <c r="B16">
        <v>1993</v>
      </c>
      <c r="C16">
        <v>3</v>
      </c>
      <c r="D16">
        <v>15</v>
      </c>
      <c r="E16">
        <v>16</v>
      </c>
      <c r="F16" t="str">
        <f>IF(ISBLANK(HLOOKUP(F$1, q_preprocess!$1:$1048576, $E16, FALSE)), "", HLOOKUP(F$1, q_preprocess!$1:$1048576, $E16, FALSE))</f>
        <v/>
      </c>
      <c r="G16" t="str">
        <f>IF(ISBLANK(HLOOKUP(G$1, q_preprocess!$1:$1048576, $E16, FALSE)), "", HLOOKUP(G$1, q_preprocess!$1:$1048576, $E16, FALSE))</f>
        <v/>
      </c>
      <c r="H16" t="str">
        <f>IF(ISBLANK(HLOOKUP(H$1, q_preprocess!$1:$1048576, $E16, FALSE)), "", HLOOKUP(H$1, q_preprocess!$1:$1048576, $E16, FALSE))</f>
        <v/>
      </c>
      <c r="I16" t="str">
        <f>IF(ISBLANK(HLOOKUP(I$1, q_preprocess!$1:$1048576, $E16, FALSE)), "", HLOOKUP(I$1, q_preprocess!$1:$1048576, $E16, FALSE))</f>
        <v/>
      </c>
      <c r="J16" t="str">
        <f>IF(ISBLANK(HLOOKUP(J$1, q_preprocess!$1:$1048576, $E16, FALSE)), "", HLOOKUP(J$1, q_preprocess!$1:$1048576, $E16, FALSE))</f>
        <v/>
      </c>
      <c r="K16" t="str">
        <f>IF(ISBLANK(HLOOKUP(K$1, q_preprocess!$1:$1048576, $E16, FALSE)), "", HLOOKUP(K$1, q_preprocess!$1:$1048576, $E16, FALSE))</f>
        <v/>
      </c>
      <c r="L16" t="str">
        <f>IF(ISBLANK(HLOOKUP(L$1, q_preprocess!$1:$1048576, $E16, FALSE)), "", HLOOKUP(L$1, q_preprocess!$1:$1048576, $E16, FALSE))</f>
        <v/>
      </c>
      <c r="M16" t="str">
        <f>IF(ISBLANK(HLOOKUP(M$1, q_preprocess!$1:$1048576, $E16, FALSE)), "", HLOOKUP(M$1, q_preprocess!$1:$1048576, $E16, FALSE))</f>
        <v/>
      </c>
      <c r="N16" t="str">
        <f>IF(ISBLANK(HLOOKUP(N$1, q_preprocess!$1:$1048576, $E16, FALSE)), "", HLOOKUP(N$1, q_preprocess!$1:$1048576, $E16, FALSE))</f>
        <v/>
      </c>
      <c r="O16" t="str">
        <f>IF(ISBLANK(HLOOKUP(O$1, q_preprocess!$1:$1048576, $E16, FALSE)), "", HLOOKUP(O$1, q_preprocess!$1:$1048576, $E16, FALSE))</f>
        <v/>
      </c>
      <c r="P16" t="str">
        <f>IF(ISBLANK(HLOOKUP(P$1, q_preprocess!$1:$1048576, $E16, FALSE)), "", HLOOKUP(P$1, q_preprocess!$1:$1048576, $E16, FALSE))</f>
        <v/>
      </c>
      <c r="Q16" t="str">
        <f>IF(ISBLANK(HLOOKUP(Q$1, q_preprocess!$1:$1048576, $E16, FALSE)), "", HLOOKUP(Q$1, q_preprocess!$1:$1048576, $E16, FALSE))</f>
        <v/>
      </c>
    </row>
    <row r="17" spans="1:17">
      <c r="A17" s="17">
        <v>34304</v>
      </c>
      <c r="B17">
        <v>1993</v>
      </c>
      <c r="C17">
        <v>4</v>
      </c>
      <c r="D17">
        <v>16</v>
      </c>
      <c r="E17">
        <v>17</v>
      </c>
      <c r="F17" t="str">
        <f>IF(ISBLANK(HLOOKUP(F$1, q_preprocess!$1:$1048576, $E17, FALSE)), "", HLOOKUP(F$1, q_preprocess!$1:$1048576, $E17, FALSE))</f>
        <v/>
      </c>
      <c r="G17" t="str">
        <f>IF(ISBLANK(HLOOKUP(G$1, q_preprocess!$1:$1048576, $E17, FALSE)), "", HLOOKUP(G$1, q_preprocess!$1:$1048576, $E17, FALSE))</f>
        <v/>
      </c>
      <c r="H17" t="str">
        <f>IF(ISBLANK(HLOOKUP(H$1, q_preprocess!$1:$1048576, $E17, FALSE)), "", HLOOKUP(H$1, q_preprocess!$1:$1048576, $E17, FALSE))</f>
        <v/>
      </c>
      <c r="I17" t="str">
        <f>IF(ISBLANK(HLOOKUP(I$1, q_preprocess!$1:$1048576, $E17, FALSE)), "", HLOOKUP(I$1, q_preprocess!$1:$1048576, $E17, FALSE))</f>
        <v/>
      </c>
      <c r="J17" t="str">
        <f>IF(ISBLANK(HLOOKUP(J$1, q_preprocess!$1:$1048576, $E17, FALSE)), "", HLOOKUP(J$1, q_preprocess!$1:$1048576, $E17, FALSE))</f>
        <v/>
      </c>
      <c r="K17" t="str">
        <f>IF(ISBLANK(HLOOKUP(K$1, q_preprocess!$1:$1048576, $E17, FALSE)), "", HLOOKUP(K$1, q_preprocess!$1:$1048576, $E17, FALSE))</f>
        <v/>
      </c>
      <c r="L17" t="str">
        <f>IF(ISBLANK(HLOOKUP(L$1, q_preprocess!$1:$1048576, $E17, FALSE)), "", HLOOKUP(L$1, q_preprocess!$1:$1048576, $E17, FALSE))</f>
        <v/>
      </c>
      <c r="M17" t="str">
        <f>IF(ISBLANK(HLOOKUP(M$1, q_preprocess!$1:$1048576, $E17, FALSE)), "", HLOOKUP(M$1, q_preprocess!$1:$1048576, $E17, FALSE))</f>
        <v/>
      </c>
      <c r="N17" t="str">
        <f>IF(ISBLANK(HLOOKUP(N$1, q_preprocess!$1:$1048576, $E17, FALSE)), "", HLOOKUP(N$1, q_preprocess!$1:$1048576, $E17, FALSE))</f>
        <v/>
      </c>
      <c r="O17" t="str">
        <f>IF(ISBLANK(HLOOKUP(O$1, q_preprocess!$1:$1048576, $E17, FALSE)), "", HLOOKUP(O$1, q_preprocess!$1:$1048576, $E17, FALSE))</f>
        <v/>
      </c>
      <c r="P17" t="str">
        <f>IF(ISBLANK(HLOOKUP(P$1, q_preprocess!$1:$1048576, $E17, FALSE)), "", HLOOKUP(P$1, q_preprocess!$1:$1048576, $E17, FALSE))</f>
        <v/>
      </c>
      <c r="Q17" t="str">
        <f>IF(ISBLANK(HLOOKUP(Q$1, q_preprocess!$1:$1048576, $E17, FALSE)), "", HLOOKUP(Q$1, q_preprocess!$1:$1048576, $E17, FALSE))</f>
        <v/>
      </c>
    </row>
    <row r="18" spans="1:17">
      <c r="A18" s="17">
        <v>34394</v>
      </c>
      <c r="B18">
        <v>1994</v>
      </c>
      <c r="C18">
        <v>1</v>
      </c>
      <c r="D18">
        <v>17</v>
      </c>
      <c r="E18">
        <v>18</v>
      </c>
      <c r="F18" t="str">
        <f>IF(ISBLANK(HLOOKUP(F$1, q_preprocess!$1:$1048576, $E18, FALSE)), "", HLOOKUP(F$1, q_preprocess!$1:$1048576, $E18, FALSE))</f>
        <v/>
      </c>
      <c r="G18" t="str">
        <f>IF(ISBLANK(HLOOKUP(G$1, q_preprocess!$1:$1048576, $E18, FALSE)), "", HLOOKUP(G$1, q_preprocess!$1:$1048576, $E18, FALSE))</f>
        <v/>
      </c>
      <c r="H18" t="str">
        <f>IF(ISBLANK(HLOOKUP(H$1, q_preprocess!$1:$1048576, $E18, FALSE)), "", HLOOKUP(H$1, q_preprocess!$1:$1048576, $E18, FALSE))</f>
        <v/>
      </c>
      <c r="I18" t="str">
        <f>IF(ISBLANK(HLOOKUP(I$1, q_preprocess!$1:$1048576, $E18, FALSE)), "", HLOOKUP(I$1, q_preprocess!$1:$1048576, $E18, FALSE))</f>
        <v/>
      </c>
      <c r="J18" t="str">
        <f>IF(ISBLANK(HLOOKUP(J$1, q_preprocess!$1:$1048576, $E18, FALSE)), "", HLOOKUP(J$1, q_preprocess!$1:$1048576, $E18, FALSE))</f>
        <v/>
      </c>
      <c r="K18" t="str">
        <f>IF(ISBLANK(HLOOKUP(K$1, q_preprocess!$1:$1048576, $E18, FALSE)), "", HLOOKUP(K$1, q_preprocess!$1:$1048576, $E18, FALSE))</f>
        <v/>
      </c>
      <c r="L18" t="str">
        <f>IF(ISBLANK(HLOOKUP(L$1, q_preprocess!$1:$1048576, $E18, FALSE)), "", HLOOKUP(L$1, q_preprocess!$1:$1048576, $E18, FALSE))</f>
        <v/>
      </c>
      <c r="M18" t="str">
        <f>IF(ISBLANK(HLOOKUP(M$1, q_preprocess!$1:$1048576, $E18, FALSE)), "", HLOOKUP(M$1, q_preprocess!$1:$1048576, $E18, FALSE))</f>
        <v/>
      </c>
      <c r="N18" t="str">
        <f>IF(ISBLANK(HLOOKUP(N$1, q_preprocess!$1:$1048576, $E18, FALSE)), "", HLOOKUP(N$1, q_preprocess!$1:$1048576, $E18, FALSE))</f>
        <v/>
      </c>
      <c r="O18" t="str">
        <f>IF(ISBLANK(HLOOKUP(O$1, q_preprocess!$1:$1048576, $E18, FALSE)), "", HLOOKUP(O$1, q_preprocess!$1:$1048576, $E18, FALSE))</f>
        <v/>
      </c>
      <c r="P18" t="str">
        <f>IF(ISBLANK(HLOOKUP(P$1, q_preprocess!$1:$1048576, $E18, FALSE)), "", HLOOKUP(P$1, q_preprocess!$1:$1048576, $E18, FALSE))</f>
        <v/>
      </c>
      <c r="Q18" t="str">
        <f>IF(ISBLANK(HLOOKUP(Q$1, q_preprocess!$1:$1048576, $E18, FALSE)), "", HLOOKUP(Q$1, q_preprocess!$1:$1048576, $E18, FALSE))</f>
        <v/>
      </c>
    </row>
    <row r="19" spans="1:17">
      <c r="A19" s="17">
        <v>34486</v>
      </c>
      <c r="B19">
        <v>1994</v>
      </c>
      <c r="C19">
        <v>2</v>
      </c>
      <c r="D19">
        <v>18</v>
      </c>
      <c r="E19">
        <v>19</v>
      </c>
      <c r="F19" t="str">
        <f>IF(ISBLANK(HLOOKUP(F$1, q_preprocess!$1:$1048576, $E19, FALSE)), "", HLOOKUP(F$1, q_preprocess!$1:$1048576, $E19, FALSE))</f>
        <v/>
      </c>
      <c r="G19" t="str">
        <f>IF(ISBLANK(HLOOKUP(G$1, q_preprocess!$1:$1048576, $E19, FALSE)), "", HLOOKUP(G$1, q_preprocess!$1:$1048576, $E19, FALSE))</f>
        <v/>
      </c>
      <c r="H19" t="str">
        <f>IF(ISBLANK(HLOOKUP(H$1, q_preprocess!$1:$1048576, $E19, FALSE)), "", HLOOKUP(H$1, q_preprocess!$1:$1048576, $E19, FALSE))</f>
        <v/>
      </c>
      <c r="I19" t="str">
        <f>IF(ISBLANK(HLOOKUP(I$1, q_preprocess!$1:$1048576, $E19, FALSE)), "", HLOOKUP(I$1, q_preprocess!$1:$1048576, $E19, FALSE))</f>
        <v/>
      </c>
      <c r="J19" t="str">
        <f>IF(ISBLANK(HLOOKUP(J$1, q_preprocess!$1:$1048576, $E19, FALSE)), "", HLOOKUP(J$1, q_preprocess!$1:$1048576, $E19, FALSE))</f>
        <v/>
      </c>
      <c r="K19" t="str">
        <f>IF(ISBLANK(HLOOKUP(K$1, q_preprocess!$1:$1048576, $E19, FALSE)), "", HLOOKUP(K$1, q_preprocess!$1:$1048576, $E19, FALSE))</f>
        <v/>
      </c>
      <c r="L19" t="str">
        <f>IF(ISBLANK(HLOOKUP(L$1, q_preprocess!$1:$1048576, $E19, FALSE)), "", HLOOKUP(L$1, q_preprocess!$1:$1048576, $E19, FALSE))</f>
        <v/>
      </c>
      <c r="M19" t="str">
        <f>IF(ISBLANK(HLOOKUP(M$1, q_preprocess!$1:$1048576, $E19, FALSE)), "", HLOOKUP(M$1, q_preprocess!$1:$1048576, $E19, FALSE))</f>
        <v/>
      </c>
      <c r="N19" t="str">
        <f>IF(ISBLANK(HLOOKUP(N$1, q_preprocess!$1:$1048576, $E19, FALSE)), "", HLOOKUP(N$1, q_preprocess!$1:$1048576, $E19, FALSE))</f>
        <v/>
      </c>
      <c r="O19" t="str">
        <f>IF(ISBLANK(HLOOKUP(O$1, q_preprocess!$1:$1048576, $E19, FALSE)), "", HLOOKUP(O$1, q_preprocess!$1:$1048576, $E19, FALSE))</f>
        <v/>
      </c>
      <c r="P19" t="str">
        <f>IF(ISBLANK(HLOOKUP(P$1, q_preprocess!$1:$1048576, $E19, FALSE)), "", HLOOKUP(P$1, q_preprocess!$1:$1048576, $E19, FALSE))</f>
        <v/>
      </c>
      <c r="Q19" t="str">
        <f>IF(ISBLANK(HLOOKUP(Q$1, q_preprocess!$1:$1048576, $E19, FALSE)), "", HLOOKUP(Q$1, q_preprocess!$1:$1048576, $E19, FALSE))</f>
        <v/>
      </c>
    </row>
    <row r="20" spans="1:17">
      <c r="A20" s="17">
        <v>34578</v>
      </c>
      <c r="B20">
        <v>1994</v>
      </c>
      <c r="C20">
        <v>3</v>
      </c>
      <c r="D20">
        <v>19</v>
      </c>
      <c r="E20">
        <v>20</v>
      </c>
      <c r="F20" t="str">
        <f>IF(ISBLANK(HLOOKUP(F$1, q_preprocess!$1:$1048576, $E20, FALSE)), "", HLOOKUP(F$1, q_preprocess!$1:$1048576, $E20, FALSE))</f>
        <v/>
      </c>
      <c r="G20" t="str">
        <f>IF(ISBLANK(HLOOKUP(G$1, q_preprocess!$1:$1048576, $E20, FALSE)), "", HLOOKUP(G$1, q_preprocess!$1:$1048576, $E20, FALSE))</f>
        <v/>
      </c>
      <c r="H20" t="str">
        <f>IF(ISBLANK(HLOOKUP(H$1, q_preprocess!$1:$1048576, $E20, FALSE)), "", HLOOKUP(H$1, q_preprocess!$1:$1048576, $E20, FALSE))</f>
        <v/>
      </c>
      <c r="I20" t="str">
        <f>IF(ISBLANK(HLOOKUP(I$1, q_preprocess!$1:$1048576, $E20, FALSE)), "", HLOOKUP(I$1, q_preprocess!$1:$1048576, $E20, FALSE))</f>
        <v/>
      </c>
      <c r="J20" t="str">
        <f>IF(ISBLANK(HLOOKUP(J$1, q_preprocess!$1:$1048576, $E20, FALSE)), "", HLOOKUP(J$1, q_preprocess!$1:$1048576, $E20, FALSE))</f>
        <v/>
      </c>
      <c r="K20" t="str">
        <f>IF(ISBLANK(HLOOKUP(K$1, q_preprocess!$1:$1048576, $E20, FALSE)), "", HLOOKUP(K$1, q_preprocess!$1:$1048576, $E20, FALSE))</f>
        <v/>
      </c>
      <c r="L20" t="str">
        <f>IF(ISBLANK(HLOOKUP(L$1, q_preprocess!$1:$1048576, $E20, FALSE)), "", HLOOKUP(L$1, q_preprocess!$1:$1048576, $E20, FALSE))</f>
        <v/>
      </c>
      <c r="M20" t="str">
        <f>IF(ISBLANK(HLOOKUP(M$1, q_preprocess!$1:$1048576, $E20, FALSE)), "", HLOOKUP(M$1, q_preprocess!$1:$1048576, $E20, FALSE))</f>
        <v/>
      </c>
      <c r="N20" t="str">
        <f>IF(ISBLANK(HLOOKUP(N$1, q_preprocess!$1:$1048576, $E20, FALSE)), "", HLOOKUP(N$1, q_preprocess!$1:$1048576, $E20, FALSE))</f>
        <v/>
      </c>
      <c r="O20" t="str">
        <f>IF(ISBLANK(HLOOKUP(O$1, q_preprocess!$1:$1048576, $E20, FALSE)), "", HLOOKUP(O$1, q_preprocess!$1:$1048576, $E20, FALSE))</f>
        <v/>
      </c>
      <c r="P20" t="str">
        <f>IF(ISBLANK(HLOOKUP(P$1, q_preprocess!$1:$1048576, $E20, FALSE)), "", HLOOKUP(P$1, q_preprocess!$1:$1048576, $E20, FALSE))</f>
        <v/>
      </c>
      <c r="Q20" t="str">
        <f>IF(ISBLANK(HLOOKUP(Q$1, q_preprocess!$1:$1048576, $E20, FALSE)), "", HLOOKUP(Q$1, q_preprocess!$1:$1048576, $E20, FALSE))</f>
        <v/>
      </c>
    </row>
    <row r="21" spans="1:17">
      <c r="A21" s="17">
        <v>34669</v>
      </c>
      <c r="B21">
        <v>1994</v>
      </c>
      <c r="C21">
        <v>4</v>
      </c>
      <c r="D21">
        <v>20</v>
      </c>
      <c r="E21">
        <v>21</v>
      </c>
      <c r="F21" t="str">
        <f>IF(ISBLANK(HLOOKUP(F$1, q_preprocess!$1:$1048576, $E21, FALSE)), "", HLOOKUP(F$1, q_preprocess!$1:$1048576, $E21, FALSE))</f>
        <v/>
      </c>
      <c r="G21" t="str">
        <f>IF(ISBLANK(HLOOKUP(G$1, q_preprocess!$1:$1048576, $E21, FALSE)), "", HLOOKUP(G$1, q_preprocess!$1:$1048576, $E21, FALSE))</f>
        <v/>
      </c>
      <c r="H21" t="str">
        <f>IF(ISBLANK(HLOOKUP(H$1, q_preprocess!$1:$1048576, $E21, FALSE)), "", HLOOKUP(H$1, q_preprocess!$1:$1048576, $E21, FALSE))</f>
        <v/>
      </c>
      <c r="I21" t="str">
        <f>IF(ISBLANK(HLOOKUP(I$1, q_preprocess!$1:$1048576, $E21, FALSE)), "", HLOOKUP(I$1, q_preprocess!$1:$1048576, $E21, FALSE))</f>
        <v/>
      </c>
      <c r="J21" t="str">
        <f>IF(ISBLANK(HLOOKUP(J$1, q_preprocess!$1:$1048576, $E21, FALSE)), "", HLOOKUP(J$1, q_preprocess!$1:$1048576, $E21, FALSE))</f>
        <v/>
      </c>
      <c r="K21" t="str">
        <f>IF(ISBLANK(HLOOKUP(K$1, q_preprocess!$1:$1048576, $E21, FALSE)), "", HLOOKUP(K$1, q_preprocess!$1:$1048576, $E21, FALSE))</f>
        <v/>
      </c>
      <c r="L21" t="str">
        <f>IF(ISBLANK(HLOOKUP(L$1, q_preprocess!$1:$1048576, $E21, FALSE)), "", HLOOKUP(L$1, q_preprocess!$1:$1048576, $E21, FALSE))</f>
        <v/>
      </c>
      <c r="M21" t="str">
        <f>IF(ISBLANK(HLOOKUP(M$1, q_preprocess!$1:$1048576, $E21, FALSE)), "", HLOOKUP(M$1, q_preprocess!$1:$1048576, $E21, FALSE))</f>
        <v/>
      </c>
      <c r="N21" t="str">
        <f>IF(ISBLANK(HLOOKUP(N$1, q_preprocess!$1:$1048576, $E21, FALSE)), "", HLOOKUP(N$1, q_preprocess!$1:$1048576, $E21, FALSE))</f>
        <v/>
      </c>
      <c r="O21" t="str">
        <f>IF(ISBLANK(HLOOKUP(O$1, q_preprocess!$1:$1048576, $E21, FALSE)), "", HLOOKUP(O$1, q_preprocess!$1:$1048576, $E21, FALSE))</f>
        <v/>
      </c>
      <c r="P21" t="str">
        <f>IF(ISBLANK(HLOOKUP(P$1, q_preprocess!$1:$1048576, $E21, FALSE)), "", HLOOKUP(P$1, q_preprocess!$1:$1048576, $E21, FALSE))</f>
        <v/>
      </c>
      <c r="Q21" t="str">
        <f>IF(ISBLANK(HLOOKUP(Q$1, q_preprocess!$1:$1048576, $E21, FALSE)), "", HLOOKUP(Q$1, q_preprocess!$1:$1048576, $E21, FALSE))</f>
        <v/>
      </c>
    </row>
    <row r="22" spans="1:17">
      <c r="A22" s="17">
        <v>34759</v>
      </c>
      <c r="B22">
        <v>1995</v>
      </c>
      <c r="C22">
        <v>1</v>
      </c>
      <c r="D22">
        <v>21</v>
      </c>
      <c r="E22">
        <v>22</v>
      </c>
      <c r="F22" t="str">
        <f>IF(ISBLANK(HLOOKUP(F$1, q_preprocess!$1:$1048576, $E22, FALSE)), "", HLOOKUP(F$1, q_preprocess!$1:$1048576, $E22, FALSE))</f>
        <v/>
      </c>
      <c r="G22" t="str">
        <f>IF(ISBLANK(HLOOKUP(G$1, q_preprocess!$1:$1048576, $E22, FALSE)), "", HLOOKUP(G$1, q_preprocess!$1:$1048576, $E22, FALSE))</f>
        <v/>
      </c>
      <c r="H22" t="str">
        <f>IF(ISBLANK(HLOOKUP(H$1, q_preprocess!$1:$1048576, $E22, FALSE)), "", HLOOKUP(H$1, q_preprocess!$1:$1048576, $E22, FALSE))</f>
        <v/>
      </c>
      <c r="I22" t="str">
        <f>IF(ISBLANK(HLOOKUP(I$1, q_preprocess!$1:$1048576, $E22, FALSE)), "", HLOOKUP(I$1, q_preprocess!$1:$1048576, $E22, FALSE))</f>
        <v/>
      </c>
      <c r="J22" t="str">
        <f>IF(ISBLANK(HLOOKUP(J$1, q_preprocess!$1:$1048576, $E22, FALSE)), "", HLOOKUP(J$1, q_preprocess!$1:$1048576, $E22, FALSE))</f>
        <v/>
      </c>
      <c r="K22" t="str">
        <f>IF(ISBLANK(HLOOKUP(K$1, q_preprocess!$1:$1048576, $E22, FALSE)), "", HLOOKUP(K$1, q_preprocess!$1:$1048576, $E22, FALSE))</f>
        <v/>
      </c>
      <c r="L22" t="str">
        <f>IF(ISBLANK(HLOOKUP(L$1, q_preprocess!$1:$1048576, $E22, FALSE)), "", HLOOKUP(L$1, q_preprocess!$1:$1048576, $E22, FALSE))</f>
        <v/>
      </c>
      <c r="M22" t="str">
        <f>IF(ISBLANK(HLOOKUP(M$1, q_preprocess!$1:$1048576, $E22, FALSE)), "", HLOOKUP(M$1, q_preprocess!$1:$1048576, $E22, FALSE))</f>
        <v/>
      </c>
      <c r="N22" t="str">
        <f>IF(ISBLANK(HLOOKUP(N$1, q_preprocess!$1:$1048576, $E22, FALSE)), "", HLOOKUP(N$1, q_preprocess!$1:$1048576, $E22, FALSE))</f>
        <v/>
      </c>
      <c r="O22" t="str">
        <f>IF(ISBLANK(HLOOKUP(O$1, q_preprocess!$1:$1048576, $E22, FALSE)), "", HLOOKUP(O$1, q_preprocess!$1:$1048576, $E22, FALSE))</f>
        <v/>
      </c>
      <c r="P22" t="str">
        <f>IF(ISBLANK(HLOOKUP(P$1, q_preprocess!$1:$1048576, $E22, FALSE)), "", HLOOKUP(P$1, q_preprocess!$1:$1048576, $E22, FALSE))</f>
        <v/>
      </c>
      <c r="Q22" t="str">
        <f>IF(ISBLANK(HLOOKUP(Q$1, q_preprocess!$1:$1048576, $E22, FALSE)), "", HLOOKUP(Q$1, q_preprocess!$1:$1048576, $E22, FALSE))</f>
        <v/>
      </c>
    </row>
    <row r="23" spans="1:17">
      <c r="A23" s="17">
        <v>34851</v>
      </c>
      <c r="B23">
        <v>1995</v>
      </c>
      <c r="C23">
        <v>2</v>
      </c>
      <c r="D23">
        <v>22</v>
      </c>
      <c r="E23">
        <v>23</v>
      </c>
      <c r="F23" t="str">
        <f>IF(ISBLANK(HLOOKUP(F$1, q_preprocess!$1:$1048576, $E23, FALSE)), "", HLOOKUP(F$1, q_preprocess!$1:$1048576, $E23, FALSE))</f>
        <v/>
      </c>
      <c r="G23" t="str">
        <f>IF(ISBLANK(HLOOKUP(G$1, q_preprocess!$1:$1048576, $E23, FALSE)), "", HLOOKUP(G$1, q_preprocess!$1:$1048576, $E23, FALSE))</f>
        <v/>
      </c>
      <c r="H23" t="str">
        <f>IF(ISBLANK(HLOOKUP(H$1, q_preprocess!$1:$1048576, $E23, FALSE)), "", HLOOKUP(H$1, q_preprocess!$1:$1048576, $E23, FALSE))</f>
        <v/>
      </c>
      <c r="I23" t="str">
        <f>IF(ISBLANK(HLOOKUP(I$1, q_preprocess!$1:$1048576, $E23, FALSE)), "", HLOOKUP(I$1, q_preprocess!$1:$1048576, $E23, FALSE))</f>
        <v/>
      </c>
      <c r="J23" t="str">
        <f>IF(ISBLANK(HLOOKUP(J$1, q_preprocess!$1:$1048576, $E23, FALSE)), "", HLOOKUP(J$1, q_preprocess!$1:$1048576, $E23, FALSE))</f>
        <v/>
      </c>
      <c r="K23" t="str">
        <f>IF(ISBLANK(HLOOKUP(K$1, q_preprocess!$1:$1048576, $E23, FALSE)), "", HLOOKUP(K$1, q_preprocess!$1:$1048576, $E23, FALSE))</f>
        <v/>
      </c>
      <c r="L23" t="str">
        <f>IF(ISBLANK(HLOOKUP(L$1, q_preprocess!$1:$1048576, $E23, FALSE)), "", HLOOKUP(L$1, q_preprocess!$1:$1048576, $E23, FALSE))</f>
        <v/>
      </c>
      <c r="M23" t="str">
        <f>IF(ISBLANK(HLOOKUP(M$1, q_preprocess!$1:$1048576, $E23, FALSE)), "", HLOOKUP(M$1, q_preprocess!$1:$1048576, $E23, FALSE))</f>
        <v/>
      </c>
      <c r="N23" t="str">
        <f>IF(ISBLANK(HLOOKUP(N$1, q_preprocess!$1:$1048576, $E23, FALSE)), "", HLOOKUP(N$1, q_preprocess!$1:$1048576, $E23, FALSE))</f>
        <v/>
      </c>
      <c r="O23" t="str">
        <f>IF(ISBLANK(HLOOKUP(O$1, q_preprocess!$1:$1048576, $E23, FALSE)), "", HLOOKUP(O$1, q_preprocess!$1:$1048576, $E23, FALSE))</f>
        <v/>
      </c>
      <c r="P23" t="str">
        <f>IF(ISBLANK(HLOOKUP(P$1, q_preprocess!$1:$1048576, $E23, FALSE)), "", HLOOKUP(P$1, q_preprocess!$1:$1048576, $E23, FALSE))</f>
        <v/>
      </c>
      <c r="Q23" t="str">
        <f>IF(ISBLANK(HLOOKUP(Q$1, q_preprocess!$1:$1048576, $E23, FALSE)), "", HLOOKUP(Q$1, q_preprocess!$1:$1048576, $E23, FALSE))</f>
        <v/>
      </c>
    </row>
    <row r="24" spans="1:17">
      <c r="A24" s="17">
        <v>34943</v>
      </c>
      <c r="B24">
        <v>1995</v>
      </c>
      <c r="C24">
        <v>3</v>
      </c>
      <c r="D24">
        <v>23</v>
      </c>
      <c r="E24">
        <v>24</v>
      </c>
      <c r="F24" t="str">
        <f>IF(ISBLANK(HLOOKUP(F$1, q_preprocess!$1:$1048576, $E24, FALSE)), "", HLOOKUP(F$1, q_preprocess!$1:$1048576, $E24, FALSE))</f>
        <v/>
      </c>
      <c r="G24" t="str">
        <f>IF(ISBLANK(HLOOKUP(G$1, q_preprocess!$1:$1048576, $E24, FALSE)), "", HLOOKUP(G$1, q_preprocess!$1:$1048576, $E24, FALSE))</f>
        <v/>
      </c>
      <c r="H24" t="str">
        <f>IF(ISBLANK(HLOOKUP(H$1, q_preprocess!$1:$1048576, $E24, FALSE)), "", HLOOKUP(H$1, q_preprocess!$1:$1048576, $E24, FALSE))</f>
        <v/>
      </c>
      <c r="I24" t="str">
        <f>IF(ISBLANK(HLOOKUP(I$1, q_preprocess!$1:$1048576, $E24, FALSE)), "", HLOOKUP(I$1, q_preprocess!$1:$1048576, $E24, FALSE))</f>
        <v/>
      </c>
      <c r="J24" t="str">
        <f>IF(ISBLANK(HLOOKUP(J$1, q_preprocess!$1:$1048576, $E24, FALSE)), "", HLOOKUP(J$1, q_preprocess!$1:$1048576, $E24, FALSE))</f>
        <v/>
      </c>
      <c r="K24" t="str">
        <f>IF(ISBLANK(HLOOKUP(K$1, q_preprocess!$1:$1048576, $E24, FALSE)), "", HLOOKUP(K$1, q_preprocess!$1:$1048576, $E24, FALSE))</f>
        <v/>
      </c>
      <c r="L24" t="str">
        <f>IF(ISBLANK(HLOOKUP(L$1, q_preprocess!$1:$1048576, $E24, FALSE)), "", HLOOKUP(L$1, q_preprocess!$1:$1048576, $E24, FALSE))</f>
        <v/>
      </c>
      <c r="M24" t="str">
        <f>IF(ISBLANK(HLOOKUP(M$1, q_preprocess!$1:$1048576, $E24, FALSE)), "", HLOOKUP(M$1, q_preprocess!$1:$1048576, $E24, FALSE))</f>
        <v/>
      </c>
      <c r="N24" t="str">
        <f>IF(ISBLANK(HLOOKUP(N$1, q_preprocess!$1:$1048576, $E24, FALSE)), "", HLOOKUP(N$1, q_preprocess!$1:$1048576, $E24, FALSE))</f>
        <v/>
      </c>
      <c r="O24" t="str">
        <f>IF(ISBLANK(HLOOKUP(O$1, q_preprocess!$1:$1048576, $E24, FALSE)), "", HLOOKUP(O$1, q_preprocess!$1:$1048576, $E24, FALSE))</f>
        <v/>
      </c>
      <c r="P24" t="str">
        <f>IF(ISBLANK(HLOOKUP(P$1, q_preprocess!$1:$1048576, $E24, FALSE)), "", HLOOKUP(P$1, q_preprocess!$1:$1048576, $E24, FALSE))</f>
        <v/>
      </c>
      <c r="Q24" t="str">
        <f>IF(ISBLANK(HLOOKUP(Q$1, q_preprocess!$1:$1048576, $E24, FALSE)), "", HLOOKUP(Q$1, q_preprocess!$1:$1048576, $E24, FALSE))</f>
        <v/>
      </c>
    </row>
    <row r="25" spans="1:17">
      <c r="A25" s="17">
        <v>35034</v>
      </c>
      <c r="B25">
        <v>1995</v>
      </c>
      <c r="C25">
        <v>4</v>
      </c>
      <c r="D25">
        <v>24</v>
      </c>
      <c r="E25">
        <v>25</v>
      </c>
      <c r="F25" t="str">
        <f>IF(ISBLANK(HLOOKUP(F$1, q_preprocess!$1:$1048576, $E25, FALSE)), "", HLOOKUP(F$1, q_preprocess!$1:$1048576, $E25, FALSE))</f>
        <v/>
      </c>
      <c r="G25" t="str">
        <f>IF(ISBLANK(HLOOKUP(G$1, q_preprocess!$1:$1048576, $E25, FALSE)), "", HLOOKUP(G$1, q_preprocess!$1:$1048576, $E25, FALSE))</f>
        <v/>
      </c>
      <c r="H25" t="str">
        <f>IF(ISBLANK(HLOOKUP(H$1, q_preprocess!$1:$1048576, $E25, FALSE)), "", HLOOKUP(H$1, q_preprocess!$1:$1048576, $E25, FALSE))</f>
        <v/>
      </c>
      <c r="I25" t="str">
        <f>IF(ISBLANK(HLOOKUP(I$1, q_preprocess!$1:$1048576, $E25, FALSE)), "", HLOOKUP(I$1, q_preprocess!$1:$1048576, $E25, FALSE))</f>
        <v/>
      </c>
      <c r="J25" t="str">
        <f>IF(ISBLANK(HLOOKUP(J$1, q_preprocess!$1:$1048576, $E25, FALSE)), "", HLOOKUP(J$1, q_preprocess!$1:$1048576, $E25, FALSE))</f>
        <v/>
      </c>
      <c r="K25" t="str">
        <f>IF(ISBLANK(HLOOKUP(K$1, q_preprocess!$1:$1048576, $E25, FALSE)), "", HLOOKUP(K$1, q_preprocess!$1:$1048576, $E25, FALSE))</f>
        <v/>
      </c>
      <c r="L25" t="str">
        <f>IF(ISBLANK(HLOOKUP(L$1, q_preprocess!$1:$1048576, $E25, FALSE)), "", HLOOKUP(L$1, q_preprocess!$1:$1048576, $E25, FALSE))</f>
        <v/>
      </c>
      <c r="M25" t="str">
        <f>IF(ISBLANK(HLOOKUP(M$1, q_preprocess!$1:$1048576, $E25, FALSE)), "", HLOOKUP(M$1, q_preprocess!$1:$1048576, $E25, FALSE))</f>
        <v/>
      </c>
      <c r="N25" t="str">
        <f>IF(ISBLANK(HLOOKUP(N$1, q_preprocess!$1:$1048576, $E25, FALSE)), "", HLOOKUP(N$1, q_preprocess!$1:$1048576, $E25, FALSE))</f>
        <v/>
      </c>
      <c r="O25" t="str">
        <f>IF(ISBLANK(HLOOKUP(O$1, q_preprocess!$1:$1048576, $E25, FALSE)), "", HLOOKUP(O$1, q_preprocess!$1:$1048576, $E25, FALSE))</f>
        <v/>
      </c>
      <c r="P25" t="str">
        <f>IF(ISBLANK(HLOOKUP(P$1, q_preprocess!$1:$1048576, $E25, FALSE)), "", HLOOKUP(P$1, q_preprocess!$1:$1048576, $E25, FALSE))</f>
        <v/>
      </c>
      <c r="Q25" t="str">
        <f>IF(ISBLANK(HLOOKUP(Q$1, q_preprocess!$1:$1048576, $E25, FALSE)), "", HLOOKUP(Q$1, q_preprocess!$1:$1048576, $E25, FALSE))</f>
        <v/>
      </c>
    </row>
    <row r="26" spans="1:17">
      <c r="A26" s="17">
        <v>35125</v>
      </c>
      <c r="B26">
        <v>1996</v>
      </c>
      <c r="C26">
        <v>1</v>
      </c>
      <c r="D26">
        <v>25</v>
      </c>
      <c r="E26">
        <v>26</v>
      </c>
      <c r="F26">
        <f>IF(ISBLANK(HLOOKUP(F$1, q_preprocess!$1:$1048576, $E26, FALSE)), "", HLOOKUP(F$1, q_preprocess!$1:$1048576, $E26, FALSE))</f>
        <v>170919.996543207</v>
      </c>
      <c r="G26">
        <f>IF(ISBLANK(HLOOKUP(G$1, q_preprocess!$1:$1048576, $E26, FALSE)), "", HLOOKUP(G$1, q_preprocess!$1:$1048576, $E26, FALSE))</f>
        <v>108013.037973903</v>
      </c>
      <c r="H26">
        <f>IF(ISBLANK(HLOOKUP(H$1, q_preprocess!$1:$1048576, $E26, FALSE)), "", HLOOKUP(H$1, q_preprocess!$1:$1048576, $E26, FALSE))</f>
        <v>35503.234760082603</v>
      </c>
      <c r="I26">
        <f>IF(ISBLANK(HLOOKUP(I$1, q_preprocess!$1:$1048576, $E26, FALSE)), "", HLOOKUP(I$1, q_preprocess!$1:$1048576, $E26, FALSE))</f>
        <v>28455.201601967561</v>
      </c>
      <c r="J26">
        <f>IF(ISBLANK(HLOOKUP(J$1, q_preprocess!$1:$1048576, $E26, FALSE)), "", HLOOKUP(J$1, q_preprocess!$1:$1048576, $E26, FALSE))</f>
        <v>33266.712107426007</v>
      </c>
      <c r="K26">
        <f>IF(ISBLANK(HLOOKUP(K$1, q_preprocess!$1:$1048576, $E26, FALSE)), "", HLOOKUP(K$1, q_preprocess!$1:$1048576, $E26, FALSE))</f>
        <v>-4811.5105054584456</v>
      </c>
      <c r="L26">
        <f>IF(ISBLANK(HLOOKUP(L$1, q_preprocess!$1:$1048576, $E26, FALSE)), "", HLOOKUP(L$1, q_preprocess!$1:$1048576, $E26, FALSE))</f>
        <v>12645.2471927439</v>
      </c>
      <c r="M26">
        <f>IF(ISBLANK(HLOOKUP(M$1, q_preprocess!$1:$1048576, $E26, FALSE)), "", HLOOKUP(M$1, q_preprocess!$1:$1048576, $E26, FALSE))</f>
        <v>13696.724985490098</v>
      </c>
      <c r="N26">
        <f>IF(ISBLANK(HLOOKUP(N$1, q_preprocess!$1:$1048576, $E26, FALSE)), "", HLOOKUP(N$1, q_preprocess!$1:$1048576, $E26, FALSE))</f>
        <v>9316.4022647905804</v>
      </c>
      <c r="O26">
        <f>IF(ISBLANK(HLOOKUP(O$1, q_preprocess!$1:$1048576, $E26, FALSE)), "", HLOOKUP(O$1, q_preprocess!$1:$1048576, $E26, FALSE))</f>
        <v>34621.239804443649</v>
      </c>
      <c r="P26">
        <f>IF(ISBLANK(HLOOKUP(P$1, q_preprocess!$1:$1048576, $E26, FALSE)), "", HLOOKUP(P$1, q_preprocess!$1:$1048576, $E26, FALSE))</f>
        <v>104688.74944259705</v>
      </c>
      <c r="Q26">
        <f>IF(ISBLANK(HLOOKUP(Q$1, q_preprocess!$1:$1048576, $E26, FALSE)), "", HLOOKUP(Q$1, q_preprocess!$1:$1048576, $E26, FALSE))</f>
        <v>177861.1511968842</v>
      </c>
    </row>
    <row r="27" spans="1:17">
      <c r="A27" s="17">
        <v>35217</v>
      </c>
      <c r="B27">
        <v>1996</v>
      </c>
      <c r="C27">
        <v>2</v>
      </c>
      <c r="D27">
        <v>26</v>
      </c>
      <c r="E27">
        <v>27</v>
      </c>
      <c r="F27">
        <f>IF(ISBLANK(HLOOKUP(F$1, q_preprocess!$1:$1048576, $E27, FALSE)), "", HLOOKUP(F$1, q_preprocess!$1:$1048576, $E27, FALSE))</f>
        <v>176708.74585459201</v>
      </c>
      <c r="G27">
        <f>IF(ISBLANK(HLOOKUP(G$1, q_preprocess!$1:$1048576, $E27, FALSE)), "", HLOOKUP(G$1, q_preprocess!$1:$1048576, $E27, FALSE))</f>
        <v>112161.271676469</v>
      </c>
      <c r="H27">
        <f>IF(ISBLANK(HLOOKUP(H$1, q_preprocess!$1:$1048576, $E27, FALSE)), "", HLOOKUP(H$1, q_preprocess!$1:$1048576, $E27, FALSE))</f>
        <v>36962.558513035998</v>
      </c>
      <c r="I27">
        <f>IF(ISBLANK(HLOOKUP(I$1, q_preprocess!$1:$1048576, $E27, FALSE)), "", HLOOKUP(I$1, q_preprocess!$1:$1048576, $E27, FALSE))</f>
        <v>30069.064439063004</v>
      </c>
      <c r="J27">
        <f>IF(ISBLANK(HLOOKUP(J$1, q_preprocess!$1:$1048576, $E27, FALSE)), "", HLOOKUP(J$1, q_preprocess!$1:$1048576, $E27, FALSE))</f>
        <v>36227.6379790059</v>
      </c>
      <c r="K27">
        <f>IF(ISBLANK(HLOOKUP(K$1, q_preprocess!$1:$1048576, $E27, FALSE)), "", HLOOKUP(K$1, q_preprocess!$1:$1048576, $E27, FALSE))</f>
        <v>-6158.5735399428959</v>
      </c>
      <c r="L27">
        <f>IF(ISBLANK(HLOOKUP(L$1, q_preprocess!$1:$1048576, $E27, FALSE)), "", HLOOKUP(L$1, q_preprocess!$1:$1048576, $E27, FALSE))</f>
        <v>13904.3227550762</v>
      </c>
      <c r="M27">
        <f>IF(ISBLANK(HLOOKUP(M$1, q_preprocess!$1:$1048576, $E27, FALSE)), "", HLOOKUP(M$1, q_preprocess!$1:$1048576, $E27, FALSE))</f>
        <v>16388.4715290522</v>
      </c>
      <c r="N27">
        <f>IF(ISBLANK(HLOOKUP(N$1, q_preprocess!$1:$1048576, $E27, FALSE)), "", HLOOKUP(N$1, q_preprocess!$1:$1048576, $E27, FALSE))</f>
        <v>9332.3862207053699</v>
      </c>
      <c r="O27">
        <f>IF(ISBLANK(HLOOKUP(O$1, q_preprocess!$1:$1048576, $E27, FALSE)), "", HLOOKUP(O$1, q_preprocess!$1:$1048576, $E27, FALSE))</f>
        <v>36629.963228086053</v>
      </c>
      <c r="P27">
        <f>IF(ISBLANK(HLOOKUP(P$1, q_preprocess!$1:$1048576, $E27, FALSE)), "", HLOOKUP(P$1, q_preprocess!$1:$1048576, $E27, FALSE))</f>
        <v>106953.03539990334</v>
      </c>
      <c r="Q27">
        <f>IF(ISBLANK(HLOOKUP(Q$1, q_preprocess!$1:$1048576, $E27, FALSE)), "", HLOOKUP(Q$1, q_preprocess!$1:$1048576, $E27, FALSE))</f>
        <v>177252.01515465393</v>
      </c>
    </row>
    <row r="28" spans="1:17">
      <c r="A28" s="17">
        <v>35309</v>
      </c>
      <c r="B28">
        <v>1996</v>
      </c>
      <c r="C28">
        <v>3</v>
      </c>
      <c r="D28">
        <v>27</v>
      </c>
      <c r="E28">
        <v>28</v>
      </c>
      <c r="F28">
        <f>IF(ISBLANK(HLOOKUP(F$1, q_preprocess!$1:$1048576, $E28, FALSE)), "", HLOOKUP(F$1, q_preprocess!$1:$1048576, $E28, FALSE))</f>
        <v>189844.25841787099</v>
      </c>
      <c r="G28">
        <f>IF(ISBLANK(HLOOKUP(G$1, q_preprocess!$1:$1048576, $E28, FALSE)), "", HLOOKUP(G$1, q_preprocess!$1:$1048576, $E28, FALSE))</f>
        <v>117771.275187194</v>
      </c>
      <c r="H28">
        <f>IF(ISBLANK(HLOOKUP(H$1, q_preprocess!$1:$1048576, $E28, FALSE)), "", HLOOKUP(H$1, q_preprocess!$1:$1048576, $E28, FALSE))</f>
        <v>38783.503280709097</v>
      </c>
      <c r="I28">
        <f>IF(ISBLANK(HLOOKUP(I$1, q_preprocess!$1:$1048576, $E28, FALSE)), "", HLOOKUP(I$1, q_preprocess!$1:$1048576, $E28, FALSE))</f>
        <v>38212.904155099095</v>
      </c>
      <c r="J28">
        <f>IF(ISBLANK(HLOOKUP(J$1, q_preprocess!$1:$1048576, $E28, FALSE)), "", HLOOKUP(J$1, q_preprocess!$1:$1048576, $E28, FALSE))</f>
        <v>37688.094521307903</v>
      </c>
      <c r="K28">
        <f>IF(ISBLANK(HLOOKUP(K$1, q_preprocess!$1:$1048576, $E28, FALSE)), "", HLOOKUP(K$1, q_preprocess!$1:$1048576, $E28, FALSE))</f>
        <v>524.80963379119567</v>
      </c>
      <c r="L28">
        <f>IF(ISBLANK(HLOOKUP(L$1, q_preprocess!$1:$1048576, $E28, FALSE)), "", HLOOKUP(L$1, q_preprocess!$1:$1048576, $E28, FALSE))</f>
        <v>14175.0776156669</v>
      </c>
      <c r="M28">
        <f>IF(ISBLANK(HLOOKUP(M$1, q_preprocess!$1:$1048576, $E28, FALSE)), "", HLOOKUP(M$1, q_preprocess!$1:$1048576, $E28, FALSE))</f>
        <v>19098.501820798101</v>
      </c>
      <c r="N28">
        <f>IF(ISBLANK(HLOOKUP(N$1, q_preprocess!$1:$1048576, $E28, FALSE)), "", HLOOKUP(N$1, q_preprocess!$1:$1048576, $E28, FALSE))</f>
        <v>9561.6197748148206</v>
      </c>
      <c r="O28">
        <f>IF(ISBLANK(HLOOKUP(O$1, q_preprocess!$1:$1048576, $E28, FALSE)), "", HLOOKUP(O$1, q_preprocess!$1:$1048576, $E28, FALSE))</f>
        <v>42244.85446902804</v>
      </c>
      <c r="P28">
        <f>IF(ISBLANK(HLOOKUP(P$1, q_preprocess!$1:$1048576, $E28, FALSE)), "", HLOOKUP(P$1, q_preprocess!$1:$1048576, $E28, FALSE))</f>
        <v>112300.61852095915</v>
      </c>
      <c r="Q28">
        <f>IF(ISBLANK(HLOOKUP(Q$1, q_preprocess!$1:$1048576, $E28, FALSE)), "", HLOOKUP(Q$1, q_preprocess!$1:$1048576, $E28, FALSE))</f>
        <v>184160.31864429044</v>
      </c>
    </row>
    <row r="29" spans="1:17">
      <c r="A29" s="17">
        <v>35400</v>
      </c>
      <c r="B29">
        <v>1996</v>
      </c>
      <c r="C29">
        <v>4</v>
      </c>
      <c r="D29">
        <v>28</v>
      </c>
      <c r="E29">
        <v>29</v>
      </c>
      <c r="F29">
        <f>IF(ISBLANK(HLOOKUP(F$1, q_preprocess!$1:$1048576, $E29, FALSE)), "", HLOOKUP(F$1, q_preprocess!$1:$1048576, $E29, FALSE))</f>
        <v>184112.94174803601</v>
      </c>
      <c r="G29">
        <f>IF(ISBLANK(HLOOKUP(G$1, q_preprocess!$1:$1048576, $E29, FALSE)), "", HLOOKUP(G$1, q_preprocess!$1:$1048576, $E29, FALSE))</f>
        <v>126373.404086815</v>
      </c>
      <c r="H29">
        <f>IF(ISBLANK(HLOOKUP(H$1, q_preprocess!$1:$1048576, $E29, FALSE)), "", HLOOKUP(H$1, q_preprocess!$1:$1048576, $E29, FALSE))</f>
        <v>33802.566283464403</v>
      </c>
      <c r="I29">
        <f>IF(ISBLANK(HLOOKUP(I$1, q_preprocess!$1:$1048576, $E29, FALSE)), "", HLOOKUP(I$1, q_preprocess!$1:$1048576, $E29, FALSE))</f>
        <v>33038.021838383444</v>
      </c>
      <c r="J29">
        <f>IF(ISBLANK(HLOOKUP(J$1, q_preprocess!$1:$1048576, $E29, FALSE)), "", HLOOKUP(J$1, q_preprocess!$1:$1048576, $E29, FALSE))</f>
        <v>37749.322887873197</v>
      </c>
      <c r="K29">
        <f>IF(ISBLANK(HLOOKUP(K$1, q_preprocess!$1:$1048576, $E29, FALSE)), "", HLOOKUP(K$1, q_preprocess!$1:$1048576, $E29, FALSE))</f>
        <v>-4711.3010494897535</v>
      </c>
      <c r="L29">
        <f>IF(ISBLANK(HLOOKUP(L$1, q_preprocess!$1:$1048576, $E29, FALSE)), "", HLOOKUP(L$1, q_preprocess!$1:$1048576, $E29, FALSE))</f>
        <v>12205.4027742709</v>
      </c>
      <c r="M29">
        <f>IF(ISBLANK(HLOOKUP(M$1, q_preprocess!$1:$1048576, $E29, FALSE)), "", HLOOKUP(M$1, q_preprocess!$1:$1048576, $E29, FALSE))</f>
        <v>21306.453234897701</v>
      </c>
      <c r="N29">
        <f>IF(ISBLANK(HLOOKUP(N$1, q_preprocess!$1:$1048576, $E29, FALSE)), "", HLOOKUP(N$1, q_preprocess!$1:$1048576, $E29, FALSE))</f>
        <v>8216.4229300352308</v>
      </c>
      <c r="O29">
        <f>IF(ISBLANK(HLOOKUP(O$1, q_preprocess!$1:$1048576, $E29, FALSE)), "", HLOOKUP(O$1, q_preprocess!$1:$1048576, $E29, FALSE))</f>
        <v>37779.39130127227</v>
      </c>
      <c r="P29">
        <f>IF(ISBLANK(HLOOKUP(P$1, q_preprocess!$1:$1048576, $E29, FALSE)), "", HLOOKUP(P$1, q_preprocess!$1:$1048576, $E29, FALSE))</f>
        <v>111228.48417097765</v>
      </c>
      <c r="Q29">
        <f>IF(ISBLANK(HLOOKUP(Q$1, q_preprocess!$1:$1048576, $E29, FALSE)), "", HLOOKUP(Q$1, q_preprocess!$1:$1048576, $E29, FALSE))</f>
        <v>182371.46542229294</v>
      </c>
    </row>
    <row r="30" spans="1:17">
      <c r="A30" s="17">
        <v>35490</v>
      </c>
      <c r="B30">
        <v>1997</v>
      </c>
      <c r="C30">
        <v>1</v>
      </c>
      <c r="D30">
        <v>29</v>
      </c>
      <c r="E30">
        <v>30</v>
      </c>
      <c r="F30">
        <f>IF(ISBLANK(HLOOKUP(F$1, q_preprocess!$1:$1048576, $E30, FALSE)), "", HLOOKUP(F$1, q_preprocess!$1:$1048576, $E30, FALSE))</f>
        <v>176732.25349073717</v>
      </c>
      <c r="G30">
        <f>IF(ISBLANK(HLOOKUP(G$1, q_preprocess!$1:$1048576, $E30, FALSE)), "", HLOOKUP(G$1, q_preprocess!$1:$1048576, $E30, FALSE))</f>
        <v>116539.90540644155</v>
      </c>
      <c r="H30">
        <f>IF(ISBLANK(HLOOKUP(H$1, q_preprocess!$1:$1048576, $E30, FALSE)), "", HLOOKUP(H$1, q_preprocess!$1:$1048576, $E30, FALSE))</f>
        <v>35940.992417219866</v>
      </c>
      <c r="I30">
        <f>IF(ISBLANK(HLOOKUP(I$1, q_preprocess!$1:$1048576, $E30, FALSE)), "", HLOOKUP(I$1, q_preprocess!$1:$1048576, $E30, FALSE))</f>
        <v>29136.918724804826</v>
      </c>
      <c r="J30">
        <f>IF(ISBLANK(HLOOKUP(J$1, q_preprocess!$1:$1048576, $E30, FALSE)), "", HLOOKUP(J$1, q_preprocess!$1:$1048576, $E30, FALSE))</f>
        <v>37012.818617867088</v>
      </c>
      <c r="K30">
        <f>IF(ISBLANK(HLOOKUP(K$1, q_preprocess!$1:$1048576, $E30, FALSE)), "", HLOOKUP(K$1, q_preprocess!$1:$1048576, $E30, FALSE))</f>
        <v>-7875.899893062262</v>
      </c>
      <c r="L30">
        <f>IF(ISBLANK(HLOOKUP(L$1, q_preprocess!$1:$1048576, $E30, FALSE)), "", HLOOKUP(L$1, q_preprocess!$1:$1048576, $E30, FALSE))</f>
        <v>12583.746942385224</v>
      </c>
      <c r="M30">
        <f>IF(ISBLANK(HLOOKUP(M$1, q_preprocess!$1:$1048576, $E30, FALSE)), "", HLOOKUP(M$1, q_preprocess!$1:$1048576, $E30, FALSE))</f>
        <v>17469.310000114303</v>
      </c>
      <c r="N30">
        <f>IF(ISBLANK(HLOOKUP(N$1, q_preprocess!$1:$1048576, $E30, FALSE)), "", HLOOKUP(N$1, q_preprocess!$1:$1048576, $E30, FALSE))</f>
        <v>9966.1497152060529</v>
      </c>
      <c r="O30">
        <f>IF(ISBLANK(HLOOKUP(O$1, q_preprocess!$1:$1048576, $E30, FALSE)), "", HLOOKUP(O$1, q_preprocess!$1:$1048576, $E30, FALSE))</f>
        <v>35665.265707165512</v>
      </c>
      <c r="P30">
        <f>IF(ISBLANK(HLOOKUP(P$1, q_preprocess!$1:$1048576, $E30, FALSE)), "", HLOOKUP(P$1, q_preprocess!$1:$1048576, $E30, FALSE))</f>
        <v>106837.54640375816</v>
      </c>
      <c r="Q30">
        <f>IF(ISBLANK(HLOOKUP(Q$1, q_preprocess!$1:$1048576, $E30, FALSE)), "", HLOOKUP(Q$1, q_preprocess!$1:$1048576, $E30, FALSE))</f>
        <v>184078.47286706939</v>
      </c>
    </row>
    <row r="31" spans="1:17">
      <c r="A31" s="17">
        <v>35582</v>
      </c>
      <c r="B31">
        <v>1997</v>
      </c>
      <c r="C31">
        <v>2</v>
      </c>
      <c r="D31">
        <v>30</v>
      </c>
      <c r="E31">
        <v>31</v>
      </c>
      <c r="F31">
        <f>IF(ISBLANK(HLOOKUP(F$1, q_preprocess!$1:$1048576, $E31, FALSE)), "", HLOOKUP(F$1, q_preprocess!$1:$1048576, $E31, FALSE))</f>
        <v>185109.48374554917</v>
      </c>
      <c r="G31">
        <f>IF(ISBLANK(HLOOKUP(G$1, q_preprocess!$1:$1048576, $E31, FALSE)), "", HLOOKUP(G$1, q_preprocess!$1:$1048576, $E31, FALSE))</f>
        <v>118881.65850636293</v>
      </c>
      <c r="H31">
        <f>IF(ISBLANK(HLOOKUP(H$1, q_preprocess!$1:$1048576, $E31, FALSE)), "", HLOOKUP(H$1, q_preprocess!$1:$1048576, $E31, FALSE))</f>
        <v>36670.028920200639</v>
      </c>
      <c r="I31">
        <f>IF(ISBLANK(HLOOKUP(I$1, q_preprocess!$1:$1048576, $E31, FALSE)), "", HLOOKUP(I$1, q_preprocess!$1:$1048576, $E31, FALSE))</f>
        <v>33952.860343713823</v>
      </c>
      <c r="J31">
        <f>IF(ISBLANK(HLOOKUP(J$1, q_preprocess!$1:$1048576, $E31, FALSE)), "", HLOOKUP(J$1, q_preprocess!$1:$1048576, $E31, FALSE))</f>
        <v>40103.562538646569</v>
      </c>
      <c r="K31">
        <f>IF(ISBLANK(HLOOKUP(K$1, q_preprocess!$1:$1048576, $E31, FALSE)), "", HLOOKUP(K$1, q_preprocess!$1:$1048576, $E31, FALSE))</f>
        <v>-6150.7021949327427</v>
      </c>
      <c r="L31">
        <f>IF(ISBLANK(HLOOKUP(L$1, q_preprocess!$1:$1048576, $E31, FALSE)), "", HLOOKUP(L$1, q_preprocess!$1:$1048576, $E31, FALSE))</f>
        <v>15897.837170745315</v>
      </c>
      <c r="M31">
        <f>IF(ISBLANK(HLOOKUP(M$1, q_preprocess!$1:$1048576, $E31, FALSE)), "", HLOOKUP(M$1, q_preprocess!$1:$1048576, $E31, FALSE))</f>
        <v>20292.901195473551</v>
      </c>
      <c r="N31">
        <f>IF(ISBLANK(HLOOKUP(N$1, q_preprocess!$1:$1048576, $E31, FALSE)), "", HLOOKUP(N$1, q_preprocess!$1:$1048576, $E31, FALSE))</f>
        <v>9743.808712078695</v>
      </c>
      <c r="O31">
        <f>IF(ISBLANK(HLOOKUP(O$1, q_preprocess!$1:$1048576, $E31, FALSE)), "", HLOOKUP(O$1, q_preprocess!$1:$1048576, $E31, FALSE))</f>
        <v>39676.15910188714</v>
      </c>
      <c r="P31">
        <f>IF(ISBLANK(HLOOKUP(P$1, q_preprocess!$1:$1048576, $E31, FALSE)), "", HLOOKUP(P$1, q_preprocess!$1:$1048576, $E31, FALSE))</f>
        <v>109473.74746081073</v>
      </c>
      <c r="Q31">
        <f>IF(ISBLANK(HLOOKUP(Q$1, q_preprocess!$1:$1048576, $E31, FALSE)), "", HLOOKUP(Q$1, q_preprocess!$1:$1048576, $E31, FALSE))</f>
        <v>185098.06869167733</v>
      </c>
    </row>
    <row r="32" spans="1:17">
      <c r="A32" s="17">
        <v>35674</v>
      </c>
      <c r="B32">
        <v>1997</v>
      </c>
      <c r="C32">
        <v>3</v>
      </c>
      <c r="D32">
        <v>31</v>
      </c>
      <c r="E32">
        <v>32</v>
      </c>
      <c r="F32">
        <f>IF(ISBLANK(HLOOKUP(F$1, q_preprocess!$1:$1048576, $E32, FALSE)), "", HLOOKUP(F$1, q_preprocess!$1:$1048576, $E32, FALSE))</f>
        <v>193244.89955192051</v>
      </c>
      <c r="G32">
        <f>IF(ISBLANK(HLOOKUP(G$1, q_preprocess!$1:$1048576, $E32, FALSE)), "", HLOOKUP(G$1, q_preprocess!$1:$1048576, $E32, FALSE))</f>
        <v>120195.35516805771</v>
      </c>
      <c r="H32">
        <f>IF(ISBLANK(HLOOKUP(H$1, q_preprocess!$1:$1048576, $E32, FALSE)), "", HLOOKUP(H$1, q_preprocess!$1:$1048576, $E32, FALSE))</f>
        <v>36566.731268837961</v>
      </c>
      <c r="I32">
        <f>IF(ISBLANK(HLOOKUP(I$1, q_preprocess!$1:$1048576, $E32, FALSE)), "", HLOOKUP(I$1, q_preprocess!$1:$1048576, $E32, FALSE))</f>
        <v>41959.988568231274</v>
      </c>
      <c r="J32">
        <f>IF(ISBLANK(HLOOKUP(J$1, q_preprocess!$1:$1048576, $E32, FALSE)), "", HLOOKUP(J$1, q_preprocess!$1:$1048576, $E32, FALSE))</f>
        <v>40895.751614810528</v>
      </c>
      <c r="K32">
        <f>IF(ISBLANK(HLOOKUP(K$1, q_preprocess!$1:$1048576, $E32, FALSE)), "", HLOOKUP(K$1, q_preprocess!$1:$1048576, $E32, FALSE))</f>
        <v>1064.2369534207464</v>
      </c>
      <c r="L32">
        <f>IF(ISBLANK(HLOOKUP(L$1, q_preprocess!$1:$1048576, $E32, FALSE)), "", HLOOKUP(L$1, q_preprocess!$1:$1048576, $E32, FALSE))</f>
        <v>16655.431825602725</v>
      </c>
      <c r="M32">
        <f>IF(ISBLANK(HLOOKUP(M$1, q_preprocess!$1:$1048576, $E32, FALSE)), "", HLOOKUP(M$1, q_preprocess!$1:$1048576, $E32, FALSE))</f>
        <v>22132.607278809133</v>
      </c>
      <c r="N32">
        <f>IF(ISBLANK(HLOOKUP(N$1, q_preprocess!$1:$1048576, $E32, FALSE)), "", HLOOKUP(N$1, q_preprocess!$1:$1048576, $E32, FALSE))</f>
        <v>9702.8717190851585</v>
      </c>
      <c r="O32">
        <f>IF(ISBLANK(HLOOKUP(O$1, q_preprocess!$1:$1048576, $E32, FALSE)), "", HLOOKUP(O$1, q_preprocess!$1:$1048576, $E32, FALSE))</f>
        <v>42084.696478968981</v>
      </c>
      <c r="P32">
        <f>IF(ISBLANK(HLOOKUP(P$1, q_preprocess!$1:$1048576, $E32, FALSE)), "", HLOOKUP(P$1, q_preprocess!$1:$1048576, $E32, FALSE))</f>
        <v>113938.39691089233</v>
      </c>
      <c r="Q32">
        <f>IF(ISBLANK(HLOOKUP(Q$1, q_preprocess!$1:$1048576, $E32, FALSE)), "", HLOOKUP(Q$1, q_preprocess!$1:$1048576, $E32, FALSE))</f>
        <v>187723.37382208684</v>
      </c>
    </row>
    <row r="33" spans="1:17">
      <c r="A33" s="17">
        <v>35765</v>
      </c>
      <c r="B33">
        <v>1997</v>
      </c>
      <c r="C33">
        <v>4</v>
      </c>
      <c r="D33">
        <v>32</v>
      </c>
      <c r="E33">
        <v>33</v>
      </c>
      <c r="F33">
        <f>IF(ISBLANK(HLOOKUP(F$1, q_preprocess!$1:$1048576, $E33, FALSE)), "", HLOOKUP(F$1, q_preprocess!$1:$1048576, $E33, FALSE))</f>
        <v>190996.03717722735</v>
      </c>
      <c r="G33">
        <f>IF(ISBLANK(HLOOKUP(G$1, q_preprocess!$1:$1048576, $E33, FALSE)), "", HLOOKUP(G$1, q_preprocess!$1:$1048576, $E33, FALSE))</f>
        <v>122784.74349405775</v>
      </c>
      <c r="H33">
        <f>IF(ISBLANK(HLOOKUP(H$1, q_preprocess!$1:$1048576, $E33, FALSE)), "", HLOOKUP(H$1, q_preprocess!$1:$1048576, $E33, FALSE))</f>
        <v>37682.084323849944</v>
      </c>
      <c r="I33">
        <f>IF(ISBLANK(HLOOKUP(I$1, q_preprocess!$1:$1048576, $E33, FALSE)), "", HLOOKUP(I$1, q_preprocess!$1:$1048576, $E33, FALSE))</f>
        <v>37787.084823802885</v>
      </c>
      <c r="J33">
        <f>IF(ISBLANK(HLOOKUP(J$1, q_preprocess!$1:$1048576, $E33, FALSE)), "", HLOOKUP(J$1, q_preprocess!$1:$1048576, $E33, FALSE))</f>
        <v>39120.156686616181</v>
      </c>
      <c r="K33">
        <f>IF(ISBLANK(HLOOKUP(K$1, q_preprocess!$1:$1048576, $E33, FALSE)), "", HLOOKUP(K$1, q_preprocess!$1:$1048576, $E33, FALSE))</f>
        <v>-1333.0718628132927</v>
      </c>
      <c r="L33">
        <f>IF(ISBLANK(HLOOKUP(L$1, q_preprocess!$1:$1048576, $E33, FALSE)), "", HLOOKUP(L$1, q_preprocess!$1:$1048576, $E33, FALSE))</f>
        <v>13625.549463940111</v>
      </c>
      <c r="M33">
        <f>IF(ISBLANK(HLOOKUP(M$1, q_preprocess!$1:$1048576, $E33, FALSE)), "", HLOOKUP(M$1, q_preprocess!$1:$1048576, $E33, FALSE))</f>
        <v>20883.424928423363</v>
      </c>
      <c r="N33">
        <f>IF(ISBLANK(HLOOKUP(N$1, q_preprocess!$1:$1048576, $E33, FALSE)), "", HLOOKUP(N$1, q_preprocess!$1:$1048576, $E33, FALSE))</f>
        <v>7310.1613737379612</v>
      </c>
      <c r="O33">
        <f>IF(ISBLANK(HLOOKUP(O$1, q_preprocess!$1:$1048576, $E33, FALSE)), "", HLOOKUP(O$1, q_preprocess!$1:$1048576, $E33, FALSE))</f>
        <v>40231.977455633103</v>
      </c>
      <c r="P33">
        <f>IF(ISBLANK(HLOOKUP(P$1, q_preprocess!$1:$1048576, $E33, FALSE)), "", HLOOKUP(P$1, q_preprocess!$1:$1048576, $E33, FALSE))</f>
        <v>116468.64362131211</v>
      </c>
      <c r="Q33">
        <f>IF(ISBLANK(HLOOKUP(Q$1, q_preprocess!$1:$1048576, $E33, FALSE)), "", HLOOKUP(Q$1, q_preprocess!$1:$1048576, $E33, FALSE))</f>
        <v>189260.4660438869</v>
      </c>
    </row>
    <row r="34" spans="1:17">
      <c r="A34" s="17">
        <v>35855</v>
      </c>
      <c r="B34">
        <v>1998</v>
      </c>
      <c r="C34">
        <v>1</v>
      </c>
      <c r="D34">
        <v>33</v>
      </c>
      <c r="E34">
        <v>34</v>
      </c>
      <c r="F34">
        <f>IF(ISBLANK(HLOOKUP(F$1, q_preprocess!$1:$1048576, $E34, FALSE)), "", HLOOKUP(F$1, q_preprocess!$1:$1048576, $E34, FALSE))</f>
        <v>178512.96319427097</v>
      </c>
      <c r="G34">
        <f>IF(ISBLANK(HLOOKUP(G$1, q_preprocess!$1:$1048576, $E34, FALSE)), "", HLOOKUP(G$1, q_preprocess!$1:$1048576, $E34, FALSE))</f>
        <v>115955.50725250099</v>
      </c>
      <c r="H34">
        <f>IF(ISBLANK(HLOOKUP(H$1, q_preprocess!$1:$1048576, $E34, FALSE)), "", HLOOKUP(H$1, q_preprocess!$1:$1048576, $E34, FALSE))</f>
        <v>36380.049913217306</v>
      </c>
      <c r="I34">
        <f>IF(ISBLANK(HLOOKUP(I$1, q_preprocess!$1:$1048576, $E34, FALSE)), "", HLOOKUP(I$1, q_preprocess!$1:$1048576, $E34, FALSE))</f>
        <v>31123.964417152631</v>
      </c>
      <c r="J34">
        <f>IF(ISBLANK(HLOOKUP(J$1, q_preprocess!$1:$1048576, $E34, FALSE)), "", HLOOKUP(J$1, q_preprocess!$1:$1048576, $E34, FALSE))</f>
        <v>38304.214440636089</v>
      </c>
      <c r="K34">
        <f>IF(ISBLANK(HLOOKUP(K$1, q_preprocess!$1:$1048576, $E34, FALSE)), "", HLOOKUP(K$1, q_preprocess!$1:$1048576, $E34, FALSE))</f>
        <v>-7180.2500234834588</v>
      </c>
      <c r="L34">
        <f>IF(ISBLANK(HLOOKUP(L$1, q_preprocess!$1:$1048576, $E34, FALSE)), "", HLOOKUP(L$1, q_preprocess!$1:$1048576, $E34, FALSE))</f>
        <v>13895.032790720252</v>
      </c>
      <c r="M34">
        <f>IF(ISBLANK(HLOOKUP(M$1, q_preprocess!$1:$1048576, $E34, FALSE)), "", HLOOKUP(M$1, q_preprocess!$1:$1048576, $E34, FALSE))</f>
        <v>18841.591179320225</v>
      </c>
      <c r="N34">
        <f>IF(ISBLANK(HLOOKUP(N$1, q_preprocess!$1:$1048576, $E34, FALSE)), "", HLOOKUP(N$1, q_preprocess!$1:$1048576, $E34, FALSE))</f>
        <v>9825.1132407004516</v>
      </c>
      <c r="O34">
        <f>IF(ISBLANK(HLOOKUP(O$1, q_preprocess!$1:$1048576, $E34, FALSE)), "", HLOOKUP(O$1, q_preprocess!$1:$1048576, $E34, FALSE))</f>
        <v>35536.841514456784</v>
      </c>
      <c r="P34">
        <f>IF(ISBLANK(HLOOKUP(P$1, q_preprocess!$1:$1048576, $E34, FALSE)), "", HLOOKUP(P$1, q_preprocess!$1:$1048576, $E34, FALSE))</f>
        <v>108429.16172718149</v>
      </c>
      <c r="Q34">
        <f>IF(ISBLANK(HLOOKUP(Q$1, q_preprocess!$1:$1048576, $E34, FALSE)), "", HLOOKUP(Q$1, q_preprocess!$1:$1048576, $E34, FALSE))</f>
        <v>184872.79861251792</v>
      </c>
    </row>
    <row r="35" spans="1:17">
      <c r="A35" s="17">
        <v>35947</v>
      </c>
      <c r="B35">
        <v>1998</v>
      </c>
      <c r="C35">
        <v>2</v>
      </c>
      <c r="D35">
        <v>34</v>
      </c>
      <c r="E35">
        <v>35</v>
      </c>
      <c r="F35">
        <f>IF(ISBLANK(HLOOKUP(F$1, q_preprocess!$1:$1048576, $E35, FALSE)), "", HLOOKUP(F$1, q_preprocess!$1:$1048576, $E35, FALSE))</f>
        <v>187903.99517802551</v>
      </c>
      <c r="G35">
        <f>IF(ISBLANK(HLOOKUP(G$1, q_preprocess!$1:$1048576, $E35, FALSE)), "", HLOOKUP(G$1, q_preprocess!$1:$1048576, $E35, FALSE))</f>
        <v>117598.0909814257</v>
      </c>
      <c r="H35">
        <f>IF(ISBLANK(HLOOKUP(H$1, q_preprocess!$1:$1048576, $E35, FALSE)), "", HLOOKUP(H$1, q_preprocess!$1:$1048576, $E35, FALSE))</f>
        <v>37498.744615598174</v>
      </c>
      <c r="I35">
        <f>IF(ISBLANK(HLOOKUP(I$1, q_preprocess!$1:$1048576, $E35, FALSE)), "", HLOOKUP(I$1, q_preprocess!$1:$1048576, $E35, FALSE))</f>
        <v>35981.248892567572</v>
      </c>
      <c r="J35">
        <f>IF(ISBLANK(HLOOKUP(J$1, q_preprocess!$1:$1048576, $E35, FALSE)), "", HLOOKUP(J$1, q_preprocess!$1:$1048576, $E35, FALSE))</f>
        <v>40965.745888450234</v>
      </c>
      <c r="K35">
        <f>IF(ISBLANK(HLOOKUP(K$1, q_preprocess!$1:$1048576, $E35, FALSE)), "", HLOOKUP(K$1, q_preprocess!$1:$1048576, $E35, FALSE))</f>
        <v>-4984.4969958826587</v>
      </c>
      <c r="L35">
        <f>IF(ISBLANK(HLOOKUP(L$1, q_preprocess!$1:$1048576, $E35, FALSE)), "", HLOOKUP(L$1, q_preprocess!$1:$1048576, $E35, FALSE))</f>
        <v>16662.398513278404</v>
      </c>
      <c r="M35">
        <f>IF(ISBLANK(HLOOKUP(M$1, q_preprocess!$1:$1048576, $E35, FALSE)), "", HLOOKUP(M$1, q_preprocess!$1:$1048576, $E35, FALSE))</f>
        <v>19836.487824844367</v>
      </c>
      <c r="N35">
        <f>IF(ISBLANK(HLOOKUP(N$1, q_preprocess!$1:$1048576, $E35, FALSE)), "", HLOOKUP(N$1, q_preprocess!$1:$1048576, $E35, FALSE))</f>
        <v>11018.403485869696</v>
      </c>
      <c r="O35">
        <f>IF(ISBLANK(HLOOKUP(O$1, q_preprocess!$1:$1048576, $E35, FALSE)), "", HLOOKUP(O$1, q_preprocess!$1:$1048576, $E35, FALSE))</f>
        <v>39458.389212896087</v>
      </c>
      <c r="P35">
        <f>IF(ISBLANK(HLOOKUP(P$1, q_preprocess!$1:$1048576, $E35, FALSE)), "", HLOOKUP(P$1, q_preprocess!$1:$1048576, $E35, FALSE))</f>
        <v>111535.31910013712</v>
      </c>
      <c r="Q35">
        <f>IF(ISBLANK(HLOOKUP(Q$1, q_preprocess!$1:$1048576, $E35, FALSE)), "", HLOOKUP(Q$1, q_preprocess!$1:$1048576, $E35, FALSE))</f>
        <v>188628.69220601625</v>
      </c>
    </row>
    <row r="36" spans="1:17">
      <c r="A36" s="17">
        <v>36039</v>
      </c>
      <c r="B36">
        <v>1998</v>
      </c>
      <c r="C36">
        <v>3</v>
      </c>
      <c r="D36">
        <v>35</v>
      </c>
      <c r="E36">
        <v>36</v>
      </c>
      <c r="F36">
        <f>IF(ISBLANK(HLOOKUP(F$1, q_preprocess!$1:$1048576, $E36, FALSE)), "", HLOOKUP(F$1, q_preprocess!$1:$1048576, $E36, FALSE))</f>
        <v>193932.07783058108</v>
      </c>
      <c r="G36">
        <f>IF(ISBLANK(HLOOKUP(G$1, q_preprocess!$1:$1048576, $E36, FALSE)), "", HLOOKUP(G$1, q_preprocess!$1:$1048576, $E36, FALSE))</f>
        <v>120234.10746196794</v>
      </c>
      <c r="H36">
        <f>IF(ISBLANK(HLOOKUP(H$1, q_preprocess!$1:$1048576, $E36, FALSE)), "", HLOOKUP(H$1, q_preprocess!$1:$1048576, $E36, FALSE))</f>
        <v>38532.6025398528</v>
      </c>
      <c r="I36">
        <f>IF(ISBLANK(HLOOKUP(I$1, q_preprocess!$1:$1048576, $E36, FALSE)), "", HLOOKUP(I$1, q_preprocess!$1:$1048576, $E36, FALSE))</f>
        <v>40203.070828043725</v>
      </c>
      <c r="J36">
        <f>IF(ISBLANK(HLOOKUP(J$1, q_preprocess!$1:$1048576, $E36, FALSE)), "", HLOOKUP(J$1, q_preprocess!$1:$1048576, $E36, FALSE))</f>
        <v>40401.40825041959</v>
      </c>
      <c r="K36">
        <f>IF(ISBLANK(HLOOKUP(K$1, q_preprocess!$1:$1048576, $E36, FALSE)), "", HLOOKUP(K$1, q_preprocess!$1:$1048576, $E36, FALSE))</f>
        <v>-198.33742237586557</v>
      </c>
      <c r="L36">
        <f>IF(ISBLANK(HLOOKUP(L$1, q_preprocess!$1:$1048576, $E36, FALSE)), "", HLOOKUP(L$1, q_preprocess!$1:$1048576, $E36, FALSE))</f>
        <v>16632.922012777504</v>
      </c>
      <c r="M36">
        <f>IF(ISBLANK(HLOOKUP(M$1, q_preprocess!$1:$1048576, $E36, FALSE)), "", HLOOKUP(M$1, q_preprocess!$1:$1048576, $E36, FALSE))</f>
        <v>21670.625012060911</v>
      </c>
      <c r="N36">
        <f>IF(ISBLANK(HLOOKUP(N$1, q_preprocess!$1:$1048576, $E36, FALSE)), "", HLOOKUP(N$1, q_preprocess!$1:$1048576, $E36, FALSE))</f>
        <v>10208.154197828395</v>
      </c>
      <c r="O36">
        <f>IF(ISBLANK(HLOOKUP(O$1, q_preprocess!$1:$1048576, $E36, FALSE)), "", HLOOKUP(O$1, q_preprocess!$1:$1048576, $E36, FALSE))</f>
        <v>40813.117717829235</v>
      </c>
      <c r="P36">
        <f>IF(ISBLANK(HLOOKUP(P$1, q_preprocess!$1:$1048576, $E36, FALSE)), "", HLOOKUP(P$1, q_preprocess!$1:$1048576, $E36, FALSE))</f>
        <v>115934.37890428357</v>
      </c>
      <c r="Q36">
        <f>IF(ISBLANK(HLOOKUP(Q$1, q_preprocess!$1:$1048576, $E36, FALSE)), "", HLOOKUP(Q$1, q_preprocess!$1:$1048576, $E36, FALSE))</f>
        <v>188688.83933286014</v>
      </c>
    </row>
    <row r="37" spans="1:17">
      <c r="A37" s="17">
        <v>36130</v>
      </c>
      <c r="B37">
        <v>1998</v>
      </c>
      <c r="C37">
        <v>4</v>
      </c>
      <c r="D37">
        <v>36</v>
      </c>
      <c r="E37">
        <v>37</v>
      </c>
      <c r="F37">
        <f>IF(ISBLANK(HLOOKUP(F$1, q_preprocess!$1:$1048576, $E37, FALSE)), "", HLOOKUP(F$1, q_preprocess!$1:$1048576, $E37, FALSE))</f>
        <v>188256.12763006359</v>
      </c>
      <c r="G37">
        <f>IF(ISBLANK(HLOOKUP(G$1, q_preprocess!$1:$1048576, $E37, FALSE)), "", HLOOKUP(G$1, q_preprocess!$1:$1048576, $E37, FALSE))</f>
        <v>121169.39958202903</v>
      </c>
      <c r="H37">
        <f>IF(ISBLANK(HLOOKUP(H$1, q_preprocess!$1:$1048576, $E37, FALSE)), "", HLOOKUP(H$1, q_preprocess!$1:$1048576, $E37, FALSE))</f>
        <v>39179.921222926772</v>
      </c>
      <c r="I37">
        <f>IF(ISBLANK(HLOOKUP(I$1, q_preprocess!$1:$1048576, $E37, FALSE)), "", HLOOKUP(I$1, q_preprocess!$1:$1048576, $E37, FALSE))</f>
        <v>33834.176812699341</v>
      </c>
      <c r="J37">
        <f>IF(ISBLANK(HLOOKUP(J$1, q_preprocess!$1:$1048576, $E37, FALSE)), "", HLOOKUP(J$1, q_preprocess!$1:$1048576, $E37, FALSE))</f>
        <v>37203.474093474484</v>
      </c>
      <c r="K37">
        <f>IF(ISBLANK(HLOOKUP(K$1, q_preprocess!$1:$1048576, $E37, FALSE)), "", HLOOKUP(K$1, q_preprocess!$1:$1048576, $E37, FALSE))</f>
        <v>-3369.2972807751466</v>
      </c>
      <c r="L37">
        <f>IF(ISBLANK(HLOOKUP(L$1, q_preprocess!$1:$1048576, $E37, FALSE)), "", HLOOKUP(L$1, q_preprocess!$1:$1048576, $E37, FALSE))</f>
        <v>14456.39944736223</v>
      </c>
      <c r="M37">
        <f>IF(ISBLANK(HLOOKUP(M$1, q_preprocess!$1:$1048576, $E37, FALSE)), "", HLOOKUP(M$1, q_preprocess!$1:$1048576, $E37, FALSE))</f>
        <v>20383.769434953752</v>
      </c>
      <c r="N37">
        <f>IF(ISBLANK(HLOOKUP(N$1, q_preprocess!$1:$1048576, $E37, FALSE)), "", HLOOKUP(N$1, q_preprocess!$1:$1048576, $E37, FALSE))</f>
        <v>6923.1662820095617</v>
      </c>
      <c r="O37">
        <f>IF(ISBLANK(HLOOKUP(O$1, q_preprocess!$1:$1048576, $E37, FALSE)), "", HLOOKUP(O$1, q_preprocess!$1:$1048576, $E37, FALSE))</f>
        <v>38010.986382749819</v>
      </c>
      <c r="P37">
        <f>IF(ISBLANK(HLOOKUP(P$1, q_preprocess!$1:$1048576, $E37, FALSE)), "", HLOOKUP(P$1, q_preprocess!$1:$1048576, $E37, FALSE))</f>
        <v>117140.3294073904</v>
      </c>
      <c r="Q37">
        <f>IF(ISBLANK(HLOOKUP(Q$1, q_preprocess!$1:$1048576, $E37, FALSE)), "", HLOOKUP(Q$1, q_preprocess!$1:$1048576, $E37, FALSE))</f>
        <v>186523.480639224</v>
      </c>
    </row>
    <row r="38" spans="1:17">
      <c r="A38" s="17">
        <v>36220</v>
      </c>
      <c r="B38">
        <v>1999</v>
      </c>
      <c r="C38">
        <v>1</v>
      </c>
      <c r="D38">
        <v>37</v>
      </c>
      <c r="E38">
        <v>38</v>
      </c>
      <c r="F38">
        <f>IF(ISBLANK(HLOOKUP(F$1, q_preprocess!$1:$1048576, $E38, FALSE)), "", HLOOKUP(F$1, q_preprocess!$1:$1048576, $E38, FALSE))</f>
        <v>179883.34900901266</v>
      </c>
      <c r="G38">
        <f>IF(ISBLANK(HLOOKUP(G$1, q_preprocess!$1:$1048576, $E38, FALSE)), "", HLOOKUP(G$1, q_preprocess!$1:$1048576, $E38, FALSE))</f>
        <v>114869.72640829939</v>
      </c>
      <c r="H38">
        <f>IF(ISBLANK(HLOOKUP(H$1, q_preprocess!$1:$1048576, $E38, FALSE)), "", HLOOKUP(H$1, q_preprocess!$1:$1048576, $E38, FALSE))</f>
        <v>36637.385535189576</v>
      </c>
      <c r="I38">
        <f>IF(ISBLANK(HLOOKUP(I$1, q_preprocess!$1:$1048576, $E38, FALSE)), "", HLOOKUP(I$1, q_preprocess!$1:$1048576, $E38, FALSE))</f>
        <v>29970.393080445669</v>
      </c>
      <c r="J38">
        <f>IF(ISBLANK(HLOOKUP(J$1, q_preprocess!$1:$1048576, $E38, FALSE)), "", HLOOKUP(J$1, q_preprocess!$1:$1048576, $E38, FALSE))</f>
        <v>35087.198671985243</v>
      </c>
      <c r="K38">
        <f>IF(ISBLANK(HLOOKUP(K$1, q_preprocess!$1:$1048576, $E38, FALSE)), "", HLOOKUP(K$1, q_preprocess!$1:$1048576, $E38, FALSE))</f>
        <v>-5116.8055915395726</v>
      </c>
      <c r="L38">
        <f>IF(ISBLANK(HLOOKUP(L$1, q_preprocess!$1:$1048576, $E38, FALSE)), "", HLOOKUP(L$1, q_preprocess!$1:$1048576, $E38, FALSE))</f>
        <v>13881.698960459733</v>
      </c>
      <c r="M38">
        <f>IF(ISBLANK(HLOOKUP(M$1, q_preprocess!$1:$1048576, $E38, FALSE)), "", HLOOKUP(M$1, q_preprocess!$1:$1048576, $E38, FALSE))</f>
        <v>15475.854975381715</v>
      </c>
      <c r="N38">
        <f>IF(ISBLANK(HLOOKUP(N$1, q_preprocess!$1:$1048576, $E38, FALSE)), "", HLOOKUP(N$1, q_preprocess!$1:$1048576, $E38, FALSE))</f>
        <v>11061.00707635652</v>
      </c>
      <c r="O38">
        <f>IF(ISBLANK(HLOOKUP(O$1, q_preprocess!$1:$1048576, $E38, FALSE)), "", HLOOKUP(O$1, q_preprocess!$1:$1048576, $E38, FALSE))</f>
        <v>33936.883810372405</v>
      </c>
      <c r="P38">
        <f>IF(ISBLANK(HLOOKUP(P$1, q_preprocess!$1:$1048576, $E38, FALSE)), "", HLOOKUP(P$1, q_preprocess!$1:$1048576, $E38, FALSE))</f>
        <v>111226.96783655114</v>
      </c>
      <c r="Q38">
        <f>IF(ISBLANK(HLOOKUP(Q$1, q_preprocess!$1:$1048576, $E38, FALSE)), "", HLOOKUP(Q$1, q_preprocess!$1:$1048576, $E38, FALSE))</f>
        <v>186740.36883367211</v>
      </c>
    </row>
    <row r="39" spans="1:17">
      <c r="A39" s="17">
        <v>36312</v>
      </c>
      <c r="B39">
        <v>1999</v>
      </c>
      <c r="C39">
        <v>2</v>
      </c>
      <c r="D39">
        <v>38</v>
      </c>
      <c r="E39">
        <v>39</v>
      </c>
      <c r="F39">
        <f>IF(ISBLANK(HLOOKUP(F$1, q_preprocess!$1:$1048576, $E39, FALSE)), "", HLOOKUP(F$1, q_preprocess!$1:$1048576, $E39, FALSE))</f>
        <v>187150.99029363639</v>
      </c>
      <c r="G39">
        <f>IF(ISBLANK(HLOOKUP(G$1, q_preprocess!$1:$1048576, $E39, FALSE)), "", HLOOKUP(G$1, q_preprocess!$1:$1048576, $E39, FALSE))</f>
        <v>116884.01213318919</v>
      </c>
      <c r="H39">
        <f>IF(ISBLANK(HLOOKUP(H$1, q_preprocess!$1:$1048576, $E39, FALSE)), "", HLOOKUP(H$1, q_preprocess!$1:$1048576, $E39, FALSE))</f>
        <v>37869.87914705227</v>
      </c>
      <c r="I39">
        <f>IF(ISBLANK(HLOOKUP(I$1, q_preprocess!$1:$1048576, $E39, FALSE)), "", HLOOKUP(I$1, q_preprocess!$1:$1048576, $E39, FALSE))</f>
        <v>32770.945076243399</v>
      </c>
      <c r="J39">
        <f>IF(ISBLANK(HLOOKUP(J$1, q_preprocess!$1:$1048576, $E39, FALSE)), "", HLOOKUP(J$1, q_preprocess!$1:$1048576, $E39, FALSE))</f>
        <v>36705.129273628037</v>
      </c>
      <c r="K39">
        <f>IF(ISBLANK(HLOOKUP(K$1, q_preprocess!$1:$1048576, $E39, FALSE)), "", HLOOKUP(K$1, q_preprocess!$1:$1048576, $E39, FALSE))</f>
        <v>-3934.1841973846349</v>
      </c>
      <c r="L39">
        <f>IF(ISBLANK(HLOOKUP(L$1, q_preprocess!$1:$1048576, $E39, FALSE)), "", HLOOKUP(L$1, q_preprocess!$1:$1048576, $E39, FALSE))</f>
        <v>16493.773549293655</v>
      </c>
      <c r="M39">
        <f>IF(ISBLANK(HLOOKUP(M$1, q_preprocess!$1:$1048576, $E39, FALSE)), "", HLOOKUP(M$1, q_preprocess!$1:$1048576, $E39, FALSE))</f>
        <v>16867.61961214212</v>
      </c>
      <c r="N39">
        <f>IF(ISBLANK(HLOOKUP(N$1, q_preprocess!$1:$1048576, $E39, FALSE)), "", HLOOKUP(N$1, q_preprocess!$1:$1048576, $E39, FALSE))</f>
        <v>11194.743863777358</v>
      </c>
      <c r="O39">
        <f>IF(ISBLANK(HLOOKUP(O$1, q_preprocess!$1:$1048576, $E39, FALSE)), "", HLOOKUP(O$1, q_preprocess!$1:$1048576, $E39, FALSE))</f>
        <v>37483.768594616078</v>
      </c>
      <c r="P39">
        <f>IF(ISBLANK(HLOOKUP(P$1, q_preprocess!$1:$1048576, $E39, FALSE)), "", HLOOKUP(P$1, q_preprocess!$1:$1048576, $E39, FALSE))</f>
        <v>113382.45460728103</v>
      </c>
      <c r="Q39">
        <f>IF(ISBLANK(HLOOKUP(Q$1, q_preprocess!$1:$1048576, $E39, FALSE)), "", HLOOKUP(Q$1, q_preprocess!$1:$1048576, $E39, FALSE))</f>
        <v>187087.38133169204</v>
      </c>
    </row>
    <row r="40" spans="1:17">
      <c r="A40" s="17">
        <v>36404</v>
      </c>
      <c r="B40">
        <v>1999</v>
      </c>
      <c r="C40">
        <v>3</v>
      </c>
      <c r="D40">
        <v>39</v>
      </c>
      <c r="E40">
        <v>40</v>
      </c>
      <c r="F40">
        <f>IF(ISBLANK(HLOOKUP(F$1, q_preprocess!$1:$1048576, $E40, FALSE)), "", HLOOKUP(F$1, q_preprocess!$1:$1048576, $E40, FALSE))</f>
        <v>192737.0041509259</v>
      </c>
      <c r="G40">
        <f>IF(ISBLANK(HLOOKUP(G$1, q_preprocess!$1:$1048576, $E40, FALSE)), "", HLOOKUP(G$1, q_preprocess!$1:$1048576, $E40, FALSE))</f>
        <v>120090.82970454599</v>
      </c>
      <c r="H40">
        <f>IF(ISBLANK(HLOOKUP(H$1, q_preprocess!$1:$1048576, $E40, FALSE)), "", HLOOKUP(H$1, q_preprocess!$1:$1048576, $E40, FALSE))</f>
        <v>38951.530724124656</v>
      </c>
      <c r="I40">
        <f>IF(ISBLANK(HLOOKUP(I$1, q_preprocess!$1:$1048576, $E40, FALSE)), "", HLOOKUP(I$1, q_preprocess!$1:$1048576, $E40, FALSE))</f>
        <v>34116.909354763266</v>
      </c>
      <c r="J40">
        <f>IF(ISBLANK(HLOOKUP(J$1, q_preprocess!$1:$1048576, $E40, FALSE)), "", HLOOKUP(J$1, q_preprocess!$1:$1048576, $E40, FALSE))</f>
        <v>35816.174289581322</v>
      </c>
      <c r="K40">
        <f>IF(ISBLANK(HLOOKUP(K$1, q_preprocess!$1:$1048576, $E40, FALSE)), "", HLOOKUP(K$1, q_preprocess!$1:$1048576, $E40, FALSE))</f>
        <v>-1699.2649348180603</v>
      </c>
      <c r="L40">
        <f>IF(ISBLANK(HLOOKUP(L$1, q_preprocess!$1:$1048576, $E40, FALSE)), "", HLOOKUP(L$1, q_preprocess!$1:$1048576, $E40, FALSE))</f>
        <v>17180.642489446258</v>
      </c>
      <c r="M40">
        <f>IF(ISBLANK(HLOOKUP(M$1, q_preprocess!$1:$1048576, $E40, FALSE)), "", HLOOKUP(M$1, q_preprocess!$1:$1048576, $E40, FALSE))</f>
        <v>17602.908121954268</v>
      </c>
      <c r="N40">
        <f>IF(ISBLANK(HLOOKUP(N$1, q_preprocess!$1:$1048576, $E40, FALSE)), "", HLOOKUP(N$1, q_preprocess!$1:$1048576, $E40, FALSE))</f>
        <v>10564.235485270206</v>
      </c>
      <c r="O40">
        <f>IF(ISBLANK(HLOOKUP(O$1, q_preprocess!$1:$1048576, $E40, FALSE)), "", HLOOKUP(O$1, q_preprocess!$1:$1048576, $E40, FALSE))</f>
        <v>39191.764979002357</v>
      </c>
      <c r="P40">
        <f>IF(ISBLANK(HLOOKUP(P$1, q_preprocess!$1:$1048576, $E40, FALSE)), "", HLOOKUP(P$1, q_preprocess!$1:$1048576, $E40, FALSE))</f>
        <v>116969.04987780764</v>
      </c>
      <c r="Q40">
        <f>IF(ISBLANK(HLOOKUP(Q$1, q_preprocess!$1:$1048576, $E40, FALSE)), "", HLOOKUP(Q$1, q_preprocess!$1:$1048576, $E40, FALSE))</f>
        <v>187776.12656990389</v>
      </c>
    </row>
    <row r="41" spans="1:17">
      <c r="A41" s="17">
        <v>36495</v>
      </c>
      <c r="B41">
        <v>1999</v>
      </c>
      <c r="C41">
        <v>4</v>
      </c>
      <c r="D41">
        <v>40</v>
      </c>
      <c r="E41">
        <v>41</v>
      </c>
      <c r="F41">
        <f>IF(ISBLANK(HLOOKUP(F$1, q_preprocess!$1:$1048576, $E41, FALSE)), "", HLOOKUP(F$1, q_preprocess!$1:$1048576, $E41, FALSE))</f>
        <v>192336.82516704337</v>
      </c>
      <c r="G41">
        <f>IF(ISBLANK(HLOOKUP(G$1, q_preprocess!$1:$1048576, $E41, FALSE)), "", HLOOKUP(G$1, q_preprocess!$1:$1048576, $E41, FALSE))</f>
        <v>124909.0982402143</v>
      </c>
      <c r="H41">
        <f>IF(ISBLANK(HLOOKUP(H$1, q_preprocess!$1:$1048576, $E41, FALSE)), "", HLOOKUP(H$1, q_preprocess!$1:$1048576, $E41, FALSE))</f>
        <v>40691.697079278267</v>
      </c>
      <c r="I41">
        <f>IF(ISBLANK(HLOOKUP(I$1, q_preprocess!$1:$1048576, $E41, FALSE)), "", HLOOKUP(I$1, q_preprocess!$1:$1048576, $E41, FALSE))</f>
        <v>27727.863592208556</v>
      </c>
      <c r="J41">
        <f>IF(ISBLANK(HLOOKUP(J$1, q_preprocess!$1:$1048576, $E41, FALSE)), "", HLOOKUP(J$1, q_preprocess!$1:$1048576, $E41, FALSE))</f>
        <v>35343.223802462155</v>
      </c>
      <c r="K41">
        <f>IF(ISBLANK(HLOOKUP(K$1, q_preprocess!$1:$1048576, $E41, FALSE)), "", HLOOKUP(K$1, q_preprocess!$1:$1048576, $E41, FALSE))</f>
        <v>-7615.3602102535988</v>
      </c>
      <c r="L41">
        <f>IF(ISBLANK(HLOOKUP(L$1, q_preprocess!$1:$1048576, $E41, FALSE)), "", HLOOKUP(L$1, q_preprocess!$1:$1048576, $E41, FALSE))</f>
        <v>17608.379998084631</v>
      </c>
      <c r="M41">
        <f>IF(ISBLANK(HLOOKUP(M$1, q_preprocess!$1:$1048576, $E41, FALSE)), "", HLOOKUP(M$1, q_preprocess!$1:$1048576, $E41, FALSE))</f>
        <v>18600.213742742399</v>
      </c>
      <c r="N41">
        <f>IF(ISBLANK(HLOOKUP(N$1, q_preprocess!$1:$1048576, $E41, FALSE)), "", HLOOKUP(N$1, q_preprocess!$1:$1048576, $E41, FALSE))</f>
        <v>7632.7991927169733</v>
      </c>
      <c r="O41">
        <f>IF(ISBLANK(HLOOKUP(O$1, q_preprocess!$1:$1048576, $E41, FALSE)), "", HLOOKUP(O$1, q_preprocess!$1:$1048576, $E41, FALSE))</f>
        <v>38674.90885045749</v>
      </c>
      <c r="P41">
        <f>IF(ISBLANK(HLOOKUP(P$1, q_preprocess!$1:$1048576, $E41, FALSE)), "", HLOOKUP(P$1, q_preprocess!$1:$1048576, $E41, FALSE))</f>
        <v>119496.58548818521</v>
      </c>
      <c r="Q41">
        <f>IF(ISBLANK(HLOOKUP(Q$1, q_preprocess!$1:$1048576, $E41, FALSE)), "", HLOOKUP(Q$1, q_preprocess!$1:$1048576, $E41, FALSE))</f>
        <v>190617.20354561848</v>
      </c>
    </row>
    <row r="42" spans="1:17">
      <c r="A42" s="17">
        <v>36586</v>
      </c>
      <c r="B42">
        <v>2000</v>
      </c>
      <c r="C42">
        <v>1</v>
      </c>
      <c r="D42">
        <v>41</v>
      </c>
      <c r="E42">
        <v>42</v>
      </c>
      <c r="F42">
        <f>IF(ISBLANK(HLOOKUP(F$1, q_preprocess!$1:$1048576, $E42, FALSE)), "", HLOOKUP(F$1, q_preprocess!$1:$1048576, $E42, FALSE))</f>
        <v>187799.48444495053</v>
      </c>
      <c r="G42">
        <f>IF(ISBLANK(HLOOKUP(G$1, q_preprocess!$1:$1048576, $E42, FALSE)), "", HLOOKUP(G$1, q_preprocess!$1:$1048576, $E42, FALSE))</f>
        <v>118332.40262410596</v>
      </c>
      <c r="H42">
        <f>IF(ISBLANK(HLOOKUP(H$1, q_preprocess!$1:$1048576, $E42, FALSE)), "", HLOOKUP(H$1, q_preprocess!$1:$1048576, $E42, FALSE))</f>
        <v>37939.688863466057</v>
      </c>
      <c r="I42">
        <f>IF(ISBLANK(HLOOKUP(I$1, q_preprocess!$1:$1048576, $E42, FALSE)), "", HLOOKUP(I$1, q_preprocess!$1:$1048576, $E42, FALSE))</f>
        <v>30880.983551154954</v>
      </c>
      <c r="J42">
        <f>IF(ISBLANK(HLOOKUP(J$1, q_preprocess!$1:$1048576, $E42, FALSE)), "", HLOOKUP(J$1, q_preprocess!$1:$1048576, $E42, FALSE))</f>
        <v>34979.760483953374</v>
      </c>
      <c r="K42">
        <f>IF(ISBLANK(HLOOKUP(K$1, q_preprocess!$1:$1048576, $E42, FALSE)), "", HLOOKUP(K$1, q_preprocess!$1:$1048576, $E42, FALSE))</f>
        <v>-4098.7769327984206</v>
      </c>
      <c r="L42">
        <f>IF(ISBLANK(HLOOKUP(L$1, q_preprocess!$1:$1048576, $E42, FALSE)), "", HLOOKUP(L$1, q_preprocess!$1:$1048576, $E42, FALSE))</f>
        <v>16753.830635624374</v>
      </c>
      <c r="M42">
        <f>IF(ISBLANK(HLOOKUP(M$1, q_preprocess!$1:$1048576, $E42, FALSE)), "", HLOOKUP(M$1, q_preprocess!$1:$1048576, $E42, FALSE))</f>
        <v>16107.42122940081</v>
      </c>
      <c r="N42">
        <f>IF(ISBLANK(HLOOKUP(N$1, q_preprocess!$1:$1048576, $E42, FALSE)), "", HLOOKUP(N$1, q_preprocess!$1:$1048576, $E42, FALSE))</f>
        <v>11742.77093580055</v>
      </c>
      <c r="O42">
        <f>IF(ISBLANK(HLOOKUP(O$1, q_preprocess!$1:$1048576, $E42, FALSE)), "", HLOOKUP(O$1, q_preprocess!$1:$1048576, $E42, FALSE))</f>
        <v>35440.298300247938</v>
      </c>
      <c r="P42">
        <f>IF(ISBLANK(HLOOKUP(P$1, q_preprocess!$1:$1048576, $E42, FALSE)), "", HLOOKUP(P$1, q_preprocess!$1:$1048576, $E42, FALSE))</f>
        <v>114828.20367206386</v>
      </c>
      <c r="Q42">
        <f>IF(ISBLANK(HLOOKUP(Q$1, q_preprocess!$1:$1048576, $E42, FALSE)), "", HLOOKUP(Q$1, q_preprocess!$1:$1048576, $E42, FALSE))</f>
        <v>193548.31227060957</v>
      </c>
    </row>
    <row r="43" spans="1:17">
      <c r="A43" s="17">
        <v>36678</v>
      </c>
      <c r="B43">
        <v>2000</v>
      </c>
      <c r="C43">
        <v>2</v>
      </c>
      <c r="D43">
        <v>42</v>
      </c>
      <c r="E43">
        <v>43</v>
      </c>
      <c r="F43">
        <f>IF(ISBLANK(HLOOKUP(F$1, q_preprocess!$1:$1048576, $E43, FALSE)), "", HLOOKUP(F$1, q_preprocess!$1:$1048576, $E43, FALSE))</f>
        <v>194596.6205991139</v>
      </c>
      <c r="G43">
        <f>IF(ISBLANK(HLOOKUP(G$1, q_preprocess!$1:$1048576, $E43, FALSE)), "", HLOOKUP(G$1, q_preprocess!$1:$1048576, $E43, FALSE))</f>
        <v>121842.08691697371</v>
      </c>
      <c r="H43">
        <f>IF(ISBLANK(HLOOKUP(H$1, q_preprocess!$1:$1048576, $E43, FALSE)), "", HLOOKUP(H$1, q_preprocess!$1:$1048576, $E43, FALSE))</f>
        <v>38367.449022797889</v>
      </c>
      <c r="I43">
        <f>IF(ISBLANK(HLOOKUP(I$1, q_preprocess!$1:$1048576, $E43, FALSE)), "", HLOOKUP(I$1, q_preprocess!$1:$1048576, $E43, FALSE))</f>
        <v>34149.470079048035</v>
      </c>
      <c r="J43">
        <f>IF(ISBLANK(HLOOKUP(J$1, q_preprocess!$1:$1048576, $E43, FALSE)), "", HLOOKUP(J$1, q_preprocess!$1:$1048576, $E43, FALSE))</f>
        <v>38137.383293607912</v>
      </c>
      <c r="K43">
        <f>IF(ISBLANK(HLOOKUP(K$1, q_preprocess!$1:$1048576, $E43, FALSE)), "", HLOOKUP(K$1, q_preprocess!$1:$1048576, $E43, FALSE))</f>
        <v>-3987.9132145598778</v>
      </c>
      <c r="L43">
        <f>IF(ISBLANK(HLOOKUP(L$1, q_preprocess!$1:$1048576, $E43, FALSE)), "", HLOOKUP(L$1, q_preprocess!$1:$1048576, $E43, FALSE))</f>
        <v>18337.905337743803</v>
      </c>
      <c r="M43">
        <f>IF(ISBLANK(HLOOKUP(M$1, q_preprocess!$1:$1048576, $E43, FALSE)), "", HLOOKUP(M$1, q_preprocess!$1:$1048576, $E43, FALSE))</f>
        <v>18100.29075744954</v>
      </c>
      <c r="N43">
        <f>IF(ISBLANK(HLOOKUP(N$1, q_preprocess!$1:$1048576, $E43, FALSE)), "", HLOOKUP(N$1, q_preprocess!$1:$1048576, $E43, FALSE))</f>
        <v>11580.843355552335</v>
      </c>
      <c r="O43">
        <f>IF(ISBLANK(HLOOKUP(O$1, q_preprocess!$1:$1048576, $E43, FALSE)), "", HLOOKUP(O$1, q_preprocess!$1:$1048576, $E43, FALSE))</f>
        <v>38977.423796075716</v>
      </c>
      <c r="P43">
        <f>IF(ISBLANK(HLOOKUP(P$1, q_preprocess!$1:$1048576, $E43, FALSE)), "", HLOOKUP(P$1, q_preprocess!$1:$1048576, $E43, FALSE))</f>
        <v>117146.98181477439</v>
      </c>
      <c r="Q43">
        <f>IF(ISBLANK(HLOOKUP(Q$1, q_preprocess!$1:$1048576, $E43, FALSE)), "", HLOOKUP(Q$1, q_preprocess!$1:$1048576, $E43, FALSE))</f>
        <v>195360.27400811532</v>
      </c>
    </row>
    <row r="44" spans="1:17">
      <c r="A44" s="17">
        <v>36770</v>
      </c>
      <c r="B44">
        <v>2000</v>
      </c>
      <c r="C44">
        <v>3</v>
      </c>
      <c r="D44">
        <v>43</v>
      </c>
      <c r="E44">
        <v>44</v>
      </c>
      <c r="F44">
        <f>IF(ISBLANK(HLOOKUP(F$1, q_preprocess!$1:$1048576, $E44, FALSE)), "", HLOOKUP(F$1, q_preprocess!$1:$1048576, $E44, FALSE))</f>
        <v>201534.65646966337</v>
      </c>
      <c r="G44">
        <f>IF(ISBLANK(HLOOKUP(G$1, q_preprocess!$1:$1048576, $E44, FALSE)), "", HLOOKUP(G$1, q_preprocess!$1:$1048576, $E44, FALSE))</f>
        <v>125793.46721998848</v>
      </c>
      <c r="H44">
        <f>IF(ISBLANK(HLOOKUP(H$1, q_preprocess!$1:$1048576, $E44, FALSE)), "", HLOOKUP(H$1, q_preprocess!$1:$1048576, $E44, FALSE))</f>
        <v>38045.582960721003</v>
      </c>
      <c r="I44">
        <f>IF(ISBLANK(HLOOKUP(I$1, q_preprocess!$1:$1048576, $E44, FALSE)), "", HLOOKUP(I$1, q_preprocess!$1:$1048576, $E44, FALSE))</f>
        <v>38047.222965795168</v>
      </c>
      <c r="J44">
        <f>IF(ISBLANK(HLOOKUP(J$1, q_preprocess!$1:$1048576, $E44, FALSE)), "", HLOOKUP(J$1, q_preprocess!$1:$1048576, $E44, FALSE))</f>
        <v>38249.800256146002</v>
      </c>
      <c r="K44">
        <f>IF(ISBLANK(HLOOKUP(K$1, q_preprocess!$1:$1048576, $E44, FALSE)), "", HLOOKUP(K$1, q_preprocess!$1:$1048576, $E44, FALSE))</f>
        <v>-202.57729035082957</v>
      </c>
      <c r="L44">
        <f>IF(ISBLANK(HLOOKUP(L$1, q_preprocess!$1:$1048576, $E44, FALSE)), "", HLOOKUP(L$1, q_preprocess!$1:$1048576, $E44, FALSE))</f>
        <v>20373.832454253337</v>
      </c>
      <c r="M44">
        <f>IF(ISBLANK(HLOOKUP(M$1, q_preprocess!$1:$1048576, $E44, FALSE)), "", HLOOKUP(M$1, q_preprocess!$1:$1048576, $E44, FALSE))</f>
        <v>20725.449131094621</v>
      </c>
      <c r="N44">
        <f>IF(ISBLANK(HLOOKUP(N$1, q_preprocess!$1:$1048576, $E44, FALSE)), "", HLOOKUP(N$1, q_preprocess!$1:$1048576, $E44, FALSE))</f>
        <v>10722.441283472415</v>
      </c>
      <c r="O44">
        <f>IF(ISBLANK(HLOOKUP(O$1, q_preprocess!$1:$1048576, $E44, FALSE)), "", HLOOKUP(O$1, q_preprocess!$1:$1048576, $E44, FALSE))</f>
        <v>41001.03502267415</v>
      </c>
      <c r="P44">
        <f>IF(ISBLANK(HLOOKUP(P$1, q_preprocess!$1:$1048576, $E44, FALSE)), "", HLOOKUP(P$1, q_preprocess!$1:$1048576, $E44, FALSE))</f>
        <v>121958.37559059537</v>
      </c>
      <c r="Q44">
        <f>IF(ISBLANK(HLOOKUP(Q$1, q_preprocess!$1:$1048576, $E44, FALSE)), "", HLOOKUP(Q$1, q_preprocess!$1:$1048576, $E44, FALSE))</f>
        <v>196829.59863024994</v>
      </c>
    </row>
    <row r="45" spans="1:17">
      <c r="A45" s="17">
        <v>36861</v>
      </c>
      <c r="B45">
        <v>2000</v>
      </c>
      <c r="C45">
        <v>4</v>
      </c>
      <c r="D45">
        <v>44</v>
      </c>
      <c r="E45">
        <v>45</v>
      </c>
      <c r="F45">
        <f>IF(ISBLANK(HLOOKUP(F$1, q_preprocess!$1:$1048576, $E45, FALSE)), "", HLOOKUP(F$1, q_preprocess!$1:$1048576, $E45, FALSE))</f>
        <v>201179.53330751599</v>
      </c>
      <c r="G45">
        <f>IF(ISBLANK(HLOOKUP(G$1, q_preprocess!$1:$1048576, $E45, FALSE)), "", HLOOKUP(G$1, q_preprocess!$1:$1048576, $E45, FALSE))</f>
        <v>130011.43259385839</v>
      </c>
      <c r="H45">
        <f>IF(ISBLANK(HLOOKUP(H$1, q_preprocess!$1:$1048576, $E45, FALSE)), "", HLOOKUP(H$1, q_preprocess!$1:$1048576, $E45, FALSE))</f>
        <v>39564.592759410421</v>
      </c>
      <c r="I45">
        <f>IF(ISBLANK(HLOOKUP(I$1, q_preprocess!$1:$1048576, $E45, FALSE)), "", HLOOKUP(I$1, q_preprocess!$1:$1048576, $E45, FALSE))</f>
        <v>34539.568330725771</v>
      </c>
      <c r="J45">
        <f>IF(ISBLANK(HLOOKUP(J$1, q_preprocess!$1:$1048576, $E45, FALSE)), "", HLOOKUP(J$1, q_preprocess!$1:$1048576, $E45, FALSE))</f>
        <v>38465.322461203767</v>
      </c>
      <c r="K45">
        <f>IF(ISBLANK(HLOOKUP(K$1, q_preprocess!$1:$1048576, $E45, FALSE)), "", HLOOKUP(K$1, q_preprocess!$1:$1048576, $E45, FALSE))</f>
        <v>-3925.7541304779988</v>
      </c>
      <c r="L45">
        <f>IF(ISBLANK(HLOOKUP(L$1, q_preprocess!$1:$1048576, $E45, FALSE)), "", HLOOKUP(L$1, q_preprocess!$1:$1048576, $E45, FALSE))</f>
        <v>18079.438602258182</v>
      </c>
      <c r="M45">
        <f>IF(ISBLANK(HLOOKUP(M$1, q_preprocess!$1:$1048576, $E45, FALSE)), "", HLOOKUP(M$1, q_preprocess!$1:$1048576, $E45, FALSE))</f>
        <v>21015.49897873677</v>
      </c>
      <c r="N45">
        <f>IF(ISBLANK(HLOOKUP(N$1, q_preprocess!$1:$1048576, $E45, FALSE)), "", HLOOKUP(N$1, q_preprocess!$1:$1048576, $E45, FALSE))</f>
        <v>7508.423606169531</v>
      </c>
      <c r="O45">
        <f>IF(ISBLANK(HLOOKUP(O$1, q_preprocess!$1:$1048576, $E45, FALSE)), "", HLOOKUP(O$1, q_preprocess!$1:$1048576, $E45, FALSE))</f>
        <v>40496.94071167014</v>
      </c>
      <c r="P45">
        <f>IF(ISBLANK(HLOOKUP(P$1, q_preprocess!$1:$1048576, $E45, FALSE)), "", HLOOKUP(P$1, q_preprocess!$1:$1048576, $E45, FALSE))</f>
        <v>124929.69351170867</v>
      </c>
      <c r="Q45">
        <f>IF(ISBLANK(HLOOKUP(Q$1, q_preprocess!$1:$1048576, $E45, FALSE)), "", HLOOKUP(Q$1, q_preprocess!$1:$1048576, $E45, FALSE))</f>
        <v>199464.5112467065</v>
      </c>
    </row>
    <row r="46" spans="1:17">
      <c r="A46" s="17">
        <v>36951</v>
      </c>
      <c r="B46">
        <v>2001</v>
      </c>
      <c r="C46">
        <v>1</v>
      </c>
      <c r="D46">
        <v>45</v>
      </c>
      <c r="E46">
        <v>46</v>
      </c>
      <c r="F46">
        <f>IF(ISBLANK(HLOOKUP(F$1, q_preprocess!$1:$1048576, $E46, FALSE)), "", HLOOKUP(F$1, q_preprocess!$1:$1048576, $E46, FALSE))</f>
        <v>194325.68612449596</v>
      </c>
      <c r="G46">
        <f>IF(ISBLANK(HLOOKUP(G$1, q_preprocess!$1:$1048576, $E46, FALSE)), "", HLOOKUP(G$1, q_preprocess!$1:$1048576, $E46, FALSE))</f>
        <v>123094.49687696624</v>
      </c>
      <c r="H46">
        <f>IF(ISBLANK(HLOOKUP(H$1, q_preprocess!$1:$1048576, $E46, FALSE)), "", HLOOKUP(H$1, q_preprocess!$1:$1048576, $E46, FALSE))</f>
        <v>38350.365114830587</v>
      </c>
      <c r="I46">
        <f>IF(ISBLANK(HLOOKUP(I$1, q_preprocess!$1:$1048576, $E46, FALSE)), "", HLOOKUP(I$1, q_preprocess!$1:$1048576, $E46, FALSE))</f>
        <v>34271.705513993351</v>
      </c>
      <c r="J46">
        <f>IF(ISBLANK(HLOOKUP(J$1, q_preprocess!$1:$1048576, $E46, FALSE)), "", HLOOKUP(J$1, q_preprocess!$1:$1048576, $E46, FALSE))</f>
        <v>38563.234830800677</v>
      </c>
      <c r="K46">
        <f>IF(ISBLANK(HLOOKUP(K$1, q_preprocess!$1:$1048576, $E46, FALSE)), "", HLOOKUP(K$1, q_preprocess!$1:$1048576, $E46, FALSE))</f>
        <v>-4291.5293168073258</v>
      </c>
      <c r="L46">
        <f>IF(ISBLANK(HLOOKUP(L$1, q_preprocess!$1:$1048576, $E46, FALSE)), "", HLOOKUP(L$1, q_preprocess!$1:$1048576, $E46, FALSE))</f>
        <v>18627.934807123369</v>
      </c>
      <c r="M46">
        <f>IF(ISBLANK(HLOOKUP(M$1, q_preprocess!$1:$1048576, $E46, FALSE)), "", HLOOKUP(M$1, q_preprocess!$1:$1048576, $E46, FALSE))</f>
        <v>20018.816188417593</v>
      </c>
      <c r="N46">
        <f>IF(ISBLANK(HLOOKUP(N$1, q_preprocess!$1:$1048576, $E46, FALSE)), "", HLOOKUP(N$1, q_preprocess!$1:$1048576, $E46, FALSE))</f>
        <v>12081.863961381994</v>
      </c>
      <c r="O46">
        <f>IF(ISBLANK(HLOOKUP(O$1, q_preprocess!$1:$1048576, $E46, FALSE)), "", HLOOKUP(O$1, q_preprocess!$1:$1048576, $E46, FALSE))</f>
        <v>37035.761327168118</v>
      </c>
      <c r="P46">
        <f>IF(ISBLANK(HLOOKUP(P$1, q_preprocess!$1:$1048576, $E46, FALSE)), "", HLOOKUP(P$1, q_preprocess!$1:$1048576, $E46, FALSE))</f>
        <v>117547.31661896096</v>
      </c>
      <c r="Q46">
        <f>IF(ISBLANK(HLOOKUP(Q$1, q_preprocess!$1:$1048576, $E46, FALSE)), "", HLOOKUP(Q$1, q_preprocess!$1:$1048576, $E46, FALSE))</f>
        <v>200034.88041027976</v>
      </c>
    </row>
    <row r="47" spans="1:17">
      <c r="A47" s="17">
        <v>37043</v>
      </c>
      <c r="B47">
        <v>2001</v>
      </c>
      <c r="C47">
        <v>2</v>
      </c>
      <c r="D47">
        <v>46</v>
      </c>
      <c r="E47">
        <v>47</v>
      </c>
      <c r="F47">
        <f>IF(ISBLANK(HLOOKUP(F$1, q_preprocess!$1:$1048576, $E47, FALSE)), "", HLOOKUP(F$1, q_preprocess!$1:$1048576, $E47, FALSE))</f>
        <v>199123.04578815494</v>
      </c>
      <c r="G47">
        <f>IF(ISBLANK(HLOOKUP(G$1, q_preprocess!$1:$1048576, $E47, FALSE)), "", HLOOKUP(G$1, q_preprocess!$1:$1048576, $E47, FALSE))</f>
        <v>125608.67435478658</v>
      </c>
      <c r="H47">
        <f>IF(ISBLANK(HLOOKUP(H$1, q_preprocess!$1:$1048576, $E47, FALSE)), "", HLOOKUP(H$1, q_preprocess!$1:$1048576, $E47, FALSE))</f>
        <v>39228.970633339974</v>
      </c>
      <c r="I47">
        <f>IF(ISBLANK(HLOOKUP(I$1, q_preprocess!$1:$1048576, $E47, FALSE)), "", HLOOKUP(I$1, q_preprocess!$1:$1048576, $E47, FALSE))</f>
        <v>33834.492123731026</v>
      </c>
      <c r="J47">
        <f>IF(ISBLANK(HLOOKUP(J$1, q_preprocess!$1:$1048576, $E47, FALSE)), "", HLOOKUP(J$1, q_preprocess!$1:$1048576, $E47, FALSE))</f>
        <v>38914.224223369012</v>
      </c>
      <c r="K47">
        <f>IF(ISBLANK(HLOOKUP(K$1, q_preprocess!$1:$1048576, $E47, FALSE)), "", HLOOKUP(K$1, q_preprocess!$1:$1048576, $E47, FALSE))</f>
        <v>-5079.7320996379858</v>
      </c>
      <c r="L47">
        <f>IF(ISBLANK(HLOOKUP(L$1, q_preprocess!$1:$1048576, $E47, FALSE)), "", HLOOKUP(L$1, q_preprocess!$1:$1048576, $E47, FALSE))</f>
        <v>20872.884148106954</v>
      </c>
      <c r="M47">
        <f>IF(ISBLANK(HLOOKUP(M$1, q_preprocess!$1:$1048576, $E47, FALSE)), "", HLOOKUP(M$1, q_preprocess!$1:$1048576, $E47, FALSE))</f>
        <v>20421.975471809608</v>
      </c>
      <c r="N47">
        <f>IF(ISBLANK(HLOOKUP(N$1, q_preprocess!$1:$1048576, $E47, FALSE)), "", HLOOKUP(N$1, q_preprocess!$1:$1048576, $E47, FALSE))</f>
        <v>11932.269569829326</v>
      </c>
      <c r="O47">
        <f>IF(ISBLANK(HLOOKUP(O$1, q_preprocess!$1:$1048576, $E47, FALSE)), "", HLOOKUP(O$1, q_preprocess!$1:$1048576, $E47, FALSE))</f>
        <v>39249.83083298587</v>
      </c>
      <c r="P47">
        <f>IF(ISBLANK(HLOOKUP(P$1, q_preprocess!$1:$1048576, $E47, FALSE)), "", HLOOKUP(P$1, q_preprocess!$1:$1048576, $E47, FALSE))</f>
        <v>120652.44325998474</v>
      </c>
      <c r="Q47">
        <f>IF(ISBLANK(HLOOKUP(Q$1, q_preprocess!$1:$1048576, $E47, FALSE)), "", HLOOKUP(Q$1, q_preprocess!$1:$1048576, $E47, FALSE))</f>
        <v>199739.03659153014</v>
      </c>
    </row>
    <row r="48" spans="1:17">
      <c r="A48" s="17">
        <v>37135</v>
      </c>
      <c r="B48">
        <v>2001</v>
      </c>
      <c r="C48">
        <v>3</v>
      </c>
      <c r="D48">
        <v>47</v>
      </c>
      <c r="E48">
        <v>48</v>
      </c>
      <c r="F48">
        <f>IF(ISBLANK(HLOOKUP(F$1, q_preprocess!$1:$1048576, $E48, FALSE)), "", HLOOKUP(F$1, q_preprocess!$1:$1048576, $E48, FALSE))</f>
        <v>202464.12573687482</v>
      </c>
      <c r="G48">
        <f>IF(ISBLANK(HLOOKUP(G$1, q_preprocess!$1:$1048576, $E48, FALSE)), "", HLOOKUP(G$1, q_preprocess!$1:$1048576, $E48, FALSE))</f>
        <v>123496.89014909706</v>
      </c>
      <c r="H48">
        <f>IF(ISBLANK(HLOOKUP(H$1, q_preprocess!$1:$1048576, $E48, FALSE)), "", HLOOKUP(H$1, q_preprocess!$1:$1048576, $E48, FALSE))</f>
        <v>39376.763303636966</v>
      </c>
      <c r="I48">
        <f>IF(ISBLANK(HLOOKUP(I$1, q_preprocess!$1:$1048576, $E48, FALSE)), "", HLOOKUP(I$1, q_preprocess!$1:$1048576, $E48, FALSE))</f>
        <v>38250.700812818468</v>
      </c>
      <c r="J48">
        <f>IF(ISBLANK(HLOOKUP(J$1, q_preprocess!$1:$1048576, $E48, FALSE)), "", HLOOKUP(J$1, q_preprocess!$1:$1048576, $E48, FALSE))</f>
        <v>38706.352578621125</v>
      </c>
      <c r="K48">
        <f>IF(ISBLANK(HLOOKUP(K$1, q_preprocess!$1:$1048576, $E48, FALSE)), "", HLOOKUP(K$1, q_preprocess!$1:$1048576, $E48, FALSE))</f>
        <v>-455.65176580265688</v>
      </c>
      <c r="L48">
        <f>IF(ISBLANK(HLOOKUP(L$1, q_preprocess!$1:$1048576, $E48, FALSE)), "", HLOOKUP(L$1, q_preprocess!$1:$1048576, $E48, FALSE))</f>
        <v>20987.891010241645</v>
      </c>
      <c r="M48">
        <f>IF(ISBLANK(HLOOKUP(M$1, q_preprocess!$1:$1048576, $E48, FALSE)), "", HLOOKUP(M$1, q_preprocess!$1:$1048576, $E48, FALSE))</f>
        <v>19648.119538919316</v>
      </c>
      <c r="N48">
        <f>IF(ISBLANK(HLOOKUP(N$1, q_preprocess!$1:$1048576, $E48, FALSE)), "", HLOOKUP(N$1, q_preprocess!$1:$1048576, $E48, FALSE))</f>
        <v>11362.277851974372</v>
      </c>
      <c r="O48">
        <f>IF(ISBLANK(HLOOKUP(O$1, q_preprocess!$1:$1048576, $E48, FALSE)), "", HLOOKUP(O$1, q_preprocess!$1:$1048576, $E48, FALSE))</f>
        <v>40403.493635442108</v>
      </c>
      <c r="P48">
        <f>IF(ISBLANK(HLOOKUP(P$1, q_preprocess!$1:$1048576, $E48, FALSE)), "", HLOOKUP(P$1, q_preprocess!$1:$1048576, $E48, FALSE))</f>
        <v>123409.1705081573</v>
      </c>
      <c r="Q48">
        <f>IF(ISBLANK(HLOOKUP(Q$1, q_preprocess!$1:$1048576, $E48, FALSE)), "", HLOOKUP(Q$1, q_preprocess!$1:$1048576, $E48, FALSE))</f>
        <v>197889.72154695407</v>
      </c>
    </row>
    <row r="49" spans="1:17">
      <c r="A49" s="17">
        <v>37226</v>
      </c>
      <c r="B49">
        <v>2001</v>
      </c>
      <c r="C49">
        <v>4</v>
      </c>
      <c r="D49">
        <v>48</v>
      </c>
      <c r="E49">
        <v>49</v>
      </c>
      <c r="F49">
        <f>IF(ISBLANK(HLOOKUP(F$1, q_preprocess!$1:$1048576, $E49, FALSE)), "", HLOOKUP(F$1, q_preprocess!$1:$1048576, $E49, FALSE))</f>
        <v>200109.65693046947</v>
      </c>
      <c r="G49">
        <f>IF(ISBLANK(HLOOKUP(G$1, q_preprocess!$1:$1048576, $E49, FALSE)), "", HLOOKUP(G$1, q_preprocess!$1:$1048576, $E49, FALSE))</f>
        <v>127604.84956785585</v>
      </c>
      <c r="H49">
        <f>IF(ISBLANK(HLOOKUP(H$1, q_preprocess!$1:$1048576, $E49, FALSE)), "", HLOOKUP(H$1, q_preprocess!$1:$1048576, $E49, FALSE))</f>
        <v>40987.573137281688</v>
      </c>
      <c r="I49">
        <f>IF(ISBLANK(HLOOKUP(I$1, q_preprocess!$1:$1048576, $E49, FALSE)), "", HLOOKUP(I$1, q_preprocess!$1:$1048576, $E49, FALSE))</f>
        <v>30062.250217574048</v>
      </c>
      <c r="J49">
        <f>IF(ISBLANK(HLOOKUP(J$1, q_preprocess!$1:$1048576, $E49, FALSE)), "", HLOOKUP(J$1, q_preprocess!$1:$1048576, $E49, FALSE))</f>
        <v>35602.980089169687</v>
      </c>
      <c r="K49">
        <f>IF(ISBLANK(HLOOKUP(K$1, q_preprocess!$1:$1048576, $E49, FALSE)), "", HLOOKUP(K$1, q_preprocess!$1:$1048576, $E49, FALSE))</f>
        <v>-5540.7298715956385</v>
      </c>
      <c r="L49">
        <f>IF(ISBLANK(HLOOKUP(L$1, q_preprocess!$1:$1048576, $E49, FALSE)), "", HLOOKUP(L$1, q_preprocess!$1:$1048576, $E49, FALSE))</f>
        <v>19844.888728781403</v>
      </c>
      <c r="M49">
        <f>IF(ISBLANK(HLOOKUP(M$1, q_preprocess!$1:$1048576, $E49, FALSE)), "", HLOOKUP(M$1, q_preprocess!$1:$1048576, $E49, FALSE))</f>
        <v>18389.904721023533</v>
      </c>
      <c r="N49">
        <f>IF(ISBLANK(HLOOKUP(N$1, q_preprocess!$1:$1048576, $E49, FALSE)), "", HLOOKUP(N$1, q_preprocess!$1:$1048576, $E49, FALSE))</f>
        <v>8339.0421137846479</v>
      </c>
      <c r="O49">
        <f>IF(ISBLANK(HLOOKUP(O$1, q_preprocess!$1:$1048576, $E49, FALSE)), "", HLOOKUP(O$1, q_preprocess!$1:$1048576, $E49, FALSE))</f>
        <v>39441.336267513609</v>
      </c>
      <c r="P49">
        <f>IF(ISBLANK(HLOOKUP(P$1, q_preprocess!$1:$1048576, $E49, FALSE)), "", HLOOKUP(P$1, q_preprocess!$1:$1048576, $E49, FALSE))</f>
        <v>125452.28403527153</v>
      </c>
      <c r="Q49">
        <f>IF(ISBLANK(HLOOKUP(Q$1, q_preprocess!$1:$1048576, $E49, FALSE)), "", HLOOKUP(Q$1, q_preprocess!$1:$1048576, $E49, FALSE))</f>
        <v>198416.2871116343</v>
      </c>
    </row>
    <row r="50" spans="1:17">
      <c r="A50" s="17">
        <v>37316</v>
      </c>
      <c r="B50">
        <v>2002</v>
      </c>
      <c r="C50">
        <v>1</v>
      </c>
      <c r="D50">
        <v>49</v>
      </c>
      <c r="E50">
        <v>50</v>
      </c>
      <c r="F50">
        <f>IF(ISBLANK(HLOOKUP(F$1, q_preprocess!$1:$1048576, $E50, FALSE)), "", HLOOKUP(F$1, q_preprocess!$1:$1048576, $E50, FALSE))</f>
        <v>195252.46249097874</v>
      </c>
      <c r="G50">
        <f>IF(ISBLANK(HLOOKUP(G$1, q_preprocess!$1:$1048576, $E50, FALSE)), "", HLOOKUP(G$1, q_preprocess!$1:$1048576, $E50, FALSE))</f>
        <v>123387.60529473943</v>
      </c>
      <c r="H50">
        <f>IF(ISBLANK(HLOOKUP(H$1, q_preprocess!$1:$1048576, $E50, FALSE)), "", HLOOKUP(H$1, q_preprocess!$1:$1048576, $E50, FALSE))</f>
        <v>39987.649023186568</v>
      </c>
      <c r="I50">
        <f>IF(ISBLANK(HLOOKUP(I$1, q_preprocess!$1:$1048576, $E50, FALSE)), "", HLOOKUP(I$1, q_preprocess!$1:$1048576, $E50, FALSE))</f>
        <v>30399.943653129041</v>
      </c>
      <c r="J50">
        <f>IF(ISBLANK(HLOOKUP(J$1, q_preprocess!$1:$1048576, $E50, FALSE)), "", HLOOKUP(J$1, q_preprocess!$1:$1048576, $E50, FALSE))</f>
        <v>35506.381344495858</v>
      </c>
      <c r="K50">
        <f>IF(ISBLANK(HLOOKUP(K$1, q_preprocess!$1:$1048576, $E50, FALSE)), "", HLOOKUP(K$1, q_preprocess!$1:$1048576, $E50, FALSE))</f>
        <v>-5106.4376913668148</v>
      </c>
      <c r="L50">
        <f>IF(ISBLANK(HLOOKUP(L$1, q_preprocess!$1:$1048576, $E50, FALSE)), "", HLOOKUP(L$1, q_preprocess!$1:$1048576, $E50, FALSE))</f>
        <v>17775.645076604502</v>
      </c>
      <c r="M50">
        <f>IF(ISBLANK(HLOOKUP(M$1, q_preprocess!$1:$1048576, $E50, FALSE)), "", HLOOKUP(M$1, q_preprocess!$1:$1048576, $E50, FALSE))</f>
        <v>16298.380556680824</v>
      </c>
      <c r="N50">
        <f>IF(ISBLANK(HLOOKUP(N$1, q_preprocess!$1:$1048576, $E50, FALSE)), "", HLOOKUP(N$1, q_preprocess!$1:$1048576, $E50, FALSE))</f>
        <v>12651.486702618926</v>
      </c>
      <c r="O50">
        <f>IF(ISBLANK(HLOOKUP(O$1, q_preprocess!$1:$1048576, $E50, FALSE)), "", HLOOKUP(O$1, q_preprocess!$1:$1048576, $E50, FALSE))</f>
        <v>36505.680130522975</v>
      </c>
      <c r="P50">
        <f>IF(ISBLANK(HLOOKUP(P$1, q_preprocess!$1:$1048576, $E50, FALSE)), "", HLOOKUP(P$1, q_preprocess!$1:$1048576, $E50, FALSE))</f>
        <v>120436.26044639696</v>
      </c>
      <c r="Q50">
        <f>IF(ISBLANK(HLOOKUP(Q$1, q_preprocess!$1:$1048576, $E50, FALSE)), "", HLOOKUP(Q$1, q_preprocess!$1:$1048576, $E50, FALSE))</f>
        <v>202013.9275801201</v>
      </c>
    </row>
    <row r="51" spans="1:17">
      <c r="A51" s="17">
        <v>37408</v>
      </c>
      <c r="B51">
        <v>2002</v>
      </c>
      <c r="C51">
        <v>2</v>
      </c>
      <c r="D51">
        <v>50</v>
      </c>
      <c r="E51">
        <v>51</v>
      </c>
      <c r="F51">
        <f>IF(ISBLANK(HLOOKUP(F$1, q_preprocess!$1:$1048576, $E51, FALSE)), "", HLOOKUP(F$1, q_preprocess!$1:$1048576, $E51, FALSE))</f>
        <v>203699.29666333302</v>
      </c>
      <c r="G51">
        <f>IF(ISBLANK(HLOOKUP(G$1, q_preprocess!$1:$1048576, $E51, FALSE)), "", HLOOKUP(G$1, q_preprocess!$1:$1048576, $E51, FALSE))</f>
        <v>126482.08786813667</v>
      </c>
      <c r="H51">
        <f>IF(ISBLANK(HLOOKUP(H$1, q_preprocess!$1:$1048576, $E51, FALSE)), "", HLOOKUP(H$1, q_preprocess!$1:$1048576, $E51, FALSE))</f>
        <v>40846.066466891702</v>
      </c>
      <c r="I51">
        <f>IF(ISBLANK(HLOOKUP(I$1, q_preprocess!$1:$1048576, $E51, FALSE)), "", HLOOKUP(I$1, q_preprocess!$1:$1048576, $E51, FALSE))</f>
        <v>34855.168245297129</v>
      </c>
      <c r="J51">
        <f>IF(ISBLANK(HLOOKUP(J$1, q_preprocess!$1:$1048576, $E51, FALSE)), "", HLOOKUP(J$1, q_preprocess!$1:$1048576, $E51, FALSE))</f>
        <v>37249.832091813376</v>
      </c>
      <c r="K51">
        <f>IF(ISBLANK(HLOOKUP(K$1, q_preprocess!$1:$1048576, $E51, FALSE)), "", HLOOKUP(K$1, q_preprocess!$1:$1048576, $E51, FALSE))</f>
        <v>-2394.6638465162505</v>
      </c>
      <c r="L51">
        <f>IF(ISBLANK(HLOOKUP(L$1, q_preprocess!$1:$1048576, $E51, FALSE)), "", HLOOKUP(L$1, q_preprocess!$1:$1048576, $E51, FALSE))</f>
        <v>18561.813271303683</v>
      </c>
      <c r="M51">
        <f>IF(ISBLANK(HLOOKUP(M$1, q_preprocess!$1:$1048576, $E51, FALSE)), "", HLOOKUP(M$1, q_preprocess!$1:$1048576, $E51, FALSE))</f>
        <v>17045.839188296177</v>
      </c>
      <c r="N51">
        <f>IF(ISBLANK(HLOOKUP(N$1, q_preprocess!$1:$1048576, $E51, FALSE)), "", HLOOKUP(N$1, q_preprocess!$1:$1048576, $E51, FALSE))</f>
        <v>12808.582129353577</v>
      </c>
      <c r="O51">
        <f>IF(ISBLANK(HLOOKUP(O$1, q_preprocess!$1:$1048576, $E51, FALSE)), "", HLOOKUP(O$1, q_preprocess!$1:$1048576, $E51, FALSE))</f>
        <v>40238.844366279009</v>
      </c>
      <c r="P51">
        <f>IF(ISBLANK(HLOOKUP(P$1, q_preprocess!$1:$1048576, $E51, FALSE)), "", HLOOKUP(P$1, q_preprocess!$1:$1048576, $E51, FALSE))</f>
        <v>123564.78840219529</v>
      </c>
      <c r="Q51">
        <f>IF(ISBLANK(HLOOKUP(Q$1, q_preprocess!$1:$1048576, $E51, FALSE)), "", HLOOKUP(Q$1, q_preprocess!$1:$1048576, $E51, FALSE))</f>
        <v>203146.85905267505</v>
      </c>
    </row>
    <row r="52" spans="1:17">
      <c r="A52" s="17">
        <v>37500</v>
      </c>
      <c r="B52">
        <v>2002</v>
      </c>
      <c r="C52">
        <v>3</v>
      </c>
      <c r="D52">
        <v>51</v>
      </c>
      <c r="E52">
        <v>52</v>
      </c>
      <c r="F52">
        <f>IF(ISBLANK(HLOOKUP(F$1, q_preprocess!$1:$1048576, $E52, FALSE)), "", HLOOKUP(F$1, q_preprocess!$1:$1048576, $E52, FALSE))</f>
        <v>210916.41382703744</v>
      </c>
      <c r="G52">
        <f>IF(ISBLANK(HLOOKUP(G$1, q_preprocess!$1:$1048576, $E52, FALSE)), "", HLOOKUP(G$1, q_preprocess!$1:$1048576, $E52, FALSE))</f>
        <v>126844.86020854811</v>
      </c>
      <c r="H52">
        <f>IF(ISBLANK(HLOOKUP(H$1, q_preprocess!$1:$1048576, $E52, FALSE)), "", HLOOKUP(H$1, q_preprocess!$1:$1048576, $E52, FALSE))</f>
        <v>41022.572001282009</v>
      </c>
      <c r="I52">
        <f>IF(ISBLANK(HLOOKUP(I$1, q_preprocess!$1:$1048576, $E52, FALSE)), "", HLOOKUP(I$1, q_preprocess!$1:$1048576, $E52, FALSE))</f>
        <v>35789.857433865669</v>
      </c>
      <c r="J52">
        <f>IF(ISBLANK(HLOOKUP(J$1, q_preprocess!$1:$1048576, $E52, FALSE)), "", HLOOKUP(J$1, q_preprocess!$1:$1048576, $E52, FALSE))</f>
        <v>38531.544380136831</v>
      </c>
      <c r="K52">
        <f>IF(ISBLANK(HLOOKUP(K$1, q_preprocess!$1:$1048576, $E52, FALSE)), "", HLOOKUP(K$1, q_preprocess!$1:$1048576, $E52, FALSE))</f>
        <v>-2741.686946271162</v>
      </c>
      <c r="L52">
        <f>IF(ISBLANK(HLOOKUP(L$1, q_preprocess!$1:$1048576, $E52, FALSE)), "", HLOOKUP(L$1, q_preprocess!$1:$1048576, $E52, FALSE))</f>
        <v>25214.909284041554</v>
      </c>
      <c r="M52">
        <f>IF(ISBLANK(HLOOKUP(M$1, q_preprocess!$1:$1048576, $E52, FALSE)), "", HLOOKUP(M$1, q_preprocess!$1:$1048576, $E52, FALSE))</f>
        <v>17955.785100699897</v>
      </c>
      <c r="N52">
        <f>IF(ISBLANK(HLOOKUP(N$1, q_preprocess!$1:$1048576, $E52, FALSE)), "", HLOOKUP(N$1, q_preprocess!$1:$1048576, $E52, FALSE))</f>
        <v>12689.82565880688</v>
      </c>
      <c r="O52">
        <f>IF(ISBLANK(HLOOKUP(O$1, q_preprocess!$1:$1048576, $E52, FALSE)), "", HLOOKUP(O$1, q_preprocess!$1:$1048576, $E52, FALSE))</f>
        <v>42438.98948103415</v>
      </c>
      <c r="P52">
        <f>IF(ISBLANK(HLOOKUP(P$1, q_preprocess!$1:$1048576, $E52, FALSE)), "", HLOOKUP(P$1, q_preprocess!$1:$1048576, $E52, FALSE))</f>
        <v>127977.88698597765</v>
      </c>
      <c r="Q52">
        <f>IF(ISBLANK(HLOOKUP(Q$1, q_preprocess!$1:$1048576, $E52, FALSE)), "", HLOOKUP(Q$1, q_preprocess!$1:$1048576, $E52, FALSE))</f>
        <v>206389.48090243354</v>
      </c>
    </row>
    <row r="53" spans="1:17">
      <c r="A53" s="17">
        <v>37591</v>
      </c>
      <c r="B53">
        <v>2002</v>
      </c>
      <c r="C53">
        <v>4</v>
      </c>
      <c r="D53">
        <v>52</v>
      </c>
      <c r="E53">
        <v>53</v>
      </c>
      <c r="F53">
        <f>IF(ISBLANK(HLOOKUP(F$1, q_preprocess!$1:$1048576, $E53, FALSE)), "", HLOOKUP(F$1, q_preprocess!$1:$1048576, $E53, FALSE))</f>
        <v>210460.58545317515</v>
      </c>
      <c r="G53">
        <f>IF(ISBLANK(HLOOKUP(G$1, q_preprocess!$1:$1048576, $E53, FALSE)), "", HLOOKUP(G$1, q_preprocess!$1:$1048576, $E53, FALSE))</f>
        <v>129682.01995413849</v>
      </c>
      <c r="H53">
        <f>IF(ISBLANK(HLOOKUP(H$1, q_preprocess!$1:$1048576, $E53, FALSE)), "", HLOOKUP(H$1, q_preprocess!$1:$1048576, $E53, FALSE))</f>
        <v>42115.026329617627</v>
      </c>
      <c r="I53">
        <f>IF(ISBLANK(HLOOKUP(I$1, q_preprocess!$1:$1048576, $E53, FALSE)), "", HLOOKUP(I$1, q_preprocess!$1:$1048576, $E53, FALSE))</f>
        <v>31414.667882373848</v>
      </c>
      <c r="J53">
        <f>IF(ISBLANK(HLOOKUP(J$1, q_preprocess!$1:$1048576, $E53, FALSE)), "", HLOOKUP(J$1, q_preprocess!$1:$1048576, $E53, FALSE))</f>
        <v>38307.574449447478</v>
      </c>
      <c r="K53">
        <f>IF(ISBLANK(HLOOKUP(K$1, q_preprocess!$1:$1048576, $E53, FALSE)), "", HLOOKUP(K$1, q_preprocess!$1:$1048576, $E53, FALSE))</f>
        <v>-6892.9065670736309</v>
      </c>
      <c r="L53">
        <f>IF(ISBLANK(HLOOKUP(L$1, q_preprocess!$1:$1048576, $E53, FALSE)), "", HLOOKUP(L$1, q_preprocess!$1:$1048576, $E53, FALSE))</f>
        <v>23984.295220515371</v>
      </c>
      <c r="M53">
        <f>IF(ISBLANK(HLOOKUP(M$1, q_preprocess!$1:$1048576, $E53, FALSE)), "", HLOOKUP(M$1, q_preprocess!$1:$1048576, $E53, FALSE))</f>
        <v>16735.423933470185</v>
      </c>
      <c r="N53">
        <f>IF(ISBLANK(HLOOKUP(N$1, q_preprocess!$1:$1048576, $E53, FALSE)), "", HLOOKUP(N$1, q_preprocess!$1:$1048576, $E53, FALSE))</f>
        <v>9071.6130722821908</v>
      </c>
      <c r="O53">
        <f>IF(ISBLANK(HLOOKUP(O$1, q_preprocess!$1:$1048576, $E53, FALSE)), "", HLOOKUP(O$1, q_preprocess!$1:$1048576, $E53, FALSE))</f>
        <v>42811.289713732702</v>
      </c>
      <c r="P53">
        <f>IF(ISBLANK(HLOOKUP(P$1, q_preprocess!$1:$1048576, $E53, FALSE)), "", HLOOKUP(P$1, q_preprocess!$1:$1048576, $E53, FALSE))</f>
        <v>130472.36625643687</v>
      </c>
      <c r="Q53">
        <f>IF(ISBLANK(HLOOKUP(Q$1, q_preprocess!$1:$1048576, $E53, FALSE)), "", HLOOKUP(Q$1, q_preprocess!$1:$1048576, $E53, FALSE))</f>
        <v>208837.46213451095</v>
      </c>
    </row>
    <row r="54" spans="1:17">
      <c r="A54" s="17">
        <v>37681</v>
      </c>
      <c r="B54">
        <v>2003</v>
      </c>
      <c r="C54">
        <v>1</v>
      </c>
      <c r="D54">
        <v>53</v>
      </c>
      <c r="E54">
        <v>54</v>
      </c>
      <c r="F54">
        <f>IF(ISBLANK(HLOOKUP(F$1, q_preprocess!$1:$1048576, $E54, FALSE)), "", HLOOKUP(F$1, q_preprocess!$1:$1048576, $E54, FALSE))</f>
        <v>200459.90110239715</v>
      </c>
      <c r="G54">
        <f>IF(ISBLANK(HLOOKUP(G$1, q_preprocess!$1:$1048576, $E54, FALSE)), "", HLOOKUP(G$1, q_preprocess!$1:$1048576, $E54, FALSE))</f>
        <v>123366.26157549255</v>
      </c>
      <c r="H54">
        <f>IF(ISBLANK(HLOOKUP(H$1, q_preprocess!$1:$1048576, $E54, FALSE)), "", HLOOKUP(H$1, q_preprocess!$1:$1048576, $E54, FALSE))</f>
        <v>39687.55046874252</v>
      </c>
      <c r="I54">
        <f>IF(ISBLANK(HLOOKUP(I$1, q_preprocess!$1:$1048576, $E54, FALSE)), "", HLOOKUP(I$1, q_preprocess!$1:$1048576, $E54, FALSE))</f>
        <v>32565.538026916525</v>
      </c>
      <c r="J54">
        <f>IF(ISBLANK(HLOOKUP(J$1, q_preprocess!$1:$1048576, $E54, FALSE)), "", HLOOKUP(J$1, q_preprocess!$1:$1048576, $E54, FALSE))</f>
        <v>36614.936698125697</v>
      </c>
      <c r="K54">
        <f>IF(ISBLANK(HLOOKUP(K$1, q_preprocess!$1:$1048576, $E54, FALSE)), "", HLOOKUP(K$1, q_preprocess!$1:$1048576, $E54, FALSE))</f>
        <v>-4049.3986712091737</v>
      </c>
      <c r="L54">
        <f>IF(ISBLANK(HLOOKUP(L$1, q_preprocess!$1:$1048576, $E54, FALSE)), "", HLOOKUP(L$1, q_preprocess!$1:$1048576, $E54, FALSE))</f>
        <v>20382.371856671911</v>
      </c>
      <c r="M54">
        <f>IF(ISBLANK(HLOOKUP(M$1, q_preprocess!$1:$1048576, $E54, FALSE)), "", HLOOKUP(M$1, q_preprocess!$1:$1048576, $E54, FALSE))</f>
        <v>15541.820825426343</v>
      </c>
      <c r="N54">
        <f>IF(ISBLANK(HLOOKUP(N$1, q_preprocess!$1:$1048576, $E54, FALSE)), "", HLOOKUP(N$1, q_preprocess!$1:$1048576, $E54, FALSE))</f>
        <v>14596.253704869689</v>
      </c>
      <c r="O54">
        <f>IF(ISBLANK(HLOOKUP(O$1, q_preprocess!$1:$1048576, $E54, FALSE)), "", HLOOKUP(O$1, q_preprocess!$1:$1048576, $E54, FALSE))</f>
        <v>36140.904697156977</v>
      </c>
      <c r="P54">
        <f>IF(ISBLANK(HLOOKUP(P$1, q_preprocess!$1:$1048576, $E54, FALSE)), "", HLOOKUP(P$1, q_preprocess!$1:$1048576, $E54, FALSE))</f>
        <v>122961.09663657985</v>
      </c>
      <c r="Q54">
        <f>IF(ISBLANK(HLOOKUP(Q$1, q_preprocess!$1:$1048576, $E54, FALSE)), "", HLOOKUP(Q$1, q_preprocess!$1:$1048576, $E54, FALSE))</f>
        <v>205973.91556564346</v>
      </c>
    </row>
    <row r="55" spans="1:17">
      <c r="A55" s="17">
        <v>37773</v>
      </c>
      <c r="B55">
        <v>2003</v>
      </c>
      <c r="C55">
        <v>2</v>
      </c>
      <c r="D55">
        <v>54</v>
      </c>
      <c r="E55">
        <v>55</v>
      </c>
      <c r="F55">
        <f>IF(ISBLANK(HLOOKUP(F$1, q_preprocess!$1:$1048576, $E55, FALSE)), "", HLOOKUP(F$1, q_preprocess!$1:$1048576, $E55, FALSE))</f>
        <v>205290.68190466907</v>
      </c>
      <c r="G55">
        <f>IF(ISBLANK(HLOOKUP(G$1, q_preprocess!$1:$1048576, $E55, FALSE)), "", HLOOKUP(G$1, q_preprocess!$1:$1048576, $E55, FALSE))</f>
        <v>123902.20385820596</v>
      </c>
      <c r="H55">
        <f>IF(ISBLANK(HLOOKUP(H$1, q_preprocess!$1:$1048576, $E55, FALSE)), "", HLOOKUP(H$1, q_preprocess!$1:$1048576, $E55, FALSE))</f>
        <v>40949.622723388784</v>
      </c>
      <c r="I55">
        <f>IF(ISBLANK(HLOOKUP(I$1, q_preprocess!$1:$1048576, $E55, FALSE)), "", HLOOKUP(I$1, q_preprocess!$1:$1048576, $E55, FALSE))</f>
        <v>33134.755923013079</v>
      </c>
      <c r="J55">
        <f>IF(ISBLANK(HLOOKUP(J$1, q_preprocess!$1:$1048576, $E55, FALSE)), "", HLOOKUP(J$1, q_preprocess!$1:$1048576, $E55, FALSE))</f>
        <v>34706.904735563287</v>
      </c>
      <c r="K55">
        <f>IF(ISBLANK(HLOOKUP(K$1, q_preprocess!$1:$1048576, $E55, FALSE)), "", HLOOKUP(K$1, q_preprocess!$1:$1048576, $E55, FALSE))</f>
        <v>-1572.1488125502092</v>
      </c>
      <c r="L55">
        <f>IF(ISBLANK(HLOOKUP(L$1, q_preprocess!$1:$1048576, $E55, FALSE)), "", HLOOKUP(L$1, q_preprocess!$1:$1048576, $E55, FALSE))</f>
        <v>23649.483277187013</v>
      </c>
      <c r="M55">
        <f>IF(ISBLANK(HLOOKUP(M$1, q_preprocess!$1:$1048576, $E55, FALSE)), "", HLOOKUP(M$1, q_preprocess!$1:$1048576, $E55, FALSE))</f>
        <v>16345.383877125771</v>
      </c>
      <c r="N55">
        <f>IF(ISBLANK(HLOOKUP(N$1, q_preprocess!$1:$1048576, $E55, FALSE)), "", HLOOKUP(N$1, q_preprocess!$1:$1048576, $E55, FALSE))</f>
        <v>14529.400809607489</v>
      </c>
      <c r="O55">
        <f>IF(ISBLANK(HLOOKUP(O$1, q_preprocess!$1:$1048576, $E55, FALSE)), "", HLOOKUP(O$1, q_preprocess!$1:$1048576, $E55, FALSE))</f>
        <v>39349.875012219607</v>
      </c>
      <c r="P55">
        <f>IF(ISBLANK(HLOOKUP(P$1, q_preprocess!$1:$1048576, $E55, FALSE)), "", HLOOKUP(P$1, q_preprocess!$1:$1048576, $E55, FALSE))</f>
        <v>124630.05712447742</v>
      </c>
      <c r="Q55">
        <f>IF(ISBLANK(HLOOKUP(Q$1, q_preprocess!$1:$1048576, $E55, FALSE)), "", HLOOKUP(Q$1, q_preprocess!$1:$1048576, $E55, FALSE))</f>
        <v>205916.82750019815</v>
      </c>
    </row>
    <row r="56" spans="1:17">
      <c r="A56" s="17">
        <v>37865</v>
      </c>
      <c r="B56">
        <v>2003</v>
      </c>
      <c r="C56">
        <v>3</v>
      </c>
      <c r="D56">
        <v>55</v>
      </c>
      <c r="E56">
        <v>56</v>
      </c>
      <c r="F56">
        <f>IF(ISBLANK(HLOOKUP(F$1, q_preprocess!$1:$1048576, $E56, FALSE)), "", HLOOKUP(F$1, q_preprocess!$1:$1048576, $E56, FALSE))</f>
        <v>212237.13172764442</v>
      </c>
      <c r="G56">
        <f>IF(ISBLANK(HLOOKUP(G$1, q_preprocess!$1:$1048576, $E56, FALSE)), "", HLOOKUP(G$1, q_preprocess!$1:$1048576, $E56, FALSE))</f>
        <v>125916.59428177327</v>
      </c>
      <c r="H56">
        <f>IF(ISBLANK(HLOOKUP(H$1, q_preprocess!$1:$1048576, $E56, FALSE)), "", HLOOKUP(H$1, q_preprocess!$1:$1048576, $E56, FALSE))</f>
        <v>41846.1038698626</v>
      </c>
      <c r="I56">
        <f>IF(ISBLANK(HLOOKUP(I$1, q_preprocess!$1:$1048576, $E56, FALSE)), "", HLOOKUP(I$1, q_preprocess!$1:$1048576, $E56, FALSE))</f>
        <v>36155.770092497114</v>
      </c>
      <c r="J56">
        <f>IF(ISBLANK(HLOOKUP(J$1, q_preprocess!$1:$1048576, $E56, FALSE)), "", HLOOKUP(J$1, q_preprocess!$1:$1048576, $E56, FALSE))</f>
        <v>35878.435995047053</v>
      </c>
      <c r="K56">
        <f>IF(ISBLANK(HLOOKUP(K$1, q_preprocess!$1:$1048576, $E56, FALSE)), "", HLOOKUP(K$1, q_preprocess!$1:$1048576, $E56, FALSE))</f>
        <v>277.33409745006065</v>
      </c>
      <c r="L56">
        <f>IF(ISBLANK(HLOOKUP(L$1, q_preprocess!$1:$1048576, $E56, FALSE)), "", HLOOKUP(L$1, q_preprocess!$1:$1048576, $E56, FALSE))</f>
        <v>25611.170564423501</v>
      </c>
      <c r="M56">
        <f>IF(ISBLANK(HLOOKUP(M$1, q_preprocess!$1:$1048576, $E56, FALSE)), "", HLOOKUP(M$1, q_preprocess!$1:$1048576, $E56, FALSE))</f>
        <v>17292.507080912052</v>
      </c>
      <c r="N56">
        <f>IF(ISBLANK(HLOOKUP(N$1, q_preprocess!$1:$1048576, $E56, FALSE)), "", HLOOKUP(N$1, q_preprocess!$1:$1048576, $E56, FALSE))</f>
        <v>12876.204401284376</v>
      </c>
      <c r="O56">
        <f>IF(ISBLANK(HLOOKUP(O$1, q_preprocess!$1:$1048576, $E56, FALSE)), "", HLOOKUP(O$1, q_preprocess!$1:$1048576, $E56, FALSE))</f>
        <v>43193.603693105877</v>
      </c>
      <c r="P56">
        <f>IF(ISBLANK(HLOOKUP(P$1, q_preprocess!$1:$1048576, $E56, FALSE)), "", HLOOKUP(P$1, q_preprocess!$1:$1048576, $E56, FALSE))</f>
        <v>128693.60306581369</v>
      </c>
      <c r="Q56">
        <f>IF(ISBLANK(HLOOKUP(Q$1, q_preprocess!$1:$1048576, $E56, FALSE)), "", HLOOKUP(Q$1, q_preprocess!$1:$1048576, $E56, FALSE))</f>
        <v>207650.28668348139</v>
      </c>
    </row>
    <row r="57" spans="1:17">
      <c r="A57" s="17">
        <v>37956</v>
      </c>
      <c r="B57">
        <v>2003</v>
      </c>
      <c r="C57">
        <v>4</v>
      </c>
      <c r="D57">
        <v>56</v>
      </c>
      <c r="E57">
        <v>57</v>
      </c>
      <c r="F57">
        <f>IF(ISBLANK(HLOOKUP(F$1, q_preprocess!$1:$1048576, $E57, FALSE)), "", HLOOKUP(F$1, q_preprocess!$1:$1048576, $E57, FALSE))</f>
        <v>211699.59206129215</v>
      </c>
      <c r="G57">
        <f>IF(ISBLANK(HLOOKUP(G$1, q_preprocess!$1:$1048576, $E57, FALSE)), "", HLOOKUP(G$1, q_preprocess!$1:$1048576, $E57, FALSE))</f>
        <v>130446.62489321535</v>
      </c>
      <c r="H57">
        <f>IF(ISBLANK(HLOOKUP(H$1, q_preprocess!$1:$1048576, $E57, FALSE)), "", HLOOKUP(H$1, q_preprocess!$1:$1048576, $E57, FALSE))</f>
        <v>44105.941384130114</v>
      </c>
      <c r="I57">
        <f>IF(ISBLANK(HLOOKUP(I$1, q_preprocess!$1:$1048576, $E57, FALSE)), "", HLOOKUP(I$1, q_preprocess!$1:$1048576, $E57, FALSE))</f>
        <v>30357.489273564261</v>
      </c>
      <c r="J57">
        <f>IF(ISBLANK(HLOOKUP(J$1, q_preprocess!$1:$1048576, $E57, FALSE)), "", HLOOKUP(J$1, q_preprocess!$1:$1048576, $E57, FALSE))</f>
        <v>36434.410322787415</v>
      </c>
      <c r="K57">
        <f>IF(ISBLANK(HLOOKUP(K$1, q_preprocess!$1:$1048576, $E57, FALSE)), "", HLOOKUP(K$1, q_preprocess!$1:$1048576, $E57, FALSE))</f>
        <v>-6076.9210492231541</v>
      </c>
      <c r="L57">
        <f>IF(ISBLANK(HLOOKUP(L$1, q_preprocess!$1:$1048576, $E57, FALSE)), "", HLOOKUP(L$1, q_preprocess!$1:$1048576, $E57, FALSE))</f>
        <v>25316.30410802711</v>
      </c>
      <c r="M57">
        <f>IF(ISBLANK(HLOOKUP(M$1, q_preprocess!$1:$1048576, $E57, FALSE)), "", HLOOKUP(M$1, q_preprocess!$1:$1048576, $E57, FALSE))</f>
        <v>18526.767597644688</v>
      </c>
      <c r="N57">
        <f>IF(ISBLANK(HLOOKUP(N$1, q_preprocess!$1:$1048576, $E57, FALSE)), "", HLOOKUP(N$1, q_preprocess!$1:$1048576, $E57, FALSE))</f>
        <v>9142.0286570229164</v>
      </c>
      <c r="O57">
        <f>IF(ISBLANK(HLOOKUP(O$1, q_preprocess!$1:$1048576, $E57, FALSE)), "", HLOOKUP(O$1, q_preprocess!$1:$1048576, $E57, FALSE))</f>
        <v>42876.56144235903</v>
      </c>
      <c r="P57">
        <f>IF(ISBLANK(HLOOKUP(P$1, q_preprocess!$1:$1048576, $E57, FALSE)), "", HLOOKUP(P$1, q_preprocess!$1:$1048576, $E57, FALSE))</f>
        <v>131601.35312353229</v>
      </c>
      <c r="Q57">
        <f>IF(ISBLANK(HLOOKUP(Q$1, q_preprocess!$1:$1048576, $E57, FALSE)), "", HLOOKUP(Q$1, q_preprocess!$1:$1048576, $E57, FALSE))</f>
        <v>210213.45255538271</v>
      </c>
    </row>
    <row r="58" spans="1:17">
      <c r="A58" s="17">
        <v>38047</v>
      </c>
      <c r="B58">
        <v>2004</v>
      </c>
      <c r="C58">
        <v>1</v>
      </c>
      <c r="D58">
        <v>57</v>
      </c>
      <c r="E58">
        <v>58</v>
      </c>
      <c r="F58">
        <f>IF(ISBLANK(HLOOKUP(F$1, q_preprocess!$1:$1048576, $E58, FALSE)), "", HLOOKUP(F$1, q_preprocess!$1:$1048576, $E58, FALSE))</f>
        <v>208233.90117085038</v>
      </c>
      <c r="G58">
        <f>IF(ISBLANK(HLOOKUP(G$1, q_preprocess!$1:$1048576, $E58, FALSE)), "", HLOOKUP(G$1, q_preprocess!$1:$1048576, $E58, FALSE))</f>
        <v>124484.59515920636</v>
      </c>
      <c r="H58">
        <f>IF(ISBLANK(HLOOKUP(H$1, q_preprocess!$1:$1048576, $E58, FALSE)), "", HLOOKUP(H$1, q_preprocess!$1:$1048576, $E58, FALSE))</f>
        <v>41136.009233644982</v>
      </c>
      <c r="I58">
        <f>IF(ISBLANK(HLOOKUP(I$1, q_preprocess!$1:$1048576, $E58, FALSE)), "", HLOOKUP(I$1, q_preprocess!$1:$1048576, $E58, FALSE))</f>
        <v>35651.563659014755</v>
      </c>
      <c r="J58">
        <f>IF(ISBLANK(HLOOKUP(J$1, q_preprocess!$1:$1048576, $E58, FALSE)), "", HLOOKUP(J$1, q_preprocess!$1:$1048576, $E58, FALSE))</f>
        <v>36948.266620903116</v>
      </c>
      <c r="K58">
        <f>IF(ISBLANK(HLOOKUP(K$1, q_preprocess!$1:$1048576, $E58, FALSE)), "", HLOOKUP(K$1, q_preprocess!$1:$1048576, $E58, FALSE))</f>
        <v>-1296.7029618883607</v>
      </c>
      <c r="L58">
        <f>IF(ISBLANK(HLOOKUP(L$1, q_preprocess!$1:$1048576, $E58, FALSE)), "", HLOOKUP(L$1, q_preprocess!$1:$1048576, $E58, FALSE))</f>
        <v>24101.369803535785</v>
      </c>
      <c r="M58">
        <f>IF(ISBLANK(HLOOKUP(M$1, q_preprocess!$1:$1048576, $E58, FALSE)), "", HLOOKUP(M$1, q_preprocess!$1:$1048576, $E58, FALSE))</f>
        <v>17139.636684551493</v>
      </c>
      <c r="N58">
        <f>IF(ISBLANK(HLOOKUP(N$1, q_preprocess!$1:$1048576, $E58, FALSE)), "", HLOOKUP(N$1, q_preprocess!$1:$1048576, $E58, FALSE))</f>
        <v>14598.083913359513</v>
      </c>
      <c r="O58">
        <f>IF(ISBLANK(HLOOKUP(O$1, q_preprocess!$1:$1048576, $E58, FALSE)), "", HLOOKUP(O$1, q_preprocess!$1:$1048576, $E58, FALSE))</f>
        <v>39118.685102925563</v>
      </c>
      <c r="P58">
        <f>IF(ISBLANK(HLOOKUP(P$1, q_preprocess!$1:$1048576, $E58, FALSE)), "", HLOOKUP(P$1, q_preprocess!$1:$1048576, $E58, FALSE))</f>
        <v>126909.52823455236</v>
      </c>
      <c r="Q58">
        <f>IF(ISBLANK(HLOOKUP(Q$1, q_preprocess!$1:$1048576, $E58, FALSE)), "", HLOOKUP(Q$1, q_preprocess!$1:$1048576, $E58, FALSE))</f>
        <v>214101.35615589068</v>
      </c>
    </row>
    <row r="59" spans="1:17">
      <c r="A59" s="17">
        <v>38139</v>
      </c>
      <c r="B59">
        <v>2004</v>
      </c>
      <c r="C59">
        <v>2</v>
      </c>
      <c r="D59">
        <v>58</v>
      </c>
      <c r="E59">
        <v>59</v>
      </c>
      <c r="F59">
        <f>IF(ISBLANK(HLOOKUP(F$1, q_preprocess!$1:$1048576, $E59, FALSE)), "", HLOOKUP(F$1, q_preprocess!$1:$1048576, $E59, FALSE))</f>
        <v>218240.94489847519</v>
      </c>
      <c r="G59">
        <f>IF(ISBLANK(HLOOKUP(G$1, q_preprocess!$1:$1048576, $E59, FALSE)), "", HLOOKUP(G$1, q_preprocess!$1:$1048576, $E59, FALSE))</f>
        <v>127753.58659090078</v>
      </c>
      <c r="H59">
        <f>IF(ISBLANK(HLOOKUP(H$1, q_preprocess!$1:$1048576, $E59, FALSE)), "", HLOOKUP(H$1, q_preprocess!$1:$1048576, $E59, FALSE))</f>
        <v>43595.031151082265</v>
      </c>
      <c r="I59">
        <f>IF(ISBLANK(HLOOKUP(I$1, q_preprocess!$1:$1048576, $E59, FALSE)), "", HLOOKUP(I$1, q_preprocess!$1:$1048576, $E59, FALSE))</f>
        <v>38510.512324714742</v>
      </c>
      <c r="J59">
        <f>IF(ISBLANK(HLOOKUP(J$1, q_preprocess!$1:$1048576, $E59, FALSE)), "", HLOOKUP(J$1, q_preprocess!$1:$1048576, $E59, FALSE))</f>
        <v>38851.22037677456</v>
      </c>
      <c r="K59">
        <f>IF(ISBLANK(HLOOKUP(K$1, q_preprocess!$1:$1048576, $E59, FALSE)), "", HLOOKUP(K$1, q_preprocess!$1:$1048576, $E59, FALSE))</f>
        <v>-340.70805205981742</v>
      </c>
      <c r="L59">
        <f>IF(ISBLANK(HLOOKUP(L$1, q_preprocess!$1:$1048576, $E59, FALSE)), "", HLOOKUP(L$1, q_preprocess!$1:$1048576, $E59, FALSE))</f>
        <v>26732.041629071424</v>
      </c>
      <c r="M59">
        <f>IF(ISBLANK(HLOOKUP(M$1, q_preprocess!$1:$1048576, $E59, FALSE)), "", HLOOKUP(M$1, q_preprocess!$1:$1048576, $E59, FALSE))</f>
        <v>18350.22679729401</v>
      </c>
      <c r="N59">
        <f>IF(ISBLANK(HLOOKUP(N$1, q_preprocess!$1:$1048576, $E59, FALSE)), "", HLOOKUP(N$1, q_preprocess!$1:$1048576, $E59, FALSE))</f>
        <v>14820.670025474585</v>
      </c>
      <c r="O59">
        <f>IF(ISBLANK(HLOOKUP(O$1, q_preprocess!$1:$1048576, $E59, FALSE)), "", HLOOKUP(O$1, q_preprocess!$1:$1048576, $E59, FALSE))</f>
        <v>42837.417130880545</v>
      </c>
      <c r="P59">
        <f>IF(ISBLANK(HLOOKUP(P$1, q_preprocess!$1:$1048576, $E59, FALSE)), "", HLOOKUP(P$1, q_preprocess!$1:$1048576, $E59, FALSE))</f>
        <v>131732.89487136519</v>
      </c>
      <c r="Q59">
        <f>IF(ISBLANK(HLOOKUP(Q$1, q_preprocess!$1:$1048576, $E59, FALSE)), "", HLOOKUP(Q$1, q_preprocess!$1:$1048576, $E59, FALSE))</f>
        <v>218403.2690878062</v>
      </c>
    </row>
    <row r="60" spans="1:17">
      <c r="A60" s="17">
        <v>38231</v>
      </c>
      <c r="B60">
        <v>2004</v>
      </c>
      <c r="C60">
        <v>3</v>
      </c>
      <c r="D60">
        <v>59</v>
      </c>
      <c r="E60">
        <v>60</v>
      </c>
      <c r="F60">
        <f>IF(ISBLANK(HLOOKUP(F$1, q_preprocess!$1:$1048576, $E60, FALSE)), "", HLOOKUP(F$1, q_preprocess!$1:$1048576, $E60, FALSE))</f>
        <v>226157.35457222737</v>
      </c>
      <c r="G60">
        <f>IF(ISBLANK(HLOOKUP(G$1, q_preprocess!$1:$1048576, $E60, FALSE)), "", HLOOKUP(G$1, q_preprocess!$1:$1048576, $E60, FALSE))</f>
        <v>132070.34481586321</v>
      </c>
      <c r="H60">
        <f>IF(ISBLANK(HLOOKUP(H$1, q_preprocess!$1:$1048576, $E60, FALSE)), "", HLOOKUP(H$1, q_preprocess!$1:$1048576, $E60, FALSE))</f>
        <v>43653.368368378651</v>
      </c>
      <c r="I60">
        <f>IF(ISBLANK(HLOOKUP(I$1, q_preprocess!$1:$1048576, $E60, FALSE)), "", HLOOKUP(I$1, q_preprocess!$1:$1048576, $E60, FALSE))</f>
        <v>40849.875765216042</v>
      </c>
      <c r="J60">
        <f>IF(ISBLANK(HLOOKUP(J$1, q_preprocess!$1:$1048576, $E60, FALSE)), "", HLOOKUP(J$1, q_preprocess!$1:$1048576, $E60, FALSE))</f>
        <v>40965.464259641361</v>
      </c>
      <c r="K60">
        <f>IF(ISBLANK(HLOOKUP(K$1, q_preprocess!$1:$1048576, $E60, FALSE)), "", HLOOKUP(K$1, q_preprocess!$1:$1048576, $E60, FALSE))</f>
        <v>-115.58849442531937</v>
      </c>
      <c r="L60">
        <f>IF(ISBLANK(HLOOKUP(L$1, q_preprocess!$1:$1048576, $E60, FALSE)), "", HLOOKUP(L$1, q_preprocess!$1:$1048576, $E60, FALSE))</f>
        <v>29120.949938790378</v>
      </c>
      <c r="M60">
        <f>IF(ISBLANK(HLOOKUP(M$1, q_preprocess!$1:$1048576, $E60, FALSE)), "", HLOOKUP(M$1, q_preprocess!$1:$1048576, $E60, FALSE))</f>
        <v>19537.184316020895</v>
      </c>
      <c r="N60">
        <f>IF(ISBLANK(HLOOKUP(N$1, q_preprocess!$1:$1048576, $E60, FALSE)), "", HLOOKUP(N$1, q_preprocess!$1:$1048576, $E60, FALSE))</f>
        <v>13462.546175844062</v>
      </c>
      <c r="O60">
        <f>IF(ISBLANK(HLOOKUP(O$1, q_preprocess!$1:$1048576, $E60, FALSE)), "", HLOOKUP(O$1, q_preprocess!$1:$1048576, $E60, FALSE))</f>
        <v>47079.692388244817</v>
      </c>
      <c r="P60">
        <f>IF(ISBLANK(HLOOKUP(P$1, q_preprocess!$1:$1048576, $E60, FALSE)), "", HLOOKUP(P$1, q_preprocess!$1:$1048576, $E60, FALSE))</f>
        <v>135491.46137539402</v>
      </c>
      <c r="Q60">
        <f>IF(ISBLANK(HLOOKUP(Q$1, q_preprocess!$1:$1048576, $E60, FALSE)), "", HLOOKUP(Q$1, q_preprocess!$1:$1048576, $E60, FALSE))</f>
        <v>221565.28646999146</v>
      </c>
    </row>
    <row r="61" spans="1:17">
      <c r="A61" s="17">
        <v>38322</v>
      </c>
      <c r="B61">
        <v>2004</v>
      </c>
      <c r="C61">
        <v>4</v>
      </c>
      <c r="D61">
        <v>60</v>
      </c>
      <c r="E61">
        <v>61</v>
      </c>
      <c r="F61">
        <f>IF(ISBLANK(HLOOKUP(F$1, q_preprocess!$1:$1048576, $E61, FALSE)), "", HLOOKUP(F$1, q_preprocess!$1:$1048576, $E61, FALSE))</f>
        <v>224844.80162241569</v>
      </c>
      <c r="G61">
        <f>IF(ISBLANK(HLOOKUP(G$1, q_preprocess!$1:$1048576, $E61, FALSE)), "", HLOOKUP(G$1, q_preprocess!$1:$1048576, $E61, FALSE))</f>
        <v>139083.11741285093</v>
      </c>
      <c r="H61">
        <f>IF(ISBLANK(HLOOKUP(H$1, q_preprocess!$1:$1048576, $E61, FALSE)), "", HLOOKUP(H$1, q_preprocess!$1:$1048576, $E61, FALSE))</f>
        <v>44661.869789565913</v>
      </c>
      <c r="I61">
        <f>IF(ISBLANK(HLOOKUP(I$1, q_preprocess!$1:$1048576, $E61, FALSE)), "", HLOOKUP(I$1, q_preprocess!$1:$1048576, $E61, FALSE))</f>
        <v>32047.203522321219</v>
      </c>
      <c r="J61">
        <f>IF(ISBLANK(HLOOKUP(J$1, q_preprocess!$1:$1048576, $E61, FALSE)), "", HLOOKUP(J$1, q_preprocess!$1:$1048576, $E61, FALSE))</f>
        <v>39059.959870888095</v>
      </c>
      <c r="K61">
        <f>IF(ISBLANK(HLOOKUP(K$1, q_preprocess!$1:$1048576, $E61, FALSE)), "", HLOOKUP(K$1, q_preprocess!$1:$1048576, $E61, FALSE))</f>
        <v>-7012.7563485668761</v>
      </c>
      <c r="L61">
        <f>IF(ISBLANK(HLOOKUP(L$1, q_preprocess!$1:$1048576, $E61, FALSE)), "", HLOOKUP(L$1, q_preprocess!$1:$1048576, $E61, FALSE))</f>
        <v>28749.17264113147</v>
      </c>
      <c r="M61">
        <f>IF(ISBLANK(HLOOKUP(M$1, q_preprocess!$1:$1048576, $E61, FALSE)), "", HLOOKUP(M$1, q_preprocess!$1:$1048576, $E61, FALSE))</f>
        <v>19696.561743453847</v>
      </c>
      <c r="N61">
        <f>IF(ISBLANK(HLOOKUP(N$1, q_preprocess!$1:$1048576, $E61, FALSE)), "", HLOOKUP(N$1, q_preprocess!$1:$1048576, $E61, FALSE))</f>
        <v>9282.9712202107858</v>
      </c>
      <c r="O61">
        <f>IF(ISBLANK(HLOOKUP(O$1, q_preprocess!$1:$1048576, $E61, FALSE)), "", HLOOKUP(O$1, q_preprocess!$1:$1048576, $E61, FALSE))</f>
        <v>46179.467462012173</v>
      </c>
      <c r="P61">
        <f>IF(ISBLANK(HLOOKUP(P$1, q_preprocess!$1:$1048576, $E61, FALSE)), "", HLOOKUP(P$1, q_preprocess!$1:$1048576, $E61, FALSE))</f>
        <v>139366.35048056516</v>
      </c>
      <c r="Q61">
        <f>IF(ISBLANK(HLOOKUP(Q$1, q_preprocess!$1:$1048576, $E61, FALSE)), "", HLOOKUP(Q$1, q_preprocess!$1:$1048576, $E61, FALSE))</f>
        <v>223484.85508698851</v>
      </c>
    </row>
    <row r="62" spans="1:17">
      <c r="A62" s="17">
        <v>38412</v>
      </c>
      <c r="B62">
        <v>2005</v>
      </c>
      <c r="C62">
        <v>1</v>
      </c>
      <c r="D62">
        <v>61</v>
      </c>
      <c r="E62">
        <v>62</v>
      </c>
      <c r="F62">
        <f>IF(ISBLANK(HLOOKUP(F$1, q_preprocess!$1:$1048576, $E62, FALSE)), "", HLOOKUP(F$1, q_preprocess!$1:$1048576, $E62, FALSE))</f>
        <v>216947.07563063235</v>
      </c>
      <c r="G62">
        <f>IF(ISBLANK(HLOOKUP(G$1, q_preprocess!$1:$1048576, $E62, FALSE)), "", HLOOKUP(G$1, q_preprocess!$1:$1048576, $E62, FALSE))</f>
        <v>131104.99819638304</v>
      </c>
      <c r="H62">
        <f>IF(ISBLANK(HLOOKUP(H$1, q_preprocess!$1:$1048576, $E62, FALSE)), "", HLOOKUP(H$1, q_preprocess!$1:$1048576, $E62, FALSE))</f>
        <v>42661.746030241862</v>
      </c>
      <c r="I62">
        <f>IF(ISBLANK(HLOOKUP(I$1, q_preprocess!$1:$1048576, $E62, FALSE)), "", HLOOKUP(I$1, q_preprocess!$1:$1048576, $E62, FALSE))</f>
        <v>35365.559878807377</v>
      </c>
      <c r="J62">
        <f>IF(ISBLANK(HLOOKUP(J$1, q_preprocess!$1:$1048576, $E62, FALSE)), "", HLOOKUP(J$1, q_preprocess!$1:$1048576, $E62, FALSE))</f>
        <v>37452.424992697939</v>
      </c>
      <c r="K62">
        <f>IF(ISBLANK(HLOOKUP(K$1, q_preprocess!$1:$1048576, $E62, FALSE)), "", HLOOKUP(K$1, q_preprocess!$1:$1048576, $E62, FALSE))</f>
        <v>-2086.8651138905625</v>
      </c>
      <c r="L62">
        <f>IF(ISBLANK(HLOOKUP(L$1, q_preprocess!$1:$1048576, $E62, FALSE)), "", HLOOKUP(L$1, q_preprocess!$1:$1048576, $E62, FALSE))</f>
        <v>26483.811986108394</v>
      </c>
      <c r="M62">
        <f>IF(ISBLANK(HLOOKUP(M$1, q_preprocess!$1:$1048576, $E62, FALSE)), "", HLOOKUP(M$1, q_preprocess!$1:$1048576, $E62, FALSE))</f>
        <v>18669.040460908342</v>
      </c>
      <c r="N62">
        <f>IF(ISBLANK(HLOOKUP(N$1, q_preprocess!$1:$1048576, $E62, FALSE)), "", HLOOKUP(N$1, q_preprocess!$1:$1048576, $E62, FALSE))</f>
        <v>15061.804211557343</v>
      </c>
      <c r="O62">
        <f>IF(ISBLANK(HLOOKUP(O$1, q_preprocess!$1:$1048576, $E62, FALSE)), "", HLOOKUP(O$1, q_preprocess!$1:$1048576, $E62, FALSE))</f>
        <v>40659.583474117622</v>
      </c>
      <c r="P62">
        <f>IF(ISBLANK(HLOOKUP(P$1, q_preprocess!$1:$1048576, $E62, FALSE)), "", HLOOKUP(P$1, q_preprocess!$1:$1048576, $E62, FALSE))</f>
        <v>132752.44888223277</v>
      </c>
      <c r="Q62">
        <f>IF(ISBLANK(HLOOKUP(Q$1, q_preprocess!$1:$1048576, $E62, FALSE)), "", HLOOKUP(Q$1, q_preprocess!$1:$1048576, $E62, FALSE))</f>
        <v>223533.72258679231</v>
      </c>
    </row>
    <row r="63" spans="1:17">
      <c r="A63" s="17">
        <v>38504</v>
      </c>
      <c r="B63">
        <v>2005</v>
      </c>
      <c r="C63">
        <v>2</v>
      </c>
      <c r="D63">
        <v>62</v>
      </c>
      <c r="E63">
        <v>63</v>
      </c>
      <c r="F63">
        <f>IF(ISBLANK(HLOOKUP(F$1, q_preprocess!$1:$1048576, $E63, FALSE)), "", HLOOKUP(F$1, q_preprocess!$1:$1048576, $E63, FALSE))</f>
        <v>228007.16477778088</v>
      </c>
      <c r="G63">
        <f>IF(ISBLANK(HLOOKUP(G$1, q_preprocess!$1:$1048576, $E63, FALSE)), "", HLOOKUP(G$1, q_preprocess!$1:$1048576, $E63, FALSE))</f>
        <v>133874.72452124342</v>
      </c>
      <c r="H63">
        <f>IF(ISBLANK(HLOOKUP(H$1, q_preprocess!$1:$1048576, $E63, FALSE)), "", HLOOKUP(H$1, q_preprocess!$1:$1048576, $E63, FALSE))</f>
        <v>43851.707634510414</v>
      </c>
      <c r="I63">
        <f>IF(ISBLANK(HLOOKUP(I$1, q_preprocess!$1:$1048576, $E63, FALSE)), "", HLOOKUP(I$1, q_preprocess!$1:$1048576, $E63, FALSE))</f>
        <v>40450.201161647434</v>
      </c>
      <c r="J63">
        <f>IF(ISBLANK(HLOOKUP(J$1, q_preprocess!$1:$1048576, $E63, FALSE)), "", HLOOKUP(J$1, q_preprocess!$1:$1048576, $E63, FALSE))</f>
        <v>40035.149184061011</v>
      </c>
      <c r="K63">
        <f>IF(ISBLANK(HLOOKUP(K$1, q_preprocess!$1:$1048576, $E63, FALSE)), "", HLOOKUP(K$1, q_preprocess!$1:$1048576, $E63, FALSE))</f>
        <v>415.05197758642316</v>
      </c>
      <c r="L63">
        <f>IF(ISBLANK(HLOOKUP(L$1, q_preprocess!$1:$1048576, $E63, FALSE)), "", HLOOKUP(L$1, q_preprocess!$1:$1048576, $E63, FALSE))</f>
        <v>29707.047884638148</v>
      </c>
      <c r="M63">
        <f>IF(ISBLANK(HLOOKUP(M$1, q_preprocess!$1:$1048576, $E63, FALSE)), "", HLOOKUP(M$1, q_preprocess!$1:$1048576, $E63, FALSE))</f>
        <v>19876.516424258545</v>
      </c>
      <c r="N63">
        <f>IF(ISBLANK(HLOOKUP(N$1, q_preprocess!$1:$1048576, $E63, FALSE)), "", HLOOKUP(N$1, q_preprocess!$1:$1048576, $E63, FALSE))</f>
        <v>15173.621360786992</v>
      </c>
      <c r="O63">
        <f>IF(ISBLANK(HLOOKUP(O$1, q_preprocess!$1:$1048576, $E63, FALSE)), "", HLOOKUP(O$1, q_preprocess!$1:$1048576, $E63, FALSE))</f>
        <v>45209.255626980834</v>
      </c>
      <c r="P63">
        <f>IF(ISBLANK(HLOOKUP(P$1, q_preprocess!$1:$1048576, $E63, FALSE)), "", HLOOKUP(P$1, q_preprocess!$1:$1048576, $E63, FALSE))</f>
        <v>137215.73705121156</v>
      </c>
      <c r="Q63">
        <f>IF(ISBLANK(HLOOKUP(Q$1, q_preprocess!$1:$1048576, $E63, FALSE)), "", HLOOKUP(Q$1, q_preprocess!$1:$1048576, $E63, FALSE))</f>
        <v>227348.38521162333</v>
      </c>
    </row>
    <row r="64" spans="1:17">
      <c r="A64" s="17">
        <v>38596</v>
      </c>
      <c r="B64">
        <v>2005</v>
      </c>
      <c r="C64">
        <v>3</v>
      </c>
      <c r="D64">
        <v>63</v>
      </c>
      <c r="E64">
        <v>64</v>
      </c>
      <c r="F64">
        <f>IF(ISBLANK(HLOOKUP(F$1, q_preprocess!$1:$1048576, $E64, FALSE)), "", HLOOKUP(F$1, q_preprocess!$1:$1048576, $E64, FALSE))</f>
        <v>230940.5201365104</v>
      </c>
      <c r="G64">
        <f>IF(ISBLANK(HLOOKUP(G$1, q_preprocess!$1:$1048576, $E64, FALSE)), "", HLOOKUP(G$1, q_preprocess!$1:$1048576, $E64, FALSE))</f>
        <v>137862.09344220127</v>
      </c>
      <c r="H64">
        <f>IF(ISBLANK(HLOOKUP(H$1, q_preprocess!$1:$1048576, $E64, FALSE)), "", HLOOKUP(H$1, q_preprocess!$1:$1048576, $E64, FALSE))</f>
        <v>44402.029934321312</v>
      </c>
      <c r="I64">
        <f>IF(ISBLANK(HLOOKUP(I$1, q_preprocess!$1:$1048576, $E64, FALSE)), "", HLOOKUP(I$1, q_preprocess!$1:$1048576, $E64, FALSE))</f>
        <v>37425.337831664037</v>
      </c>
      <c r="J64">
        <f>IF(ISBLANK(HLOOKUP(J$1, q_preprocess!$1:$1048576, $E64, FALSE)), "", HLOOKUP(J$1, q_preprocess!$1:$1048576, $E64, FALSE))</f>
        <v>41319.972689955626</v>
      </c>
      <c r="K64">
        <f>IF(ISBLANK(HLOOKUP(K$1, q_preprocess!$1:$1048576, $E64, FALSE)), "", HLOOKUP(K$1, q_preprocess!$1:$1048576, $E64, FALSE))</f>
        <v>-3894.6348582915889</v>
      </c>
      <c r="L64">
        <f>IF(ISBLANK(HLOOKUP(L$1, q_preprocess!$1:$1048576, $E64, FALSE)), "", HLOOKUP(L$1, q_preprocess!$1:$1048576, $E64, FALSE))</f>
        <v>32296.874683228241</v>
      </c>
      <c r="M64">
        <f>IF(ISBLANK(HLOOKUP(M$1, q_preprocess!$1:$1048576, $E64, FALSE)), "", HLOOKUP(M$1, q_preprocess!$1:$1048576, $E64, FALSE))</f>
        <v>21045.815754904419</v>
      </c>
      <c r="N64">
        <f>IF(ISBLANK(HLOOKUP(N$1, q_preprocess!$1:$1048576, $E64, FALSE)), "", HLOOKUP(N$1, q_preprocess!$1:$1048576, $E64, FALSE))</f>
        <v>13193.00453452542</v>
      </c>
      <c r="O64">
        <f>IF(ISBLANK(HLOOKUP(O$1, q_preprocess!$1:$1048576, $E64, FALSE)), "", HLOOKUP(O$1, q_preprocess!$1:$1048576, $E64, FALSE))</f>
        <v>46408.029622852424</v>
      </c>
      <c r="P64">
        <f>IF(ISBLANK(HLOOKUP(P$1, q_preprocess!$1:$1048576, $E64, FALSE)), "", HLOOKUP(P$1, q_preprocess!$1:$1048576, $E64, FALSE))</f>
        <v>140220.00160191985</v>
      </c>
      <c r="Q64">
        <f>IF(ISBLANK(HLOOKUP(Q$1, q_preprocess!$1:$1048576, $E64, FALSE)), "", HLOOKUP(Q$1, q_preprocess!$1:$1048576, $E64, FALSE))</f>
        <v>226361.76766443261</v>
      </c>
    </row>
    <row r="65" spans="1:17">
      <c r="A65" s="17">
        <v>38687</v>
      </c>
      <c r="B65">
        <v>2005</v>
      </c>
      <c r="C65">
        <v>4</v>
      </c>
      <c r="D65">
        <v>64</v>
      </c>
      <c r="E65">
        <v>65</v>
      </c>
      <c r="F65">
        <f>IF(ISBLANK(HLOOKUP(F$1, q_preprocess!$1:$1048576, $E65, FALSE)), "", HLOOKUP(F$1, q_preprocess!$1:$1048576, $E65, FALSE))</f>
        <v>229680.2037750787</v>
      </c>
      <c r="G65">
        <f>IF(ISBLANK(HLOOKUP(G$1, q_preprocess!$1:$1048576, $E65, FALSE)), "", HLOOKUP(G$1, q_preprocess!$1:$1048576, $E65, FALSE))</f>
        <v>143693.56156888083</v>
      </c>
      <c r="H65">
        <f>IF(ISBLANK(HLOOKUP(H$1, q_preprocess!$1:$1048576, $E65, FALSE)), "", HLOOKUP(H$1, q_preprocess!$1:$1048576, $E65, FALSE))</f>
        <v>45610.653675198075</v>
      </c>
      <c r="I65">
        <f>IF(ISBLANK(HLOOKUP(I$1, q_preprocess!$1:$1048576, $E65, FALSE)), "", HLOOKUP(I$1, q_preprocess!$1:$1048576, $E65, FALSE))</f>
        <v>30384.23909789422</v>
      </c>
      <c r="J65">
        <f>IF(ISBLANK(HLOOKUP(J$1, q_preprocess!$1:$1048576, $E65, FALSE)), "", HLOOKUP(J$1, q_preprocess!$1:$1048576, $E65, FALSE))</f>
        <v>40065.76713111766</v>
      </c>
      <c r="K65">
        <f>IF(ISBLANK(HLOOKUP(K$1, q_preprocess!$1:$1048576, $E65, FALSE)), "", HLOOKUP(K$1, q_preprocess!$1:$1048576, $E65, FALSE))</f>
        <v>-9681.5280332234397</v>
      </c>
      <c r="L65">
        <f>IF(ISBLANK(HLOOKUP(L$1, q_preprocess!$1:$1048576, $E65, FALSE)), "", HLOOKUP(L$1, q_preprocess!$1:$1048576, $E65, FALSE))</f>
        <v>30699.373143279663</v>
      </c>
      <c r="M65">
        <f>IF(ISBLANK(HLOOKUP(M$1, q_preprocess!$1:$1048576, $E65, FALSE)), "", HLOOKUP(M$1, q_preprocess!$1:$1048576, $E65, FALSE))</f>
        <v>20707.623710174084</v>
      </c>
      <c r="N65">
        <f>IF(ISBLANK(HLOOKUP(N$1, q_preprocess!$1:$1048576, $E65, FALSE)), "", HLOOKUP(N$1, q_preprocess!$1:$1048576, $E65, FALSE))</f>
        <v>9320.1117963578927</v>
      </c>
      <c r="O65">
        <f>IF(ISBLANK(HLOOKUP(O$1, q_preprocess!$1:$1048576, $E65, FALSE)), "", HLOOKUP(O$1, q_preprocess!$1:$1048576, $E65, FALSE))</f>
        <v>46222.110858200569</v>
      </c>
      <c r="P65">
        <f>IF(ISBLANK(HLOOKUP(P$1, q_preprocess!$1:$1048576, $E65, FALSE)), "", HLOOKUP(P$1, q_preprocess!$1:$1048576, $E65, FALSE))</f>
        <v>142747.24013179605</v>
      </c>
      <c r="Q65">
        <f>IF(ISBLANK(HLOOKUP(Q$1, q_preprocess!$1:$1048576, $E65, FALSE)), "", HLOOKUP(Q$1, q_preprocess!$1:$1048576, $E65, FALSE))</f>
        <v>228360.48287644621</v>
      </c>
    </row>
    <row r="66" spans="1:17">
      <c r="A66" s="17">
        <v>38777</v>
      </c>
      <c r="B66">
        <v>2006</v>
      </c>
      <c r="C66">
        <v>1</v>
      </c>
      <c r="D66">
        <v>65</v>
      </c>
      <c r="E66">
        <v>66</v>
      </c>
      <c r="F66">
        <f>IF(ISBLANK(HLOOKUP(F$1, q_preprocess!$1:$1048576, $E66, FALSE)), "", HLOOKUP(F$1, q_preprocess!$1:$1048576, $E66, FALSE))</f>
        <v>226230.45138266389</v>
      </c>
      <c r="G66">
        <f>IF(ISBLANK(HLOOKUP(G$1, q_preprocess!$1:$1048576, $E66, FALSE)), "", HLOOKUP(G$1, q_preprocess!$1:$1048576, $E66, FALSE))</f>
        <v>137565.50282988313</v>
      </c>
      <c r="H66">
        <f>IF(ISBLANK(HLOOKUP(H$1, q_preprocess!$1:$1048576, $E66, FALSE)), "", HLOOKUP(H$1, q_preprocess!$1:$1048576, $E66, FALSE))</f>
        <v>43927.232337019101</v>
      </c>
      <c r="I66">
        <f>IF(ISBLANK(HLOOKUP(I$1, q_preprocess!$1:$1048576, $E66, FALSE)), "", HLOOKUP(I$1, q_preprocess!$1:$1048576, $E66, FALSE))</f>
        <v>37435.776424723474</v>
      </c>
      <c r="J66">
        <f>IF(ISBLANK(HLOOKUP(J$1, q_preprocess!$1:$1048576, $E66, FALSE)), "", HLOOKUP(J$1, q_preprocess!$1:$1048576, $E66, FALSE))</f>
        <v>40747.478721649277</v>
      </c>
      <c r="K66">
        <f>IF(ISBLANK(HLOOKUP(K$1, q_preprocess!$1:$1048576, $E66, FALSE)), "", HLOOKUP(K$1, q_preprocess!$1:$1048576, $E66, FALSE))</f>
        <v>-3311.7022969258032</v>
      </c>
      <c r="L66">
        <f>IF(ISBLANK(HLOOKUP(L$1, q_preprocess!$1:$1048576, $E66, FALSE)), "", HLOOKUP(L$1, q_preprocess!$1:$1048576, $E66, FALSE))</f>
        <v>28732.313814882276</v>
      </c>
      <c r="M66">
        <f>IF(ISBLANK(HLOOKUP(M$1, q_preprocess!$1:$1048576, $E66, FALSE)), "", HLOOKUP(M$1, q_preprocess!$1:$1048576, $E66, FALSE))</f>
        <v>21430.374023844102</v>
      </c>
      <c r="N66">
        <f>IF(ISBLANK(HLOOKUP(N$1, q_preprocess!$1:$1048576, $E66, FALSE)), "", HLOOKUP(N$1, q_preprocess!$1:$1048576, $E66, FALSE))</f>
        <v>15137.452687268133</v>
      </c>
      <c r="O66">
        <f>IF(ISBLANK(HLOOKUP(O$1, q_preprocess!$1:$1048576, $E66, FALSE)), "", HLOOKUP(O$1, q_preprocess!$1:$1048576, $E66, FALSE))</f>
        <v>42034.73897134381</v>
      </c>
      <c r="P66">
        <f>IF(ISBLANK(HLOOKUP(P$1, q_preprocess!$1:$1048576, $E66, FALSE)), "", HLOOKUP(P$1, q_preprocess!$1:$1048576, $E66, FALSE))</f>
        <v>138779.15668515637</v>
      </c>
      <c r="Q66">
        <f>IF(ISBLANK(HLOOKUP(Q$1, q_preprocess!$1:$1048576, $E66, FALSE)), "", HLOOKUP(Q$1, q_preprocess!$1:$1048576, $E66, FALSE))</f>
        <v>231566.209960648</v>
      </c>
    </row>
    <row r="67" spans="1:17">
      <c r="A67" s="17">
        <v>38869</v>
      </c>
      <c r="B67">
        <v>2006</v>
      </c>
      <c r="C67">
        <v>2</v>
      </c>
      <c r="D67">
        <v>66</v>
      </c>
      <c r="E67">
        <v>67</v>
      </c>
      <c r="F67">
        <f>IF(ISBLANK(HLOOKUP(F$1, q_preprocess!$1:$1048576, $E67, FALSE)), "", HLOOKUP(F$1, q_preprocess!$1:$1048576, $E67, FALSE))</f>
        <v>233213.24693549343</v>
      </c>
      <c r="G67">
        <f>IF(ISBLANK(HLOOKUP(G$1, q_preprocess!$1:$1048576, $E67, FALSE)), "", HLOOKUP(G$1, q_preprocess!$1:$1048576, $E67, FALSE))</f>
        <v>141633.70776885742</v>
      </c>
      <c r="H67">
        <f>IF(ISBLANK(HLOOKUP(H$1, q_preprocess!$1:$1048576, $E67, FALSE)), "", HLOOKUP(H$1, q_preprocess!$1:$1048576, $E67, FALSE))</f>
        <v>44896.799679148862</v>
      </c>
      <c r="I67">
        <f>IF(ISBLANK(HLOOKUP(I$1, q_preprocess!$1:$1048576, $E67, FALSE)), "", HLOOKUP(I$1, q_preprocess!$1:$1048576, $E67, FALSE))</f>
        <v>39964.624057813817</v>
      </c>
      <c r="J67">
        <f>IF(ISBLANK(HLOOKUP(J$1, q_preprocess!$1:$1048576, $E67, FALSE)), "", HLOOKUP(J$1, q_preprocess!$1:$1048576, $E67, FALSE))</f>
        <v>41478.353685969567</v>
      </c>
      <c r="K67">
        <f>IF(ISBLANK(HLOOKUP(K$1, q_preprocess!$1:$1048576, $E67, FALSE)), "", HLOOKUP(K$1, q_preprocess!$1:$1048576, $E67, FALSE))</f>
        <v>-1513.7296281557501</v>
      </c>
      <c r="L67">
        <f>IF(ISBLANK(HLOOKUP(L$1, q_preprocess!$1:$1048576, $E67, FALSE)), "", HLOOKUP(L$1, q_preprocess!$1:$1048576, $E67, FALSE))</f>
        <v>29194.008302689941</v>
      </c>
      <c r="M67">
        <f>IF(ISBLANK(HLOOKUP(M$1, q_preprocess!$1:$1048576, $E67, FALSE)), "", HLOOKUP(M$1, q_preprocess!$1:$1048576, $E67, FALSE))</f>
        <v>22475.892873016608</v>
      </c>
      <c r="N67">
        <f>IF(ISBLANK(HLOOKUP(N$1, q_preprocess!$1:$1048576, $E67, FALSE)), "", HLOOKUP(N$1, q_preprocess!$1:$1048576, $E67, FALSE))</f>
        <v>15123.118328211054</v>
      </c>
      <c r="O67">
        <f>IF(ISBLANK(HLOOKUP(O$1, q_preprocess!$1:$1048576, $E67, FALSE)), "", HLOOKUP(O$1, q_preprocess!$1:$1048576, $E67, FALSE))</f>
        <v>44156.276719552872</v>
      </c>
      <c r="P67">
        <f>IF(ISBLANK(HLOOKUP(P$1, q_preprocess!$1:$1048576, $E67, FALSE)), "", HLOOKUP(P$1, q_preprocess!$1:$1048576, $E67, FALSE))</f>
        <v>142500.72527529893</v>
      </c>
      <c r="Q67">
        <f>IF(ISBLANK(HLOOKUP(Q$1, q_preprocess!$1:$1048576, $E67, FALSE)), "", HLOOKUP(Q$1, q_preprocess!$1:$1048576, $E67, FALSE))</f>
        <v>233771.86382815524</v>
      </c>
    </row>
    <row r="68" spans="1:17">
      <c r="A68" s="17">
        <v>38961</v>
      </c>
      <c r="B68">
        <v>2006</v>
      </c>
      <c r="C68">
        <v>3</v>
      </c>
      <c r="D68">
        <v>67</v>
      </c>
      <c r="E68">
        <v>68</v>
      </c>
      <c r="F68">
        <f>IF(ISBLANK(HLOOKUP(F$1, q_preprocess!$1:$1048576, $E68, FALSE)), "", HLOOKUP(F$1, q_preprocess!$1:$1048576, $E68, FALSE))</f>
        <v>241316.18850162823</v>
      </c>
      <c r="G68">
        <f>IF(ISBLANK(HLOOKUP(G$1, q_preprocess!$1:$1048576, $E68, FALSE)), "", HLOOKUP(G$1, q_preprocess!$1:$1048576, $E68, FALSE))</f>
        <v>145155.97706639805</v>
      </c>
      <c r="H68">
        <f>IF(ISBLANK(HLOOKUP(H$1, q_preprocess!$1:$1048576, $E68, FALSE)), "", HLOOKUP(H$1, q_preprocess!$1:$1048576, $E68, FALSE))</f>
        <v>45541.823570971312</v>
      </c>
      <c r="I68">
        <f>IF(ISBLANK(HLOOKUP(I$1, q_preprocess!$1:$1048576, $E68, FALSE)), "", HLOOKUP(I$1, q_preprocess!$1:$1048576, $E68, FALSE))</f>
        <v>41168.358801282295</v>
      </c>
      <c r="J68">
        <f>IF(ISBLANK(HLOOKUP(J$1, q_preprocess!$1:$1048576, $E68, FALSE)), "", HLOOKUP(J$1, q_preprocess!$1:$1048576, $E68, FALSE))</f>
        <v>43698.127931157956</v>
      </c>
      <c r="K68">
        <f>IF(ISBLANK(HLOOKUP(K$1, q_preprocess!$1:$1048576, $E68, FALSE)), "", HLOOKUP(K$1, q_preprocess!$1:$1048576, $E68, FALSE))</f>
        <v>-2529.7691298756617</v>
      </c>
      <c r="L68">
        <f>IF(ISBLANK(HLOOKUP(L$1, q_preprocess!$1:$1048576, $E68, FALSE)), "", HLOOKUP(L$1, q_preprocess!$1:$1048576, $E68, FALSE))</f>
        <v>34770.416344708428</v>
      </c>
      <c r="M68">
        <f>IF(ISBLANK(HLOOKUP(M$1, q_preprocess!$1:$1048576, $E68, FALSE)), "", HLOOKUP(M$1, q_preprocess!$1:$1048576, $E68, FALSE))</f>
        <v>25320.387281731855</v>
      </c>
      <c r="N68">
        <f>IF(ISBLANK(HLOOKUP(N$1, q_preprocess!$1:$1048576, $E68, FALSE)), "", HLOOKUP(N$1, q_preprocess!$1:$1048576, $E68, FALSE))</f>
        <v>14658.917963914048</v>
      </c>
      <c r="O68">
        <f>IF(ISBLANK(HLOOKUP(O$1, q_preprocess!$1:$1048576, $E68, FALSE)), "", HLOOKUP(O$1, q_preprocess!$1:$1048576, $E68, FALSE))</f>
        <v>47432.02967961142</v>
      </c>
      <c r="P68">
        <f>IF(ISBLANK(HLOOKUP(P$1, q_preprocess!$1:$1048576, $E68, FALSE)), "", HLOOKUP(P$1, q_preprocess!$1:$1048576, $E68, FALSE))</f>
        <v>146406.22743458865</v>
      </c>
      <c r="Q68">
        <f>IF(ISBLANK(HLOOKUP(Q$1, q_preprocess!$1:$1048576, $E68, FALSE)), "", HLOOKUP(Q$1, q_preprocess!$1:$1048576, $E68, FALSE))</f>
        <v>236777.44848454703</v>
      </c>
    </row>
    <row r="69" spans="1:17">
      <c r="A69" s="17">
        <v>39052</v>
      </c>
      <c r="B69">
        <v>2006</v>
      </c>
      <c r="C69">
        <v>4</v>
      </c>
      <c r="D69">
        <v>68</v>
      </c>
      <c r="E69">
        <v>69</v>
      </c>
      <c r="F69">
        <f>IF(ISBLANK(HLOOKUP(F$1, q_preprocess!$1:$1048576, $E69, FALSE)), "", HLOOKUP(F$1, q_preprocess!$1:$1048576, $E69, FALSE))</f>
        <v>240693.85676940373</v>
      </c>
      <c r="G69">
        <f>IF(ISBLANK(HLOOKUP(G$1, q_preprocess!$1:$1048576, $E69, FALSE)), "", HLOOKUP(G$1, q_preprocess!$1:$1048576, $E69, FALSE))</f>
        <v>151062.94310802841</v>
      </c>
      <c r="H69">
        <f>IF(ISBLANK(HLOOKUP(H$1, q_preprocess!$1:$1048576, $E69, FALSE)), "", HLOOKUP(H$1, q_preprocess!$1:$1048576, $E69, FALSE))</f>
        <v>48446.023973539443</v>
      </c>
      <c r="I69">
        <f>IF(ISBLANK(HLOOKUP(I$1, q_preprocess!$1:$1048576, $E69, FALSE)), "", HLOOKUP(I$1, q_preprocess!$1:$1048576, $E69, FALSE))</f>
        <v>34264.452214643956</v>
      </c>
      <c r="J69">
        <f>IF(ISBLANK(HLOOKUP(J$1, q_preprocess!$1:$1048576, $E69, FALSE)), "", HLOOKUP(J$1, q_preprocess!$1:$1048576, $E69, FALSE))</f>
        <v>43531.571053772233</v>
      </c>
      <c r="K69">
        <f>IF(ISBLANK(HLOOKUP(K$1, q_preprocess!$1:$1048576, $E69, FALSE)), "", HLOOKUP(K$1, q_preprocess!$1:$1048576, $E69, FALSE))</f>
        <v>-9267.118839128274</v>
      </c>
      <c r="L69">
        <f>IF(ISBLANK(HLOOKUP(L$1, q_preprocess!$1:$1048576, $E69, FALSE)), "", HLOOKUP(L$1, q_preprocess!$1:$1048576, $E69, FALSE))</f>
        <v>32255.958047252087</v>
      </c>
      <c r="M69">
        <f>IF(ISBLANK(HLOOKUP(M$1, q_preprocess!$1:$1048576, $E69, FALSE)), "", HLOOKUP(M$1, q_preprocess!$1:$1048576, $E69, FALSE))</f>
        <v>25335.52057406017</v>
      </c>
      <c r="N69">
        <f>IF(ISBLANK(HLOOKUP(N$1, q_preprocess!$1:$1048576, $E69, FALSE)), "", HLOOKUP(N$1, q_preprocess!$1:$1048576, $E69, FALSE))</f>
        <v>10276.280598213521</v>
      </c>
      <c r="O69">
        <f>IF(ISBLANK(HLOOKUP(O$1, q_preprocess!$1:$1048576, $E69, FALSE)), "", HLOOKUP(O$1, q_preprocess!$1:$1048576, $E69, FALSE))</f>
        <v>48055.07105502113</v>
      </c>
      <c r="P69">
        <f>IF(ISBLANK(HLOOKUP(P$1, q_preprocess!$1:$1048576, $E69, FALSE)), "", HLOOKUP(P$1, q_preprocess!$1:$1048576, $E69, FALSE))</f>
        <v>149161.70645532984</v>
      </c>
      <c r="Q69">
        <f>IF(ISBLANK(HLOOKUP(Q$1, q_preprocess!$1:$1048576, $E69, FALSE)), "", HLOOKUP(Q$1, q_preprocess!$1:$1048576, $E69, FALSE))</f>
        <v>239314.13579026252</v>
      </c>
    </row>
    <row r="70" spans="1:17">
      <c r="A70" s="17">
        <v>39142</v>
      </c>
      <c r="B70">
        <v>2007</v>
      </c>
      <c r="C70">
        <v>1</v>
      </c>
      <c r="D70">
        <v>69</v>
      </c>
      <c r="E70">
        <v>70</v>
      </c>
      <c r="F70">
        <f>IF(ISBLANK(HLOOKUP(F$1, q_preprocess!$1:$1048576, $E70, FALSE)), "", HLOOKUP(F$1, q_preprocess!$1:$1048576, $E70, FALSE))</f>
        <v>237982.42523734056</v>
      </c>
      <c r="G70">
        <f>IF(ISBLANK(HLOOKUP(G$1, q_preprocess!$1:$1048576, $E70, FALSE)), "", HLOOKUP(G$1, q_preprocess!$1:$1048576, $E70, FALSE))</f>
        <v>146309.68666422286</v>
      </c>
      <c r="H70">
        <f>IF(ISBLANK(HLOOKUP(H$1, q_preprocess!$1:$1048576, $E70, FALSE)), "", HLOOKUP(H$1, q_preprocess!$1:$1048576, $E70, FALSE))</f>
        <v>45833.561433827534</v>
      </c>
      <c r="I70">
        <f>IF(ISBLANK(HLOOKUP(I$1, q_preprocess!$1:$1048576, $E70, FALSE)), "", HLOOKUP(I$1, q_preprocess!$1:$1048576, $E70, FALSE))</f>
        <v>41095.083507803727</v>
      </c>
      <c r="J70">
        <f>IF(ISBLANK(HLOOKUP(J$1, q_preprocess!$1:$1048576, $E70, FALSE)), "", HLOOKUP(J$1, q_preprocess!$1:$1048576, $E70, FALSE))</f>
        <v>43681.335111755725</v>
      </c>
      <c r="K70">
        <f>IF(ISBLANK(HLOOKUP(K$1, q_preprocess!$1:$1048576, $E70, FALSE)), "", HLOOKUP(K$1, q_preprocess!$1:$1048576, $E70, FALSE))</f>
        <v>-2586.2516039519978</v>
      </c>
      <c r="L70">
        <f>IF(ISBLANK(HLOOKUP(L$1, q_preprocess!$1:$1048576, $E70, FALSE)), "", HLOOKUP(L$1, q_preprocess!$1:$1048576, $E70, FALSE))</f>
        <v>30322.223002797105</v>
      </c>
      <c r="M70">
        <f>IF(ISBLANK(HLOOKUP(M$1, q_preprocess!$1:$1048576, $E70, FALSE)), "", HLOOKUP(M$1, q_preprocess!$1:$1048576, $E70, FALSE))</f>
        <v>25578.129371310672</v>
      </c>
      <c r="N70">
        <f>IF(ISBLANK(HLOOKUP(N$1, q_preprocess!$1:$1048576, $E70, FALSE)), "", HLOOKUP(N$1, q_preprocess!$1:$1048576, $E70, FALSE))</f>
        <v>15721.639409974501</v>
      </c>
      <c r="O70">
        <f>IF(ISBLANK(HLOOKUP(O$1, q_preprocess!$1:$1048576, $E70, FALSE)), "", HLOOKUP(O$1, q_preprocess!$1:$1048576, $E70, FALSE))</f>
        <v>43676.24948718067</v>
      </c>
      <c r="P70">
        <f>IF(ISBLANK(HLOOKUP(P$1, q_preprocess!$1:$1048576, $E70, FALSE)), "", HLOOKUP(P$1, q_preprocess!$1:$1048576, $E70, FALSE))</f>
        <v>146679.44069744102</v>
      </c>
      <c r="Q70">
        <f>IF(ISBLANK(HLOOKUP(Q$1, q_preprocess!$1:$1048576, $E70, FALSE)), "", HLOOKUP(Q$1, q_preprocess!$1:$1048576, $E70, FALSE))</f>
        <v>243935.48501364538</v>
      </c>
    </row>
    <row r="71" spans="1:17">
      <c r="A71" s="17">
        <v>39234</v>
      </c>
      <c r="B71">
        <v>2007</v>
      </c>
      <c r="C71">
        <v>2</v>
      </c>
      <c r="D71">
        <v>70</v>
      </c>
      <c r="E71">
        <v>71</v>
      </c>
      <c r="F71">
        <f>IF(ISBLANK(HLOOKUP(F$1, q_preprocess!$1:$1048576, $E71, FALSE)), "", HLOOKUP(F$1, q_preprocess!$1:$1048576, $E71, FALSE))</f>
        <v>248458.99739612697</v>
      </c>
      <c r="G71">
        <f>IF(ISBLANK(HLOOKUP(G$1, q_preprocess!$1:$1048576, $E71, FALSE)), "", HLOOKUP(G$1, q_preprocess!$1:$1048576, $E71, FALSE))</f>
        <v>150376.70795399408</v>
      </c>
      <c r="H71">
        <f>IF(ISBLANK(HLOOKUP(H$1, q_preprocess!$1:$1048576, $E71, FALSE)), "", HLOOKUP(H$1, q_preprocess!$1:$1048576, $E71, FALSE))</f>
        <v>47861.052488614478</v>
      </c>
      <c r="I71">
        <f>IF(ISBLANK(HLOOKUP(I$1, q_preprocess!$1:$1048576, $E71, FALSE)), "", HLOOKUP(I$1, q_preprocess!$1:$1048576, $E71, FALSE))</f>
        <v>43707.126423316709</v>
      </c>
      <c r="J71">
        <f>IF(ISBLANK(HLOOKUP(J$1, q_preprocess!$1:$1048576, $E71, FALSE)), "", HLOOKUP(J$1, q_preprocess!$1:$1048576, $E71, FALSE))</f>
        <v>46636.116280719034</v>
      </c>
      <c r="K71">
        <f>IF(ISBLANK(HLOOKUP(K$1, q_preprocess!$1:$1048576, $E71, FALSE)), "", HLOOKUP(K$1, q_preprocess!$1:$1048576, $E71, FALSE))</f>
        <v>-2928.9898574023246</v>
      </c>
      <c r="L71">
        <f>IF(ISBLANK(HLOOKUP(L$1, q_preprocess!$1:$1048576, $E71, FALSE)), "", HLOOKUP(L$1, q_preprocess!$1:$1048576, $E71, FALSE))</f>
        <v>32942.577641925673</v>
      </c>
      <c r="M71">
        <f>IF(ISBLANK(HLOOKUP(M$1, q_preprocess!$1:$1048576, $E71, FALSE)), "", HLOOKUP(M$1, q_preprocess!$1:$1048576, $E71, FALSE))</f>
        <v>26428.467111723978</v>
      </c>
      <c r="N71">
        <f>IF(ISBLANK(HLOOKUP(N$1, q_preprocess!$1:$1048576, $E71, FALSE)), "", HLOOKUP(N$1, q_preprocess!$1:$1048576, $E71, FALSE))</f>
        <v>15213.664836865506</v>
      </c>
      <c r="O71">
        <f>IF(ISBLANK(HLOOKUP(O$1, q_preprocess!$1:$1048576, $E71, FALSE)), "", HLOOKUP(O$1, q_preprocess!$1:$1048576, $E71, FALSE))</f>
        <v>48041.453585696472</v>
      </c>
      <c r="P71">
        <f>IF(ISBLANK(HLOOKUP(P$1, q_preprocess!$1:$1048576, $E71, FALSE)), "", HLOOKUP(P$1, q_preprocess!$1:$1048576, $E71, FALSE))</f>
        <v>151149.19835695263</v>
      </c>
      <c r="Q71">
        <f>IF(ISBLANK(HLOOKUP(Q$1, q_preprocess!$1:$1048576, $E71, FALSE)), "", HLOOKUP(Q$1, q_preprocess!$1:$1048576, $E71, FALSE))</f>
        <v>248501.76089497688</v>
      </c>
    </row>
    <row r="72" spans="1:17">
      <c r="A72" s="17">
        <v>39326</v>
      </c>
      <c r="B72">
        <v>2007</v>
      </c>
      <c r="C72">
        <v>3</v>
      </c>
      <c r="D72">
        <v>71</v>
      </c>
      <c r="E72">
        <v>72</v>
      </c>
      <c r="F72">
        <f>IF(ISBLANK(HLOOKUP(F$1, q_preprocess!$1:$1048576, $E72, FALSE)), "", HLOOKUP(F$1, q_preprocess!$1:$1048576, $E72, FALSE))</f>
        <v>255482.05647412117</v>
      </c>
      <c r="G72">
        <f>IF(ISBLANK(HLOOKUP(G$1, q_preprocess!$1:$1048576, $E72, FALSE)), "", HLOOKUP(G$1, q_preprocess!$1:$1048576, $E72, FALSE))</f>
        <v>153563.72375182755</v>
      </c>
      <c r="H72">
        <f>IF(ISBLANK(HLOOKUP(H$1, q_preprocess!$1:$1048576, $E72, FALSE)), "", HLOOKUP(H$1, q_preprocess!$1:$1048576, $E72, FALSE))</f>
        <v>47760.959081933433</v>
      </c>
      <c r="I72">
        <f>IF(ISBLANK(HLOOKUP(I$1, q_preprocess!$1:$1048576, $E72, FALSE)), "", HLOOKUP(I$1, q_preprocess!$1:$1048576, $E72, FALSE))</f>
        <v>49204.953062826768</v>
      </c>
      <c r="J72">
        <f>IF(ISBLANK(HLOOKUP(J$1, q_preprocess!$1:$1048576, $E72, FALSE)), "", HLOOKUP(J$1, q_preprocess!$1:$1048576, $E72, FALSE))</f>
        <v>49916.115657115224</v>
      </c>
      <c r="K72">
        <f>IF(ISBLANK(HLOOKUP(K$1, q_preprocess!$1:$1048576, $E72, FALSE)), "", HLOOKUP(K$1, q_preprocess!$1:$1048576, $E72, FALSE))</f>
        <v>-711.16259428845296</v>
      </c>
      <c r="L72">
        <f>IF(ISBLANK(HLOOKUP(L$1, q_preprocess!$1:$1048576, $E72, FALSE)), "", HLOOKUP(L$1, q_preprocess!$1:$1048576, $E72, FALSE))</f>
        <v>35179.42834379249</v>
      </c>
      <c r="M72">
        <f>IF(ISBLANK(HLOOKUP(M$1, q_preprocess!$1:$1048576, $E72, FALSE)), "", HLOOKUP(M$1, q_preprocess!$1:$1048576, $E72, FALSE))</f>
        <v>30227.007766259096</v>
      </c>
      <c r="N72">
        <f>IF(ISBLANK(HLOOKUP(N$1, q_preprocess!$1:$1048576, $E72, FALSE)), "", HLOOKUP(N$1, q_preprocess!$1:$1048576, $E72, FALSE))</f>
        <v>15344.873516844273</v>
      </c>
      <c r="O72">
        <f>IF(ISBLANK(HLOOKUP(O$1, q_preprocess!$1:$1048576, $E72, FALSE)), "", HLOOKUP(O$1, q_preprocess!$1:$1048576, $E72, FALSE))</f>
        <v>50836.339942133272</v>
      </c>
      <c r="P72">
        <f>IF(ISBLANK(HLOOKUP(P$1, q_preprocess!$1:$1048576, $E72, FALSE)), "", HLOOKUP(P$1, q_preprocess!$1:$1048576, $E72, FALSE))</f>
        <v>154246.33136292337</v>
      </c>
      <c r="Q72">
        <f>IF(ISBLANK(HLOOKUP(Q$1, q_preprocess!$1:$1048576, $E72, FALSE)), "", HLOOKUP(Q$1, q_preprocess!$1:$1048576, $E72, FALSE))</f>
        <v>250887.38489365418</v>
      </c>
    </row>
    <row r="73" spans="1:17">
      <c r="A73" s="17">
        <v>39417</v>
      </c>
      <c r="B73">
        <v>2007</v>
      </c>
      <c r="C73">
        <v>4</v>
      </c>
      <c r="D73">
        <v>72</v>
      </c>
      <c r="E73">
        <v>73</v>
      </c>
      <c r="F73">
        <f>IF(ISBLANK(HLOOKUP(F$1, q_preprocess!$1:$1048576, $E73, FALSE)), "", HLOOKUP(F$1, q_preprocess!$1:$1048576, $E73, FALSE))</f>
        <v>256675.28937274101</v>
      </c>
      <c r="G73">
        <f>IF(ISBLANK(HLOOKUP(G$1, q_preprocess!$1:$1048576, $E73, FALSE)), "", HLOOKUP(G$1, q_preprocess!$1:$1048576, $E73, FALSE))</f>
        <v>161858.22911256232</v>
      </c>
      <c r="H73">
        <f>IF(ISBLANK(HLOOKUP(H$1, q_preprocess!$1:$1048576, $E73, FALSE)), "", HLOOKUP(H$1, q_preprocess!$1:$1048576, $E73, FALSE))</f>
        <v>48795.189782371206</v>
      </c>
      <c r="I73">
        <f>IF(ISBLANK(HLOOKUP(I$1, q_preprocess!$1:$1048576, $E73, FALSE)), "", HLOOKUP(I$1, q_preprocess!$1:$1048576, $E73, FALSE))</f>
        <v>42618.859287814339</v>
      </c>
      <c r="J73">
        <f>IF(ISBLANK(HLOOKUP(J$1, q_preprocess!$1:$1048576, $E73, FALSE)), "", HLOOKUP(J$1, q_preprocess!$1:$1048576, $E73, FALSE))</f>
        <v>49475.98043959299</v>
      </c>
      <c r="K73">
        <f>IF(ISBLANK(HLOOKUP(K$1, q_preprocess!$1:$1048576, $E73, FALSE)), "", HLOOKUP(K$1, q_preprocess!$1:$1048576, $E73, FALSE))</f>
        <v>-6857.1211517786469</v>
      </c>
      <c r="L73">
        <f>IF(ISBLANK(HLOOKUP(L$1, q_preprocess!$1:$1048576, $E73, FALSE)), "", HLOOKUP(L$1, q_preprocess!$1:$1048576, $E73, FALSE))</f>
        <v>34225.674194390856</v>
      </c>
      <c r="M73">
        <f>IF(ISBLANK(HLOOKUP(M$1, q_preprocess!$1:$1048576, $E73, FALSE)), "", HLOOKUP(M$1, q_preprocess!$1:$1048576, $E73, FALSE))</f>
        <v>30822.663004397731</v>
      </c>
      <c r="N73">
        <f>IF(ISBLANK(HLOOKUP(N$1, q_preprocess!$1:$1048576, $E73, FALSE)), "", HLOOKUP(N$1, q_preprocess!$1:$1048576, $E73, FALSE))</f>
        <v>10707.797073759801</v>
      </c>
      <c r="O73">
        <f>IF(ISBLANK(HLOOKUP(O$1, q_preprocess!$1:$1048576, $E73, FALSE)), "", HLOOKUP(O$1, q_preprocess!$1:$1048576, $E73, FALSE))</f>
        <v>50416.307035635131</v>
      </c>
      <c r="P73">
        <f>IF(ISBLANK(HLOOKUP(P$1, q_preprocess!$1:$1048576, $E73, FALSE)), "", HLOOKUP(P$1, q_preprocess!$1:$1048576, $E73, FALSE))</f>
        <v>158441.6166433515</v>
      </c>
      <c r="Q73">
        <f>IF(ISBLANK(HLOOKUP(Q$1, q_preprocess!$1:$1048576, $E73, FALSE)), "", HLOOKUP(Q$1, q_preprocess!$1:$1048576, $E73, FALSE))</f>
        <v>255174.29056313052</v>
      </c>
    </row>
    <row r="74" spans="1:17">
      <c r="A74" s="17">
        <v>39508</v>
      </c>
      <c r="B74">
        <v>2008</v>
      </c>
      <c r="C74">
        <v>1</v>
      </c>
      <c r="D74">
        <v>73</v>
      </c>
      <c r="E74">
        <v>74</v>
      </c>
      <c r="F74">
        <f>IF(ISBLANK(HLOOKUP(F$1, q_preprocess!$1:$1048576, $E74, FALSE)), "", HLOOKUP(F$1, q_preprocess!$1:$1048576, $E74, FALSE))</f>
        <v>252635.95973810152</v>
      </c>
      <c r="G74">
        <f>IF(ISBLANK(HLOOKUP(G$1, q_preprocess!$1:$1048576, $E74, FALSE)), "", HLOOKUP(G$1, q_preprocess!$1:$1048576, $E74, FALSE))</f>
        <v>156783.23421883656</v>
      </c>
      <c r="H74">
        <f>IF(ISBLANK(HLOOKUP(H$1, q_preprocess!$1:$1048576, $E74, FALSE)), "", HLOOKUP(H$1, q_preprocess!$1:$1048576, $E74, FALSE))</f>
        <v>47196.296580087044</v>
      </c>
      <c r="I74">
        <f>IF(ISBLANK(HLOOKUP(I$1, q_preprocess!$1:$1048576, $E74, FALSE)), "", HLOOKUP(I$1, q_preprocess!$1:$1048576, $E74, FALSE))</f>
        <v>48401.401154878949</v>
      </c>
      <c r="J74">
        <f>IF(ISBLANK(HLOOKUP(J$1, q_preprocess!$1:$1048576, $E74, FALSE)), "", HLOOKUP(J$1, q_preprocess!$1:$1048576, $E74, FALSE))</f>
        <v>48935.185827738926</v>
      </c>
      <c r="K74">
        <f>IF(ISBLANK(HLOOKUP(K$1, q_preprocess!$1:$1048576, $E74, FALSE)), "", HLOOKUP(K$1, q_preprocess!$1:$1048576, $E74, FALSE))</f>
        <v>-533.78467285997613</v>
      </c>
      <c r="L74">
        <f>IF(ISBLANK(HLOOKUP(L$1, q_preprocess!$1:$1048576, $E74, FALSE)), "", HLOOKUP(L$1, q_preprocess!$1:$1048576, $E74, FALSE))</f>
        <v>29789.543835685385</v>
      </c>
      <c r="M74">
        <f>IF(ISBLANK(HLOOKUP(M$1, q_preprocess!$1:$1048576, $E74, FALSE)), "", HLOOKUP(M$1, q_preprocess!$1:$1048576, $E74, FALSE))</f>
        <v>29534.516051386388</v>
      </c>
      <c r="N74">
        <f>IF(ISBLANK(HLOOKUP(N$1, q_preprocess!$1:$1048576, $E74, FALSE)), "", HLOOKUP(N$1, q_preprocess!$1:$1048576, $E74, FALSE))</f>
        <v>16470.167052781635</v>
      </c>
      <c r="O74">
        <f>IF(ISBLANK(HLOOKUP(O$1, q_preprocess!$1:$1048576, $E74, FALSE)), "", HLOOKUP(O$1, q_preprocess!$1:$1048576, $E74, FALSE))</f>
        <v>47004.764051290222</v>
      </c>
      <c r="P74">
        <f>IF(ISBLANK(HLOOKUP(P$1, q_preprocess!$1:$1048576, $E74, FALSE)), "", HLOOKUP(P$1, q_preprocess!$1:$1048576, $E74, FALSE))</f>
        <v>154320.72373241265</v>
      </c>
      <c r="Q74">
        <f>IF(ISBLANK(HLOOKUP(Q$1, q_preprocess!$1:$1048576, $E74, FALSE)), "", HLOOKUP(Q$1, q_preprocess!$1:$1048576, $E74, FALSE))</f>
        <v>259254.40971829294</v>
      </c>
    </row>
    <row r="75" spans="1:17">
      <c r="A75" s="17">
        <v>39600</v>
      </c>
      <c r="B75">
        <v>2008</v>
      </c>
      <c r="C75">
        <v>2</v>
      </c>
      <c r="D75">
        <v>74</v>
      </c>
      <c r="E75">
        <v>75</v>
      </c>
      <c r="F75">
        <f>IF(ISBLANK(HLOOKUP(F$1, q_preprocess!$1:$1048576, $E75, FALSE)), "", HLOOKUP(F$1, q_preprocess!$1:$1048576, $E75, FALSE))</f>
        <v>264201.66256274463</v>
      </c>
      <c r="G75">
        <f>IF(ISBLANK(HLOOKUP(G$1, q_preprocess!$1:$1048576, $E75, FALSE)), "", HLOOKUP(G$1, q_preprocess!$1:$1048576, $E75, FALSE))</f>
        <v>160955.10952801217</v>
      </c>
      <c r="H75">
        <f>IF(ISBLANK(HLOOKUP(H$1, q_preprocess!$1:$1048576, $E75, FALSE)), "", HLOOKUP(H$1, q_preprocess!$1:$1048576, $E75, FALSE))</f>
        <v>48081.169888614771</v>
      </c>
      <c r="I75">
        <f>IF(ISBLANK(HLOOKUP(I$1, q_preprocess!$1:$1048576, $E75, FALSE)), "", HLOOKUP(I$1, q_preprocess!$1:$1048576, $E75, FALSE))</f>
        <v>52943.41160442913</v>
      </c>
      <c r="J75">
        <f>IF(ISBLANK(HLOOKUP(J$1, q_preprocess!$1:$1048576, $E75, FALSE)), "", HLOOKUP(J$1, q_preprocess!$1:$1048576, $E75, FALSE))</f>
        <v>52995.234550442598</v>
      </c>
      <c r="K75">
        <f>IF(ISBLANK(HLOOKUP(K$1, q_preprocess!$1:$1048576, $E75, FALSE)), "", HLOOKUP(K$1, q_preprocess!$1:$1048576, $E75, FALSE))</f>
        <v>-51.822946013464389</v>
      </c>
      <c r="L75">
        <f>IF(ISBLANK(HLOOKUP(L$1, q_preprocess!$1:$1048576, $E75, FALSE)), "", HLOOKUP(L$1, q_preprocess!$1:$1048576, $E75, FALSE))</f>
        <v>34883.850070432076</v>
      </c>
      <c r="M75">
        <f>IF(ISBLANK(HLOOKUP(M$1, q_preprocess!$1:$1048576, $E75, FALSE)), "", HLOOKUP(M$1, q_preprocess!$1:$1048576, $E75, FALSE))</f>
        <v>32661.878528743528</v>
      </c>
      <c r="N75">
        <f>IF(ISBLANK(HLOOKUP(N$1, q_preprocess!$1:$1048576, $E75, FALSE)), "", HLOOKUP(N$1, q_preprocess!$1:$1048576, $E75, FALSE))</f>
        <v>16896.60150402553</v>
      </c>
      <c r="O75">
        <f>IF(ISBLANK(HLOOKUP(O$1, q_preprocess!$1:$1048576, $E75, FALSE)), "", HLOOKUP(O$1, q_preprocess!$1:$1048576, $E75, FALSE))</f>
        <v>50783.619517584593</v>
      </c>
      <c r="P75">
        <f>IF(ISBLANK(HLOOKUP(P$1, q_preprocess!$1:$1048576, $E75, FALSE)), "", HLOOKUP(P$1, q_preprocess!$1:$1048576, $E75, FALSE))</f>
        <v>159634.00603641436</v>
      </c>
      <c r="Q75">
        <f>IF(ISBLANK(HLOOKUP(Q$1, q_preprocess!$1:$1048576, $E75, FALSE)), "", HLOOKUP(Q$1, q_preprocess!$1:$1048576, $E75, FALSE))</f>
        <v>263761.02525395621</v>
      </c>
    </row>
    <row r="76" spans="1:17">
      <c r="A76" s="17">
        <v>39692</v>
      </c>
      <c r="B76">
        <v>2008</v>
      </c>
      <c r="C76">
        <v>3</v>
      </c>
      <c r="D76">
        <v>75</v>
      </c>
      <c r="E76">
        <v>76</v>
      </c>
      <c r="F76">
        <f>IF(ISBLANK(HLOOKUP(F$1, q_preprocess!$1:$1048576, $E76, FALSE)), "", HLOOKUP(F$1, q_preprocess!$1:$1048576, $E76, FALSE))</f>
        <v>273316.77686960128</v>
      </c>
      <c r="G76">
        <f>IF(ISBLANK(HLOOKUP(G$1, q_preprocess!$1:$1048576, $E76, FALSE)), "", HLOOKUP(G$1, q_preprocess!$1:$1048576, $E76, FALSE))</f>
        <v>166398.59725554698</v>
      </c>
      <c r="H76">
        <f>IF(ISBLANK(HLOOKUP(H$1, q_preprocess!$1:$1048576, $E76, FALSE)), "", HLOOKUP(H$1, q_preprocess!$1:$1048576, $E76, FALSE))</f>
        <v>49640.061100829458</v>
      </c>
      <c r="I76">
        <f>IF(ISBLANK(HLOOKUP(I$1, q_preprocess!$1:$1048576, $E76, FALSE)), "", HLOOKUP(I$1, q_preprocess!$1:$1048576, $E76, FALSE))</f>
        <v>57637.947248383774</v>
      </c>
      <c r="J76">
        <f>IF(ISBLANK(HLOOKUP(J$1, q_preprocess!$1:$1048576, $E76, FALSE)), "", HLOOKUP(J$1, q_preprocess!$1:$1048576, $E76, FALSE))</f>
        <v>58877.967791601914</v>
      </c>
      <c r="K76">
        <f>IF(ISBLANK(HLOOKUP(K$1, q_preprocess!$1:$1048576, $E76, FALSE)), "", HLOOKUP(K$1, q_preprocess!$1:$1048576, $E76, FALSE))</f>
        <v>-1240.0205432181392</v>
      </c>
      <c r="L76">
        <f>IF(ISBLANK(HLOOKUP(L$1, q_preprocess!$1:$1048576, $E76, FALSE)), "", HLOOKUP(L$1, q_preprocess!$1:$1048576, $E76, FALSE))</f>
        <v>36352.768876699622</v>
      </c>
      <c r="M76">
        <f>IF(ISBLANK(HLOOKUP(M$1, q_preprocess!$1:$1048576, $E76, FALSE)), "", HLOOKUP(M$1, q_preprocess!$1:$1048576, $E76, FALSE))</f>
        <v>36712.597611858553</v>
      </c>
      <c r="N76">
        <f>IF(ISBLANK(HLOOKUP(N$1, q_preprocess!$1:$1048576, $E76, FALSE)), "", HLOOKUP(N$1, q_preprocess!$1:$1048576, $E76, FALSE))</f>
        <v>16114.434809799399</v>
      </c>
      <c r="O76">
        <f>IF(ISBLANK(HLOOKUP(O$1, q_preprocess!$1:$1048576, $E76, FALSE)), "", HLOOKUP(O$1, q_preprocess!$1:$1048576, $E76, FALSE))</f>
        <v>54441.389755618395</v>
      </c>
      <c r="P76">
        <f>IF(ISBLANK(HLOOKUP(P$1, q_preprocess!$1:$1048576, $E76, FALSE)), "", HLOOKUP(P$1, q_preprocess!$1:$1048576, $E76, FALSE))</f>
        <v>163687.81070631114</v>
      </c>
      <c r="Q76">
        <f>IF(ISBLANK(HLOOKUP(Q$1, q_preprocess!$1:$1048576, $E76, FALSE)), "", HLOOKUP(Q$1, q_preprocess!$1:$1048576, $E76, FALSE))</f>
        <v>268655.21532631759</v>
      </c>
    </row>
    <row r="77" spans="1:17">
      <c r="A77" s="17">
        <v>39783</v>
      </c>
      <c r="B77">
        <v>2008</v>
      </c>
      <c r="C77">
        <v>4</v>
      </c>
      <c r="D77">
        <v>76</v>
      </c>
      <c r="E77">
        <v>77</v>
      </c>
      <c r="F77">
        <f>IF(ISBLANK(HLOOKUP(F$1, q_preprocess!$1:$1048576, $E77, FALSE)), "", HLOOKUP(F$1, q_preprocess!$1:$1048576, $E77, FALSE))</f>
        <v>259314.94153820426</v>
      </c>
      <c r="G77">
        <f>IF(ISBLANK(HLOOKUP(G$1, q_preprocess!$1:$1048576, $E77, FALSE)), "", HLOOKUP(G$1, q_preprocess!$1:$1048576, $E77, FALSE))</f>
        <v>167539.71226517661</v>
      </c>
      <c r="H77">
        <f>IF(ISBLANK(HLOOKUP(H$1, q_preprocess!$1:$1048576, $E77, FALSE)), "", HLOOKUP(H$1, q_preprocess!$1:$1048576, $E77, FALSE))</f>
        <v>49223.940043740811</v>
      </c>
      <c r="I77">
        <f>IF(ISBLANK(HLOOKUP(I$1, q_preprocess!$1:$1048576, $E77, FALSE)), "", HLOOKUP(I$1, q_preprocess!$1:$1048576, $E77, FALSE))</f>
        <v>43760.503608234518</v>
      </c>
      <c r="J77">
        <f>IF(ISBLANK(HLOOKUP(J$1, q_preprocess!$1:$1048576, $E77, FALSE)), "", HLOOKUP(J$1, q_preprocess!$1:$1048576, $E77, FALSE))</f>
        <v>52210.689911206144</v>
      </c>
      <c r="K77">
        <f>IF(ISBLANK(HLOOKUP(K$1, q_preprocess!$1:$1048576, $E77, FALSE)), "", HLOOKUP(K$1, q_preprocess!$1:$1048576, $E77, FALSE))</f>
        <v>-8450.186302971626</v>
      </c>
      <c r="L77">
        <f>IF(ISBLANK(HLOOKUP(L$1, q_preprocess!$1:$1048576, $E77, FALSE)), "", HLOOKUP(L$1, q_preprocess!$1:$1048576, $E77, FALSE))</f>
        <v>32186.691901130773</v>
      </c>
      <c r="M77">
        <f>IF(ISBLANK(HLOOKUP(M$1, q_preprocess!$1:$1048576, $E77, FALSE)), "", HLOOKUP(M$1, q_preprocess!$1:$1048576, $E77, FALSE))</f>
        <v>33395.906280078452</v>
      </c>
      <c r="N77">
        <f>IF(ISBLANK(HLOOKUP(N$1, q_preprocess!$1:$1048576, $E77, FALSE)), "", HLOOKUP(N$1, q_preprocess!$1:$1048576, $E77, FALSE))</f>
        <v>10795.530621162201</v>
      </c>
      <c r="O77">
        <f>IF(ISBLANK(HLOOKUP(O$1, q_preprocess!$1:$1048576, $E77, FALSE)), "", HLOOKUP(O$1, q_preprocess!$1:$1048576, $E77, FALSE))</f>
        <v>48968.612172176654</v>
      </c>
      <c r="P77">
        <f>IF(ISBLANK(HLOOKUP(P$1, q_preprocess!$1:$1048576, $E77, FALSE)), "", HLOOKUP(P$1, q_preprocess!$1:$1048576, $E77, FALSE))</f>
        <v>161857.31724057707</v>
      </c>
      <c r="Q77">
        <f>IF(ISBLANK(HLOOKUP(Q$1, q_preprocess!$1:$1048576, $E77, FALSE)), "", HLOOKUP(Q$1, q_preprocess!$1:$1048576, $E77, FALSE))</f>
        <v>257656.11455928162</v>
      </c>
    </row>
    <row r="78" spans="1:17">
      <c r="A78" s="17">
        <v>39873</v>
      </c>
      <c r="B78">
        <v>2009</v>
      </c>
      <c r="C78">
        <v>1</v>
      </c>
      <c r="D78">
        <v>77</v>
      </c>
      <c r="E78">
        <v>78</v>
      </c>
      <c r="F78">
        <f>IF(ISBLANK(HLOOKUP(F$1, q_preprocess!$1:$1048576, $E78, FALSE)), "", HLOOKUP(F$1, q_preprocess!$1:$1048576, $E78, FALSE))</f>
        <v>246506.89651468256</v>
      </c>
      <c r="G78">
        <f>IF(ISBLANK(HLOOKUP(G$1, q_preprocess!$1:$1048576, $E78, FALSE)), "", HLOOKUP(G$1, q_preprocess!$1:$1048576, $E78, FALSE))</f>
        <v>160352.13964920337</v>
      </c>
      <c r="H78">
        <f>IF(ISBLANK(HLOOKUP(H$1, q_preprocess!$1:$1048576, $E78, FALSE)), "", HLOOKUP(H$1, q_preprocess!$1:$1048576, $E78, FALSE))</f>
        <v>48697.320215612905</v>
      </c>
      <c r="I78">
        <f>IF(ISBLANK(HLOOKUP(I$1, q_preprocess!$1:$1048576, $E78, FALSE)), "", HLOOKUP(I$1, q_preprocess!$1:$1048576, $E78, FALSE))</f>
        <v>37578.39668955675</v>
      </c>
      <c r="J78">
        <f>IF(ISBLANK(HLOOKUP(J$1, q_preprocess!$1:$1048576, $E78, FALSE)), "", HLOOKUP(J$1, q_preprocess!$1:$1048576, $E78, FALSE))</f>
        <v>44291.098529661802</v>
      </c>
      <c r="K78">
        <f>IF(ISBLANK(HLOOKUP(K$1, q_preprocess!$1:$1048576, $E78, FALSE)), "", HLOOKUP(K$1, q_preprocess!$1:$1048576, $E78, FALSE))</f>
        <v>-6712.7018401050518</v>
      </c>
      <c r="L78">
        <f>IF(ISBLANK(HLOOKUP(L$1, q_preprocess!$1:$1048576, $E78, FALSE)), "", HLOOKUP(L$1, q_preprocess!$1:$1048576, $E78, FALSE))</f>
        <v>25585.889690666911</v>
      </c>
      <c r="M78">
        <f>IF(ISBLANK(HLOOKUP(M$1, q_preprocess!$1:$1048576, $E78, FALSE)), "", HLOOKUP(M$1, q_preprocess!$1:$1048576, $E78, FALSE))</f>
        <v>25706.84973035736</v>
      </c>
      <c r="N78">
        <f>IF(ISBLANK(HLOOKUP(N$1, q_preprocess!$1:$1048576, $E78, FALSE)), "", HLOOKUP(N$1, q_preprocess!$1:$1048576, $E78, FALSE))</f>
        <v>16239.19045789878</v>
      </c>
      <c r="O78">
        <f>IF(ISBLANK(HLOOKUP(O$1, q_preprocess!$1:$1048576, $E78, FALSE)), "", HLOOKUP(O$1, q_preprocess!$1:$1048576, $E78, FALSE))</f>
        <v>41488.542258887544</v>
      </c>
      <c r="P78">
        <f>IF(ISBLANK(HLOOKUP(P$1, q_preprocess!$1:$1048576, $E78, FALSE)), "", HLOOKUP(P$1, q_preprocess!$1:$1048576, $E78, FALSE))</f>
        <v>155664.75925615596</v>
      </c>
      <c r="Q78">
        <f>IF(ISBLANK(HLOOKUP(Q$1, q_preprocess!$1:$1048576, $E78, FALSE)), "", HLOOKUP(Q$1, q_preprocess!$1:$1048576, $E78, FALSE))</f>
        <v>252442.07095444523</v>
      </c>
    </row>
    <row r="79" spans="1:17">
      <c r="A79" s="17">
        <v>39965</v>
      </c>
      <c r="B79">
        <v>2009</v>
      </c>
      <c r="C79">
        <v>2</v>
      </c>
      <c r="D79">
        <v>78</v>
      </c>
      <c r="E79">
        <v>79</v>
      </c>
      <c r="F79">
        <f>IF(ISBLANK(HLOOKUP(F$1, q_preprocess!$1:$1048576, $E79, FALSE)), "", HLOOKUP(F$1, q_preprocess!$1:$1048576, $E79, FALSE))</f>
        <v>258381.35936610628</v>
      </c>
      <c r="G79">
        <f>IF(ISBLANK(HLOOKUP(G$1, q_preprocess!$1:$1048576, $E79, FALSE)), "", HLOOKUP(G$1, q_preprocess!$1:$1048576, $E79, FALSE))</f>
        <v>167342.97845471386</v>
      </c>
      <c r="H79">
        <f>IF(ISBLANK(HLOOKUP(H$1, q_preprocess!$1:$1048576, $E79, FALSE)), "", HLOOKUP(H$1, q_preprocess!$1:$1048576, $E79, FALSE))</f>
        <v>49120.592297494084</v>
      </c>
      <c r="I79">
        <f>IF(ISBLANK(HLOOKUP(I$1, q_preprocess!$1:$1048576, $E79, FALSE)), "", HLOOKUP(I$1, q_preprocess!$1:$1048576, $E79, FALSE))</f>
        <v>39044.288840473811</v>
      </c>
      <c r="J79">
        <f>IF(ISBLANK(HLOOKUP(J$1, q_preprocess!$1:$1048576, $E79, FALSE)), "", HLOOKUP(J$1, q_preprocess!$1:$1048576, $E79, FALSE))</f>
        <v>48603.666430475823</v>
      </c>
      <c r="K79">
        <f>IF(ISBLANK(HLOOKUP(K$1, q_preprocess!$1:$1048576, $E79, FALSE)), "", HLOOKUP(K$1, q_preprocess!$1:$1048576, $E79, FALSE))</f>
        <v>-9559.3775900020119</v>
      </c>
      <c r="L79">
        <f>IF(ISBLANK(HLOOKUP(L$1, q_preprocess!$1:$1048576, $E79, FALSE)), "", HLOOKUP(L$1, q_preprocess!$1:$1048576, $E79, FALSE))</f>
        <v>31422.471694129392</v>
      </c>
      <c r="M79">
        <f>IF(ISBLANK(HLOOKUP(M$1, q_preprocess!$1:$1048576, $E79, FALSE)), "", HLOOKUP(M$1, q_preprocess!$1:$1048576, $E79, FALSE))</f>
        <v>28548.971920704891</v>
      </c>
      <c r="N79">
        <f>IF(ISBLANK(HLOOKUP(N$1, q_preprocess!$1:$1048576, $E79, FALSE)), "", HLOOKUP(N$1, q_preprocess!$1:$1048576, $E79, FALSE))</f>
        <v>15965.331757484997</v>
      </c>
      <c r="O79">
        <f>IF(ISBLANK(HLOOKUP(O$1, q_preprocess!$1:$1048576, $E79, FALSE)), "", HLOOKUP(O$1, q_preprocess!$1:$1048576, $E79, FALSE))</f>
        <v>46247.767998884578</v>
      </c>
      <c r="P79">
        <f>IF(ISBLANK(HLOOKUP(P$1, q_preprocess!$1:$1048576, $E79, FALSE)), "", HLOOKUP(P$1, q_preprocess!$1:$1048576, $E79, FALSE))</f>
        <v>160762.81112406056</v>
      </c>
      <c r="Q79">
        <f>IF(ISBLANK(HLOOKUP(Q$1, q_preprocess!$1:$1048576, $E79, FALSE)), "", HLOOKUP(Q$1, q_preprocess!$1:$1048576, $E79, FALSE))</f>
        <v>258884.20575075728</v>
      </c>
    </row>
    <row r="80" spans="1:17">
      <c r="A80" s="17">
        <v>40057</v>
      </c>
      <c r="B80">
        <v>2009</v>
      </c>
      <c r="C80">
        <v>3</v>
      </c>
      <c r="D80">
        <v>79</v>
      </c>
      <c r="E80">
        <v>80</v>
      </c>
      <c r="F80">
        <f>IF(ISBLANK(HLOOKUP(F$1, q_preprocess!$1:$1048576, $E80, FALSE)), "", HLOOKUP(F$1, q_preprocess!$1:$1048576, $E80, FALSE))</f>
        <v>270139.0594181692</v>
      </c>
      <c r="G80">
        <f>IF(ISBLANK(HLOOKUP(G$1, q_preprocess!$1:$1048576, $E80, FALSE)), "", HLOOKUP(G$1, q_preprocess!$1:$1048576, $E80, FALSE))</f>
        <v>173836.64983199639</v>
      </c>
      <c r="H80">
        <f>IF(ISBLANK(HLOOKUP(H$1, q_preprocess!$1:$1048576, $E80, FALSE)), "", HLOOKUP(H$1, q_preprocess!$1:$1048576, $E80, FALSE))</f>
        <v>49792.748869977557</v>
      </c>
      <c r="I80">
        <f>IF(ISBLANK(HLOOKUP(I$1, q_preprocess!$1:$1048576, $E80, FALSE)), "", HLOOKUP(I$1, q_preprocess!$1:$1048576, $E80, FALSE))</f>
        <v>46053.63312476725</v>
      </c>
      <c r="J80">
        <f>IF(ISBLANK(HLOOKUP(J$1, q_preprocess!$1:$1048576, $E80, FALSE)), "", HLOOKUP(J$1, q_preprocess!$1:$1048576, $E80, FALSE))</f>
        <v>56607.929546705964</v>
      </c>
      <c r="K80">
        <f>IF(ISBLANK(HLOOKUP(K$1, q_preprocess!$1:$1048576, $E80, FALSE)), "", HLOOKUP(K$1, q_preprocess!$1:$1048576, $E80, FALSE))</f>
        <v>-10554.296421938718</v>
      </c>
      <c r="L80">
        <f>IF(ISBLANK(HLOOKUP(L$1, q_preprocess!$1:$1048576, $E80, FALSE)), "", HLOOKUP(L$1, q_preprocess!$1:$1048576, $E80, FALSE))</f>
        <v>32922.017009634226</v>
      </c>
      <c r="M80">
        <f>IF(ISBLANK(HLOOKUP(M$1, q_preprocess!$1:$1048576, $E80, FALSE)), "", HLOOKUP(M$1, q_preprocess!$1:$1048576, $E80, FALSE))</f>
        <v>32465.989418206245</v>
      </c>
      <c r="N80">
        <f>IF(ISBLANK(HLOOKUP(N$1, q_preprocess!$1:$1048576, $E80, FALSE)), "", HLOOKUP(N$1, q_preprocess!$1:$1048576, $E80, FALSE))</f>
        <v>14905.954879701629</v>
      </c>
      <c r="O80">
        <f>IF(ISBLANK(HLOOKUP(O$1, q_preprocess!$1:$1048576, $E80, FALSE)), "", HLOOKUP(O$1, q_preprocess!$1:$1048576, $E80, FALSE))</f>
        <v>50972.113837636083</v>
      </c>
      <c r="P80">
        <f>IF(ISBLANK(HLOOKUP(P$1, q_preprocess!$1:$1048576, $E80, FALSE)), "", HLOOKUP(P$1, q_preprocess!$1:$1048576, $E80, FALSE))</f>
        <v>165944.96209235524</v>
      </c>
      <c r="Q80">
        <f>IF(ISBLANK(HLOOKUP(Q$1, q_preprocess!$1:$1048576, $E80, FALSE)), "", HLOOKUP(Q$1, q_preprocess!$1:$1048576, $E80, FALSE))</f>
        <v>265307.69636914553</v>
      </c>
    </row>
    <row r="81" spans="1:17">
      <c r="A81" s="17">
        <v>40148</v>
      </c>
      <c r="B81">
        <v>2009</v>
      </c>
      <c r="C81">
        <v>4</v>
      </c>
      <c r="D81">
        <v>80</v>
      </c>
      <c r="E81">
        <v>81</v>
      </c>
      <c r="F81">
        <f>IF(ISBLANK(HLOOKUP(F$1, q_preprocess!$1:$1048576, $E81, FALSE)), "", HLOOKUP(F$1, q_preprocess!$1:$1048576, $E81, FALSE))</f>
        <v>273121.66670987685</v>
      </c>
      <c r="G81">
        <f>IF(ISBLANK(HLOOKUP(G$1, q_preprocess!$1:$1048576, $E81, FALSE)), "", HLOOKUP(G$1, q_preprocess!$1:$1048576, $E81, FALSE))</f>
        <v>179186.17935211648</v>
      </c>
      <c r="H81">
        <f>IF(ISBLANK(HLOOKUP(H$1, q_preprocess!$1:$1048576, $E81, FALSE)), "", HLOOKUP(H$1, q_preprocess!$1:$1048576, $E81, FALSE))</f>
        <v>52248.59889163624</v>
      </c>
      <c r="I81">
        <f>IF(ISBLANK(HLOOKUP(I$1, q_preprocess!$1:$1048576, $E81, FALSE)), "", HLOOKUP(I$1, q_preprocess!$1:$1048576, $E81, FALSE))</f>
        <v>46248.006517062182</v>
      </c>
      <c r="J81">
        <f>IF(ISBLANK(HLOOKUP(J$1, q_preprocess!$1:$1048576, $E81, FALSE)), "", HLOOKUP(J$1, q_preprocess!$1:$1048576, $E81, FALSE))</f>
        <v>58970.82216352284</v>
      </c>
      <c r="K81">
        <f>IF(ISBLANK(HLOOKUP(K$1, q_preprocess!$1:$1048576, $E81, FALSE)), "", HLOOKUP(K$1, q_preprocess!$1:$1048576, $E81, FALSE))</f>
        <v>-12722.815646460658</v>
      </c>
      <c r="L81">
        <f>IF(ISBLANK(HLOOKUP(L$1, q_preprocess!$1:$1048576, $E81, FALSE)), "", HLOOKUP(L$1, q_preprocess!$1:$1048576, $E81, FALSE))</f>
        <v>30964.193918639463</v>
      </c>
      <c r="M81">
        <f>IF(ISBLANK(HLOOKUP(M$1, q_preprocess!$1:$1048576, $E81, FALSE)), "", HLOOKUP(M$1, q_preprocess!$1:$1048576, $E81, FALSE))</f>
        <v>35525.31196957748</v>
      </c>
      <c r="N81">
        <f>IF(ISBLANK(HLOOKUP(N$1, q_preprocess!$1:$1048576, $E81, FALSE)), "", HLOOKUP(N$1, q_preprocess!$1:$1048576, $E81, FALSE))</f>
        <v>10918.729280871828</v>
      </c>
      <c r="O81">
        <f>IF(ISBLANK(HLOOKUP(O$1, q_preprocess!$1:$1048576, $E81, FALSE)), "", HLOOKUP(O$1, q_preprocess!$1:$1048576, $E81, FALSE))</f>
        <v>51863.335683202102</v>
      </c>
      <c r="P81">
        <f>IF(ISBLANK(HLOOKUP(P$1, q_preprocess!$1:$1048576, $E81, FALSE)), "", HLOOKUP(P$1, q_preprocess!$1:$1048576, $E81, FALSE))</f>
        <v>170061.35795758857</v>
      </c>
      <c r="Q81">
        <f>IF(ISBLANK(HLOOKUP(Q$1, q_preprocess!$1:$1048576, $E81, FALSE)), "", HLOOKUP(Q$1, q_preprocess!$1:$1048576, $E81, FALSE))</f>
        <v>271403.80634962005</v>
      </c>
    </row>
    <row r="82" spans="1:17">
      <c r="A82" s="17">
        <v>40238</v>
      </c>
      <c r="B82">
        <v>2010</v>
      </c>
      <c r="C82">
        <v>1</v>
      </c>
      <c r="D82">
        <v>81</v>
      </c>
      <c r="E82">
        <v>82</v>
      </c>
      <c r="F82">
        <f>IF(ISBLANK(HLOOKUP(F$1, q_preprocess!$1:$1048576, $E82, FALSE)), "", HLOOKUP(F$1, q_preprocess!$1:$1048576, $E82, FALSE))</f>
        <v>269207.8622016689</v>
      </c>
      <c r="G82">
        <f>IF(ISBLANK(HLOOKUP(G$1, q_preprocess!$1:$1048576, $E82, FALSE)), "", HLOOKUP(G$1, q_preprocess!$1:$1048576, $E82, FALSE))</f>
        <v>172316.50114211469</v>
      </c>
      <c r="H82">
        <f>IF(ISBLANK(HLOOKUP(H$1, q_preprocess!$1:$1048576, $E82, FALSE)), "", HLOOKUP(H$1, q_preprocess!$1:$1048576, $E82, FALSE))</f>
        <v>50142.019257055785</v>
      </c>
      <c r="I82">
        <f>IF(ISBLANK(HLOOKUP(I$1, q_preprocess!$1:$1048576, $E82, FALSE)), "", HLOOKUP(I$1, q_preprocess!$1:$1048576, $E82, FALSE))</f>
        <v>52917.511066608939</v>
      </c>
      <c r="J82">
        <f>IF(ISBLANK(HLOOKUP(J$1, q_preprocess!$1:$1048576, $E82, FALSE)), "", HLOOKUP(J$1, q_preprocess!$1:$1048576, $E82, FALSE))</f>
        <v>57135.948712054589</v>
      </c>
      <c r="K82">
        <f>IF(ISBLANK(HLOOKUP(K$1, q_preprocess!$1:$1048576, $E82, FALSE)), "", HLOOKUP(K$1, q_preprocess!$1:$1048576, $E82, FALSE))</f>
        <v>-4218.4376454456506</v>
      </c>
      <c r="L82">
        <f>IF(ISBLANK(HLOOKUP(L$1, q_preprocess!$1:$1048576, $E82, FALSE)), "", HLOOKUP(L$1, q_preprocess!$1:$1048576, $E82, FALSE))</f>
        <v>29541.856586938076</v>
      </c>
      <c r="M82">
        <f>IF(ISBLANK(HLOOKUP(M$1, q_preprocess!$1:$1048576, $E82, FALSE)), "", HLOOKUP(M$1, q_preprocess!$1:$1048576, $E82, FALSE))</f>
        <v>35710.025851048573</v>
      </c>
      <c r="N82">
        <f>IF(ISBLANK(HLOOKUP(N$1, q_preprocess!$1:$1048576, $E82, FALSE)), "", HLOOKUP(N$1, q_preprocess!$1:$1048576, $E82, FALSE))</f>
        <v>17354.775420300208</v>
      </c>
      <c r="O82">
        <f>IF(ISBLANK(HLOOKUP(O$1, q_preprocess!$1:$1048576, $E82, FALSE)), "", HLOOKUP(O$1, q_preprocess!$1:$1048576, $E82, FALSE))</f>
        <v>48189.683105123695</v>
      </c>
      <c r="P82">
        <f>IF(ISBLANK(HLOOKUP(P$1, q_preprocess!$1:$1048576, $E82, FALSE)), "", HLOOKUP(P$1, q_preprocess!$1:$1048576, $E82, FALSE))</f>
        <v>165450.90943011412</v>
      </c>
      <c r="Q82">
        <f>IF(ISBLANK(HLOOKUP(Q$1, q_preprocess!$1:$1048576, $E82, FALSE)), "", HLOOKUP(Q$1, q_preprocess!$1:$1048576, $E82, FALSE))</f>
        <v>275955.89003576018</v>
      </c>
    </row>
    <row r="83" spans="1:17">
      <c r="A83" s="17">
        <v>40330</v>
      </c>
      <c r="B83">
        <v>2010</v>
      </c>
      <c r="C83">
        <v>2</v>
      </c>
      <c r="D83">
        <v>82</v>
      </c>
      <c r="E83">
        <v>83</v>
      </c>
      <c r="F83">
        <f>IF(ISBLANK(HLOOKUP(F$1, q_preprocess!$1:$1048576, $E83, FALSE)), "", HLOOKUP(F$1, q_preprocess!$1:$1048576, $E83, FALSE))</f>
        <v>280389.53121916443</v>
      </c>
      <c r="G83">
        <f>IF(ISBLANK(HLOOKUP(G$1, q_preprocess!$1:$1048576, $E83, FALSE)), "", HLOOKUP(G$1, q_preprocess!$1:$1048576, $E83, FALSE))</f>
        <v>176376.45444400219</v>
      </c>
      <c r="H83">
        <f>IF(ISBLANK(HLOOKUP(H$1, q_preprocess!$1:$1048576, $E83, FALSE)), "", HLOOKUP(H$1, q_preprocess!$1:$1048576, $E83, FALSE))</f>
        <v>51645.953835483953</v>
      </c>
      <c r="I83">
        <f>IF(ISBLANK(HLOOKUP(I$1, q_preprocess!$1:$1048576, $E83, FALSE)), "", HLOOKUP(I$1, q_preprocess!$1:$1048576, $E83, FALSE))</f>
        <v>57589.868892300728</v>
      </c>
      <c r="J83">
        <f>IF(ISBLANK(HLOOKUP(J$1, q_preprocess!$1:$1048576, $E83, FALSE)), "", HLOOKUP(J$1, q_preprocess!$1:$1048576, $E83, FALSE))</f>
        <v>59745.798820474512</v>
      </c>
      <c r="K83">
        <f>IF(ISBLANK(HLOOKUP(K$1, q_preprocess!$1:$1048576, $E83, FALSE)), "", HLOOKUP(K$1, q_preprocess!$1:$1048576, $E83, FALSE))</f>
        <v>-2155.929928173784</v>
      </c>
      <c r="L83">
        <f>IF(ISBLANK(HLOOKUP(L$1, q_preprocess!$1:$1048576, $E83, FALSE)), "", HLOOKUP(L$1, q_preprocess!$1:$1048576, $E83, FALSE))</f>
        <v>33636.455010703437</v>
      </c>
      <c r="M83">
        <f>IF(ISBLANK(HLOOKUP(M$1, q_preprocess!$1:$1048576, $E83, FALSE)), "", HLOOKUP(M$1, q_preprocess!$1:$1048576, $E83, FALSE))</f>
        <v>38859.200963325849</v>
      </c>
      <c r="N83">
        <f>IF(ISBLANK(HLOOKUP(N$1, q_preprocess!$1:$1048576, $E83, FALSE)), "", HLOOKUP(N$1, q_preprocess!$1:$1048576, $E83, FALSE))</f>
        <v>17570.591806658478</v>
      </c>
      <c r="O83">
        <f>IF(ISBLANK(HLOOKUP(O$1, q_preprocess!$1:$1048576, $E83, FALSE)), "", HLOOKUP(O$1, q_preprocess!$1:$1048576, $E83, FALSE))</f>
        <v>52560.742981297364</v>
      </c>
      <c r="P83">
        <f>IF(ISBLANK(HLOOKUP(P$1, q_preprocess!$1:$1048576, $E83, FALSE)), "", HLOOKUP(P$1, q_preprocess!$1:$1048576, $E83, FALSE))</f>
        <v>170519.19205847406</v>
      </c>
      <c r="Q83">
        <f>IF(ISBLANK(HLOOKUP(Q$1, q_preprocess!$1:$1048576, $E83, FALSE)), "", HLOOKUP(Q$1, q_preprocess!$1:$1048576, $E83, FALSE))</f>
        <v>280266.6792229719</v>
      </c>
    </row>
    <row r="84" spans="1:17">
      <c r="A84" s="17">
        <v>40422</v>
      </c>
      <c r="B84">
        <v>2010</v>
      </c>
      <c r="C84">
        <v>3</v>
      </c>
      <c r="D84">
        <v>83</v>
      </c>
      <c r="E84">
        <v>84</v>
      </c>
      <c r="F84">
        <f>IF(ISBLANK(HLOOKUP(F$1, q_preprocess!$1:$1048576, $E84, FALSE)), "", HLOOKUP(F$1, q_preprocess!$1:$1048576, $E84, FALSE))</f>
        <v>288797.9887511775</v>
      </c>
      <c r="G84">
        <f>IF(ISBLANK(HLOOKUP(G$1, q_preprocess!$1:$1048576, $E84, FALSE)), "", HLOOKUP(G$1, q_preprocess!$1:$1048576, $E84, FALSE))</f>
        <v>183014.93108062638</v>
      </c>
      <c r="H84">
        <f>IF(ISBLANK(HLOOKUP(H$1, q_preprocess!$1:$1048576, $E84, FALSE)), "", HLOOKUP(H$1, q_preprocess!$1:$1048576, $E84, FALSE))</f>
        <v>52200.545434744272</v>
      </c>
      <c r="I84">
        <f>IF(ISBLANK(HLOOKUP(I$1, q_preprocess!$1:$1048576, $E84, FALSE)), "", HLOOKUP(I$1, q_preprocess!$1:$1048576, $E84, FALSE))</f>
        <v>61429.739072953402</v>
      </c>
      <c r="J84">
        <f>IF(ISBLANK(HLOOKUP(J$1, q_preprocess!$1:$1048576, $E84, FALSE)), "", HLOOKUP(J$1, q_preprocess!$1:$1048576, $E84, FALSE))</f>
        <v>65246.021790661594</v>
      </c>
      <c r="K84">
        <f>IF(ISBLANK(HLOOKUP(K$1, q_preprocess!$1:$1048576, $E84, FALSE)), "", HLOOKUP(K$1, q_preprocess!$1:$1048576, $E84, FALSE))</f>
        <v>-3816.2827177081926</v>
      </c>
      <c r="L84">
        <f>IF(ISBLANK(HLOOKUP(L$1, q_preprocess!$1:$1048576, $E84, FALSE)), "", HLOOKUP(L$1, q_preprocess!$1:$1048576, $E84, FALSE))</f>
        <v>36716.769547103548</v>
      </c>
      <c r="M84">
        <f>IF(ISBLANK(HLOOKUP(M$1, q_preprocess!$1:$1048576, $E84, FALSE)), "", HLOOKUP(M$1, q_preprocess!$1:$1048576, $E84, FALSE))</f>
        <v>44563.996384250131</v>
      </c>
      <c r="N84">
        <f>IF(ISBLANK(HLOOKUP(N$1, q_preprocess!$1:$1048576, $E84, FALSE)), "", HLOOKUP(N$1, q_preprocess!$1:$1048576, $E84, FALSE))</f>
        <v>15731.533099304148</v>
      </c>
      <c r="O84">
        <f>IF(ISBLANK(HLOOKUP(O$1, q_preprocess!$1:$1048576, $E84, FALSE)), "", HLOOKUP(O$1, q_preprocess!$1:$1048576, $E84, FALSE))</f>
        <v>55333.647506546993</v>
      </c>
      <c r="P84">
        <f>IF(ISBLANK(HLOOKUP(P$1, q_preprocess!$1:$1048576, $E84, FALSE)), "", HLOOKUP(P$1, q_preprocess!$1:$1048576, $E84, FALSE))</f>
        <v>175464.16542714043</v>
      </c>
      <c r="Q84">
        <f>IF(ISBLANK(HLOOKUP(Q$1, q_preprocess!$1:$1048576, $E84, FALSE)), "", HLOOKUP(Q$1, q_preprocess!$1:$1048576, $E84, FALSE))</f>
        <v>283828.22393184091</v>
      </c>
    </row>
    <row r="85" spans="1:17">
      <c r="A85" s="17">
        <v>40513</v>
      </c>
      <c r="B85">
        <v>2010</v>
      </c>
      <c r="C85">
        <v>4</v>
      </c>
      <c r="D85">
        <v>84</v>
      </c>
      <c r="E85">
        <v>85</v>
      </c>
      <c r="F85">
        <f>IF(ISBLANK(HLOOKUP(F$1, q_preprocess!$1:$1048576, $E85, FALSE)), "", HLOOKUP(F$1, q_preprocess!$1:$1048576, $E85, FALSE))</f>
        <v>288660.62055059534</v>
      </c>
      <c r="G85">
        <f>IF(ISBLANK(HLOOKUP(G$1, q_preprocess!$1:$1048576, $E85, FALSE)), "", HLOOKUP(G$1, q_preprocess!$1:$1048576, $E85, FALSE))</f>
        <v>191414.51503887746</v>
      </c>
      <c r="H85">
        <f>IF(ISBLANK(HLOOKUP(H$1, q_preprocess!$1:$1048576, $E85, FALSE)), "", HLOOKUP(H$1, q_preprocess!$1:$1048576, $E85, FALSE))</f>
        <v>53706.553509341422</v>
      </c>
      <c r="I85">
        <f>IF(ISBLANK(HLOOKUP(I$1, q_preprocess!$1:$1048576, $E85, FALSE)), "", HLOOKUP(I$1, q_preprocess!$1:$1048576, $E85, FALSE))</f>
        <v>52605.773618967542</v>
      </c>
      <c r="J85">
        <f>IF(ISBLANK(HLOOKUP(J$1, q_preprocess!$1:$1048576, $E85, FALSE)), "", HLOOKUP(J$1, q_preprocess!$1:$1048576, $E85, FALSE))</f>
        <v>63566.444814733033</v>
      </c>
      <c r="K85">
        <f>IF(ISBLANK(HLOOKUP(K$1, q_preprocess!$1:$1048576, $E85, FALSE)), "", HLOOKUP(K$1, q_preprocess!$1:$1048576, $E85, FALSE))</f>
        <v>-10960.671195765492</v>
      </c>
      <c r="L85">
        <f>IF(ISBLANK(HLOOKUP(L$1, q_preprocess!$1:$1048576, $E85, FALSE)), "", HLOOKUP(L$1, q_preprocess!$1:$1048576, $E85, FALSE))</f>
        <v>35170.416439591456</v>
      </c>
      <c r="M85">
        <f>IF(ISBLANK(HLOOKUP(M$1, q_preprocess!$1:$1048576, $E85, FALSE)), "", HLOOKUP(M$1, q_preprocess!$1:$1048576, $E85, FALSE))</f>
        <v>44236.638056182535</v>
      </c>
      <c r="N85">
        <f>IF(ISBLANK(HLOOKUP(N$1, q_preprocess!$1:$1048576, $E85, FALSE)), "", HLOOKUP(N$1, q_preprocess!$1:$1048576, $E85, FALSE))</f>
        <v>11258.488204731926</v>
      </c>
      <c r="O85">
        <f>IF(ISBLANK(HLOOKUP(O$1, q_preprocess!$1:$1048576, $E85, FALSE)), "", HLOOKUP(O$1, q_preprocess!$1:$1048576, $E85, FALSE))</f>
        <v>54778.802694244259</v>
      </c>
      <c r="P85">
        <f>IF(ISBLANK(HLOOKUP(P$1, q_preprocess!$1:$1048576, $E85, FALSE)), "", HLOOKUP(P$1, q_preprocess!$1:$1048576, $E85, FALSE))</f>
        <v>178966.41920540712</v>
      </c>
      <c r="Q85">
        <f>IF(ISBLANK(HLOOKUP(Q$1, q_preprocess!$1:$1048576, $E85, FALSE)), "", HLOOKUP(Q$1, q_preprocess!$1:$1048576, $E85, FALSE))</f>
        <v>287001.85840502853</v>
      </c>
    </row>
    <row r="86" spans="1:17">
      <c r="A86" s="17">
        <v>40603</v>
      </c>
      <c r="B86">
        <v>2011</v>
      </c>
      <c r="C86">
        <v>1</v>
      </c>
      <c r="D86">
        <v>85</v>
      </c>
      <c r="E86">
        <v>86</v>
      </c>
      <c r="F86">
        <f>IF(ISBLANK(HLOOKUP(F$1, q_preprocess!$1:$1048576, $E86, FALSE)), "", HLOOKUP(F$1, q_preprocess!$1:$1048576, $E86, FALSE))</f>
        <v>283193.86152931274</v>
      </c>
      <c r="G86">
        <f>IF(ISBLANK(HLOOKUP(G$1, q_preprocess!$1:$1048576, $E86, FALSE)), "", HLOOKUP(G$1, q_preprocess!$1:$1048576, $E86, FALSE))</f>
        <v>183360.74253080995</v>
      </c>
      <c r="H86">
        <f>IF(ISBLANK(HLOOKUP(H$1, q_preprocess!$1:$1048576, $E86, FALSE)), "", HLOOKUP(H$1, q_preprocess!$1:$1048576, $E86, FALSE))</f>
        <v>51438.247618228263</v>
      </c>
      <c r="I86">
        <f>IF(ISBLANK(HLOOKUP(I$1, q_preprocess!$1:$1048576, $E86, FALSE)), "", HLOOKUP(I$1, q_preprocess!$1:$1048576, $E86, FALSE))</f>
        <v>57504.677312069165</v>
      </c>
      <c r="J86">
        <f>IF(ISBLANK(HLOOKUP(J$1, q_preprocess!$1:$1048576, $E86, FALSE)), "", HLOOKUP(J$1, q_preprocess!$1:$1048576, $E86, FALSE))</f>
        <v>61836.279717330101</v>
      </c>
      <c r="K86">
        <f>IF(ISBLANK(HLOOKUP(K$1, q_preprocess!$1:$1048576, $E86, FALSE)), "", HLOOKUP(K$1, q_preprocess!$1:$1048576, $E86, FALSE))</f>
        <v>-4331.6024052609355</v>
      </c>
      <c r="L86">
        <f>IF(ISBLANK(HLOOKUP(L$1, q_preprocess!$1:$1048576, $E86, FALSE)), "", HLOOKUP(L$1, q_preprocess!$1:$1048576, $E86, FALSE))</f>
        <v>30819.742575606993</v>
      </c>
      <c r="M86">
        <f>IF(ISBLANK(HLOOKUP(M$1, q_preprocess!$1:$1048576, $E86, FALSE)), "", HLOOKUP(M$1, q_preprocess!$1:$1048576, $E86, FALSE))</f>
        <v>39929.548507401625</v>
      </c>
      <c r="N86">
        <f>IF(ISBLANK(HLOOKUP(N$1, q_preprocess!$1:$1048576, $E86, FALSE)), "", HLOOKUP(N$1, q_preprocess!$1:$1048576, $E86, FALSE))</f>
        <v>18286.813971978529</v>
      </c>
      <c r="O86">
        <f>IF(ISBLANK(HLOOKUP(O$1, q_preprocess!$1:$1048576, $E86, FALSE)), "", HLOOKUP(O$1, q_preprocess!$1:$1048576, $E86, FALSE))</f>
        <v>51026.393163262823</v>
      </c>
      <c r="P86">
        <f>IF(ISBLANK(HLOOKUP(P$1, q_preprocess!$1:$1048576, $E86, FALSE)), "", HLOOKUP(P$1, q_preprocess!$1:$1048576, $E86, FALSE))</f>
        <v>173228.83499120848</v>
      </c>
      <c r="Q86">
        <f>IF(ISBLANK(HLOOKUP(Q$1, q_preprocess!$1:$1048576, $E86, FALSE)), "", HLOOKUP(Q$1, q_preprocess!$1:$1048576, $E86, FALSE))</f>
        <v>288960.90677565313</v>
      </c>
    </row>
    <row r="87" spans="1:17">
      <c r="A87" s="17">
        <v>40695</v>
      </c>
      <c r="B87">
        <v>2011</v>
      </c>
      <c r="C87">
        <v>2</v>
      </c>
      <c r="D87">
        <v>86</v>
      </c>
      <c r="E87">
        <v>87</v>
      </c>
      <c r="F87">
        <f>IF(ISBLANK(HLOOKUP(F$1, q_preprocess!$1:$1048576, $E87, FALSE)), "", HLOOKUP(F$1, q_preprocess!$1:$1048576, $E87, FALSE))</f>
        <v>293569.55298087327</v>
      </c>
      <c r="G87">
        <f>IF(ISBLANK(HLOOKUP(G$1, q_preprocess!$1:$1048576, $E87, FALSE)), "", HLOOKUP(G$1, q_preprocess!$1:$1048576, $E87, FALSE))</f>
        <v>188065.5375951484</v>
      </c>
      <c r="H87">
        <f>IF(ISBLANK(HLOOKUP(H$1, q_preprocess!$1:$1048576, $E87, FALSE)), "", HLOOKUP(H$1, q_preprocess!$1:$1048576, $E87, FALSE))</f>
        <v>53344.03666307668</v>
      </c>
      <c r="I87">
        <f>IF(ISBLANK(HLOOKUP(I$1, q_preprocess!$1:$1048576, $E87, FALSE)), "", HLOOKUP(I$1, q_preprocess!$1:$1048576, $E87, FALSE))</f>
        <v>60700.181964827068</v>
      </c>
      <c r="J87">
        <f>IF(ISBLANK(HLOOKUP(J$1, q_preprocess!$1:$1048576, $E87, FALSE)), "", HLOOKUP(J$1, q_preprocess!$1:$1048576, $E87, FALSE))</f>
        <v>64603.673312356557</v>
      </c>
      <c r="K87">
        <f>IF(ISBLANK(HLOOKUP(K$1, q_preprocess!$1:$1048576, $E87, FALSE)), "", HLOOKUP(K$1, q_preprocess!$1:$1048576, $E87, FALSE))</f>
        <v>-3903.4913475294888</v>
      </c>
      <c r="L87">
        <f>IF(ISBLANK(HLOOKUP(L$1, q_preprocess!$1:$1048576, $E87, FALSE)), "", HLOOKUP(L$1, q_preprocess!$1:$1048576, $E87, FALSE))</f>
        <v>35848.402465277439</v>
      </c>
      <c r="M87">
        <f>IF(ISBLANK(HLOOKUP(M$1, q_preprocess!$1:$1048576, $E87, FALSE)), "", HLOOKUP(M$1, q_preprocess!$1:$1048576, $E87, FALSE))</f>
        <v>44388.605707456329</v>
      </c>
      <c r="N87">
        <f>IF(ISBLANK(HLOOKUP(N$1, q_preprocess!$1:$1048576, $E87, FALSE)), "", HLOOKUP(N$1, q_preprocess!$1:$1048576, $E87, FALSE))</f>
        <v>17697.567235425508</v>
      </c>
      <c r="O87">
        <f>IF(ISBLANK(HLOOKUP(O$1, q_preprocess!$1:$1048576, $E87, FALSE)), "", HLOOKUP(O$1, q_preprocess!$1:$1048576, $E87, FALSE))</f>
        <v>55200.001753735254</v>
      </c>
      <c r="P87">
        <f>IF(ISBLANK(HLOOKUP(P$1, q_preprocess!$1:$1048576, $E87, FALSE)), "", HLOOKUP(P$1, q_preprocess!$1:$1048576, $E87, FALSE))</f>
        <v>178032.77369109768</v>
      </c>
      <c r="Q87">
        <f>IF(ISBLANK(HLOOKUP(Q$1, q_preprocess!$1:$1048576, $E87, FALSE)), "", HLOOKUP(Q$1, q_preprocess!$1:$1048576, $E87, FALSE))</f>
        <v>294474.85170919134</v>
      </c>
    </row>
    <row r="88" spans="1:17">
      <c r="A88" s="17">
        <v>40787</v>
      </c>
      <c r="B88">
        <v>2011</v>
      </c>
      <c r="C88">
        <v>3</v>
      </c>
      <c r="D88">
        <v>87</v>
      </c>
      <c r="E88">
        <v>88</v>
      </c>
      <c r="F88">
        <f>IF(ISBLANK(HLOOKUP(F$1, q_preprocess!$1:$1048576, $E88, FALSE)), "", HLOOKUP(F$1, q_preprocess!$1:$1048576, $E88, FALSE))</f>
        <v>299013.78233635647</v>
      </c>
      <c r="G88">
        <f>IF(ISBLANK(HLOOKUP(G$1, q_preprocess!$1:$1048576, $E88, FALSE)), "", HLOOKUP(G$1, q_preprocess!$1:$1048576, $E88, FALSE))</f>
        <v>190260.38779307622</v>
      </c>
      <c r="H88">
        <f>IF(ISBLANK(HLOOKUP(H$1, q_preprocess!$1:$1048576, $E88, FALSE)), "", HLOOKUP(H$1, q_preprocess!$1:$1048576, $E88, FALSE))</f>
        <v>53122.723098714858</v>
      </c>
      <c r="I88">
        <f>IF(ISBLANK(HLOOKUP(I$1, q_preprocess!$1:$1048576, $E88, FALSE)), "", HLOOKUP(I$1, q_preprocess!$1:$1048576, $E88, FALSE))</f>
        <v>64507.744098935676</v>
      </c>
      <c r="J88">
        <f>IF(ISBLANK(HLOOKUP(J$1, q_preprocess!$1:$1048576, $E88, FALSE)), "", HLOOKUP(J$1, q_preprocess!$1:$1048576, $E88, FALSE))</f>
        <v>69004.425999566578</v>
      </c>
      <c r="K88">
        <f>IF(ISBLANK(HLOOKUP(K$1, q_preprocess!$1:$1048576, $E88, FALSE)), "", HLOOKUP(K$1, q_preprocess!$1:$1048576, $E88, FALSE))</f>
        <v>-4496.6819006309015</v>
      </c>
      <c r="L88">
        <f>IF(ISBLANK(HLOOKUP(L$1, q_preprocess!$1:$1048576, $E88, FALSE)), "", HLOOKUP(L$1, q_preprocess!$1:$1048576, $E88, FALSE))</f>
        <v>38340.385416550474</v>
      </c>
      <c r="M88">
        <f>IF(ISBLANK(HLOOKUP(M$1, q_preprocess!$1:$1048576, $E88, FALSE)), "", HLOOKUP(M$1, q_preprocess!$1:$1048576, $E88, FALSE))</f>
        <v>47217.458070920817</v>
      </c>
      <c r="N88">
        <f>IF(ISBLANK(HLOOKUP(N$1, q_preprocess!$1:$1048576, $E88, FALSE)), "", HLOOKUP(N$1, q_preprocess!$1:$1048576, $E88, FALSE))</f>
        <v>16938.627398010398</v>
      </c>
      <c r="O88">
        <f>IF(ISBLANK(HLOOKUP(O$1, q_preprocess!$1:$1048576, $E88, FALSE)), "", HLOOKUP(O$1, q_preprocess!$1:$1048576, $E88, FALSE))</f>
        <v>57406.751887770755</v>
      </c>
      <c r="P88">
        <f>IF(ISBLANK(HLOOKUP(P$1, q_preprocess!$1:$1048576, $E88, FALSE)), "", HLOOKUP(P$1, q_preprocess!$1:$1048576, $E88, FALSE))</f>
        <v>180593.39780273751</v>
      </c>
      <c r="Q88">
        <f>IF(ISBLANK(HLOOKUP(Q$1, q_preprocess!$1:$1048576, $E88, FALSE)), "", HLOOKUP(Q$1, q_preprocess!$1:$1048576, $E88, FALSE))</f>
        <v>293970.3644418458</v>
      </c>
    </row>
    <row r="89" spans="1:17">
      <c r="A89" s="17">
        <v>40878</v>
      </c>
      <c r="B89">
        <v>2011</v>
      </c>
      <c r="C89">
        <v>4</v>
      </c>
      <c r="D89">
        <v>88</v>
      </c>
      <c r="E89">
        <v>89</v>
      </c>
      <c r="F89">
        <f>IF(ISBLANK(HLOOKUP(F$1, q_preprocess!$1:$1048576, $E89, FALSE)), "", HLOOKUP(F$1, q_preprocess!$1:$1048576, $E89, FALSE))</f>
        <v>296072.7797665667</v>
      </c>
      <c r="G89">
        <f>IF(ISBLANK(HLOOKUP(G$1, q_preprocess!$1:$1048576, $E89, FALSE)), "", HLOOKUP(G$1, q_preprocess!$1:$1048576, $E89, FALSE))</f>
        <v>196279.0941178475</v>
      </c>
      <c r="H89">
        <f>IF(ISBLANK(HLOOKUP(H$1, q_preprocess!$1:$1048576, $E89, FALSE)), "", HLOOKUP(H$1, q_preprocess!$1:$1048576, $E89, FALSE))</f>
        <v>54368.279389631207</v>
      </c>
      <c r="I89">
        <f>IF(ISBLANK(HLOOKUP(I$1, q_preprocess!$1:$1048576, $E89, FALSE)), "", HLOOKUP(I$1, q_preprocess!$1:$1048576, $E89, FALSE))</f>
        <v>56126.96018245857</v>
      </c>
      <c r="J89">
        <f>IF(ISBLANK(HLOOKUP(J$1, q_preprocess!$1:$1048576, $E89, FALSE)), "", HLOOKUP(J$1, q_preprocess!$1:$1048576, $E89, FALSE))</f>
        <v>67040.691739782866</v>
      </c>
      <c r="K89">
        <f>IF(ISBLANK(HLOOKUP(K$1, q_preprocess!$1:$1048576, $E89, FALSE)), "", HLOOKUP(K$1, q_preprocess!$1:$1048576, $E89, FALSE))</f>
        <v>-10913.731557324296</v>
      </c>
      <c r="L89">
        <f>IF(ISBLANK(HLOOKUP(L$1, q_preprocess!$1:$1048576, $E89, FALSE)), "", HLOOKUP(L$1, q_preprocess!$1:$1048576, $E89, FALSE))</f>
        <v>36525.557976292541</v>
      </c>
      <c r="M89">
        <f>IF(ISBLANK(HLOOKUP(M$1, q_preprocess!$1:$1048576, $E89, FALSE)), "", HLOOKUP(M$1, q_preprocess!$1:$1048576, $E89, FALSE))</f>
        <v>47227.111899663112</v>
      </c>
      <c r="N89">
        <f>IF(ISBLANK(HLOOKUP(N$1, q_preprocess!$1:$1048576, $E89, FALSE)), "", HLOOKUP(N$1, q_preprocess!$1:$1048576, $E89, FALSE))</f>
        <v>12483.5697673414</v>
      </c>
      <c r="O89">
        <f>IF(ISBLANK(HLOOKUP(O$1, q_preprocess!$1:$1048576, $E89, FALSE)), "", HLOOKUP(O$1, q_preprocess!$1:$1048576, $E89, FALSE))</f>
        <v>55563.384856301476</v>
      </c>
      <c r="P89">
        <f>IF(ISBLANK(HLOOKUP(P$1, q_preprocess!$1:$1048576, $E89, FALSE)), "", HLOOKUP(P$1, q_preprocess!$1:$1048576, $E89, FALSE))</f>
        <v>182910.89907466911</v>
      </c>
      <c r="Q89">
        <f>IF(ISBLANK(HLOOKUP(Q$1, q_preprocess!$1:$1048576, $E89, FALSE)), "", HLOOKUP(Q$1, q_preprocess!$1:$1048576, $E89, FALSE))</f>
        <v>294562.93192131777</v>
      </c>
    </row>
    <row r="90" spans="1:17">
      <c r="A90" s="17">
        <v>40969</v>
      </c>
      <c r="B90">
        <v>2012</v>
      </c>
      <c r="C90">
        <v>1</v>
      </c>
      <c r="D90">
        <v>89</v>
      </c>
      <c r="E90">
        <v>90</v>
      </c>
      <c r="F90">
        <f>IF(ISBLANK(HLOOKUP(F$1, q_preprocess!$1:$1048576, $E90, FALSE)), "", HLOOKUP(F$1, q_preprocess!$1:$1048576, $E90, FALSE))</f>
        <v>288027.07418971037</v>
      </c>
      <c r="G90">
        <f>IF(ISBLANK(HLOOKUP(G$1, q_preprocess!$1:$1048576, $E90, FALSE)), "", HLOOKUP(G$1, q_preprocess!$1:$1048576, $E90, FALSE))</f>
        <v>188823.98128580966</v>
      </c>
      <c r="H90">
        <f>IF(ISBLANK(HLOOKUP(H$1, q_preprocess!$1:$1048576, $E90, FALSE)), "", HLOOKUP(H$1, q_preprocess!$1:$1048576, $E90, FALSE))</f>
        <v>52511.213479761878</v>
      </c>
      <c r="I90">
        <f>IF(ISBLANK(HLOOKUP(I$1, q_preprocess!$1:$1048576, $E90, FALSE)), "", HLOOKUP(I$1, q_preprocess!$1:$1048576, $E90, FALSE))</f>
        <v>56752.339829116696</v>
      </c>
      <c r="J90">
        <f>IF(ISBLANK(HLOOKUP(J$1, q_preprocess!$1:$1048576, $E90, FALSE)), "", HLOOKUP(J$1, q_preprocess!$1:$1048576, $E90, FALSE))</f>
        <v>63782.760734087205</v>
      </c>
      <c r="K90">
        <f>IF(ISBLANK(HLOOKUP(K$1, q_preprocess!$1:$1048576, $E90, FALSE)), "", HLOOKUP(K$1, q_preprocess!$1:$1048576, $E90, FALSE))</f>
        <v>-7030.4209049705096</v>
      </c>
      <c r="L90">
        <f>IF(ISBLANK(HLOOKUP(L$1, q_preprocess!$1:$1048576, $E90, FALSE)), "", HLOOKUP(L$1, q_preprocess!$1:$1048576, $E90, FALSE))</f>
        <v>32317.527782054745</v>
      </c>
      <c r="M90">
        <f>IF(ISBLANK(HLOOKUP(M$1, q_preprocess!$1:$1048576, $E90, FALSE)), "", HLOOKUP(M$1, q_preprocess!$1:$1048576, $E90, FALSE))</f>
        <v>42377.988187032563</v>
      </c>
      <c r="N90">
        <f>IF(ISBLANK(HLOOKUP(N$1, q_preprocess!$1:$1048576, $E90, FALSE)), "", HLOOKUP(N$1, q_preprocess!$1:$1048576, $E90, FALSE))</f>
        <v>16234.003893906902</v>
      </c>
      <c r="O90">
        <f>IF(ISBLANK(HLOOKUP(O$1, q_preprocess!$1:$1048576, $E90, FALSE)), "", HLOOKUP(O$1, q_preprocess!$1:$1048576, $E90, FALSE))</f>
        <v>51994.027234471301</v>
      </c>
      <c r="P90">
        <f>IF(ISBLANK(HLOOKUP(P$1, q_preprocess!$1:$1048576, $E90, FALSE)), "", HLOOKUP(P$1, q_preprocess!$1:$1048576, $E90, FALSE))</f>
        <v>177251.81597391132</v>
      </c>
      <c r="Q90">
        <f>IF(ISBLANK(HLOOKUP(Q$1, q_preprocess!$1:$1048576, $E90, FALSE)), "", HLOOKUP(Q$1, q_preprocess!$1:$1048576, $E90, FALSE))</f>
        <v>294175.02962804132</v>
      </c>
    </row>
    <row r="91" spans="1:17">
      <c r="A91" s="17">
        <v>41061</v>
      </c>
      <c r="B91">
        <v>2012</v>
      </c>
      <c r="C91">
        <v>2</v>
      </c>
      <c r="D91">
        <v>90</v>
      </c>
      <c r="E91">
        <v>91</v>
      </c>
      <c r="F91">
        <f>IF(ISBLANK(HLOOKUP(F$1, q_preprocess!$1:$1048576, $E91, FALSE)), "", HLOOKUP(F$1, q_preprocess!$1:$1048576, $E91, FALSE))</f>
        <v>296464.17359996156</v>
      </c>
      <c r="G91">
        <f>IF(ISBLANK(HLOOKUP(G$1, q_preprocess!$1:$1048576, $E91, FALSE)), "", HLOOKUP(G$1, q_preprocess!$1:$1048576, $E91, FALSE))</f>
        <v>192239.98099468101</v>
      </c>
      <c r="H91">
        <f>IF(ISBLANK(HLOOKUP(H$1, q_preprocess!$1:$1048576, $E91, FALSE)), "", HLOOKUP(H$1, q_preprocess!$1:$1048576, $E91, FALSE))</f>
        <v>54474.049436725894</v>
      </c>
      <c r="I91">
        <f>IF(ISBLANK(HLOOKUP(I$1, q_preprocess!$1:$1048576, $E91, FALSE)), "", HLOOKUP(I$1, q_preprocess!$1:$1048576, $E91, FALSE))</f>
        <v>59744.280642129321</v>
      </c>
      <c r="J91">
        <f>IF(ISBLANK(HLOOKUP(J$1, q_preprocess!$1:$1048576, $E91, FALSE)), "", HLOOKUP(J$1, q_preprocess!$1:$1048576, $E91, FALSE))</f>
        <v>65325.411167133709</v>
      </c>
      <c r="K91">
        <f>IF(ISBLANK(HLOOKUP(K$1, q_preprocess!$1:$1048576, $E91, FALSE)), "", HLOOKUP(K$1, q_preprocess!$1:$1048576, $E91, FALSE))</f>
        <v>-5581.1305250043879</v>
      </c>
      <c r="L91">
        <f>IF(ISBLANK(HLOOKUP(L$1, q_preprocess!$1:$1048576, $E91, FALSE)), "", HLOOKUP(L$1, q_preprocess!$1:$1048576, $E91, FALSE))</f>
        <v>35254.816049380635</v>
      </c>
      <c r="M91">
        <f>IF(ISBLANK(HLOOKUP(M$1, q_preprocess!$1:$1048576, $E91, FALSE)), "", HLOOKUP(M$1, q_preprocess!$1:$1048576, $E91, FALSE))</f>
        <v>45248.953522955322</v>
      </c>
      <c r="N91">
        <f>IF(ISBLANK(HLOOKUP(N$1, q_preprocess!$1:$1048576, $E91, FALSE)), "", HLOOKUP(N$1, q_preprocess!$1:$1048576, $E91, FALSE))</f>
        <v>17669.652150306876</v>
      </c>
      <c r="O91">
        <f>IF(ISBLANK(HLOOKUP(O$1, q_preprocess!$1:$1048576, $E91, FALSE)), "", HLOOKUP(O$1, q_preprocess!$1:$1048576, $E91, FALSE))</f>
        <v>53302.624774878706</v>
      </c>
      <c r="P91">
        <f>IF(ISBLANK(HLOOKUP(P$1, q_preprocess!$1:$1048576, $E91, FALSE)), "", HLOOKUP(P$1, q_preprocess!$1:$1048576, $E91, FALSE))</f>
        <v>182114.47756150164</v>
      </c>
      <c r="Q91">
        <f>IF(ISBLANK(HLOOKUP(Q$1, q_preprocess!$1:$1048576, $E91, FALSE)), "", HLOOKUP(Q$1, q_preprocess!$1:$1048576, $E91, FALSE))</f>
        <v>296826.9347551837</v>
      </c>
    </row>
    <row r="92" spans="1:17">
      <c r="A92" s="17">
        <v>41153</v>
      </c>
      <c r="B92">
        <v>2012</v>
      </c>
      <c r="C92">
        <v>3</v>
      </c>
      <c r="D92">
        <v>91</v>
      </c>
      <c r="E92">
        <v>92</v>
      </c>
      <c r="F92">
        <f>IF(ISBLANK(HLOOKUP(F$1, q_preprocess!$1:$1048576, $E92, FALSE)), "", HLOOKUP(F$1, q_preprocess!$1:$1048576, $E92, FALSE))</f>
        <v>306445.42878424341</v>
      </c>
      <c r="G92">
        <f>IF(ISBLANK(HLOOKUP(G$1, q_preprocess!$1:$1048576, $E92, FALSE)), "", HLOOKUP(G$1, q_preprocess!$1:$1048576, $E92, FALSE))</f>
        <v>197728.43114102539</v>
      </c>
      <c r="H92">
        <f>IF(ISBLANK(HLOOKUP(H$1, q_preprocess!$1:$1048576, $E92, FALSE)), "", HLOOKUP(H$1, q_preprocess!$1:$1048576, $E92, FALSE))</f>
        <v>54153.451329390511</v>
      </c>
      <c r="I92">
        <f>IF(ISBLANK(HLOOKUP(I$1, q_preprocess!$1:$1048576, $E92, FALSE)), "", HLOOKUP(I$1, q_preprocess!$1:$1048576, $E92, FALSE))</f>
        <v>62220.167097732854</v>
      </c>
      <c r="J92">
        <f>IF(ISBLANK(HLOOKUP(J$1, q_preprocess!$1:$1048576, $E92, FALSE)), "", HLOOKUP(J$1, q_preprocess!$1:$1048576, $E92, FALSE))</f>
        <v>67979.347309879449</v>
      </c>
      <c r="K92">
        <f>IF(ISBLANK(HLOOKUP(K$1, q_preprocess!$1:$1048576, $E92, FALSE)), "", HLOOKUP(K$1, q_preprocess!$1:$1048576, $E92, FALSE))</f>
        <v>-5759.1802121465953</v>
      </c>
      <c r="L92">
        <f>IF(ISBLANK(HLOOKUP(L$1, q_preprocess!$1:$1048576, $E92, FALSE)), "", HLOOKUP(L$1, q_preprocess!$1:$1048576, $E92, FALSE))</f>
        <v>36790.918068792256</v>
      </c>
      <c r="M92">
        <f>IF(ISBLANK(HLOOKUP(M$1, q_preprocess!$1:$1048576, $E92, FALSE)), "", HLOOKUP(M$1, q_preprocess!$1:$1048576, $E92, FALSE))</f>
        <v>44447.538852697595</v>
      </c>
      <c r="N92">
        <f>IF(ISBLANK(HLOOKUP(N$1, q_preprocess!$1:$1048576, $E92, FALSE)), "", HLOOKUP(N$1, q_preprocess!$1:$1048576, $E92, FALSE))</f>
        <v>17740.779124739631</v>
      </c>
      <c r="O92">
        <f>IF(ISBLANK(HLOOKUP(O$1, q_preprocess!$1:$1048576, $E92, FALSE)), "", HLOOKUP(O$1, q_preprocess!$1:$1048576, $E92, FALSE))</f>
        <v>56980.692439060382</v>
      </c>
      <c r="P92">
        <f>IF(ISBLANK(HLOOKUP(P$1, q_preprocess!$1:$1048576, $E92, FALSE)), "", HLOOKUP(P$1, q_preprocess!$1:$1048576, $E92, FALSE))</f>
        <v>186460.50077229098</v>
      </c>
      <c r="Q92">
        <f>IF(ISBLANK(HLOOKUP(Q$1, q_preprocess!$1:$1048576, $E92, FALSE)), "", HLOOKUP(Q$1, q_preprocess!$1:$1048576, $E92, FALSE))</f>
        <v>301499.97615057341</v>
      </c>
    </row>
    <row r="93" spans="1:17">
      <c r="A93" s="17">
        <v>41244</v>
      </c>
      <c r="B93">
        <v>2012</v>
      </c>
      <c r="C93">
        <v>4</v>
      </c>
      <c r="D93">
        <v>92</v>
      </c>
      <c r="E93">
        <v>93</v>
      </c>
      <c r="F93">
        <f>IF(ISBLANK(HLOOKUP(F$1, q_preprocess!$1:$1048576, $E93, FALSE)), "", HLOOKUP(F$1, q_preprocess!$1:$1048576, $E93, FALSE))</f>
        <v>303426.60037122032</v>
      </c>
      <c r="G93">
        <f>IF(ISBLANK(HLOOKUP(G$1, q_preprocess!$1:$1048576, $E93, FALSE)), "", HLOOKUP(G$1, q_preprocess!$1:$1048576, $E93, FALSE))</f>
        <v>205698.00664058793</v>
      </c>
      <c r="H93">
        <f>IF(ISBLANK(HLOOKUP(H$1, q_preprocess!$1:$1048576, $E93, FALSE)), "", HLOOKUP(H$1, q_preprocess!$1:$1048576, $E93, FALSE))</f>
        <v>55968.046887342272</v>
      </c>
      <c r="I93">
        <f>IF(ISBLANK(HLOOKUP(I$1, q_preprocess!$1:$1048576, $E93, FALSE)), "", HLOOKUP(I$1, q_preprocess!$1:$1048576, $E93, FALSE))</f>
        <v>52191.678943815205</v>
      </c>
      <c r="J93">
        <f>IF(ISBLANK(HLOOKUP(J$1, q_preprocess!$1:$1048576, $E93, FALSE)), "", HLOOKUP(J$1, q_preprocess!$1:$1048576, $E93, FALSE))</f>
        <v>67441.724907976371</v>
      </c>
      <c r="K93">
        <f>IF(ISBLANK(HLOOKUP(K$1, q_preprocess!$1:$1048576, $E93, FALSE)), "", HLOOKUP(K$1, q_preprocess!$1:$1048576, $E93, FALSE))</f>
        <v>-15250.045964161167</v>
      </c>
      <c r="L93">
        <f>IF(ISBLANK(HLOOKUP(L$1, q_preprocess!$1:$1048576, $E93, FALSE)), "", HLOOKUP(L$1, q_preprocess!$1:$1048576, $E93, FALSE))</f>
        <v>37554.416794737554</v>
      </c>
      <c r="M93">
        <f>IF(ISBLANK(HLOOKUP(M$1, q_preprocess!$1:$1048576, $E93, FALSE)), "", HLOOKUP(M$1, q_preprocess!$1:$1048576, $E93, FALSE))</f>
        <v>47985.548895262647</v>
      </c>
      <c r="N93">
        <f>IF(ISBLANK(HLOOKUP(N$1, q_preprocess!$1:$1048576, $E93, FALSE)), "", HLOOKUP(N$1, q_preprocess!$1:$1048576, $E93, FALSE))</f>
        <v>11746.154015440805</v>
      </c>
      <c r="O93">
        <f>IF(ISBLANK(HLOOKUP(O$1, q_preprocess!$1:$1048576, $E93, FALSE)), "", HLOOKUP(O$1, q_preprocess!$1:$1048576, $E93, FALSE))</f>
        <v>54994.686828510334</v>
      </c>
      <c r="P93">
        <f>IF(ISBLANK(HLOOKUP(P$1, q_preprocess!$1:$1048576, $E93, FALSE)), "", HLOOKUP(P$1, q_preprocess!$1:$1048576, $E93, FALSE))</f>
        <v>189150.66631310832</v>
      </c>
      <c r="Q93">
        <f>IF(ISBLANK(HLOOKUP(Q$1, q_preprocess!$1:$1048576, $E93, FALSE)), "", HLOOKUP(Q$1, q_preprocess!$1:$1048576, $E93, FALSE))</f>
        <v>302076.57816057099</v>
      </c>
    </row>
    <row r="94" spans="1:17">
      <c r="A94" s="17">
        <v>41334</v>
      </c>
      <c r="B94">
        <v>2013</v>
      </c>
      <c r="C94">
        <v>1</v>
      </c>
      <c r="D94">
        <v>93</v>
      </c>
      <c r="E94">
        <v>94</v>
      </c>
      <c r="F94">
        <f>IF(ISBLANK(HLOOKUP(F$1, q_preprocess!$1:$1048576, $E94, FALSE)), "", HLOOKUP(F$1, q_preprocess!$1:$1048576, $E94, FALSE))</f>
        <v>295870.26700228848</v>
      </c>
      <c r="G94">
        <f>IF(ISBLANK(HLOOKUP(G$1, q_preprocess!$1:$1048576, $E94, FALSE)), "", HLOOKUP(G$1, q_preprocess!$1:$1048576, $E94, FALSE))</f>
        <v>196082.38334283768</v>
      </c>
      <c r="H94">
        <f>IF(ISBLANK(HLOOKUP(H$1, q_preprocess!$1:$1048576, $E94, FALSE)), "", HLOOKUP(H$1, q_preprocess!$1:$1048576, $E94, FALSE))</f>
        <v>52447.806495796831</v>
      </c>
      <c r="I94">
        <f>IF(ISBLANK(HLOOKUP(I$1, q_preprocess!$1:$1048576, $E94, FALSE)), "", HLOOKUP(I$1, q_preprocess!$1:$1048576, $E94, FALSE))</f>
        <v>61931.994939804878</v>
      </c>
      <c r="J94">
        <f>IF(ISBLANK(HLOOKUP(J$1, q_preprocess!$1:$1048576, $E94, FALSE)), "", HLOOKUP(J$1, q_preprocess!$1:$1048576, $E94, FALSE))</f>
        <v>65651.731374667739</v>
      </c>
      <c r="K94">
        <f>IF(ISBLANK(HLOOKUP(K$1, q_preprocess!$1:$1048576, $E94, FALSE)), "", HLOOKUP(K$1, q_preprocess!$1:$1048576, $E94, FALSE))</f>
        <v>-3719.7364348628616</v>
      </c>
      <c r="L94">
        <f>IF(ISBLANK(HLOOKUP(L$1, q_preprocess!$1:$1048576, $E94, FALSE)), "", HLOOKUP(L$1, q_preprocess!$1:$1048576, $E94, FALSE))</f>
        <v>30772.897933388318</v>
      </c>
      <c r="M94">
        <f>IF(ISBLANK(HLOOKUP(M$1, q_preprocess!$1:$1048576, $E94, FALSE)), "", HLOOKUP(M$1, q_preprocess!$1:$1048576, $E94, FALSE))</f>
        <v>45364.815709539194</v>
      </c>
      <c r="N94">
        <f>IF(ISBLANK(HLOOKUP(N$1, q_preprocess!$1:$1048576, $E94, FALSE)), "", HLOOKUP(N$1, q_preprocess!$1:$1048576, $E94, FALSE))</f>
        <v>19723.607155534068</v>
      </c>
      <c r="O94">
        <f>IF(ISBLANK(HLOOKUP(O$1, q_preprocess!$1:$1048576, $E94, FALSE)), "", HLOOKUP(O$1, q_preprocess!$1:$1048576, $E94, FALSE))</f>
        <v>51343.4946338218</v>
      </c>
      <c r="P94">
        <f>IF(ISBLANK(HLOOKUP(P$1, q_preprocess!$1:$1048576, $E94, FALSE)), "", HLOOKUP(P$1, q_preprocess!$1:$1048576, $E94, FALSE))</f>
        <v>181836.82573786756</v>
      </c>
      <c r="Q94">
        <f>IF(ISBLANK(HLOOKUP(Q$1, q_preprocess!$1:$1048576, $E94, FALSE)), "", HLOOKUP(Q$1, q_preprocess!$1:$1048576, $E94, FALSE))</f>
        <v>302111.983636947</v>
      </c>
    </row>
    <row r="95" spans="1:17">
      <c r="A95" s="17">
        <v>41426</v>
      </c>
      <c r="B95">
        <v>2013</v>
      </c>
      <c r="C95">
        <v>2</v>
      </c>
      <c r="D95">
        <v>94</v>
      </c>
      <c r="E95">
        <v>95</v>
      </c>
      <c r="F95">
        <f>IF(ISBLANK(HLOOKUP(F$1, q_preprocess!$1:$1048576, $E95, FALSE)), "", HLOOKUP(F$1, q_preprocess!$1:$1048576, $E95, FALSE))</f>
        <v>308392.92778005858</v>
      </c>
      <c r="G95">
        <f>IF(ISBLANK(HLOOKUP(G$1, q_preprocess!$1:$1048576, $E95, FALSE)), "", HLOOKUP(G$1, q_preprocess!$1:$1048576, $E95, FALSE))</f>
        <v>200158.66332860914</v>
      </c>
      <c r="H95">
        <f>IF(ISBLANK(HLOOKUP(H$1, q_preprocess!$1:$1048576, $E95, FALSE)), "", HLOOKUP(H$1, q_preprocess!$1:$1048576, $E95, FALSE))</f>
        <v>55113.724208013751</v>
      </c>
      <c r="I95">
        <f>IF(ISBLANK(HLOOKUP(I$1, q_preprocess!$1:$1048576, $E95, FALSE)), "", HLOOKUP(I$1, q_preprocess!$1:$1048576, $E95, FALSE))</f>
        <v>64099.381371750977</v>
      </c>
      <c r="J95">
        <f>IF(ISBLANK(HLOOKUP(J$1, q_preprocess!$1:$1048576, $E95, FALSE)), "", HLOOKUP(J$1, q_preprocess!$1:$1048576, $E95, FALSE))</f>
        <v>70856.078089953138</v>
      </c>
      <c r="K95">
        <f>IF(ISBLANK(HLOOKUP(K$1, q_preprocess!$1:$1048576, $E95, FALSE)), "", HLOOKUP(K$1, q_preprocess!$1:$1048576, $E95, FALSE))</f>
        <v>-6756.6967182021617</v>
      </c>
      <c r="L95">
        <f>IF(ISBLANK(HLOOKUP(L$1, q_preprocess!$1:$1048576, $E95, FALSE)), "", HLOOKUP(L$1, q_preprocess!$1:$1048576, $E95, FALSE))</f>
        <v>37514.041457768886</v>
      </c>
      <c r="M95">
        <f>IF(ISBLANK(HLOOKUP(M$1, q_preprocess!$1:$1048576, $E95, FALSE)), "", HLOOKUP(M$1, q_preprocess!$1:$1048576, $E95, FALSE))</f>
        <v>48492.882586084117</v>
      </c>
      <c r="N95">
        <f>IF(ISBLANK(HLOOKUP(N$1, q_preprocess!$1:$1048576, $E95, FALSE)), "", HLOOKUP(N$1, q_preprocess!$1:$1048576, $E95, FALSE))</f>
        <v>19462.358086854136</v>
      </c>
      <c r="O95">
        <f>IF(ISBLANK(HLOOKUP(O$1, q_preprocess!$1:$1048576, $E95, FALSE)), "", HLOOKUP(O$1, q_preprocess!$1:$1048576, $E95, FALSE))</f>
        <v>55809.495607313438</v>
      </c>
      <c r="P95">
        <f>IF(ISBLANK(HLOOKUP(P$1, q_preprocess!$1:$1048576, $E95, FALSE)), "", HLOOKUP(P$1, q_preprocess!$1:$1048576, $E95, FALSE))</f>
        <v>187701.55943609207</v>
      </c>
      <c r="Q95">
        <f>IF(ISBLANK(HLOOKUP(Q$1, q_preprocess!$1:$1048576, $E95, FALSE)), "", HLOOKUP(Q$1, q_preprocess!$1:$1048576, $E95, FALSE))</f>
        <v>308376.52767012001</v>
      </c>
    </row>
    <row r="96" spans="1:17">
      <c r="A96" s="17">
        <v>41518</v>
      </c>
      <c r="B96">
        <v>2013</v>
      </c>
      <c r="C96">
        <v>3</v>
      </c>
      <c r="D96">
        <v>95</v>
      </c>
      <c r="E96">
        <v>96</v>
      </c>
      <c r="F96">
        <f>IF(ISBLANK(HLOOKUP(F$1, q_preprocess!$1:$1048576, $E96, FALSE)), "", HLOOKUP(F$1, q_preprocess!$1:$1048576, $E96, FALSE))</f>
        <v>314900.81022238138</v>
      </c>
      <c r="G96">
        <f>IF(ISBLANK(HLOOKUP(G$1, q_preprocess!$1:$1048576, $E96, FALSE)), "", HLOOKUP(G$1, q_preprocess!$1:$1048576, $E96, FALSE))</f>
        <v>204597.61514295355</v>
      </c>
      <c r="H96">
        <f>IF(ISBLANK(HLOOKUP(H$1, q_preprocess!$1:$1048576, $E96, FALSE)), "", HLOOKUP(H$1, q_preprocess!$1:$1048576, $E96, FALSE))</f>
        <v>55496.196946944663</v>
      </c>
      <c r="I96">
        <f>IF(ISBLANK(HLOOKUP(I$1, q_preprocess!$1:$1048576, $E96, FALSE)), "", HLOOKUP(I$1, q_preprocess!$1:$1048576, $E96, FALSE))</f>
        <v>66610.52939659197</v>
      </c>
      <c r="J96">
        <f>IF(ISBLANK(HLOOKUP(J$1, q_preprocess!$1:$1048576, $E96, FALSE)), "", HLOOKUP(J$1, q_preprocess!$1:$1048576, $E96, FALSE))</f>
        <v>72975.324802364688</v>
      </c>
      <c r="K96">
        <f>IF(ISBLANK(HLOOKUP(K$1, q_preprocess!$1:$1048576, $E96, FALSE)), "", HLOOKUP(K$1, q_preprocess!$1:$1048576, $E96, FALSE))</f>
        <v>-6364.7954057727256</v>
      </c>
      <c r="L96">
        <f>IF(ISBLANK(HLOOKUP(L$1, q_preprocess!$1:$1048576, $E96, FALSE)), "", HLOOKUP(L$1, q_preprocess!$1:$1048576, $E96, FALSE))</f>
        <v>37969.640282173896</v>
      </c>
      <c r="M96">
        <f>IF(ISBLANK(HLOOKUP(M$1, q_preprocess!$1:$1048576, $E96, FALSE)), "", HLOOKUP(M$1, q_preprocess!$1:$1048576, $E96, FALSE))</f>
        <v>49773.171546282676</v>
      </c>
      <c r="N96">
        <f>IF(ISBLANK(HLOOKUP(N$1, q_preprocess!$1:$1048576, $E96, FALSE)), "", HLOOKUP(N$1, q_preprocess!$1:$1048576, $E96, FALSE))</f>
        <v>17265.988003132599</v>
      </c>
      <c r="O96">
        <f>IF(ISBLANK(HLOOKUP(O$1, q_preprocess!$1:$1048576, $E96, FALSE)), "", HLOOKUP(O$1, q_preprocess!$1:$1048576, $E96, FALSE))</f>
        <v>58801.432313843034</v>
      </c>
      <c r="P96">
        <f>IF(ISBLANK(HLOOKUP(P$1, q_preprocess!$1:$1048576, $E96, FALSE)), "", HLOOKUP(P$1, q_preprocess!$1:$1048576, $E96, FALSE))</f>
        <v>191391.01129861519</v>
      </c>
      <c r="Q96">
        <f>IF(ISBLANK(HLOOKUP(Q$1, q_preprocess!$1:$1048576, $E96, FALSE)), "", HLOOKUP(Q$1, q_preprocess!$1:$1048576, $E96, FALSE))</f>
        <v>310110.22088960302</v>
      </c>
    </row>
    <row r="97" spans="1:17">
      <c r="A97" s="17">
        <v>41609</v>
      </c>
      <c r="B97">
        <v>2013</v>
      </c>
      <c r="C97">
        <v>4</v>
      </c>
      <c r="D97">
        <v>96</v>
      </c>
      <c r="E97">
        <v>97</v>
      </c>
      <c r="F97">
        <f>IF(ISBLANK(HLOOKUP(F$1, q_preprocess!$1:$1048576, $E97, FALSE)), "", HLOOKUP(F$1, q_preprocess!$1:$1048576, $E97, FALSE))</f>
        <v>311087.77045165794</v>
      </c>
      <c r="G97">
        <f>IF(ISBLANK(HLOOKUP(G$1, q_preprocess!$1:$1048576, $E97, FALSE)), "", HLOOKUP(G$1, q_preprocess!$1:$1048576, $E97, FALSE))</f>
        <v>210881.74278281501</v>
      </c>
      <c r="H97">
        <f>IF(ISBLANK(HLOOKUP(H$1, q_preprocess!$1:$1048576, $E97, FALSE)), "", HLOOKUP(H$1, q_preprocess!$1:$1048576, $E97, FALSE))</f>
        <v>57327.608873920348</v>
      </c>
      <c r="I97">
        <f>IF(ISBLANK(HLOOKUP(I$1, q_preprocess!$1:$1048576, $E97, FALSE)), "", HLOOKUP(I$1, q_preprocess!$1:$1048576, $E97, FALSE))</f>
        <v>53284.234493509757</v>
      </c>
      <c r="J97">
        <f>IF(ISBLANK(HLOOKUP(J$1, q_preprocess!$1:$1048576, $E97, FALSE)), "", HLOOKUP(J$1, q_preprocess!$1:$1048576, $E97, FALSE))</f>
        <v>70460.760850805818</v>
      </c>
      <c r="K97">
        <f>IF(ISBLANK(HLOOKUP(K$1, q_preprocess!$1:$1048576, $E97, FALSE)), "", HLOOKUP(K$1, q_preprocess!$1:$1048576, $E97, FALSE))</f>
        <v>-17176.526357296061</v>
      </c>
      <c r="L97">
        <f>IF(ISBLANK(HLOOKUP(L$1, q_preprocess!$1:$1048576, $E97, FALSE)), "", HLOOKUP(L$1, q_preprocess!$1:$1048576, $E97, FALSE))</f>
        <v>39058.969026769693</v>
      </c>
      <c r="M97">
        <f>IF(ISBLANK(HLOOKUP(M$1, q_preprocess!$1:$1048576, $E97, FALSE)), "", HLOOKUP(M$1, q_preprocess!$1:$1048576, $E97, FALSE))</f>
        <v>49464.784725356883</v>
      </c>
      <c r="N97">
        <f>IF(ISBLANK(HLOOKUP(N$1, q_preprocess!$1:$1048576, $E97, FALSE)), "", HLOOKUP(N$1, q_preprocess!$1:$1048576, $E97, FALSE))</f>
        <v>12239.004543489105</v>
      </c>
      <c r="O97">
        <f>IF(ISBLANK(HLOOKUP(O$1, q_preprocess!$1:$1048576, $E97, FALSE)), "", HLOOKUP(O$1, q_preprocess!$1:$1048576, $E97, FALSE))</f>
        <v>56161.865317974734</v>
      </c>
      <c r="P97">
        <f>IF(ISBLANK(HLOOKUP(P$1, q_preprocess!$1:$1048576, $E97, FALSE)), "", HLOOKUP(P$1, q_preprocess!$1:$1048576, $E97, FALSE))</f>
        <v>194007.21614079719</v>
      </c>
      <c r="Q97">
        <f>IF(ISBLANK(HLOOKUP(Q$1, q_preprocess!$1:$1048576, $E97, FALSE)), "", HLOOKUP(Q$1, q_preprocess!$1:$1048576, $E97, FALSE))</f>
        <v>309933.46107852168</v>
      </c>
    </row>
    <row r="98" spans="1:17">
      <c r="A98" s="17">
        <v>41699</v>
      </c>
      <c r="B98">
        <v>2014</v>
      </c>
      <c r="C98">
        <v>1</v>
      </c>
      <c r="D98">
        <v>97</v>
      </c>
      <c r="E98">
        <v>98</v>
      </c>
      <c r="F98">
        <f>IF(ISBLANK(HLOOKUP(F$1, q_preprocess!$1:$1048576, $E98, FALSE)), "", HLOOKUP(F$1, q_preprocess!$1:$1048576, $E98, FALSE))</f>
        <v>306113.090747907</v>
      </c>
      <c r="G98">
        <f>IF(ISBLANK(HLOOKUP(G$1, q_preprocess!$1:$1048576, $E98, FALSE)), "", HLOOKUP(G$1, q_preprocess!$1:$1048576, $E98, FALSE))</f>
        <v>203042.91410710273</v>
      </c>
      <c r="H98">
        <f>IF(ISBLANK(HLOOKUP(H$1, q_preprocess!$1:$1048576, $E98, FALSE)), "", HLOOKUP(H$1, q_preprocess!$1:$1048576, $E98, FALSE))</f>
        <v>53509.336326127639</v>
      </c>
      <c r="I98">
        <f>IF(ISBLANK(HLOOKUP(I$1, q_preprocess!$1:$1048576, $E98, FALSE)), "", HLOOKUP(I$1, q_preprocess!$1:$1048576, $E98, FALSE))</f>
        <v>63435.044406608969</v>
      </c>
      <c r="J98">
        <f>IF(ISBLANK(HLOOKUP(J$1, q_preprocess!$1:$1048576, $E98, FALSE)), "", HLOOKUP(J$1, q_preprocess!$1:$1048576, $E98, FALSE))</f>
        <v>68452.293563332947</v>
      </c>
      <c r="K98">
        <f>IF(ISBLANK(HLOOKUP(K$1, q_preprocess!$1:$1048576, $E98, FALSE)), "", HLOOKUP(K$1, q_preprocess!$1:$1048576, $E98, FALSE))</f>
        <v>-5017.2491567239776</v>
      </c>
      <c r="L98">
        <f>IF(ISBLANK(HLOOKUP(L$1, q_preprocess!$1:$1048576, $E98, FALSE)), "", HLOOKUP(L$1, q_preprocess!$1:$1048576, $E98, FALSE))</f>
        <v>31727.995857112921</v>
      </c>
      <c r="M98">
        <f>IF(ISBLANK(HLOOKUP(M$1, q_preprocess!$1:$1048576, $E98, FALSE)), "", HLOOKUP(M$1, q_preprocess!$1:$1048576, $E98, FALSE))</f>
        <v>45602.199949045244</v>
      </c>
      <c r="N98">
        <f>IF(ISBLANK(HLOOKUP(N$1, q_preprocess!$1:$1048576, $E98, FALSE)), "", HLOOKUP(N$1, q_preprocess!$1:$1048576, $E98, FALSE))</f>
        <v>21096.358456431713</v>
      </c>
      <c r="O98">
        <f>IF(ISBLANK(HLOOKUP(O$1, q_preprocess!$1:$1048576, $E98, FALSE)), "", HLOOKUP(O$1, q_preprocess!$1:$1048576, $E98, FALSE))</f>
        <v>53272.788181006254</v>
      </c>
      <c r="P98">
        <f>IF(ISBLANK(HLOOKUP(P$1, q_preprocess!$1:$1048576, $E98, FALSE)), "", HLOOKUP(P$1, q_preprocess!$1:$1048576, $E98, FALSE))</f>
        <v>187055.87753118173</v>
      </c>
      <c r="Q98">
        <f>IF(ISBLANK(HLOOKUP(Q$1, q_preprocess!$1:$1048576, $E98, FALSE)), "", HLOOKUP(Q$1, q_preprocess!$1:$1048576, $E98, FALSE))</f>
        <v>310615.81144524773</v>
      </c>
    </row>
    <row r="99" spans="1:17">
      <c r="A99" s="17">
        <v>41791</v>
      </c>
      <c r="B99">
        <v>2014</v>
      </c>
      <c r="C99">
        <v>2</v>
      </c>
      <c r="D99">
        <v>98</v>
      </c>
      <c r="E99">
        <v>99</v>
      </c>
      <c r="F99">
        <f>IF(ISBLANK(HLOOKUP(F$1, q_preprocess!$1:$1048576, $E99, FALSE)), "", HLOOKUP(F$1, q_preprocess!$1:$1048576, $E99, FALSE))</f>
        <v>307026.62721005967</v>
      </c>
      <c r="G99">
        <f>IF(ISBLANK(HLOOKUP(G$1, q_preprocess!$1:$1048576, $E99, FALSE)), "", HLOOKUP(G$1, q_preprocess!$1:$1048576, $E99, FALSE))</f>
        <v>203196.50214462826</v>
      </c>
      <c r="H99">
        <f>IF(ISBLANK(HLOOKUP(H$1, q_preprocess!$1:$1048576, $E99, FALSE)), "", HLOOKUP(H$1, q_preprocess!$1:$1048576, $E99, FALSE))</f>
        <v>55790.599018264096</v>
      </c>
      <c r="I99">
        <f>IF(ISBLANK(HLOOKUP(I$1, q_preprocess!$1:$1048576, $E99, FALSE)), "", HLOOKUP(I$1, q_preprocess!$1:$1048576, $E99, FALSE))</f>
        <v>57338.383331782723</v>
      </c>
      <c r="J99">
        <f>IF(ISBLANK(HLOOKUP(J$1, q_preprocess!$1:$1048576, $E99, FALSE)), "", HLOOKUP(J$1, q_preprocess!$1:$1048576, $E99, FALSE))</f>
        <v>66378.921275973073</v>
      </c>
      <c r="K99">
        <f>IF(ISBLANK(HLOOKUP(K$1, q_preprocess!$1:$1048576, $E99, FALSE)), "", HLOOKUP(K$1, q_preprocess!$1:$1048576, $E99, FALSE))</f>
        <v>-9040.5379441903497</v>
      </c>
      <c r="L99">
        <f>IF(ISBLANK(HLOOKUP(L$1, q_preprocess!$1:$1048576, $E99, FALSE)), "", HLOOKUP(L$1, q_preprocess!$1:$1048576, $E99, FALSE))</f>
        <v>37361.84399363571</v>
      </c>
      <c r="M99">
        <f>IF(ISBLANK(HLOOKUP(M$1, q_preprocess!$1:$1048576, $E99, FALSE)), "", HLOOKUP(M$1, q_preprocess!$1:$1048576, $E99, FALSE))</f>
        <v>46660.701278251159</v>
      </c>
      <c r="N99">
        <f>IF(ISBLANK(HLOOKUP(N$1, q_preprocess!$1:$1048576, $E99, FALSE)), "", HLOOKUP(N$1, q_preprocess!$1:$1048576, $E99, FALSE))</f>
        <v>19506.780853716522</v>
      </c>
      <c r="O99">
        <f>IF(ISBLANK(HLOOKUP(O$1, q_preprocess!$1:$1048576, $E99, FALSE)), "", HLOOKUP(O$1, q_preprocess!$1:$1048576, $E99, FALSE))</f>
        <v>53843.96556608766</v>
      </c>
      <c r="P99">
        <f>IF(ISBLANK(HLOOKUP(P$1, q_preprocess!$1:$1048576, $E99, FALSE)), "", HLOOKUP(P$1, q_preprocess!$1:$1048576, $E99, FALSE))</f>
        <v>188659.84512795703</v>
      </c>
      <c r="Q99">
        <f>IF(ISBLANK(HLOOKUP(Q$1, q_preprocess!$1:$1048576, $E99, FALSE)), "", HLOOKUP(Q$1, q_preprocess!$1:$1048576, $E99, FALSE))</f>
        <v>308343.57145493873</v>
      </c>
    </row>
    <row r="100" spans="1:17">
      <c r="A100" s="17">
        <v>41883</v>
      </c>
      <c r="B100">
        <v>2014</v>
      </c>
      <c r="C100">
        <v>3</v>
      </c>
      <c r="D100">
        <v>99</v>
      </c>
      <c r="E100">
        <v>100</v>
      </c>
      <c r="F100">
        <f>IF(ISBLANK(HLOOKUP(F$1, q_preprocess!$1:$1048576, $E100, FALSE)), "", HLOOKUP(F$1, q_preprocess!$1:$1048576, $E100, FALSE))</f>
        <v>312884.90290625783</v>
      </c>
      <c r="G100">
        <f>IF(ISBLANK(HLOOKUP(G$1, q_preprocess!$1:$1048576, $E100, FALSE)), "", HLOOKUP(G$1, q_preprocess!$1:$1048576, $E100, FALSE))</f>
        <v>206860.00370730652</v>
      </c>
      <c r="H100">
        <f>IF(ISBLANK(HLOOKUP(H$1, q_preprocess!$1:$1048576, $E100, FALSE)), "", HLOOKUP(H$1, q_preprocess!$1:$1048576, $E100, FALSE))</f>
        <v>56071.386925811064</v>
      </c>
      <c r="I100">
        <f>IF(ISBLANK(HLOOKUP(I$1, q_preprocess!$1:$1048576, $E100, FALSE)), "", HLOOKUP(I$1, q_preprocess!$1:$1048576, $E100, FALSE))</f>
        <v>60524.793349936015</v>
      </c>
      <c r="J100">
        <f>IF(ISBLANK(HLOOKUP(J$1, q_preprocess!$1:$1048576, $E100, FALSE)), "", HLOOKUP(J$1, q_preprocess!$1:$1048576, $E100, FALSE))</f>
        <v>67534.644219483802</v>
      </c>
      <c r="K100">
        <f>IF(ISBLANK(HLOOKUP(K$1, q_preprocess!$1:$1048576, $E100, FALSE)), "", HLOOKUP(K$1, q_preprocess!$1:$1048576, $E100, FALSE))</f>
        <v>-7009.8508695477867</v>
      </c>
      <c r="L100">
        <f>IF(ISBLANK(HLOOKUP(L$1, q_preprocess!$1:$1048576, $E100, FALSE)), "", HLOOKUP(L$1, q_preprocess!$1:$1048576, $E100, FALSE))</f>
        <v>39676.473626154751</v>
      </c>
      <c r="M100">
        <f>IF(ISBLANK(HLOOKUP(M$1, q_preprocess!$1:$1048576, $E100, FALSE)), "", HLOOKUP(M$1, q_preprocess!$1:$1048576, $E100, FALSE))</f>
        <v>50247.7547029505</v>
      </c>
      <c r="N100">
        <f>IF(ISBLANK(HLOOKUP(N$1, q_preprocess!$1:$1048576, $E100, FALSE)), "", HLOOKUP(N$1, q_preprocess!$1:$1048576, $E100, FALSE))</f>
        <v>17443.455294899024</v>
      </c>
      <c r="O100">
        <f>IF(ISBLANK(HLOOKUP(O$1, q_preprocess!$1:$1048576, $E100, FALSE)), "", HLOOKUP(O$1, q_preprocess!$1:$1048576, $E100, FALSE))</f>
        <v>56859.166242868538</v>
      </c>
      <c r="P100">
        <f>IF(ISBLANK(HLOOKUP(P$1, q_preprocess!$1:$1048576, $E100, FALSE)), "", HLOOKUP(P$1, q_preprocess!$1:$1048576, $E100, FALSE))</f>
        <v>191743.86473802547</v>
      </c>
      <c r="Q100">
        <f>IF(ISBLANK(HLOOKUP(Q$1, q_preprocess!$1:$1048576, $E100, FALSE)), "", HLOOKUP(Q$1, q_preprocess!$1:$1048576, $E100, FALSE))</f>
        <v>308292.18621275952</v>
      </c>
    </row>
    <row r="101" spans="1:17">
      <c r="A101" s="17">
        <v>41974</v>
      </c>
      <c r="B101">
        <v>2014</v>
      </c>
      <c r="C101">
        <v>4</v>
      </c>
      <c r="D101">
        <v>100</v>
      </c>
      <c r="E101">
        <v>101</v>
      </c>
      <c r="F101">
        <f>IF(ISBLANK(HLOOKUP(F$1, q_preprocess!$1:$1048576, $E101, FALSE)), "", HLOOKUP(F$1, q_preprocess!$1:$1048576, $E101, FALSE))</f>
        <v>310427.07903438952</v>
      </c>
      <c r="G101">
        <f>IF(ISBLANK(HLOOKUP(G$1, q_preprocess!$1:$1048576, $E101, FALSE)), "", HLOOKUP(G$1, q_preprocess!$1:$1048576, $E101, FALSE))</f>
        <v>216887.28523986417</v>
      </c>
      <c r="H101">
        <f>IF(ISBLANK(HLOOKUP(H$1, q_preprocess!$1:$1048576, $E101, FALSE)), "", HLOOKUP(H$1, q_preprocess!$1:$1048576, $E101, FALSE))</f>
        <v>56805.933944861965</v>
      </c>
      <c r="I101">
        <f>IF(ISBLANK(HLOOKUP(I$1, q_preprocess!$1:$1048576, $E101, FALSE)), "", HLOOKUP(I$1, q_preprocess!$1:$1048576, $E101, FALSE))</f>
        <v>48721.983223087344</v>
      </c>
      <c r="J101">
        <f>IF(ISBLANK(HLOOKUP(J$1, q_preprocess!$1:$1048576, $E101, FALSE)), "", HLOOKUP(J$1, q_preprocess!$1:$1048576, $E101, FALSE))</f>
        <v>65753.013739972783</v>
      </c>
      <c r="K101">
        <f>IF(ISBLANK(HLOOKUP(K$1, q_preprocess!$1:$1048576, $E101, FALSE)), "", HLOOKUP(K$1, q_preprocess!$1:$1048576, $E101, FALSE))</f>
        <v>-17031.030516885439</v>
      </c>
      <c r="L101">
        <f>IF(ISBLANK(HLOOKUP(L$1, q_preprocess!$1:$1048576, $E101, FALSE)), "", HLOOKUP(L$1, q_preprocess!$1:$1048576, $E101, FALSE))</f>
        <v>34901.514661218091</v>
      </c>
      <c r="M101">
        <f>IF(ISBLANK(HLOOKUP(M$1, q_preprocess!$1:$1048576, $E101, FALSE)), "", HLOOKUP(M$1, q_preprocess!$1:$1048576, $E101, FALSE))</f>
        <v>46889.638034642048</v>
      </c>
      <c r="N101">
        <f>IF(ISBLANK(HLOOKUP(N$1, q_preprocess!$1:$1048576, $E101, FALSE)), "", HLOOKUP(N$1, q_preprocess!$1:$1048576, $E101, FALSE))</f>
        <v>12561.386626191304</v>
      </c>
      <c r="O101">
        <f>IF(ISBLANK(HLOOKUP(O$1, q_preprocess!$1:$1048576, $E101, FALSE)), "", HLOOKUP(O$1, q_preprocess!$1:$1048576, $E101, FALSE))</f>
        <v>54898.246661501558</v>
      </c>
      <c r="P101">
        <f>IF(ISBLANK(HLOOKUP(P$1, q_preprocess!$1:$1048576, $E101, FALSE)), "", HLOOKUP(P$1, q_preprocess!$1:$1048576, $E101, FALSE))</f>
        <v>194191.01552610553</v>
      </c>
      <c r="Q101">
        <f>IF(ISBLANK(HLOOKUP(Q$1, q_preprocess!$1:$1048576, $E101, FALSE)), "", HLOOKUP(Q$1, q_preprocess!$1:$1048576, $E101, FALSE))</f>
        <v>309500.34549771901</v>
      </c>
    </row>
    <row r="102" spans="1:17">
      <c r="A102" s="17">
        <v>42064</v>
      </c>
      <c r="B102">
        <v>2015</v>
      </c>
      <c r="C102">
        <v>1</v>
      </c>
      <c r="D102">
        <v>101</v>
      </c>
      <c r="E102">
        <v>102</v>
      </c>
      <c r="F102">
        <f>IF(ISBLANK(HLOOKUP(F$1, q_preprocess!$1:$1048576, $E102, FALSE)), "", HLOOKUP(F$1, q_preprocess!$1:$1048576, $E102, FALSE))</f>
        <v>301249.28631217487</v>
      </c>
      <c r="G102">
        <f>IF(ISBLANK(HLOOKUP(G$1, q_preprocess!$1:$1048576, $E102, FALSE)), "", HLOOKUP(G$1, q_preprocess!$1:$1048576, $E102, FALSE))</f>
        <v>201928.32957020504</v>
      </c>
      <c r="H102">
        <f>IF(ISBLANK(HLOOKUP(H$1, q_preprocess!$1:$1048576, $E102, FALSE)), "", HLOOKUP(H$1, q_preprocess!$1:$1048576, $E102, FALSE))</f>
        <v>53333.798647441334</v>
      </c>
      <c r="I102">
        <f>IF(ISBLANK(HLOOKUP(I$1, q_preprocess!$1:$1048576, $E102, FALSE)), "", HLOOKUP(I$1, q_preprocess!$1:$1048576, $E102, FALSE))</f>
        <v>56130.264993487792</v>
      </c>
      <c r="J102">
        <f>IF(ISBLANK(HLOOKUP(J$1, q_preprocess!$1:$1048576, $E102, FALSE)), "", HLOOKUP(J$1, q_preprocess!$1:$1048576, $E102, FALSE))</f>
        <v>61735.654189619127</v>
      </c>
      <c r="K102">
        <f>IF(ISBLANK(HLOOKUP(K$1, q_preprocess!$1:$1048576, $E102, FALSE)), "", HLOOKUP(K$1, q_preprocess!$1:$1048576, $E102, FALSE))</f>
        <v>-5605.3891961313348</v>
      </c>
      <c r="L102">
        <f>IF(ISBLANK(HLOOKUP(L$1, q_preprocess!$1:$1048576, $E102, FALSE)), "", HLOOKUP(L$1, q_preprocess!$1:$1048576, $E102, FALSE))</f>
        <v>33015.299785884534</v>
      </c>
      <c r="M102">
        <f>IF(ISBLANK(HLOOKUP(M$1, q_preprocess!$1:$1048576, $E102, FALSE)), "", HLOOKUP(M$1, q_preprocess!$1:$1048576, $E102, FALSE))</f>
        <v>43158.406684843867</v>
      </c>
      <c r="N102">
        <f>IF(ISBLANK(HLOOKUP(N$1, q_preprocess!$1:$1048576, $E102, FALSE)), "", HLOOKUP(N$1, q_preprocess!$1:$1048576, $E102, FALSE))</f>
        <v>22540.819117358587</v>
      </c>
      <c r="O102">
        <f>IF(ISBLANK(HLOOKUP(O$1, q_preprocess!$1:$1048576, $E102, FALSE)), "", HLOOKUP(O$1, q_preprocess!$1:$1048576, $E102, FALSE))</f>
        <v>51060.259102167031</v>
      </c>
      <c r="P102">
        <f>IF(ISBLANK(HLOOKUP(P$1, q_preprocess!$1:$1048576, $E102, FALSE)), "", HLOOKUP(P$1, q_preprocess!$1:$1048576, $E102, FALSE))</f>
        <v>184689.39227465802</v>
      </c>
      <c r="Q102">
        <f>IF(ISBLANK(HLOOKUP(Q$1, q_preprocess!$1:$1048576, $E102, FALSE)), "", HLOOKUP(Q$1, q_preprocess!$1:$1048576, $E102, FALSE))</f>
        <v>306126.65561018034</v>
      </c>
    </row>
    <row r="103" spans="1:17">
      <c r="A103" s="17">
        <v>42156</v>
      </c>
      <c r="B103">
        <v>2015</v>
      </c>
      <c r="C103">
        <v>2</v>
      </c>
      <c r="D103">
        <v>102</v>
      </c>
      <c r="E103">
        <v>103</v>
      </c>
      <c r="F103">
        <f>IF(ISBLANK(HLOOKUP(F$1, q_preprocess!$1:$1048576, $E103, FALSE)), "", HLOOKUP(F$1, q_preprocess!$1:$1048576, $E103, FALSE))</f>
        <v>298712.22936410987</v>
      </c>
      <c r="G103">
        <f>IF(ISBLANK(HLOOKUP(G$1, q_preprocess!$1:$1048576, $E103, FALSE)), "", HLOOKUP(G$1, q_preprocess!$1:$1048576, $E103, FALSE))</f>
        <v>198906.33230016357</v>
      </c>
      <c r="H103">
        <f>IF(ISBLANK(HLOOKUP(H$1, q_preprocess!$1:$1048576, $E103, FALSE)), "", HLOOKUP(H$1, q_preprocess!$1:$1048576, $E103, FALSE))</f>
        <v>54905.319170738017</v>
      </c>
      <c r="I103">
        <f>IF(ISBLANK(HLOOKUP(I$1, q_preprocess!$1:$1048576, $E103, FALSE)), "", HLOOKUP(I$1, q_preprocess!$1:$1048576, $E103, FALSE))</f>
        <v>45755.497155831472</v>
      </c>
      <c r="J103">
        <f>IF(ISBLANK(HLOOKUP(J$1, q_preprocess!$1:$1048576, $E103, FALSE)), "", HLOOKUP(J$1, q_preprocess!$1:$1048576, $E103, FALSE))</f>
        <v>58051.326478897034</v>
      </c>
      <c r="K103">
        <f>IF(ISBLANK(HLOOKUP(K$1, q_preprocess!$1:$1048576, $E103, FALSE)), "", HLOOKUP(K$1, q_preprocess!$1:$1048576, $E103, FALSE))</f>
        <v>-12295.829323065562</v>
      </c>
      <c r="L103">
        <f>IF(ISBLANK(HLOOKUP(L$1, q_preprocess!$1:$1048576, $E103, FALSE)), "", HLOOKUP(L$1, q_preprocess!$1:$1048576, $E103, FALSE))</f>
        <v>40585.700506398622</v>
      </c>
      <c r="M103">
        <f>IF(ISBLANK(HLOOKUP(M$1, q_preprocess!$1:$1048576, $E103, FALSE)), "", HLOOKUP(M$1, q_preprocess!$1:$1048576, $E103, FALSE))</f>
        <v>41440.619769021832</v>
      </c>
      <c r="N103">
        <f>IF(ISBLANK(HLOOKUP(N$1, q_preprocess!$1:$1048576, $E103, FALSE)), "", HLOOKUP(N$1, q_preprocess!$1:$1048576, $E103, FALSE))</f>
        <v>20346.26479735093</v>
      </c>
      <c r="O103">
        <f>IF(ISBLANK(HLOOKUP(O$1, q_preprocess!$1:$1048576, $E103, FALSE)), "", HLOOKUP(O$1, q_preprocess!$1:$1048576, $E103, FALSE))</f>
        <v>50998.811767530322</v>
      </c>
      <c r="P103">
        <f>IF(ISBLANK(HLOOKUP(P$1, q_preprocess!$1:$1048576, $E103, FALSE)), "", HLOOKUP(P$1, q_preprocess!$1:$1048576, $E103, FALSE))</f>
        <v>184680.41341625692</v>
      </c>
      <c r="Q103">
        <f>IF(ISBLANK(HLOOKUP(Q$1, q_preprocess!$1:$1048576, $E103, FALSE)), "", HLOOKUP(Q$1, q_preprocess!$1:$1048576, $E103, FALSE))</f>
        <v>299206.24154144601</v>
      </c>
    </row>
    <row r="104" spans="1:17">
      <c r="A104" s="17">
        <v>42248</v>
      </c>
      <c r="B104">
        <v>2015</v>
      </c>
      <c r="C104">
        <v>3</v>
      </c>
      <c r="D104">
        <v>103</v>
      </c>
      <c r="E104">
        <v>104</v>
      </c>
      <c r="F104">
        <f>IF(ISBLANK(HLOOKUP(F$1, q_preprocess!$1:$1048576, $E104, FALSE)), "", HLOOKUP(F$1, q_preprocess!$1:$1048576, $E104, FALSE))</f>
        <v>299555.13155488425</v>
      </c>
      <c r="G104">
        <f>IF(ISBLANK(HLOOKUP(G$1, q_preprocess!$1:$1048576, $E104, FALSE)), "", HLOOKUP(G$1, q_preprocess!$1:$1048576, $E104, FALSE))</f>
        <v>198748.20353033097</v>
      </c>
      <c r="H104">
        <f>IF(ISBLANK(HLOOKUP(H$1, q_preprocess!$1:$1048576, $E104, FALSE)), "", HLOOKUP(H$1, q_preprocess!$1:$1048576, $E104, FALSE))</f>
        <v>55071.662432551857</v>
      </c>
      <c r="I104">
        <f>IF(ISBLANK(HLOOKUP(I$1, q_preprocess!$1:$1048576, $E104, FALSE)), "", HLOOKUP(I$1, q_preprocess!$1:$1048576, $E104, FALSE))</f>
        <v>45503.899171484489</v>
      </c>
      <c r="J104">
        <f>IF(ISBLANK(HLOOKUP(J$1, q_preprocess!$1:$1048576, $E104, FALSE)), "", HLOOKUP(J$1, q_preprocess!$1:$1048576, $E104, FALSE))</f>
        <v>57493.039290990127</v>
      </c>
      <c r="K104">
        <f>IF(ISBLANK(HLOOKUP(K$1, q_preprocess!$1:$1048576, $E104, FALSE)), "", HLOOKUP(K$1, q_preprocess!$1:$1048576, $E104, FALSE))</f>
        <v>-11989.140119505639</v>
      </c>
      <c r="L104">
        <f>IF(ISBLANK(HLOOKUP(L$1, q_preprocess!$1:$1048576, $E104, FALSE)), "", HLOOKUP(L$1, q_preprocess!$1:$1048576, $E104, FALSE))</f>
        <v>40504.597149957415</v>
      </c>
      <c r="M104">
        <f>IF(ISBLANK(HLOOKUP(M$1, q_preprocess!$1:$1048576, $E104, FALSE)), "", HLOOKUP(M$1, q_preprocess!$1:$1048576, $E104, FALSE))</f>
        <v>40273.230729440518</v>
      </c>
      <c r="N104">
        <f>IF(ISBLANK(HLOOKUP(N$1, q_preprocess!$1:$1048576, $E104, FALSE)), "", HLOOKUP(N$1, q_preprocess!$1:$1048576, $E104, FALSE))</f>
        <v>17426.323138560529</v>
      </c>
      <c r="O104">
        <f>IF(ISBLANK(HLOOKUP(O$1, q_preprocess!$1:$1048576, $E104, FALSE)), "", HLOOKUP(O$1, q_preprocess!$1:$1048576, $E104, FALSE))</f>
        <v>53094.359807495777</v>
      </c>
      <c r="P104">
        <f>IF(ISBLANK(HLOOKUP(P$1, q_preprocess!$1:$1048576, $E104, FALSE)), "", HLOOKUP(P$1, q_preprocess!$1:$1048576, $E104, FALSE))</f>
        <v>185586.64643122215</v>
      </c>
      <c r="Q104">
        <f>IF(ISBLANK(HLOOKUP(Q$1, q_preprocess!$1:$1048576, $E104, FALSE)), "", HLOOKUP(Q$1, q_preprocess!$1:$1048576, $E104, FALSE))</f>
        <v>295143.96261632658</v>
      </c>
    </row>
    <row r="105" spans="1:17">
      <c r="A105" s="17">
        <v>42339</v>
      </c>
      <c r="B105">
        <v>2015</v>
      </c>
      <c r="C105">
        <v>4</v>
      </c>
      <c r="D105">
        <v>104</v>
      </c>
      <c r="E105">
        <v>105</v>
      </c>
      <c r="F105">
        <f>IF(ISBLANK(HLOOKUP(F$1, q_preprocess!$1:$1048576, $E105, FALSE)), "", HLOOKUP(F$1, q_preprocess!$1:$1048576, $E105, FALSE))</f>
        <v>293093.40091446805</v>
      </c>
      <c r="G105">
        <f>IF(ISBLANK(HLOOKUP(G$1, q_preprocess!$1:$1048576, $E105, FALSE)), "", HLOOKUP(G$1, q_preprocess!$1:$1048576, $E105, FALSE))</f>
        <v>203707.37779928106</v>
      </c>
      <c r="H105">
        <f>IF(ISBLANK(HLOOKUP(H$1, q_preprocess!$1:$1048576, $E105, FALSE)), "", HLOOKUP(H$1, q_preprocess!$1:$1048576, $E105, FALSE))</f>
        <v>55674.748133455432</v>
      </c>
      <c r="I105">
        <f>IF(ISBLANK(HLOOKUP(I$1, q_preprocess!$1:$1048576, $E105, FALSE)), "", HLOOKUP(I$1, q_preprocess!$1:$1048576, $E105, FALSE))</f>
        <v>32002.453757498006</v>
      </c>
      <c r="J105">
        <f>IF(ISBLANK(HLOOKUP(J$1, q_preprocess!$1:$1048576, $E105, FALSE)), "", HLOOKUP(J$1, q_preprocess!$1:$1048576, $E105, FALSE))</f>
        <v>53445.653694576715</v>
      </c>
      <c r="K105">
        <f>IF(ISBLANK(HLOOKUP(K$1, q_preprocess!$1:$1048576, $E105, FALSE)), "", HLOOKUP(K$1, q_preprocess!$1:$1048576, $E105, FALSE))</f>
        <v>-21443.199937078709</v>
      </c>
      <c r="L105">
        <f>IF(ISBLANK(HLOOKUP(L$1, q_preprocess!$1:$1048576, $E105, FALSE)), "", HLOOKUP(L$1, q_preprocess!$1:$1048576, $E105, FALSE))</f>
        <v>39359.750091737369</v>
      </c>
      <c r="M105">
        <f>IF(ISBLANK(HLOOKUP(M$1, q_preprocess!$1:$1048576, $E105, FALSE)), "", HLOOKUP(M$1, q_preprocess!$1:$1048576, $E105, FALSE))</f>
        <v>37650.928867503811</v>
      </c>
      <c r="N105">
        <f>IF(ISBLANK(HLOOKUP(N$1, q_preprocess!$1:$1048576, $E105, FALSE)), "", HLOOKUP(N$1, q_preprocess!$1:$1048576, $E105, FALSE))</f>
        <v>12634.75669422359</v>
      </c>
      <c r="O105">
        <f>IF(ISBLANK(HLOOKUP(O$1, q_preprocess!$1:$1048576, $E105, FALSE)), "", HLOOKUP(O$1, q_preprocess!$1:$1048576, $E105, FALSE))</f>
        <v>49806.871315386343</v>
      </c>
      <c r="P105">
        <f>IF(ISBLANK(HLOOKUP(P$1, q_preprocess!$1:$1048576, $E105, FALSE)), "", HLOOKUP(P$1, q_preprocess!$1:$1048576, $E105, FALSE))</f>
        <v>186440.80148149226</v>
      </c>
      <c r="Q105">
        <f>IF(ISBLANK(HLOOKUP(Q$1, q_preprocess!$1:$1048576, $E105, FALSE)), "", HLOOKUP(Q$1, q_preprocess!$1:$1048576, $E105, FALSE))</f>
        <v>292371.34828896122</v>
      </c>
    </row>
    <row r="106" spans="1:17">
      <c r="A106" s="17">
        <v>42430</v>
      </c>
      <c r="B106">
        <f>B102+1</f>
        <v>2016</v>
      </c>
      <c r="C106">
        <f>C102</f>
        <v>1</v>
      </c>
      <c r="D106">
        <v>105</v>
      </c>
      <c r="E106">
        <v>106</v>
      </c>
      <c r="F106">
        <f>IF(ISBLANK(HLOOKUP(F$1, q_preprocess!$1:$1048576, $E106, FALSE)), "", HLOOKUP(F$1, q_preprocess!$1:$1048576, $E106, FALSE))</f>
        <v>285437.40387515485</v>
      </c>
      <c r="G106">
        <f>IF(ISBLANK(HLOOKUP(G$1, q_preprocess!$1:$1048576, $E106, FALSE)), "", HLOOKUP(G$1, q_preprocess!$1:$1048576, $E106, FALSE))</f>
        <v>189955.12668678848</v>
      </c>
      <c r="H106">
        <f>IF(ISBLANK(HLOOKUP(H$1, q_preprocess!$1:$1048576, $E106, FALSE)), "", HLOOKUP(H$1, q_preprocess!$1:$1048576, $E106, FALSE))</f>
        <v>53144.042015756306</v>
      </c>
      <c r="I106">
        <f>IF(ISBLANK(HLOOKUP(I$1, q_preprocess!$1:$1048576, $E106, FALSE)), "", HLOOKUP(I$1, q_preprocess!$1:$1048576, $E106, FALSE))</f>
        <v>38991.763738578222</v>
      </c>
      <c r="J106">
        <f>IF(ISBLANK(HLOOKUP(J$1, q_preprocess!$1:$1048576, $E106, FALSE)), "", HLOOKUP(J$1, q_preprocess!$1:$1048576, $E106, FALSE))</f>
        <v>51057.917142659586</v>
      </c>
      <c r="K106">
        <f>IF(ISBLANK(HLOOKUP(K$1, q_preprocess!$1:$1048576, $E106, FALSE)), "", HLOOKUP(K$1, q_preprocess!$1:$1048576, $E106, FALSE))</f>
        <v>-12066.153404081364</v>
      </c>
      <c r="L106">
        <f>IF(ISBLANK(HLOOKUP(L$1, q_preprocess!$1:$1048576, $E106, FALSE)), "", HLOOKUP(L$1, q_preprocess!$1:$1048576, $E106, FALSE))</f>
        <v>37319.945331770658</v>
      </c>
      <c r="M106">
        <f>IF(ISBLANK(HLOOKUP(M$1, q_preprocess!$1:$1048576, $E106, FALSE)), "", HLOOKUP(M$1, q_preprocess!$1:$1048576, $E106, FALSE))</f>
        <v>33973.473897738782</v>
      </c>
      <c r="N106">
        <f>IF(ISBLANK(HLOOKUP(N$1, q_preprocess!$1:$1048576, $E106, FALSE)), "", HLOOKUP(N$1, q_preprocess!$1:$1048576, $E106, FALSE))</f>
        <v>21075.286271860339</v>
      </c>
      <c r="O106">
        <f>IF(ISBLANK(HLOOKUP(O$1, q_preprocess!$1:$1048576, $E106, FALSE)), "", HLOOKUP(O$1, q_preprocess!$1:$1048576, $E106, FALSE))</f>
        <v>46720.455907219104</v>
      </c>
      <c r="P106">
        <f>IF(ISBLANK(HLOOKUP(P$1, q_preprocess!$1:$1048576, $E106, FALSE)), "", HLOOKUP(P$1, q_preprocess!$1:$1048576, $E106, FALSE))</f>
        <v>178791.80715537025</v>
      </c>
      <c r="Q106">
        <f>IF(ISBLANK(HLOOKUP(Q$1, q_preprocess!$1:$1048576, $E106, FALSE)), "", HLOOKUP(Q$1, q_preprocess!$1:$1048576, $E106, FALSE))</f>
        <v>290318.90729627275</v>
      </c>
    </row>
    <row r="107" spans="1:17">
      <c r="A107" s="17">
        <v>42522</v>
      </c>
      <c r="B107">
        <f t="shared" ref="B107:B113" si="0">B103+1</f>
        <v>2016</v>
      </c>
      <c r="C107">
        <f t="shared" ref="C107:C113" si="1">C103</f>
        <v>2</v>
      </c>
      <c r="D107">
        <v>106</v>
      </c>
      <c r="E107">
        <v>107</v>
      </c>
      <c r="F107">
        <f>IF(ISBLANK(HLOOKUP(F$1, q_preprocess!$1:$1048576, $E107, FALSE)), "", HLOOKUP(F$1, q_preprocess!$1:$1048576, $E107, FALSE))</f>
        <v>288554.51447921828</v>
      </c>
      <c r="G107">
        <f>IF(ISBLANK(HLOOKUP(G$1, q_preprocess!$1:$1048576, $E107, FALSE)), "", HLOOKUP(G$1, q_preprocess!$1:$1048576, $E107, FALSE))</f>
        <v>189069.65923301913</v>
      </c>
      <c r="H107">
        <f>IF(ISBLANK(HLOOKUP(H$1, q_preprocess!$1:$1048576, $E107, FALSE)), "", HLOOKUP(H$1, q_preprocess!$1:$1048576, $E107, FALSE))</f>
        <v>55039.605423036191</v>
      </c>
      <c r="I107">
        <f>IF(ISBLANK(HLOOKUP(I$1, q_preprocess!$1:$1048576, $E107, FALSE)), "", HLOOKUP(I$1, q_preprocess!$1:$1048576, $E107, FALSE))</f>
        <v>39550.034003813009</v>
      </c>
      <c r="J107">
        <f>IF(ISBLANK(HLOOKUP(J$1, q_preprocess!$1:$1048576, $E107, FALSE)), "", HLOOKUP(J$1, q_preprocess!$1:$1048576, $E107, FALSE))</f>
        <v>53032.263988571511</v>
      </c>
      <c r="K107">
        <f>IF(ISBLANK(HLOOKUP(K$1, q_preprocess!$1:$1048576, $E107, FALSE)), "", HLOOKUP(K$1, q_preprocess!$1:$1048576, $E107, FALSE))</f>
        <v>-13482.229984758502</v>
      </c>
      <c r="L107">
        <f>IF(ISBLANK(HLOOKUP(L$1, q_preprocess!$1:$1048576, $E107, FALSE)), "", HLOOKUP(L$1, q_preprocess!$1:$1048576, $E107, FALSE))</f>
        <v>42121.059535813001</v>
      </c>
      <c r="M107">
        <f>IF(ISBLANK(HLOOKUP(M$1, q_preprocess!$1:$1048576, $E107, FALSE)), "", HLOOKUP(M$1, q_preprocess!$1:$1048576, $E107, FALSE))</f>
        <v>37225.843716463052</v>
      </c>
      <c r="N107">
        <f>IF(ISBLANK(HLOOKUP(N$1, q_preprocess!$1:$1048576, $E107, FALSE)), "", HLOOKUP(N$1, q_preprocess!$1:$1048576, $E107, FALSE))</f>
        <v>19519.058107580142</v>
      </c>
      <c r="O107">
        <f>IF(ISBLANK(HLOOKUP(O$1, q_preprocess!$1:$1048576, $E107, FALSE)), "", HLOOKUP(O$1, q_preprocess!$1:$1048576, $E107, FALSE))</f>
        <v>48508.754185299775</v>
      </c>
      <c r="P107">
        <f>IF(ISBLANK(HLOOKUP(P$1, q_preprocess!$1:$1048576, $E107, FALSE)), "", HLOOKUP(P$1, q_preprocess!$1:$1048576, $E107, FALSE))</f>
        <v>180735.86281993537</v>
      </c>
      <c r="Q107">
        <f>IF(ISBLANK(HLOOKUP(Q$1, q_preprocess!$1:$1048576, $E107, FALSE)), "", HLOOKUP(Q$1, q_preprocess!$1:$1048576, $E107, FALSE))</f>
        <v>288661.04180551629</v>
      </c>
    </row>
    <row r="108" spans="1:17">
      <c r="A108" s="17">
        <v>42614</v>
      </c>
      <c r="B108">
        <f t="shared" si="0"/>
        <v>2016</v>
      </c>
      <c r="C108">
        <f t="shared" si="1"/>
        <v>3</v>
      </c>
      <c r="D108">
        <v>107</v>
      </c>
      <c r="E108">
        <v>108</v>
      </c>
      <c r="F108">
        <f>IF(ISBLANK(HLOOKUP(F$1, q_preprocess!$1:$1048576, $E108, FALSE)), "", HLOOKUP(F$1, q_preprocess!$1:$1048576, $E108, FALSE))</f>
        <v>291527.44771536806</v>
      </c>
      <c r="G108">
        <f>IF(ISBLANK(HLOOKUP(G$1, q_preprocess!$1:$1048576, $E108, FALSE)), "", HLOOKUP(G$1, q_preprocess!$1:$1048576, $E108, FALSE))</f>
        <v>191903.97155421201</v>
      </c>
      <c r="H108">
        <f>IF(ISBLANK(HLOOKUP(H$1, q_preprocess!$1:$1048576, $E108, FALSE)), "", HLOOKUP(H$1, q_preprocess!$1:$1048576, $E108, FALSE))</f>
        <v>54883.587427232138</v>
      </c>
      <c r="I108">
        <f>IF(ISBLANK(HLOOKUP(I$1, q_preprocess!$1:$1048576, $E108, FALSE)), "", HLOOKUP(I$1, q_preprocess!$1:$1048576, $E108, FALSE))</f>
        <v>41713.269706281804</v>
      </c>
      <c r="J108">
        <f>IF(ISBLANK(HLOOKUP(J$1, q_preprocess!$1:$1048576, $E108, FALSE)), "", HLOOKUP(J$1, q_preprocess!$1:$1048576, $E108, FALSE))</f>
        <v>52619.246032805699</v>
      </c>
      <c r="K108">
        <f>IF(ISBLANK(HLOOKUP(K$1, q_preprocess!$1:$1048576, $E108, FALSE)), "", HLOOKUP(K$1, q_preprocess!$1:$1048576, $E108, FALSE))</f>
        <v>-10905.976326523894</v>
      </c>
      <c r="L108">
        <f>IF(ISBLANK(HLOOKUP(L$1, q_preprocess!$1:$1048576, $E108, FALSE)), "", HLOOKUP(L$1, q_preprocess!$1:$1048576, $E108, FALSE))</f>
        <v>40580.556947830984</v>
      </c>
      <c r="M108">
        <f>IF(ISBLANK(HLOOKUP(M$1, q_preprocess!$1:$1048576, $E108, FALSE)), "", HLOOKUP(M$1, q_preprocess!$1:$1048576, $E108, FALSE))</f>
        <v>37553.937920188917</v>
      </c>
      <c r="N108">
        <f>IF(ISBLANK(HLOOKUP(N$1, q_preprocess!$1:$1048576, $E108, FALSE)), "", HLOOKUP(N$1, q_preprocess!$1:$1048576, $E108, FALSE))</f>
        <v>16804.457224138234</v>
      </c>
      <c r="O108">
        <f>IF(ISBLANK(HLOOKUP(O$1, q_preprocess!$1:$1048576, $E108, FALSE)), "", HLOOKUP(O$1, q_preprocess!$1:$1048576, $E108, FALSE))</f>
        <v>51054.12803679434</v>
      </c>
      <c r="P108">
        <f>IF(ISBLANK(HLOOKUP(P$1, q_preprocess!$1:$1048576, $E108, FALSE)), "", HLOOKUP(P$1, q_preprocess!$1:$1048576, $E108, FALSE))</f>
        <v>182276.39256173672</v>
      </c>
      <c r="Q108">
        <f>IF(ISBLANK(HLOOKUP(Q$1, q_preprocess!$1:$1048576, $E108, FALSE)), "", HLOOKUP(Q$1, q_preprocess!$1:$1048576, $E108, FALSE))</f>
        <v>287233.39980715199</v>
      </c>
    </row>
    <row r="109" spans="1:17">
      <c r="A109" s="17">
        <v>42705</v>
      </c>
      <c r="B109">
        <f t="shared" si="0"/>
        <v>2016</v>
      </c>
      <c r="C109">
        <f t="shared" si="1"/>
        <v>4</v>
      </c>
      <c r="D109">
        <v>108</v>
      </c>
      <c r="E109">
        <v>109</v>
      </c>
      <c r="F109">
        <f>IF(ISBLANK(HLOOKUP(F$1, q_preprocess!$1:$1048576, $E109, FALSE)), "", HLOOKUP(F$1, q_preprocess!$1:$1048576, $E109, FALSE))</f>
        <v>285793.98645405099</v>
      </c>
      <c r="G109">
        <f>IF(ISBLANK(HLOOKUP(G$1, q_preprocess!$1:$1048576, $E109, FALSE)), "", HLOOKUP(G$1, q_preprocess!$1:$1048576, $E109, FALSE))</f>
        <v>197494.58553065208</v>
      </c>
      <c r="H109">
        <f>IF(ISBLANK(HLOOKUP(H$1, q_preprocess!$1:$1048576, $E109, FALSE)), "", HLOOKUP(H$1, q_preprocess!$1:$1048576, $E109, FALSE))</f>
        <v>55795.324874877813</v>
      </c>
      <c r="I109">
        <f>IF(ISBLANK(HLOOKUP(I$1, q_preprocess!$1:$1048576, $E109, FALSE)), "", HLOOKUP(I$1, q_preprocess!$1:$1048576, $E109, FALSE))</f>
        <v>33375.6766636139</v>
      </c>
      <c r="J109">
        <f>IF(ISBLANK(HLOOKUP(J$1, q_preprocess!$1:$1048576, $E109, FALSE)), "", HLOOKUP(J$1, q_preprocess!$1:$1048576, $E109, FALSE))</f>
        <v>50316.152048948243</v>
      </c>
      <c r="K109">
        <f>IF(ISBLANK(HLOOKUP(K$1, q_preprocess!$1:$1048576, $E109, FALSE)), "", HLOOKUP(K$1, q_preprocess!$1:$1048576, $E109, FALSE))</f>
        <v>-16940.475385334343</v>
      </c>
      <c r="L109">
        <f>IF(ISBLANK(HLOOKUP(L$1, q_preprocess!$1:$1048576, $E109, FALSE)), "", HLOOKUP(L$1, q_preprocess!$1:$1048576, $E109, FALSE))</f>
        <v>36383.865135540924</v>
      </c>
      <c r="M109">
        <f>IF(ISBLANK(HLOOKUP(M$1, q_preprocess!$1:$1048576, $E109, FALSE)), "", HLOOKUP(M$1, q_preprocess!$1:$1048576, $E109, FALSE))</f>
        <v>37255.465750633739</v>
      </c>
      <c r="N109">
        <f>IF(ISBLANK(HLOOKUP(N$1, q_preprocess!$1:$1048576, $E109, FALSE)), "", HLOOKUP(N$1, q_preprocess!$1:$1048576, $E109, FALSE))</f>
        <v>12404.224558021097</v>
      </c>
      <c r="O109">
        <f>IF(ISBLANK(HLOOKUP(O$1, q_preprocess!$1:$1048576, $E109, FALSE)), "", HLOOKUP(O$1, q_preprocess!$1:$1048576, $E109, FALSE))</f>
        <v>47883.438690216084</v>
      </c>
      <c r="P109">
        <f>IF(ISBLANK(HLOOKUP(P$1, q_preprocess!$1:$1048576, $E109, FALSE)), "", HLOOKUP(P$1, q_preprocess!$1:$1048576, $E109, FALSE))</f>
        <v>182625.39715413089</v>
      </c>
      <c r="Q109">
        <f>IF(ISBLANK(HLOOKUP(Q$1, q_preprocess!$1:$1048576, $E109, FALSE)), "", HLOOKUP(Q$1, q_preprocess!$1:$1048576, $E109, FALSE))</f>
        <v>285254.22820630047</v>
      </c>
    </row>
    <row r="110" spans="1:17">
      <c r="A110" s="17">
        <v>42795</v>
      </c>
      <c r="B110">
        <f t="shared" si="0"/>
        <v>2017</v>
      </c>
      <c r="C110">
        <f t="shared" si="1"/>
        <v>1</v>
      </c>
      <c r="D110">
        <v>109</v>
      </c>
      <c r="E110">
        <v>110</v>
      </c>
      <c r="F110">
        <f>IF(ISBLANK(HLOOKUP(F$1, q_preprocess!$1:$1048576, $E110, FALSE)), "", HLOOKUP(F$1, q_preprocess!$1:$1048576, $E110, FALSE))</f>
        <v>285419.37834113074</v>
      </c>
      <c r="G110">
        <f>IF(ISBLANK(HLOOKUP(G$1, q_preprocess!$1:$1048576, $E110, FALSE)), "", HLOOKUP(G$1, q_preprocess!$1:$1048576, $E110, FALSE))</f>
        <v>186745.78490466211</v>
      </c>
      <c r="H110">
        <f>IF(ISBLANK(HLOOKUP(H$1, q_preprocess!$1:$1048576, $E110, FALSE)), "", HLOOKUP(H$1, q_preprocess!$1:$1048576, $E110, FALSE))</f>
        <v>52875.148917328668</v>
      </c>
      <c r="I110">
        <f>IF(ISBLANK(HLOOKUP(I$1, q_preprocess!$1:$1048576, $E110, FALSE)), "", HLOOKUP(I$1, q_preprocess!$1:$1048576, $E110, FALSE))</f>
        <v>45138.202284755345</v>
      </c>
      <c r="J110">
        <f>IF(ISBLANK(HLOOKUP(J$1, q_preprocess!$1:$1048576, $E110, FALSE)), "", HLOOKUP(J$1, q_preprocess!$1:$1048576, $E110, FALSE))</f>
        <v>49162.879565106632</v>
      </c>
      <c r="K110">
        <f>IF(ISBLANK(HLOOKUP(K$1, q_preprocess!$1:$1048576, $E110, FALSE)), "", HLOOKUP(K$1, q_preprocess!$1:$1048576, $E110, FALSE))</f>
        <v>-4024.6772803512868</v>
      </c>
      <c r="L110">
        <f>IF(ISBLANK(HLOOKUP(L$1, q_preprocess!$1:$1048576, $E110, FALSE)), "", HLOOKUP(L$1, q_preprocess!$1:$1048576, $E110, FALSE))</f>
        <v>37976.509232632452</v>
      </c>
      <c r="M110">
        <f>IF(ISBLANK(HLOOKUP(M$1, q_preprocess!$1:$1048576, $E110, FALSE)), "", HLOOKUP(M$1, q_preprocess!$1:$1048576, $E110, FALSE))</f>
        <v>37316.266998247884</v>
      </c>
      <c r="N110">
        <f>IF(ISBLANK(HLOOKUP(N$1, q_preprocess!$1:$1048576, $E110, FALSE)), "", HLOOKUP(N$1, q_preprocess!$1:$1048576, $E110, FALSE))</f>
        <v>24981.616081738986</v>
      </c>
      <c r="O110">
        <f>IF(ISBLANK(HLOOKUP(O$1, q_preprocess!$1:$1048576, $E110, FALSE)), "", HLOOKUP(O$1, q_preprocess!$1:$1048576, $E110, FALSE))</f>
        <v>45908.179294269161</v>
      </c>
      <c r="P110">
        <f>IF(ISBLANK(HLOOKUP(P$1, q_preprocess!$1:$1048576, $E110, FALSE)), "", HLOOKUP(P$1, q_preprocess!$1:$1048576, $E110, FALSE))</f>
        <v>176341.46987903048</v>
      </c>
      <c r="Q110">
        <f>IF(ISBLANK(HLOOKUP(Q$1, q_preprocess!$1:$1048576, $E110, FALSE)), "", HLOOKUP(Q$1, q_preprocess!$1:$1048576, $E110, FALSE))</f>
        <v>288979.23096290545</v>
      </c>
    </row>
    <row r="111" spans="1:17">
      <c r="A111" s="17">
        <v>42887</v>
      </c>
      <c r="B111">
        <f t="shared" si="0"/>
        <v>2017</v>
      </c>
      <c r="C111">
        <f t="shared" si="1"/>
        <v>2</v>
      </c>
      <c r="D111">
        <v>110</v>
      </c>
      <c r="E111">
        <v>111</v>
      </c>
      <c r="F111">
        <f>IF(ISBLANK(HLOOKUP(F$1, q_preprocess!$1:$1048576, $E111, FALSE)), "", HLOOKUP(F$1, q_preprocess!$1:$1048576, $E111, FALSE))</f>
        <v>289755.52746374934</v>
      </c>
      <c r="G111">
        <f>IF(ISBLANK(HLOOKUP(G$1, q_preprocess!$1:$1048576, $E111, FALSE)), "", HLOOKUP(G$1, q_preprocess!$1:$1048576, $E111, FALSE))</f>
        <v>190247.31592976965</v>
      </c>
      <c r="H111">
        <f>IF(ISBLANK(HLOOKUP(H$1, q_preprocess!$1:$1048576, $E111, FALSE)), "", HLOOKUP(H$1, q_preprocess!$1:$1048576, $E111, FALSE))</f>
        <v>54622.798022001058</v>
      </c>
      <c r="I111">
        <f>IF(ISBLANK(HLOOKUP(I$1, q_preprocess!$1:$1048576, $E111, FALSE)), "", HLOOKUP(I$1, q_preprocess!$1:$1048576, $E111, FALSE))</f>
        <v>37760.189953017565</v>
      </c>
      <c r="J111">
        <f>IF(ISBLANK(HLOOKUP(J$1, q_preprocess!$1:$1048576, $E111, FALSE)), "", HLOOKUP(J$1, q_preprocess!$1:$1048576, $E111, FALSE))</f>
        <v>49466.137507134859</v>
      </c>
      <c r="K111">
        <f>IF(ISBLANK(HLOOKUP(K$1, q_preprocess!$1:$1048576, $E111, FALSE)), "", HLOOKUP(K$1, q_preprocess!$1:$1048576, $E111, FALSE))</f>
        <v>-11705.947554117294</v>
      </c>
      <c r="L111">
        <f>IF(ISBLANK(HLOOKUP(L$1, q_preprocess!$1:$1048576, $E111, FALSE)), "", HLOOKUP(L$1, q_preprocess!$1:$1048576, $E111, FALSE))</f>
        <v>43168.446654728956</v>
      </c>
      <c r="M111">
        <f>IF(ISBLANK(HLOOKUP(M$1, q_preprocess!$1:$1048576, $E111, FALSE)), "", HLOOKUP(M$1, q_preprocess!$1:$1048576, $E111, FALSE))</f>
        <v>36043.223095767906</v>
      </c>
      <c r="N111">
        <f>IF(ISBLANK(HLOOKUP(N$1, q_preprocess!$1:$1048576, $E111, FALSE)), "", HLOOKUP(N$1, q_preprocess!$1:$1048576, $E111, FALSE))</f>
        <v>22402.409119749322</v>
      </c>
      <c r="O111">
        <f>IF(ISBLANK(HLOOKUP(O$1, q_preprocess!$1:$1048576, $E111, FALSE)), "", HLOOKUP(O$1, q_preprocess!$1:$1048576, $E111, FALSE))</f>
        <v>47472.625513771956</v>
      </c>
      <c r="P111">
        <f>IF(ISBLANK(HLOOKUP(P$1, q_preprocess!$1:$1048576, $E111, FALSE)), "", HLOOKUP(P$1, q_preprocess!$1:$1048576, $E111, FALSE))</f>
        <v>180395.08569380819</v>
      </c>
      <c r="Q111">
        <f>IF(ISBLANK(HLOOKUP(Q$1, q_preprocess!$1:$1048576, $E111, FALSE)), "", HLOOKUP(Q$1, q_preprocess!$1:$1048576, $E111, FALSE))</f>
        <v>290938.35663960507</v>
      </c>
    </row>
    <row r="112" spans="1:17">
      <c r="A112" s="17">
        <v>42979</v>
      </c>
      <c r="B112">
        <f t="shared" si="0"/>
        <v>2017</v>
      </c>
      <c r="C112">
        <f t="shared" si="1"/>
        <v>3</v>
      </c>
      <c r="D112">
        <v>111</v>
      </c>
      <c r="E112">
        <v>112</v>
      </c>
      <c r="F112" s="60">
        <f>IF(ISBLANK(HLOOKUP(F$1, q_preprocess!$1:$1048576, $E112, FALSE)), "", HLOOKUP(F$1, q_preprocess!$1:$1048576, $E112, FALSE))</f>
        <v>295644.95787633047</v>
      </c>
      <c r="G112">
        <f>IF(ISBLANK(HLOOKUP(G$1, q_preprocess!$1:$1048576, $E112, FALSE)), "", HLOOKUP(G$1, q_preprocess!$1:$1048576, $E112, FALSE))</f>
        <v>196160.4019537828</v>
      </c>
      <c r="H112">
        <f>IF(ISBLANK(HLOOKUP(H$1, q_preprocess!$1:$1048576, $E112, FALSE)), "", HLOOKUP(H$1, q_preprocess!$1:$1048576, $E112, FALSE))</f>
        <v>54557.864854143889</v>
      </c>
      <c r="I112">
        <f>IF(ISBLANK(HLOOKUP(I$1, q_preprocess!$1:$1048576, $E112, FALSE)), "", HLOOKUP(I$1, q_preprocess!$1:$1048576, $E112, FALSE))</f>
        <v>40934.732610232648</v>
      </c>
      <c r="J112">
        <f>IF(ISBLANK(HLOOKUP(J$1, q_preprocess!$1:$1048576, $E112, FALSE)), "", HLOOKUP(J$1, q_preprocess!$1:$1048576, $E112, FALSE))</f>
        <v>52375.963994014048</v>
      </c>
      <c r="K112">
        <f>IF(ISBLANK(HLOOKUP(K$1, q_preprocess!$1:$1048576, $E112, FALSE)), "", HLOOKUP(K$1, q_preprocess!$1:$1048576, $E112, FALSE))</f>
        <v>-11441.2313837814</v>
      </c>
      <c r="L112">
        <f>IF(ISBLANK(HLOOKUP(L$1, q_preprocess!$1:$1048576, $E112, FALSE)), "", HLOOKUP(L$1, q_preprocess!$1:$1048576, $E112, FALSE))</f>
        <v>43672.278393267363</v>
      </c>
      <c r="M112">
        <f>IF(ISBLANK(HLOOKUP(M$1, q_preprocess!$1:$1048576, $E112, FALSE)), "", HLOOKUP(M$1, q_preprocess!$1:$1048576, $E112, FALSE))</f>
        <v>39680.319935096268</v>
      </c>
      <c r="N112">
        <f>IF(ISBLANK(HLOOKUP(N$1, q_preprocess!$1:$1048576, $E112, FALSE)), "", HLOOKUP(N$1, q_preprocess!$1:$1048576, $E112, FALSE))</f>
        <v>18334.732957910313</v>
      </c>
      <c r="O112">
        <f>IF(ISBLANK(HLOOKUP(O$1, q_preprocess!$1:$1048576, $E112, FALSE)), "", HLOOKUP(O$1, q_preprocess!$1:$1048576, $E112, FALSE))</f>
        <v>51248.23055833525</v>
      </c>
      <c r="P112">
        <f>IF(ISBLANK(HLOOKUP(P$1, q_preprocess!$1:$1048576, $E112, FALSE)), "", HLOOKUP(P$1, q_preprocess!$1:$1048576, $E112, FALSE))</f>
        <v>184083.34860359426</v>
      </c>
      <c r="Q112">
        <f>IF(ISBLANK(HLOOKUP(Q$1, q_preprocess!$1:$1048576, $E112, FALSE)), "", HLOOKUP(Q$1, q_preprocess!$1:$1048576, $E112, FALSE))</f>
        <v>291363.75537973922</v>
      </c>
    </row>
    <row r="113" spans="1:17">
      <c r="A113" s="17">
        <v>43070</v>
      </c>
      <c r="B113">
        <f t="shared" si="0"/>
        <v>2017</v>
      </c>
      <c r="C113">
        <f t="shared" si="1"/>
        <v>4</v>
      </c>
      <c r="D113">
        <v>112</v>
      </c>
      <c r="E113">
        <v>113</v>
      </c>
      <c r="F113" t="str">
        <f>IF(ISBLANK(HLOOKUP(F$1, q_preprocess!$1:$1048576, $E113, FALSE)), "", HLOOKUP(F$1, q_preprocess!$1:$1048576, $E113, FALSE))</f>
        <v/>
      </c>
      <c r="G113" t="str">
        <f>IF(ISBLANK(HLOOKUP(G$1, q_preprocess!$1:$1048576, $E113, FALSE)), "", HLOOKUP(G$1, q_preprocess!$1:$1048576, $E113, FALSE))</f>
        <v/>
      </c>
      <c r="H113" t="str">
        <f>IF(ISBLANK(HLOOKUP(H$1, q_preprocess!$1:$1048576, $E113, FALSE)), "", HLOOKUP(H$1, q_preprocess!$1:$1048576, $E113, FALSE))</f>
        <v/>
      </c>
      <c r="I113" t="str">
        <f>IF(ISBLANK(HLOOKUP(I$1, q_preprocess!$1:$1048576, $E113, FALSE)), "", HLOOKUP(I$1, q_preprocess!$1:$1048576, $E113, FALSE))</f>
        <v/>
      </c>
      <c r="J113" t="str">
        <f>IF(ISBLANK(HLOOKUP(J$1, q_preprocess!$1:$1048576, $E113, FALSE)), "", HLOOKUP(J$1, q_preprocess!$1:$1048576, $E113, FALSE))</f>
        <v/>
      </c>
      <c r="K113" t="str">
        <f>IF(ISBLANK(HLOOKUP(K$1, q_preprocess!$1:$1048576, $E113, FALSE)), "", HLOOKUP(K$1, q_preprocess!$1:$1048576, $E113, FALSE))</f>
        <v/>
      </c>
      <c r="L113" t="str">
        <f>IF(ISBLANK(HLOOKUP(L$1, q_preprocess!$1:$1048576, $E113, FALSE)), "", HLOOKUP(L$1, q_preprocess!$1:$1048576, $E113, FALSE))</f>
        <v/>
      </c>
      <c r="M113" t="str">
        <f>IF(ISBLANK(HLOOKUP(M$1, q_preprocess!$1:$1048576, $E113, FALSE)), "", HLOOKUP(M$1, q_preprocess!$1:$1048576, $E113, FALSE))</f>
        <v/>
      </c>
      <c r="N113" t="str">
        <f>IF(ISBLANK(HLOOKUP(N$1, q_preprocess!$1:$1048576, $E113, FALSE)), "", HLOOKUP(N$1, q_preprocess!$1:$1048576, $E113, FALSE))</f>
        <v/>
      </c>
      <c r="O113" t="str">
        <f>IF(ISBLANK(HLOOKUP(O$1, q_preprocess!$1:$1048576, $E113, FALSE)), "", HLOOKUP(O$1, q_preprocess!$1:$1048576, $E113, FALSE))</f>
        <v/>
      </c>
      <c r="P113" t="str">
        <f>IF(ISBLANK(HLOOKUP(P$1, q_preprocess!$1:$1048576, $E113, FALSE)), "", HLOOKUP(P$1, q_preprocess!$1:$1048576, $E113, FALSE))</f>
        <v/>
      </c>
      <c r="Q113" t="str">
        <f>IF(ISBLANK(HLOOKUP(Q$1, q_preprocess!$1:$1048576, $E113, FALSE)), "", HLOOKUP(Q$1, q_preprocess!$1:$1048576, $E113, FALSE))</f>
        <v/>
      </c>
    </row>
    <row r="114" spans="1:17">
      <c r="A114" s="17">
        <v>43160</v>
      </c>
      <c r="B114">
        <v>2018</v>
      </c>
      <c r="C114">
        <v>1</v>
      </c>
      <c r="D114">
        <v>113</v>
      </c>
      <c r="E114">
        <v>114</v>
      </c>
    </row>
    <row r="115" spans="1:17">
      <c r="A115" s="17">
        <v>43252</v>
      </c>
      <c r="B115">
        <v>2018</v>
      </c>
      <c r="C115">
        <v>2</v>
      </c>
      <c r="D115">
        <v>114</v>
      </c>
      <c r="E115">
        <v>115</v>
      </c>
    </row>
    <row r="116" spans="1:17">
      <c r="A116" s="17">
        <v>43344</v>
      </c>
      <c r="B116">
        <v>2018</v>
      </c>
      <c r="C116">
        <v>3</v>
      </c>
      <c r="D116">
        <v>115</v>
      </c>
      <c r="E116">
        <v>116</v>
      </c>
    </row>
    <row r="117" spans="1:17">
      <c r="A117" s="17">
        <v>43435</v>
      </c>
      <c r="B117">
        <v>2018</v>
      </c>
      <c r="C117">
        <v>4</v>
      </c>
      <c r="D117">
        <v>116</v>
      </c>
      <c r="E117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O128"/>
  <sheetViews>
    <sheetView zoomScale="85" zoomScaleNormal="85" workbookViewId="0">
      <pane xSplit="3" ySplit="1" topLeftCell="D89" activePane="bottomRight" state="frozen"/>
      <selection activeCell="I30" sqref="I30"/>
      <selection pane="topRight" activeCell="I30" sqref="I30"/>
      <selection pane="bottomLeft" activeCell="I30" sqref="I30"/>
      <selection pane="bottomRight" activeCell="P1" sqref="P1:R1048576"/>
    </sheetView>
  </sheetViews>
  <sheetFormatPr defaultRowHeight="15"/>
  <cols>
    <col min="1" max="1" width="9.85546875" style="27" bestFit="1" customWidth="1"/>
    <col min="2" max="2" width="9.140625" style="26" customWidth="1"/>
    <col min="3" max="3" width="9.140625" style="26"/>
    <col min="4" max="4" width="15.85546875" style="26" customWidth="1"/>
    <col min="5" max="15" width="10" style="26" customWidth="1"/>
    <col min="16" max="16384" width="9.140625" style="26"/>
  </cols>
  <sheetData>
    <row r="1" spans="1:15" s="24" customFormat="1">
      <c r="A1" s="23" t="s">
        <v>4</v>
      </c>
      <c r="B1" s="24" t="s">
        <v>0</v>
      </c>
      <c r="C1" s="24" t="s">
        <v>1</v>
      </c>
      <c r="D1" s="76" t="s">
        <v>2</v>
      </c>
      <c r="E1" s="76" t="s">
        <v>161</v>
      </c>
      <c r="F1" s="76" t="s">
        <v>3</v>
      </c>
      <c r="G1" s="76" t="s">
        <v>9</v>
      </c>
      <c r="H1" s="76" t="s">
        <v>10</v>
      </c>
      <c r="I1" s="76" t="s">
        <v>195</v>
      </c>
      <c r="J1" s="76" t="s">
        <v>196</v>
      </c>
      <c r="K1" s="76" t="s">
        <v>11</v>
      </c>
      <c r="L1" s="76" t="s">
        <v>12</v>
      </c>
      <c r="M1" s="32" t="s">
        <v>125</v>
      </c>
      <c r="N1" s="77" t="s">
        <v>118</v>
      </c>
      <c r="O1" s="77" t="s">
        <v>119</v>
      </c>
    </row>
    <row r="2" spans="1:15">
      <c r="A2" s="44">
        <v>32933</v>
      </c>
      <c r="B2" s="26">
        <v>1990</v>
      </c>
      <c r="C2" s="26">
        <v>1</v>
      </c>
      <c r="D2" s="28"/>
      <c r="E2" s="28"/>
      <c r="F2" s="28"/>
      <c r="G2" s="28"/>
      <c r="H2" s="28"/>
      <c r="I2" s="28"/>
      <c r="J2" s="28"/>
      <c r="K2" s="28"/>
      <c r="L2" s="28"/>
    </row>
    <row r="3" spans="1:15">
      <c r="A3" s="44">
        <v>33025</v>
      </c>
      <c r="B3" s="26">
        <v>1990</v>
      </c>
      <c r="C3" s="26">
        <v>2</v>
      </c>
      <c r="D3" s="28"/>
      <c r="E3" s="28"/>
      <c r="F3" s="28"/>
      <c r="G3" s="28"/>
      <c r="H3" s="28"/>
      <c r="I3" s="28"/>
      <c r="J3" s="28"/>
      <c r="K3" s="28"/>
      <c r="L3" s="28"/>
    </row>
    <row r="4" spans="1:15">
      <c r="A4" s="44">
        <v>33117</v>
      </c>
      <c r="B4" s="26">
        <v>1990</v>
      </c>
      <c r="C4" s="26">
        <v>3</v>
      </c>
      <c r="D4" s="28"/>
      <c r="E4" s="28"/>
      <c r="F4" s="28"/>
      <c r="G4" s="28"/>
      <c r="H4" s="28"/>
      <c r="I4" s="28"/>
      <c r="J4" s="28"/>
      <c r="K4" s="28"/>
      <c r="L4" s="28"/>
    </row>
    <row r="5" spans="1:15">
      <c r="A5" s="44">
        <v>33208</v>
      </c>
      <c r="B5" s="26">
        <v>1990</v>
      </c>
      <c r="C5" s="26">
        <v>4</v>
      </c>
      <c r="D5" s="28"/>
      <c r="E5" s="28"/>
      <c r="F5" s="28"/>
      <c r="G5" s="28"/>
      <c r="H5" s="28"/>
      <c r="I5" s="28"/>
      <c r="J5" s="28"/>
      <c r="K5" s="28"/>
      <c r="L5" s="28"/>
    </row>
    <row r="6" spans="1:15">
      <c r="A6" s="44">
        <v>33298</v>
      </c>
      <c r="B6" s="26">
        <v>1991</v>
      </c>
      <c r="C6" s="26">
        <v>1</v>
      </c>
      <c r="D6" s="28"/>
      <c r="E6" s="28"/>
      <c r="F6" s="28"/>
      <c r="G6" s="28"/>
      <c r="H6" s="28"/>
      <c r="I6" s="28"/>
      <c r="J6" s="28"/>
      <c r="K6" s="28"/>
      <c r="L6" s="28"/>
    </row>
    <row r="7" spans="1:15">
      <c r="A7" s="44">
        <v>33390</v>
      </c>
      <c r="B7" s="26">
        <v>1991</v>
      </c>
      <c r="C7" s="26">
        <v>2</v>
      </c>
      <c r="D7" s="28"/>
      <c r="E7" s="28"/>
      <c r="F7" s="28"/>
      <c r="G7" s="28"/>
      <c r="H7" s="28"/>
      <c r="I7" s="28"/>
      <c r="J7" s="28"/>
      <c r="K7" s="28"/>
      <c r="L7" s="28"/>
    </row>
    <row r="8" spans="1:15">
      <c r="A8" s="44">
        <v>33482</v>
      </c>
      <c r="B8" s="26">
        <v>1991</v>
      </c>
      <c r="C8" s="26">
        <v>3</v>
      </c>
      <c r="D8" s="28"/>
      <c r="E8" s="28"/>
      <c r="F8" s="28"/>
      <c r="G8" s="28"/>
      <c r="H8" s="28"/>
      <c r="I8" s="28"/>
      <c r="J8" s="28"/>
      <c r="K8" s="28"/>
      <c r="L8" s="28"/>
    </row>
    <row r="9" spans="1:15">
      <c r="A9" s="44">
        <v>33573</v>
      </c>
      <c r="B9" s="26">
        <v>1991</v>
      </c>
      <c r="C9" s="26">
        <v>4</v>
      </c>
      <c r="D9" s="28"/>
      <c r="E9" s="28"/>
      <c r="F9" s="28"/>
      <c r="G9" s="28"/>
      <c r="H9" s="28"/>
      <c r="I9" s="28"/>
      <c r="J9" s="28"/>
      <c r="K9" s="28"/>
      <c r="L9" s="28"/>
    </row>
    <row r="10" spans="1:15">
      <c r="A10" s="44">
        <v>33664</v>
      </c>
      <c r="B10" s="26">
        <v>1992</v>
      </c>
      <c r="C10" s="26">
        <v>1</v>
      </c>
      <c r="D10" s="28"/>
      <c r="E10" s="28"/>
      <c r="F10" s="28"/>
      <c r="G10" s="28"/>
      <c r="H10" s="28"/>
      <c r="I10" s="28"/>
      <c r="J10" s="28"/>
      <c r="K10" s="28"/>
      <c r="L10" s="28"/>
    </row>
    <row r="11" spans="1:15">
      <c r="A11" s="44">
        <v>33756</v>
      </c>
      <c r="B11" s="26">
        <v>1992</v>
      </c>
      <c r="C11" s="26">
        <v>2</v>
      </c>
      <c r="D11" s="28"/>
      <c r="E11" s="28"/>
      <c r="F11" s="28"/>
      <c r="G11" s="28"/>
      <c r="H11" s="28"/>
      <c r="I11" s="28"/>
      <c r="J11" s="28"/>
      <c r="K11" s="28"/>
      <c r="L11" s="28"/>
    </row>
    <row r="12" spans="1:15">
      <c r="A12" s="44">
        <v>33848</v>
      </c>
      <c r="B12" s="26">
        <v>1992</v>
      </c>
      <c r="C12" s="26">
        <v>3</v>
      </c>
      <c r="D12" s="28"/>
      <c r="E12" s="28"/>
      <c r="F12" s="28"/>
      <c r="G12" s="28"/>
      <c r="H12" s="28"/>
      <c r="I12" s="28"/>
      <c r="J12" s="28"/>
      <c r="K12" s="28"/>
      <c r="L12" s="28"/>
    </row>
    <row r="13" spans="1:15">
      <c r="A13" s="44">
        <v>33939</v>
      </c>
      <c r="B13" s="26">
        <v>1992</v>
      </c>
      <c r="C13" s="26">
        <v>4</v>
      </c>
      <c r="D13" s="28"/>
      <c r="E13" s="28"/>
      <c r="F13" s="28"/>
      <c r="G13" s="28"/>
      <c r="H13" s="28"/>
      <c r="I13" s="28"/>
      <c r="J13" s="28"/>
      <c r="K13" s="28"/>
      <c r="L13" s="28"/>
    </row>
    <row r="14" spans="1:15">
      <c r="A14" s="44">
        <v>34029</v>
      </c>
      <c r="B14" s="26">
        <v>1993</v>
      </c>
      <c r="C14" s="26">
        <v>1</v>
      </c>
      <c r="D14" s="28"/>
      <c r="E14" s="28"/>
      <c r="F14" s="28"/>
      <c r="G14" s="28"/>
      <c r="H14" s="28"/>
      <c r="I14" s="28"/>
      <c r="J14" s="28"/>
      <c r="K14" s="28"/>
      <c r="L14" s="28"/>
    </row>
    <row r="15" spans="1:15">
      <c r="A15" s="44">
        <v>34121</v>
      </c>
      <c r="B15" s="26">
        <v>1993</v>
      </c>
      <c r="C15" s="26">
        <v>2</v>
      </c>
      <c r="D15" s="28"/>
      <c r="E15" s="28"/>
      <c r="F15" s="28"/>
      <c r="G15" s="28"/>
      <c r="H15" s="28"/>
      <c r="I15" s="28"/>
      <c r="J15" s="28"/>
      <c r="K15" s="28"/>
      <c r="L15" s="28"/>
    </row>
    <row r="16" spans="1:15">
      <c r="A16" s="44">
        <v>34213</v>
      </c>
      <c r="B16" s="26">
        <v>1993</v>
      </c>
      <c r="C16" s="26">
        <v>3</v>
      </c>
      <c r="D16" s="28"/>
      <c r="E16" s="28"/>
      <c r="F16" s="28"/>
      <c r="G16" s="28"/>
      <c r="H16" s="28"/>
      <c r="I16" s="28"/>
      <c r="J16" s="28"/>
      <c r="K16" s="28"/>
      <c r="L16" s="28"/>
    </row>
    <row r="17" spans="1:15">
      <c r="A17" s="44">
        <v>34304</v>
      </c>
      <c r="B17" s="26">
        <v>1993</v>
      </c>
      <c r="C17" s="26">
        <v>4</v>
      </c>
      <c r="D17" s="28"/>
      <c r="E17" s="28"/>
      <c r="F17" s="28"/>
      <c r="G17" s="28"/>
      <c r="H17" s="28"/>
      <c r="I17" s="28"/>
      <c r="J17" s="28"/>
      <c r="K17" s="28"/>
      <c r="L17" s="28"/>
    </row>
    <row r="18" spans="1:15">
      <c r="A18" s="44">
        <v>34394</v>
      </c>
      <c r="B18" s="26">
        <v>1994</v>
      </c>
      <c r="C18" s="26">
        <v>1</v>
      </c>
      <c r="D18" s="28"/>
      <c r="E18" s="28"/>
      <c r="F18" s="28"/>
      <c r="G18" s="28"/>
      <c r="H18" s="28"/>
      <c r="I18" s="28"/>
      <c r="J18" s="28"/>
      <c r="K18" s="28"/>
      <c r="L18" s="28"/>
    </row>
    <row r="19" spans="1:15">
      <c r="A19" s="44">
        <v>34486</v>
      </c>
      <c r="B19" s="26">
        <v>1994</v>
      </c>
      <c r="C19" s="26">
        <v>2</v>
      </c>
      <c r="D19" s="28"/>
      <c r="E19" s="28"/>
      <c r="F19" s="28"/>
      <c r="G19" s="28"/>
      <c r="H19" s="28"/>
      <c r="I19" s="28"/>
      <c r="J19" s="28"/>
      <c r="K19" s="28"/>
      <c r="L19" s="28"/>
    </row>
    <row r="20" spans="1:15">
      <c r="A20" s="44">
        <v>34578</v>
      </c>
      <c r="B20" s="26">
        <v>1994</v>
      </c>
      <c r="C20" s="26">
        <v>3</v>
      </c>
      <c r="D20" s="28"/>
      <c r="E20" s="28"/>
      <c r="F20" s="28"/>
      <c r="G20" s="28"/>
      <c r="H20" s="28"/>
      <c r="I20" s="28"/>
      <c r="J20" s="28"/>
      <c r="K20" s="28"/>
      <c r="L20" s="28"/>
    </row>
    <row r="21" spans="1:15">
      <c r="A21" s="44">
        <v>34669</v>
      </c>
      <c r="B21" s="26">
        <v>1994</v>
      </c>
      <c r="C21" s="26">
        <v>4</v>
      </c>
      <c r="D21" s="28"/>
      <c r="E21" s="28"/>
      <c r="F21" s="28"/>
      <c r="G21" s="28"/>
      <c r="H21" s="28"/>
      <c r="I21" s="28"/>
      <c r="J21" s="28"/>
      <c r="K21" s="28"/>
      <c r="L21" s="28"/>
    </row>
    <row r="22" spans="1:15">
      <c r="A22" s="44">
        <v>34759</v>
      </c>
      <c r="B22" s="26">
        <v>1995</v>
      </c>
      <c r="C22" s="26">
        <v>1</v>
      </c>
      <c r="D22" s="28"/>
      <c r="E22" s="28"/>
      <c r="F22" s="28"/>
      <c r="G22" s="28"/>
      <c r="H22" s="28"/>
      <c r="I22" s="28"/>
      <c r="J22" s="28"/>
      <c r="K22" s="28"/>
      <c r="L22" s="28"/>
    </row>
    <row r="23" spans="1:15">
      <c r="A23" s="44">
        <v>34851</v>
      </c>
      <c r="B23" s="26">
        <v>1995</v>
      </c>
      <c r="C23" s="26">
        <v>2</v>
      </c>
      <c r="D23" s="28"/>
      <c r="E23" s="28"/>
      <c r="F23" s="28"/>
      <c r="G23" s="28"/>
      <c r="H23" s="28"/>
      <c r="I23" s="28"/>
      <c r="J23" s="28"/>
      <c r="K23" s="28"/>
      <c r="L23" s="28"/>
    </row>
    <row r="24" spans="1:15">
      <c r="A24" s="44">
        <v>34943</v>
      </c>
      <c r="B24" s="26">
        <v>1995</v>
      </c>
      <c r="C24" s="26">
        <v>3</v>
      </c>
      <c r="D24" s="28"/>
      <c r="E24" s="28"/>
      <c r="F24" s="75"/>
      <c r="G24" s="75"/>
      <c r="H24" s="75"/>
      <c r="I24" s="75"/>
      <c r="J24" s="75"/>
      <c r="K24" s="75"/>
      <c r="L24" s="75"/>
    </row>
    <row r="25" spans="1:15">
      <c r="A25" s="44">
        <v>35034</v>
      </c>
      <c r="B25" s="26">
        <v>1995</v>
      </c>
      <c r="C25" s="26">
        <v>4</v>
      </c>
      <c r="D25" s="28"/>
      <c r="E25" s="28"/>
      <c r="F25" s="75"/>
      <c r="G25" s="75"/>
      <c r="H25" s="75"/>
      <c r="I25" s="75"/>
      <c r="J25" s="75"/>
      <c r="K25" s="75"/>
      <c r="L25" s="75"/>
    </row>
    <row r="26" spans="1:15">
      <c r="A26" s="44">
        <v>35125</v>
      </c>
      <c r="B26" s="26">
        <v>1996</v>
      </c>
      <c r="C26" s="26">
        <v>1</v>
      </c>
      <c r="D26" s="50">
        <v>170919.996543207</v>
      </c>
      <c r="E26" s="50">
        <v>177861.1511968842</v>
      </c>
      <c r="F26" s="50">
        <v>108013.037973903</v>
      </c>
      <c r="G26" s="50">
        <v>35503.234760082603</v>
      </c>
      <c r="H26" s="50">
        <f>I26+J26</f>
        <v>28455.201601967561</v>
      </c>
      <c r="I26" s="50">
        <v>33266.712107426007</v>
      </c>
      <c r="J26" s="50">
        <f>D26-SUM(F26:G26,I26,K26)+L26</f>
        <v>-4811.5105054584456</v>
      </c>
      <c r="K26" s="50">
        <v>12645.2471927439</v>
      </c>
      <c r="L26" s="50">
        <v>13696.724985490098</v>
      </c>
      <c r="M26" s="51">
        <v>9316.4022647905804</v>
      </c>
      <c r="N26" s="51">
        <v>34621.239804443649</v>
      </c>
      <c r="O26" s="51">
        <v>104688.74944259705</v>
      </c>
    </row>
    <row r="27" spans="1:15">
      <c r="A27" s="44">
        <v>35217</v>
      </c>
      <c r="B27" s="26">
        <v>1996</v>
      </c>
      <c r="C27" s="26">
        <v>2</v>
      </c>
      <c r="D27" s="50">
        <v>176708.74585459201</v>
      </c>
      <c r="E27" s="50">
        <v>177252.01515465393</v>
      </c>
      <c r="F27" s="50">
        <v>112161.271676469</v>
      </c>
      <c r="G27" s="50">
        <v>36962.558513035998</v>
      </c>
      <c r="H27" s="50">
        <f t="shared" ref="H27:H90" si="0">I27+J27</f>
        <v>30069.064439063004</v>
      </c>
      <c r="I27" s="50">
        <v>36227.6379790059</v>
      </c>
      <c r="J27" s="50">
        <f t="shared" ref="J27:J90" si="1">D27-SUM(F27:G27,I27,K27)+L27</f>
        <v>-6158.5735399428959</v>
      </c>
      <c r="K27" s="50">
        <v>13904.3227550762</v>
      </c>
      <c r="L27" s="50">
        <v>16388.4715290522</v>
      </c>
      <c r="M27" s="51">
        <v>9332.3862207053699</v>
      </c>
      <c r="N27" s="51">
        <v>36629.963228086053</v>
      </c>
      <c r="O27" s="51">
        <v>106953.03539990334</v>
      </c>
    </row>
    <row r="28" spans="1:15">
      <c r="A28" s="44">
        <v>35309</v>
      </c>
      <c r="B28" s="26">
        <v>1996</v>
      </c>
      <c r="C28" s="26">
        <v>3</v>
      </c>
      <c r="D28" s="50">
        <v>189844.25841787099</v>
      </c>
      <c r="E28" s="50">
        <v>184160.31864429044</v>
      </c>
      <c r="F28" s="50">
        <v>117771.275187194</v>
      </c>
      <c r="G28" s="50">
        <v>38783.503280709097</v>
      </c>
      <c r="H28" s="50">
        <f t="shared" si="0"/>
        <v>38212.904155099095</v>
      </c>
      <c r="I28" s="50">
        <v>37688.094521307903</v>
      </c>
      <c r="J28" s="50">
        <f t="shared" si="1"/>
        <v>524.80963379119567</v>
      </c>
      <c r="K28" s="50">
        <v>14175.0776156669</v>
      </c>
      <c r="L28" s="50">
        <v>19098.501820798101</v>
      </c>
      <c r="M28" s="51">
        <v>9561.6197748148206</v>
      </c>
      <c r="N28" s="51">
        <v>42244.85446902804</v>
      </c>
      <c r="O28" s="51">
        <v>112300.61852095915</v>
      </c>
    </row>
    <row r="29" spans="1:15">
      <c r="A29" s="44">
        <v>35400</v>
      </c>
      <c r="B29" s="26">
        <v>1996</v>
      </c>
      <c r="C29" s="26">
        <v>4</v>
      </c>
      <c r="D29" s="50">
        <v>184112.94174803601</v>
      </c>
      <c r="E29" s="50">
        <v>182371.46542229294</v>
      </c>
      <c r="F29" s="50">
        <v>126373.404086815</v>
      </c>
      <c r="G29" s="50">
        <v>33802.566283464403</v>
      </c>
      <c r="H29" s="50">
        <f t="shared" si="0"/>
        <v>33038.021838383444</v>
      </c>
      <c r="I29" s="50">
        <v>37749.322887873197</v>
      </c>
      <c r="J29" s="50">
        <f t="shared" si="1"/>
        <v>-4711.3010494897535</v>
      </c>
      <c r="K29" s="50">
        <v>12205.4027742709</v>
      </c>
      <c r="L29" s="50">
        <v>21306.453234897701</v>
      </c>
      <c r="M29" s="51">
        <v>8216.4229300352308</v>
      </c>
      <c r="N29" s="51">
        <v>37779.39130127227</v>
      </c>
      <c r="O29" s="51">
        <v>111228.48417097765</v>
      </c>
    </row>
    <row r="30" spans="1:15">
      <c r="A30" s="44">
        <v>35490</v>
      </c>
      <c r="B30" s="26">
        <v>1997</v>
      </c>
      <c r="C30" s="26">
        <v>1</v>
      </c>
      <c r="D30" s="50">
        <v>176732.25349073717</v>
      </c>
      <c r="E30" s="50">
        <v>184078.47286706939</v>
      </c>
      <c r="F30" s="50">
        <v>116539.90540644155</v>
      </c>
      <c r="G30" s="50">
        <v>35940.992417219866</v>
      </c>
      <c r="H30" s="50">
        <f t="shared" si="0"/>
        <v>29136.918724804826</v>
      </c>
      <c r="I30" s="50">
        <v>37012.818617867088</v>
      </c>
      <c r="J30" s="50">
        <f t="shared" si="1"/>
        <v>-7875.899893062262</v>
      </c>
      <c r="K30" s="50">
        <v>12583.746942385224</v>
      </c>
      <c r="L30" s="50">
        <v>17469.310000114303</v>
      </c>
      <c r="M30" s="51">
        <v>9966.1497152060529</v>
      </c>
      <c r="N30" s="51">
        <v>35665.265707165512</v>
      </c>
      <c r="O30" s="51">
        <v>106837.54640375816</v>
      </c>
    </row>
    <row r="31" spans="1:15">
      <c r="A31" s="44">
        <v>35582</v>
      </c>
      <c r="B31" s="26">
        <v>1997</v>
      </c>
      <c r="C31" s="26">
        <v>2</v>
      </c>
      <c r="D31" s="50">
        <v>185109.48374554917</v>
      </c>
      <c r="E31" s="50">
        <v>185098.06869167733</v>
      </c>
      <c r="F31" s="50">
        <v>118881.65850636293</v>
      </c>
      <c r="G31" s="50">
        <v>36670.028920200639</v>
      </c>
      <c r="H31" s="50">
        <f t="shared" si="0"/>
        <v>33952.860343713823</v>
      </c>
      <c r="I31" s="50">
        <v>40103.562538646569</v>
      </c>
      <c r="J31" s="50">
        <f t="shared" si="1"/>
        <v>-6150.7021949327427</v>
      </c>
      <c r="K31" s="50">
        <v>15897.837170745315</v>
      </c>
      <c r="L31" s="50">
        <v>20292.901195473551</v>
      </c>
      <c r="M31" s="51">
        <v>9743.808712078695</v>
      </c>
      <c r="N31" s="51">
        <v>39676.15910188714</v>
      </c>
      <c r="O31" s="51">
        <v>109473.74746081073</v>
      </c>
    </row>
    <row r="32" spans="1:15">
      <c r="A32" s="44">
        <v>35674</v>
      </c>
      <c r="B32" s="26">
        <v>1997</v>
      </c>
      <c r="C32" s="26">
        <v>3</v>
      </c>
      <c r="D32" s="50">
        <v>193244.89955192051</v>
      </c>
      <c r="E32" s="50">
        <v>187723.37382208684</v>
      </c>
      <c r="F32" s="50">
        <v>120195.35516805771</v>
      </c>
      <c r="G32" s="50">
        <v>36566.731268837961</v>
      </c>
      <c r="H32" s="50">
        <f t="shared" si="0"/>
        <v>41959.988568231274</v>
      </c>
      <c r="I32" s="50">
        <v>40895.751614810528</v>
      </c>
      <c r="J32" s="50">
        <f t="shared" si="1"/>
        <v>1064.2369534207464</v>
      </c>
      <c r="K32" s="50">
        <v>16655.431825602725</v>
      </c>
      <c r="L32" s="50">
        <v>22132.607278809133</v>
      </c>
      <c r="M32" s="51">
        <v>9702.8717190851585</v>
      </c>
      <c r="N32" s="51">
        <v>42084.696478968981</v>
      </c>
      <c r="O32" s="51">
        <v>113938.39691089233</v>
      </c>
    </row>
    <row r="33" spans="1:15">
      <c r="A33" s="44">
        <v>35765</v>
      </c>
      <c r="B33" s="26">
        <v>1997</v>
      </c>
      <c r="C33" s="26">
        <v>4</v>
      </c>
      <c r="D33" s="50">
        <v>190996.03717722735</v>
      </c>
      <c r="E33" s="50">
        <v>189260.4660438869</v>
      </c>
      <c r="F33" s="50">
        <v>122784.74349405775</v>
      </c>
      <c r="G33" s="50">
        <v>37682.084323849944</v>
      </c>
      <c r="H33" s="50">
        <f t="shared" si="0"/>
        <v>37787.084823802885</v>
      </c>
      <c r="I33" s="50">
        <v>39120.156686616181</v>
      </c>
      <c r="J33" s="50">
        <f t="shared" si="1"/>
        <v>-1333.0718628132927</v>
      </c>
      <c r="K33" s="50">
        <v>13625.549463940111</v>
      </c>
      <c r="L33" s="50">
        <v>20883.424928423363</v>
      </c>
      <c r="M33" s="51">
        <v>7310.1613737379612</v>
      </c>
      <c r="N33" s="51">
        <v>40231.977455633103</v>
      </c>
      <c r="O33" s="51">
        <v>116468.64362131211</v>
      </c>
    </row>
    <row r="34" spans="1:15">
      <c r="A34" s="44">
        <v>35855</v>
      </c>
      <c r="B34" s="26">
        <v>1998</v>
      </c>
      <c r="C34" s="26">
        <v>1</v>
      </c>
      <c r="D34" s="50">
        <v>178512.96319427097</v>
      </c>
      <c r="E34" s="50">
        <v>184872.79861251792</v>
      </c>
      <c r="F34" s="50">
        <v>115955.50725250099</v>
      </c>
      <c r="G34" s="50">
        <v>36380.049913217306</v>
      </c>
      <c r="H34" s="50">
        <f t="shared" si="0"/>
        <v>31123.964417152631</v>
      </c>
      <c r="I34" s="50">
        <v>38304.214440636089</v>
      </c>
      <c r="J34" s="50">
        <f t="shared" si="1"/>
        <v>-7180.2500234834588</v>
      </c>
      <c r="K34" s="50">
        <v>13895.032790720252</v>
      </c>
      <c r="L34" s="50">
        <v>18841.591179320225</v>
      </c>
      <c r="M34" s="51">
        <v>9825.1132407004516</v>
      </c>
      <c r="N34" s="51">
        <v>35536.841514456784</v>
      </c>
      <c r="O34" s="51">
        <v>108429.16172718149</v>
      </c>
    </row>
    <row r="35" spans="1:15">
      <c r="A35" s="44">
        <v>35947</v>
      </c>
      <c r="B35" s="26">
        <v>1998</v>
      </c>
      <c r="C35" s="26">
        <v>2</v>
      </c>
      <c r="D35" s="50">
        <v>187903.99517802551</v>
      </c>
      <c r="E35" s="50">
        <v>188628.69220601625</v>
      </c>
      <c r="F35" s="50">
        <v>117598.0909814257</v>
      </c>
      <c r="G35" s="50">
        <v>37498.744615598174</v>
      </c>
      <c r="H35" s="50">
        <f t="shared" si="0"/>
        <v>35981.248892567572</v>
      </c>
      <c r="I35" s="50">
        <v>40965.745888450234</v>
      </c>
      <c r="J35" s="50">
        <f t="shared" si="1"/>
        <v>-4984.4969958826587</v>
      </c>
      <c r="K35" s="50">
        <v>16662.398513278404</v>
      </c>
      <c r="L35" s="50">
        <v>19836.487824844367</v>
      </c>
      <c r="M35" s="51">
        <v>11018.403485869696</v>
      </c>
      <c r="N35" s="51">
        <v>39458.389212896087</v>
      </c>
      <c r="O35" s="51">
        <v>111535.31910013712</v>
      </c>
    </row>
    <row r="36" spans="1:15">
      <c r="A36" s="44">
        <v>36039</v>
      </c>
      <c r="B36" s="26">
        <v>1998</v>
      </c>
      <c r="C36" s="26">
        <v>3</v>
      </c>
      <c r="D36" s="50">
        <v>193932.07783058108</v>
      </c>
      <c r="E36" s="50">
        <v>188688.83933286014</v>
      </c>
      <c r="F36" s="50">
        <v>120234.10746196794</v>
      </c>
      <c r="G36" s="50">
        <v>38532.6025398528</v>
      </c>
      <c r="H36" s="50">
        <f t="shared" si="0"/>
        <v>40203.070828043725</v>
      </c>
      <c r="I36" s="50">
        <v>40401.40825041959</v>
      </c>
      <c r="J36" s="50">
        <f t="shared" si="1"/>
        <v>-198.33742237586557</v>
      </c>
      <c r="K36" s="50">
        <v>16632.922012777504</v>
      </c>
      <c r="L36" s="50">
        <v>21670.625012060911</v>
      </c>
      <c r="M36" s="51">
        <v>10208.154197828395</v>
      </c>
      <c r="N36" s="51">
        <v>40813.117717829235</v>
      </c>
      <c r="O36" s="51">
        <v>115934.37890428357</v>
      </c>
    </row>
    <row r="37" spans="1:15">
      <c r="A37" s="44">
        <v>36130</v>
      </c>
      <c r="B37" s="26">
        <v>1998</v>
      </c>
      <c r="C37" s="26">
        <v>4</v>
      </c>
      <c r="D37" s="50">
        <v>188256.12763006359</v>
      </c>
      <c r="E37" s="50">
        <v>186523.480639224</v>
      </c>
      <c r="F37" s="50">
        <v>121169.39958202903</v>
      </c>
      <c r="G37" s="50">
        <v>39179.921222926772</v>
      </c>
      <c r="H37" s="50">
        <f t="shared" si="0"/>
        <v>33834.176812699341</v>
      </c>
      <c r="I37" s="50">
        <v>37203.474093474484</v>
      </c>
      <c r="J37" s="50">
        <f t="shared" si="1"/>
        <v>-3369.2972807751466</v>
      </c>
      <c r="K37" s="50">
        <v>14456.39944736223</v>
      </c>
      <c r="L37" s="50">
        <v>20383.769434953752</v>
      </c>
      <c r="M37" s="51">
        <v>6923.1662820095617</v>
      </c>
      <c r="N37" s="51">
        <v>38010.986382749819</v>
      </c>
      <c r="O37" s="51">
        <v>117140.3294073904</v>
      </c>
    </row>
    <row r="38" spans="1:15">
      <c r="A38" s="44">
        <v>36220</v>
      </c>
      <c r="B38" s="26">
        <v>1999</v>
      </c>
      <c r="C38" s="26">
        <v>1</v>
      </c>
      <c r="D38" s="50">
        <v>179883.34900901266</v>
      </c>
      <c r="E38" s="50">
        <v>186740.36883367211</v>
      </c>
      <c r="F38" s="50">
        <v>114869.72640829939</v>
      </c>
      <c r="G38" s="50">
        <v>36637.385535189576</v>
      </c>
      <c r="H38" s="50">
        <f t="shared" si="0"/>
        <v>29970.393080445669</v>
      </c>
      <c r="I38" s="50">
        <v>35087.198671985243</v>
      </c>
      <c r="J38" s="50">
        <f t="shared" si="1"/>
        <v>-5116.8055915395726</v>
      </c>
      <c r="K38" s="50">
        <v>13881.698960459733</v>
      </c>
      <c r="L38" s="50">
        <v>15475.854975381715</v>
      </c>
      <c r="M38" s="51">
        <v>11061.00707635652</v>
      </c>
      <c r="N38" s="51">
        <v>33936.883810372405</v>
      </c>
      <c r="O38" s="51">
        <v>111226.96783655114</v>
      </c>
    </row>
    <row r="39" spans="1:15">
      <c r="A39" s="44">
        <v>36312</v>
      </c>
      <c r="B39" s="26">
        <v>1999</v>
      </c>
      <c r="C39" s="26">
        <v>2</v>
      </c>
      <c r="D39" s="50">
        <v>187150.99029363639</v>
      </c>
      <c r="E39" s="50">
        <v>187087.38133169204</v>
      </c>
      <c r="F39" s="50">
        <v>116884.01213318919</v>
      </c>
      <c r="G39" s="50">
        <v>37869.87914705227</v>
      </c>
      <c r="H39" s="50">
        <f t="shared" si="0"/>
        <v>32770.945076243399</v>
      </c>
      <c r="I39" s="50">
        <v>36705.129273628037</v>
      </c>
      <c r="J39" s="50">
        <f t="shared" si="1"/>
        <v>-3934.1841973846349</v>
      </c>
      <c r="K39" s="50">
        <v>16493.773549293655</v>
      </c>
      <c r="L39" s="50">
        <v>16867.61961214212</v>
      </c>
      <c r="M39" s="51">
        <v>11194.743863777358</v>
      </c>
      <c r="N39" s="51">
        <v>37483.768594616078</v>
      </c>
      <c r="O39" s="51">
        <v>113382.45460728103</v>
      </c>
    </row>
    <row r="40" spans="1:15">
      <c r="A40" s="44">
        <v>36404</v>
      </c>
      <c r="B40" s="26">
        <v>1999</v>
      </c>
      <c r="C40" s="26">
        <v>3</v>
      </c>
      <c r="D40" s="50">
        <v>192737.0041509259</v>
      </c>
      <c r="E40" s="50">
        <v>187776.12656990389</v>
      </c>
      <c r="F40" s="50">
        <v>120090.82970454599</v>
      </c>
      <c r="G40" s="50">
        <v>38951.530724124656</v>
      </c>
      <c r="H40" s="50">
        <f t="shared" si="0"/>
        <v>34116.909354763266</v>
      </c>
      <c r="I40" s="50">
        <v>35816.174289581322</v>
      </c>
      <c r="J40" s="50">
        <f t="shared" si="1"/>
        <v>-1699.2649348180603</v>
      </c>
      <c r="K40" s="50">
        <v>17180.642489446258</v>
      </c>
      <c r="L40" s="50">
        <v>17602.908121954268</v>
      </c>
      <c r="M40" s="51">
        <v>10564.235485270206</v>
      </c>
      <c r="N40" s="51">
        <v>39191.764979002357</v>
      </c>
      <c r="O40" s="51">
        <v>116969.04987780764</v>
      </c>
    </row>
    <row r="41" spans="1:15">
      <c r="A41" s="44">
        <v>36495</v>
      </c>
      <c r="B41" s="26">
        <v>1999</v>
      </c>
      <c r="C41" s="26">
        <v>4</v>
      </c>
      <c r="D41" s="50">
        <v>192336.82516704337</v>
      </c>
      <c r="E41" s="50">
        <v>190617.20354561848</v>
      </c>
      <c r="F41" s="50">
        <v>124909.0982402143</v>
      </c>
      <c r="G41" s="50">
        <v>40691.697079278267</v>
      </c>
      <c r="H41" s="50">
        <f t="shared" si="0"/>
        <v>27727.863592208556</v>
      </c>
      <c r="I41" s="50">
        <v>35343.223802462155</v>
      </c>
      <c r="J41" s="50">
        <f t="shared" si="1"/>
        <v>-7615.3602102535988</v>
      </c>
      <c r="K41" s="50">
        <v>17608.379998084631</v>
      </c>
      <c r="L41" s="50">
        <v>18600.213742742399</v>
      </c>
      <c r="M41" s="51">
        <v>7632.7991927169733</v>
      </c>
      <c r="N41" s="51">
        <v>38674.90885045749</v>
      </c>
      <c r="O41" s="51">
        <v>119496.58548818521</v>
      </c>
    </row>
    <row r="42" spans="1:15">
      <c r="A42" s="44">
        <v>36586</v>
      </c>
      <c r="B42" s="26">
        <v>2000</v>
      </c>
      <c r="C42" s="26">
        <v>1</v>
      </c>
      <c r="D42" s="50">
        <v>187799.48444495053</v>
      </c>
      <c r="E42" s="50">
        <v>193548.31227060957</v>
      </c>
      <c r="F42" s="50">
        <v>118332.40262410596</v>
      </c>
      <c r="G42" s="50">
        <v>37939.688863466057</v>
      </c>
      <c r="H42" s="50">
        <f t="shared" si="0"/>
        <v>30880.983551154954</v>
      </c>
      <c r="I42" s="50">
        <v>34979.760483953374</v>
      </c>
      <c r="J42" s="50">
        <f t="shared" si="1"/>
        <v>-4098.7769327984206</v>
      </c>
      <c r="K42" s="50">
        <v>16753.830635624374</v>
      </c>
      <c r="L42" s="50">
        <v>16107.42122940081</v>
      </c>
      <c r="M42" s="51">
        <v>11742.77093580055</v>
      </c>
      <c r="N42" s="51">
        <v>35440.298300247938</v>
      </c>
      <c r="O42" s="51">
        <v>114828.20367206386</v>
      </c>
    </row>
    <row r="43" spans="1:15">
      <c r="A43" s="44">
        <v>36678</v>
      </c>
      <c r="B43" s="26">
        <v>2000</v>
      </c>
      <c r="C43" s="26">
        <v>2</v>
      </c>
      <c r="D43" s="50">
        <v>194596.6205991139</v>
      </c>
      <c r="E43" s="50">
        <v>195360.27400811532</v>
      </c>
      <c r="F43" s="50">
        <v>121842.08691697371</v>
      </c>
      <c r="G43" s="50">
        <v>38367.449022797889</v>
      </c>
      <c r="H43" s="50">
        <f t="shared" si="0"/>
        <v>34149.470079048035</v>
      </c>
      <c r="I43" s="50">
        <v>38137.383293607912</v>
      </c>
      <c r="J43" s="50">
        <f t="shared" si="1"/>
        <v>-3987.9132145598778</v>
      </c>
      <c r="K43" s="50">
        <v>18337.905337743803</v>
      </c>
      <c r="L43" s="50">
        <v>18100.29075744954</v>
      </c>
      <c r="M43" s="51">
        <v>11580.843355552335</v>
      </c>
      <c r="N43" s="51">
        <v>38977.423796075716</v>
      </c>
      <c r="O43" s="51">
        <v>117146.98181477439</v>
      </c>
    </row>
    <row r="44" spans="1:15">
      <c r="A44" s="44">
        <v>36770</v>
      </c>
      <c r="B44" s="26">
        <v>2000</v>
      </c>
      <c r="C44" s="26">
        <v>3</v>
      </c>
      <c r="D44" s="50">
        <v>201534.65646966337</v>
      </c>
      <c r="E44" s="50">
        <v>196829.59863024994</v>
      </c>
      <c r="F44" s="50">
        <v>125793.46721998848</v>
      </c>
      <c r="G44" s="50">
        <v>38045.582960721003</v>
      </c>
      <c r="H44" s="50">
        <f t="shared" si="0"/>
        <v>38047.222965795168</v>
      </c>
      <c r="I44" s="50">
        <v>38249.800256146002</v>
      </c>
      <c r="J44" s="50">
        <f t="shared" si="1"/>
        <v>-202.57729035082957</v>
      </c>
      <c r="K44" s="50">
        <v>20373.832454253337</v>
      </c>
      <c r="L44" s="50">
        <v>20725.449131094621</v>
      </c>
      <c r="M44" s="51">
        <v>10722.441283472415</v>
      </c>
      <c r="N44" s="51">
        <v>41001.03502267415</v>
      </c>
      <c r="O44" s="51">
        <v>121958.37559059537</v>
      </c>
    </row>
    <row r="45" spans="1:15">
      <c r="A45" s="44">
        <v>36861</v>
      </c>
      <c r="B45" s="26">
        <v>2000</v>
      </c>
      <c r="C45" s="26">
        <v>4</v>
      </c>
      <c r="D45" s="50">
        <v>201179.53330751599</v>
      </c>
      <c r="E45" s="50">
        <v>199464.5112467065</v>
      </c>
      <c r="F45" s="50">
        <v>130011.43259385839</v>
      </c>
      <c r="G45" s="50">
        <v>39564.592759410421</v>
      </c>
      <c r="H45" s="50">
        <f t="shared" si="0"/>
        <v>34539.568330725771</v>
      </c>
      <c r="I45" s="50">
        <v>38465.322461203767</v>
      </c>
      <c r="J45" s="50">
        <f t="shared" si="1"/>
        <v>-3925.7541304779988</v>
      </c>
      <c r="K45" s="50">
        <v>18079.438602258182</v>
      </c>
      <c r="L45" s="50">
        <v>21015.49897873677</v>
      </c>
      <c r="M45" s="51">
        <v>7508.423606169531</v>
      </c>
      <c r="N45" s="51">
        <v>40496.94071167014</v>
      </c>
      <c r="O45" s="51">
        <v>124929.69351170867</v>
      </c>
    </row>
    <row r="46" spans="1:15">
      <c r="A46" s="44">
        <v>36951</v>
      </c>
      <c r="B46" s="26">
        <v>2001</v>
      </c>
      <c r="C46" s="26">
        <v>1</v>
      </c>
      <c r="D46" s="50">
        <v>194325.68612449596</v>
      </c>
      <c r="E46" s="50">
        <v>200034.88041027976</v>
      </c>
      <c r="F46" s="50">
        <v>123094.49687696624</v>
      </c>
      <c r="G46" s="50">
        <v>38350.365114830587</v>
      </c>
      <c r="H46" s="50">
        <f t="shared" si="0"/>
        <v>34271.705513993351</v>
      </c>
      <c r="I46" s="50">
        <v>38563.234830800677</v>
      </c>
      <c r="J46" s="50">
        <f t="shared" si="1"/>
        <v>-4291.5293168073258</v>
      </c>
      <c r="K46" s="50">
        <v>18627.934807123369</v>
      </c>
      <c r="L46" s="50">
        <v>20018.816188417593</v>
      </c>
      <c r="M46" s="51">
        <v>12081.863961381994</v>
      </c>
      <c r="N46" s="51">
        <v>37035.761327168118</v>
      </c>
      <c r="O46" s="51">
        <v>117547.31661896096</v>
      </c>
    </row>
    <row r="47" spans="1:15">
      <c r="A47" s="44">
        <v>37043</v>
      </c>
      <c r="B47" s="26">
        <v>2001</v>
      </c>
      <c r="C47" s="26">
        <v>2</v>
      </c>
      <c r="D47" s="50">
        <v>199123.04578815494</v>
      </c>
      <c r="E47" s="50">
        <v>199739.03659153014</v>
      </c>
      <c r="F47" s="50">
        <v>125608.67435478658</v>
      </c>
      <c r="G47" s="50">
        <v>39228.970633339974</v>
      </c>
      <c r="H47" s="50">
        <f t="shared" si="0"/>
        <v>33834.492123731026</v>
      </c>
      <c r="I47" s="50">
        <v>38914.224223369012</v>
      </c>
      <c r="J47" s="50">
        <f t="shared" si="1"/>
        <v>-5079.7320996379858</v>
      </c>
      <c r="K47" s="50">
        <v>20872.884148106954</v>
      </c>
      <c r="L47" s="50">
        <v>20421.975471809608</v>
      </c>
      <c r="M47" s="51">
        <v>11932.269569829326</v>
      </c>
      <c r="N47" s="51">
        <v>39249.83083298587</v>
      </c>
      <c r="O47" s="51">
        <v>120652.44325998474</v>
      </c>
    </row>
    <row r="48" spans="1:15">
      <c r="A48" s="44">
        <v>37135</v>
      </c>
      <c r="B48" s="26">
        <v>2001</v>
      </c>
      <c r="C48" s="26">
        <v>3</v>
      </c>
      <c r="D48" s="50">
        <v>202464.12573687482</v>
      </c>
      <c r="E48" s="50">
        <v>197889.72154695407</v>
      </c>
      <c r="F48" s="50">
        <v>123496.89014909706</v>
      </c>
      <c r="G48" s="50">
        <v>39376.763303636966</v>
      </c>
      <c r="H48" s="50">
        <f t="shared" si="0"/>
        <v>38250.700812818468</v>
      </c>
      <c r="I48" s="50">
        <v>38706.352578621125</v>
      </c>
      <c r="J48" s="50">
        <f t="shared" si="1"/>
        <v>-455.65176580265688</v>
      </c>
      <c r="K48" s="50">
        <v>20987.891010241645</v>
      </c>
      <c r="L48" s="50">
        <v>19648.119538919316</v>
      </c>
      <c r="M48" s="51">
        <v>11362.277851974372</v>
      </c>
      <c r="N48" s="51">
        <v>40403.493635442108</v>
      </c>
      <c r="O48" s="51">
        <v>123409.1705081573</v>
      </c>
    </row>
    <row r="49" spans="1:15">
      <c r="A49" s="44">
        <v>37226</v>
      </c>
      <c r="B49" s="26">
        <v>2001</v>
      </c>
      <c r="C49" s="26">
        <v>4</v>
      </c>
      <c r="D49" s="50">
        <v>200109.65693046947</v>
      </c>
      <c r="E49" s="50">
        <v>198416.2871116343</v>
      </c>
      <c r="F49" s="50">
        <v>127604.84956785585</v>
      </c>
      <c r="G49" s="50">
        <v>40987.573137281688</v>
      </c>
      <c r="H49" s="50">
        <f t="shared" si="0"/>
        <v>30062.250217574048</v>
      </c>
      <c r="I49" s="50">
        <v>35602.980089169687</v>
      </c>
      <c r="J49" s="50">
        <f t="shared" si="1"/>
        <v>-5540.7298715956385</v>
      </c>
      <c r="K49" s="50">
        <v>19844.888728781403</v>
      </c>
      <c r="L49" s="50">
        <v>18389.904721023533</v>
      </c>
      <c r="M49" s="51">
        <v>8339.0421137846479</v>
      </c>
      <c r="N49" s="51">
        <v>39441.336267513609</v>
      </c>
      <c r="O49" s="51">
        <v>125452.28403527153</v>
      </c>
    </row>
    <row r="50" spans="1:15">
      <c r="A50" s="44">
        <v>37316</v>
      </c>
      <c r="B50" s="26">
        <v>2002</v>
      </c>
      <c r="C50" s="26">
        <v>1</v>
      </c>
      <c r="D50" s="50">
        <v>195252.46249097874</v>
      </c>
      <c r="E50" s="50">
        <v>202013.9275801201</v>
      </c>
      <c r="F50" s="50">
        <v>123387.60529473943</v>
      </c>
      <c r="G50" s="50">
        <v>39987.649023186568</v>
      </c>
      <c r="H50" s="50">
        <f t="shared" si="0"/>
        <v>30399.943653129041</v>
      </c>
      <c r="I50" s="50">
        <v>35506.381344495858</v>
      </c>
      <c r="J50" s="50">
        <f t="shared" si="1"/>
        <v>-5106.4376913668148</v>
      </c>
      <c r="K50" s="50">
        <v>17775.645076604502</v>
      </c>
      <c r="L50" s="50">
        <v>16298.380556680824</v>
      </c>
      <c r="M50" s="51">
        <v>12651.486702618926</v>
      </c>
      <c r="N50" s="51">
        <v>36505.680130522975</v>
      </c>
      <c r="O50" s="51">
        <v>120436.26044639696</v>
      </c>
    </row>
    <row r="51" spans="1:15">
      <c r="A51" s="44">
        <v>37408</v>
      </c>
      <c r="B51" s="26">
        <v>2002</v>
      </c>
      <c r="C51" s="26">
        <v>2</v>
      </c>
      <c r="D51" s="50">
        <v>203699.29666333302</v>
      </c>
      <c r="E51" s="50">
        <v>203146.85905267505</v>
      </c>
      <c r="F51" s="50">
        <v>126482.08786813667</v>
      </c>
      <c r="G51" s="50">
        <v>40846.066466891702</v>
      </c>
      <c r="H51" s="50">
        <f t="shared" si="0"/>
        <v>34855.168245297129</v>
      </c>
      <c r="I51" s="50">
        <v>37249.832091813376</v>
      </c>
      <c r="J51" s="50">
        <f t="shared" si="1"/>
        <v>-2394.6638465162505</v>
      </c>
      <c r="K51" s="50">
        <v>18561.813271303683</v>
      </c>
      <c r="L51" s="50">
        <v>17045.839188296177</v>
      </c>
      <c r="M51" s="51">
        <v>12808.582129353577</v>
      </c>
      <c r="N51" s="51">
        <v>40238.844366279009</v>
      </c>
      <c r="O51" s="51">
        <v>123564.78840219529</v>
      </c>
    </row>
    <row r="52" spans="1:15">
      <c r="A52" s="44">
        <v>37500</v>
      </c>
      <c r="B52" s="26">
        <v>2002</v>
      </c>
      <c r="C52" s="26">
        <v>3</v>
      </c>
      <c r="D52" s="50">
        <v>210916.41382703744</v>
      </c>
      <c r="E52" s="50">
        <v>206389.48090243354</v>
      </c>
      <c r="F52" s="50">
        <v>126844.86020854811</v>
      </c>
      <c r="G52" s="50">
        <v>41022.572001282009</v>
      </c>
      <c r="H52" s="50">
        <f t="shared" si="0"/>
        <v>35789.857433865669</v>
      </c>
      <c r="I52" s="50">
        <v>38531.544380136831</v>
      </c>
      <c r="J52" s="50">
        <f t="shared" si="1"/>
        <v>-2741.686946271162</v>
      </c>
      <c r="K52" s="50">
        <v>25214.909284041554</v>
      </c>
      <c r="L52" s="50">
        <v>17955.785100699897</v>
      </c>
      <c r="M52" s="51">
        <v>12689.82565880688</v>
      </c>
      <c r="N52" s="51">
        <v>42438.98948103415</v>
      </c>
      <c r="O52" s="51">
        <v>127977.88698597765</v>
      </c>
    </row>
    <row r="53" spans="1:15">
      <c r="A53" s="44">
        <v>37591</v>
      </c>
      <c r="B53" s="26">
        <v>2002</v>
      </c>
      <c r="C53" s="26">
        <v>4</v>
      </c>
      <c r="D53" s="50">
        <v>210460.58545317515</v>
      </c>
      <c r="E53" s="50">
        <v>208837.46213451095</v>
      </c>
      <c r="F53" s="50">
        <v>129682.01995413849</v>
      </c>
      <c r="G53" s="50">
        <v>42115.026329617627</v>
      </c>
      <c r="H53" s="50">
        <f t="shared" si="0"/>
        <v>31414.667882373848</v>
      </c>
      <c r="I53" s="50">
        <v>38307.574449447478</v>
      </c>
      <c r="J53" s="50">
        <f t="shared" si="1"/>
        <v>-6892.9065670736309</v>
      </c>
      <c r="K53" s="50">
        <v>23984.295220515371</v>
      </c>
      <c r="L53" s="50">
        <v>16735.423933470185</v>
      </c>
      <c r="M53" s="51">
        <v>9071.6130722821908</v>
      </c>
      <c r="N53" s="51">
        <v>42811.289713732702</v>
      </c>
      <c r="O53" s="51">
        <v>130472.36625643687</v>
      </c>
    </row>
    <row r="54" spans="1:15">
      <c r="A54" s="44">
        <v>37681</v>
      </c>
      <c r="B54" s="26">
        <v>2003</v>
      </c>
      <c r="C54" s="26">
        <v>1</v>
      </c>
      <c r="D54" s="50">
        <v>200459.90110239715</v>
      </c>
      <c r="E54" s="50">
        <v>205973.91556564346</v>
      </c>
      <c r="F54" s="50">
        <v>123366.26157549255</v>
      </c>
      <c r="G54" s="50">
        <v>39687.55046874252</v>
      </c>
      <c r="H54" s="50">
        <f t="shared" si="0"/>
        <v>32565.538026916525</v>
      </c>
      <c r="I54" s="50">
        <v>36614.936698125697</v>
      </c>
      <c r="J54" s="50">
        <f t="shared" si="1"/>
        <v>-4049.3986712091737</v>
      </c>
      <c r="K54" s="50">
        <v>20382.371856671911</v>
      </c>
      <c r="L54" s="50">
        <v>15541.820825426343</v>
      </c>
      <c r="M54" s="51">
        <v>14596.253704869689</v>
      </c>
      <c r="N54" s="51">
        <v>36140.904697156977</v>
      </c>
      <c r="O54" s="51">
        <v>122961.09663657985</v>
      </c>
    </row>
    <row r="55" spans="1:15">
      <c r="A55" s="44">
        <v>37773</v>
      </c>
      <c r="B55" s="26">
        <v>2003</v>
      </c>
      <c r="C55" s="26">
        <v>2</v>
      </c>
      <c r="D55" s="50">
        <v>205290.68190466907</v>
      </c>
      <c r="E55" s="50">
        <v>205916.82750019815</v>
      </c>
      <c r="F55" s="50">
        <v>123902.20385820596</v>
      </c>
      <c r="G55" s="50">
        <v>40949.622723388784</v>
      </c>
      <c r="H55" s="50">
        <f t="shared" si="0"/>
        <v>33134.755923013079</v>
      </c>
      <c r="I55" s="50">
        <v>34706.904735563287</v>
      </c>
      <c r="J55" s="50">
        <f t="shared" si="1"/>
        <v>-1572.1488125502092</v>
      </c>
      <c r="K55" s="50">
        <v>23649.483277187013</v>
      </c>
      <c r="L55" s="50">
        <v>16345.383877125771</v>
      </c>
      <c r="M55" s="51">
        <v>14529.400809607489</v>
      </c>
      <c r="N55" s="51">
        <v>39349.875012219607</v>
      </c>
      <c r="O55" s="51">
        <v>124630.05712447742</v>
      </c>
    </row>
    <row r="56" spans="1:15">
      <c r="A56" s="44">
        <v>37865</v>
      </c>
      <c r="B56" s="26">
        <v>2003</v>
      </c>
      <c r="C56" s="26">
        <v>3</v>
      </c>
      <c r="D56" s="50">
        <v>212237.13172764442</v>
      </c>
      <c r="E56" s="50">
        <v>207650.28668348139</v>
      </c>
      <c r="F56" s="50">
        <v>125916.59428177327</v>
      </c>
      <c r="G56" s="50">
        <v>41846.1038698626</v>
      </c>
      <c r="H56" s="50">
        <f t="shared" si="0"/>
        <v>36155.770092497114</v>
      </c>
      <c r="I56" s="50">
        <v>35878.435995047053</v>
      </c>
      <c r="J56" s="50">
        <f t="shared" si="1"/>
        <v>277.33409745006065</v>
      </c>
      <c r="K56" s="50">
        <v>25611.170564423501</v>
      </c>
      <c r="L56" s="50">
        <v>17292.507080912052</v>
      </c>
      <c r="M56" s="51">
        <v>12876.204401284376</v>
      </c>
      <c r="N56" s="51">
        <v>43193.603693105877</v>
      </c>
      <c r="O56" s="51">
        <v>128693.60306581369</v>
      </c>
    </row>
    <row r="57" spans="1:15">
      <c r="A57" s="44">
        <v>37956</v>
      </c>
      <c r="B57" s="26">
        <v>2003</v>
      </c>
      <c r="C57" s="26">
        <v>4</v>
      </c>
      <c r="D57" s="50">
        <v>211699.59206129215</v>
      </c>
      <c r="E57" s="50">
        <v>210213.45255538271</v>
      </c>
      <c r="F57" s="50">
        <v>130446.62489321535</v>
      </c>
      <c r="G57" s="50">
        <v>44105.941384130114</v>
      </c>
      <c r="H57" s="50">
        <f t="shared" si="0"/>
        <v>30357.489273564261</v>
      </c>
      <c r="I57" s="50">
        <v>36434.410322787415</v>
      </c>
      <c r="J57" s="50">
        <f t="shared" si="1"/>
        <v>-6076.9210492231541</v>
      </c>
      <c r="K57" s="50">
        <v>25316.30410802711</v>
      </c>
      <c r="L57" s="50">
        <v>18526.767597644688</v>
      </c>
      <c r="M57" s="51">
        <v>9142.0286570229164</v>
      </c>
      <c r="N57" s="51">
        <v>42876.56144235903</v>
      </c>
      <c r="O57" s="51">
        <v>131601.35312353229</v>
      </c>
    </row>
    <row r="58" spans="1:15">
      <c r="A58" s="44">
        <v>38047</v>
      </c>
      <c r="B58" s="26">
        <v>2004</v>
      </c>
      <c r="C58" s="26">
        <v>1</v>
      </c>
      <c r="D58" s="50">
        <v>208233.90117085038</v>
      </c>
      <c r="E58" s="50">
        <v>214101.35615589068</v>
      </c>
      <c r="F58" s="50">
        <v>124484.59515920636</v>
      </c>
      <c r="G58" s="50">
        <v>41136.009233644982</v>
      </c>
      <c r="H58" s="50">
        <f t="shared" si="0"/>
        <v>35651.563659014755</v>
      </c>
      <c r="I58" s="50">
        <v>36948.266620903116</v>
      </c>
      <c r="J58" s="50">
        <f t="shared" si="1"/>
        <v>-1296.7029618883607</v>
      </c>
      <c r="K58" s="50">
        <v>24101.369803535785</v>
      </c>
      <c r="L58" s="50">
        <v>17139.636684551493</v>
      </c>
      <c r="M58" s="51">
        <v>14598.083913359513</v>
      </c>
      <c r="N58" s="51">
        <v>39118.685102925563</v>
      </c>
      <c r="O58" s="51">
        <v>126909.52823455236</v>
      </c>
    </row>
    <row r="59" spans="1:15">
      <c r="A59" s="44">
        <v>38139</v>
      </c>
      <c r="B59" s="26">
        <v>2004</v>
      </c>
      <c r="C59" s="26">
        <v>2</v>
      </c>
      <c r="D59" s="50">
        <v>218240.94489847519</v>
      </c>
      <c r="E59" s="50">
        <v>218403.2690878062</v>
      </c>
      <c r="F59" s="50">
        <v>127753.58659090078</v>
      </c>
      <c r="G59" s="50">
        <v>43595.031151082265</v>
      </c>
      <c r="H59" s="50">
        <f t="shared" si="0"/>
        <v>38510.512324714742</v>
      </c>
      <c r="I59" s="50">
        <v>38851.22037677456</v>
      </c>
      <c r="J59" s="50">
        <f t="shared" si="1"/>
        <v>-340.70805205981742</v>
      </c>
      <c r="K59" s="50">
        <v>26732.041629071424</v>
      </c>
      <c r="L59" s="50">
        <v>18350.22679729401</v>
      </c>
      <c r="M59" s="51">
        <v>14820.670025474585</v>
      </c>
      <c r="N59" s="51">
        <v>42837.417130880545</v>
      </c>
      <c r="O59" s="51">
        <v>131732.89487136519</v>
      </c>
    </row>
    <row r="60" spans="1:15">
      <c r="A60" s="44">
        <v>38231</v>
      </c>
      <c r="B60" s="26">
        <v>2004</v>
      </c>
      <c r="C60" s="26">
        <v>3</v>
      </c>
      <c r="D60" s="50">
        <v>226157.35457222737</v>
      </c>
      <c r="E60" s="50">
        <v>221565.28646999146</v>
      </c>
      <c r="F60" s="50">
        <v>132070.34481586321</v>
      </c>
      <c r="G60" s="50">
        <v>43653.368368378651</v>
      </c>
      <c r="H60" s="50">
        <f t="shared" si="0"/>
        <v>40849.875765216042</v>
      </c>
      <c r="I60" s="50">
        <v>40965.464259641361</v>
      </c>
      <c r="J60" s="50">
        <f t="shared" si="1"/>
        <v>-115.58849442531937</v>
      </c>
      <c r="K60" s="50">
        <v>29120.949938790378</v>
      </c>
      <c r="L60" s="50">
        <v>19537.184316020895</v>
      </c>
      <c r="M60" s="51">
        <v>13462.546175844062</v>
      </c>
      <c r="N60" s="51">
        <v>47079.692388244817</v>
      </c>
      <c r="O60" s="51">
        <v>135491.46137539402</v>
      </c>
    </row>
    <row r="61" spans="1:15">
      <c r="A61" s="44">
        <v>38322</v>
      </c>
      <c r="B61" s="26">
        <v>2004</v>
      </c>
      <c r="C61" s="26">
        <v>4</v>
      </c>
      <c r="D61" s="50">
        <v>224844.80162241569</v>
      </c>
      <c r="E61" s="50">
        <v>223484.85508698851</v>
      </c>
      <c r="F61" s="50">
        <v>139083.11741285093</v>
      </c>
      <c r="G61" s="50">
        <v>44661.869789565913</v>
      </c>
      <c r="H61" s="50">
        <f t="shared" si="0"/>
        <v>32047.203522321219</v>
      </c>
      <c r="I61" s="50">
        <v>39059.959870888095</v>
      </c>
      <c r="J61" s="50">
        <f t="shared" si="1"/>
        <v>-7012.7563485668761</v>
      </c>
      <c r="K61" s="50">
        <v>28749.17264113147</v>
      </c>
      <c r="L61" s="50">
        <v>19696.561743453847</v>
      </c>
      <c r="M61" s="51">
        <v>9282.9712202107858</v>
      </c>
      <c r="N61" s="51">
        <v>46179.467462012173</v>
      </c>
      <c r="O61" s="51">
        <v>139366.35048056516</v>
      </c>
    </row>
    <row r="62" spans="1:15">
      <c r="A62" s="44">
        <v>38412</v>
      </c>
      <c r="B62" s="26">
        <v>2005</v>
      </c>
      <c r="C62" s="26">
        <v>1</v>
      </c>
      <c r="D62" s="50">
        <v>216947.07563063235</v>
      </c>
      <c r="E62" s="50">
        <v>223533.72258679231</v>
      </c>
      <c r="F62" s="50">
        <v>131104.99819638304</v>
      </c>
      <c r="G62" s="50">
        <v>42661.746030241862</v>
      </c>
      <c r="H62" s="50">
        <f t="shared" si="0"/>
        <v>35365.559878807377</v>
      </c>
      <c r="I62" s="50">
        <v>37452.424992697939</v>
      </c>
      <c r="J62" s="50">
        <f t="shared" si="1"/>
        <v>-2086.8651138905625</v>
      </c>
      <c r="K62" s="50">
        <v>26483.811986108394</v>
      </c>
      <c r="L62" s="50">
        <v>18669.040460908342</v>
      </c>
      <c r="M62" s="51">
        <v>15061.804211557343</v>
      </c>
      <c r="N62" s="51">
        <v>40659.583474117622</v>
      </c>
      <c r="O62" s="51">
        <v>132752.44888223277</v>
      </c>
    </row>
    <row r="63" spans="1:15">
      <c r="A63" s="44">
        <v>38504</v>
      </c>
      <c r="B63" s="26">
        <v>2005</v>
      </c>
      <c r="C63" s="26">
        <v>2</v>
      </c>
      <c r="D63" s="50">
        <v>228007.16477778088</v>
      </c>
      <c r="E63" s="50">
        <v>227348.38521162333</v>
      </c>
      <c r="F63" s="50">
        <v>133874.72452124342</v>
      </c>
      <c r="G63" s="50">
        <v>43851.707634510414</v>
      </c>
      <c r="H63" s="50">
        <f t="shared" si="0"/>
        <v>40450.201161647434</v>
      </c>
      <c r="I63" s="50">
        <v>40035.149184061011</v>
      </c>
      <c r="J63" s="50">
        <f t="shared" si="1"/>
        <v>415.05197758642316</v>
      </c>
      <c r="K63" s="50">
        <v>29707.047884638148</v>
      </c>
      <c r="L63" s="50">
        <v>19876.516424258545</v>
      </c>
      <c r="M63" s="51">
        <v>15173.621360786992</v>
      </c>
      <c r="N63" s="51">
        <v>45209.255626980834</v>
      </c>
      <c r="O63" s="51">
        <v>137215.73705121156</v>
      </c>
    </row>
    <row r="64" spans="1:15">
      <c r="A64" s="44">
        <v>38596</v>
      </c>
      <c r="B64" s="26">
        <v>2005</v>
      </c>
      <c r="C64" s="26">
        <v>3</v>
      </c>
      <c r="D64" s="50">
        <v>230940.5201365104</v>
      </c>
      <c r="E64" s="50">
        <v>226361.76766443261</v>
      </c>
      <c r="F64" s="50">
        <v>137862.09344220127</v>
      </c>
      <c r="G64" s="50">
        <v>44402.029934321312</v>
      </c>
      <c r="H64" s="50">
        <f t="shared" si="0"/>
        <v>37425.337831664037</v>
      </c>
      <c r="I64" s="50">
        <v>41319.972689955626</v>
      </c>
      <c r="J64" s="50">
        <f t="shared" si="1"/>
        <v>-3894.6348582915889</v>
      </c>
      <c r="K64" s="50">
        <v>32296.874683228241</v>
      </c>
      <c r="L64" s="50">
        <v>21045.815754904419</v>
      </c>
      <c r="M64" s="51">
        <v>13193.00453452542</v>
      </c>
      <c r="N64" s="51">
        <v>46408.029622852424</v>
      </c>
      <c r="O64" s="51">
        <v>140220.00160191985</v>
      </c>
    </row>
    <row r="65" spans="1:15">
      <c r="A65" s="44">
        <v>38687</v>
      </c>
      <c r="B65" s="26">
        <v>2005</v>
      </c>
      <c r="C65" s="26">
        <v>4</v>
      </c>
      <c r="D65" s="50">
        <v>229680.2037750787</v>
      </c>
      <c r="E65" s="50">
        <v>228360.48287644621</v>
      </c>
      <c r="F65" s="50">
        <v>143693.56156888083</v>
      </c>
      <c r="G65" s="50">
        <v>45610.653675198075</v>
      </c>
      <c r="H65" s="50">
        <f t="shared" si="0"/>
        <v>30384.23909789422</v>
      </c>
      <c r="I65" s="50">
        <v>40065.76713111766</v>
      </c>
      <c r="J65" s="50">
        <f t="shared" si="1"/>
        <v>-9681.5280332234397</v>
      </c>
      <c r="K65" s="50">
        <v>30699.373143279663</v>
      </c>
      <c r="L65" s="50">
        <v>20707.623710174084</v>
      </c>
      <c r="M65" s="51">
        <v>9320.1117963578927</v>
      </c>
      <c r="N65" s="51">
        <v>46222.110858200569</v>
      </c>
      <c r="O65" s="51">
        <v>142747.24013179605</v>
      </c>
    </row>
    <row r="66" spans="1:15">
      <c r="A66" s="44">
        <v>38777</v>
      </c>
      <c r="B66" s="26">
        <v>2006</v>
      </c>
      <c r="C66" s="26">
        <v>1</v>
      </c>
      <c r="D66" s="50">
        <v>226230.45138266389</v>
      </c>
      <c r="E66" s="50">
        <v>231566.209960648</v>
      </c>
      <c r="F66" s="50">
        <v>137565.50282988313</v>
      </c>
      <c r="G66" s="50">
        <v>43927.232337019101</v>
      </c>
      <c r="H66" s="50">
        <f t="shared" si="0"/>
        <v>37435.776424723474</v>
      </c>
      <c r="I66" s="50">
        <v>40747.478721649277</v>
      </c>
      <c r="J66" s="50">
        <f t="shared" si="1"/>
        <v>-3311.7022969258032</v>
      </c>
      <c r="K66" s="50">
        <v>28732.313814882276</v>
      </c>
      <c r="L66" s="50">
        <v>21430.374023844102</v>
      </c>
      <c r="M66" s="51">
        <v>15137.452687268133</v>
      </c>
      <c r="N66" s="51">
        <v>42034.73897134381</v>
      </c>
      <c r="O66" s="51">
        <v>138779.15668515637</v>
      </c>
    </row>
    <row r="67" spans="1:15">
      <c r="A67" s="44">
        <v>38869</v>
      </c>
      <c r="B67" s="26">
        <v>2006</v>
      </c>
      <c r="C67" s="26">
        <v>2</v>
      </c>
      <c r="D67" s="50">
        <v>233213.24693549343</v>
      </c>
      <c r="E67" s="50">
        <v>233771.86382815524</v>
      </c>
      <c r="F67" s="50">
        <v>141633.70776885742</v>
      </c>
      <c r="G67" s="50">
        <v>44896.799679148862</v>
      </c>
      <c r="H67" s="50">
        <f t="shared" si="0"/>
        <v>39964.624057813817</v>
      </c>
      <c r="I67" s="50">
        <v>41478.353685969567</v>
      </c>
      <c r="J67" s="50">
        <f t="shared" si="1"/>
        <v>-1513.7296281557501</v>
      </c>
      <c r="K67" s="50">
        <v>29194.008302689941</v>
      </c>
      <c r="L67" s="50">
        <v>22475.892873016608</v>
      </c>
      <c r="M67" s="51">
        <v>15123.118328211054</v>
      </c>
      <c r="N67" s="51">
        <v>44156.276719552872</v>
      </c>
      <c r="O67" s="51">
        <v>142500.72527529893</v>
      </c>
    </row>
    <row r="68" spans="1:15">
      <c r="A68" s="44">
        <v>38961</v>
      </c>
      <c r="B68" s="26">
        <v>2006</v>
      </c>
      <c r="C68" s="26">
        <v>3</v>
      </c>
      <c r="D68" s="50">
        <v>241316.18850162823</v>
      </c>
      <c r="E68" s="50">
        <v>236777.44848454703</v>
      </c>
      <c r="F68" s="50">
        <v>145155.97706639805</v>
      </c>
      <c r="G68" s="50">
        <v>45541.823570971312</v>
      </c>
      <c r="H68" s="50">
        <f t="shared" si="0"/>
        <v>41168.358801282295</v>
      </c>
      <c r="I68" s="50">
        <v>43698.127931157956</v>
      </c>
      <c r="J68" s="50">
        <f t="shared" si="1"/>
        <v>-2529.7691298756617</v>
      </c>
      <c r="K68" s="50">
        <v>34770.416344708428</v>
      </c>
      <c r="L68" s="50">
        <v>25320.387281731855</v>
      </c>
      <c r="M68" s="51">
        <v>14658.917963914048</v>
      </c>
      <c r="N68" s="51">
        <v>47432.02967961142</v>
      </c>
      <c r="O68" s="51">
        <v>146406.22743458865</v>
      </c>
    </row>
    <row r="69" spans="1:15">
      <c r="A69" s="44">
        <v>39052</v>
      </c>
      <c r="B69" s="26">
        <v>2006</v>
      </c>
      <c r="C69" s="26">
        <v>4</v>
      </c>
      <c r="D69" s="50">
        <v>240693.85676940373</v>
      </c>
      <c r="E69" s="50">
        <v>239314.13579026252</v>
      </c>
      <c r="F69" s="50">
        <v>151062.94310802841</v>
      </c>
      <c r="G69" s="50">
        <v>48446.023973539443</v>
      </c>
      <c r="H69" s="50">
        <f t="shared" si="0"/>
        <v>34264.452214643956</v>
      </c>
      <c r="I69" s="50">
        <v>43531.571053772233</v>
      </c>
      <c r="J69" s="50">
        <f t="shared" si="1"/>
        <v>-9267.118839128274</v>
      </c>
      <c r="K69" s="50">
        <v>32255.958047252087</v>
      </c>
      <c r="L69" s="50">
        <v>25335.52057406017</v>
      </c>
      <c r="M69" s="51">
        <v>10276.280598213521</v>
      </c>
      <c r="N69" s="51">
        <v>48055.07105502113</v>
      </c>
      <c r="O69" s="51">
        <v>149161.70645532984</v>
      </c>
    </row>
    <row r="70" spans="1:15">
      <c r="A70" s="44">
        <v>39142</v>
      </c>
      <c r="B70" s="26">
        <v>2007</v>
      </c>
      <c r="C70" s="26">
        <v>1</v>
      </c>
      <c r="D70" s="50">
        <v>237982.42523734056</v>
      </c>
      <c r="E70" s="50">
        <v>243935.48501364538</v>
      </c>
      <c r="F70" s="50">
        <v>146309.68666422286</v>
      </c>
      <c r="G70" s="50">
        <v>45833.561433827534</v>
      </c>
      <c r="H70" s="50">
        <f t="shared" si="0"/>
        <v>41095.083507803727</v>
      </c>
      <c r="I70" s="50">
        <v>43681.335111755725</v>
      </c>
      <c r="J70" s="50">
        <f t="shared" si="1"/>
        <v>-2586.2516039519978</v>
      </c>
      <c r="K70" s="50">
        <v>30322.223002797105</v>
      </c>
      <c r="L70" s="50">
        <v>25578.129371310672</v>
      </c>
      <c r="M70" s="51">
        <v>15721.639409974501</v>
      </c>
      <c r="N70" s="51">
        <v>43676.24948718067</v>
      </c>
      <c r="O70" s="51">
        <v>146679.44069744102</v>
      </c>
    </row>
    <row r="71" spans="1:15">
      <c r="A71" s="44">
        <v>39234</v>
      </c>
      <c r="B71" s="26">
        <v>2007</v>
      </c>
      <c r="C71" s="26">
        <v>2</v>
      </c>
      <c r="D71" s="50">
        <v>248458.99739612697</v>
      </c>
      <c r="E71" s="50">
        <v>248501.76089497688</v>
      </c>
      <c r="F71" s="50">
        <v>150376.70795399408</v>
      </c>
      <c r="G71" s="50">
        <v>47861.052488614478</v>
      </c>
      <c r="H71" s="50">
        <f t="shared" si="0"/>
        <v>43707.126423316709</v>
      </c>
      <c r="I71" s="50">
        <v>46636.116280719034</v>
      </c>
      <c r="J71" s="50">
        <f t="shared" si="1"/>
        <v>-2928.9898574023246</v>
      </c>
      <c r="K71" s="50">
        <v>32942.577641925673</v>
      </c>
      <c r="L71" s="50">
        <v>26428.467111723978</v>
      </c>
      <c r="M71" s="51">
        <v>15213.664836865506</v>
      </c>
      <c r="N71" s="51">
        <v>48041.453585696472</v>
      </c>
      <c r="O71" s="51">
        <v>151149.19835695263</v>
      </c>
    </row>
    <row r="72" spans="1:15">
      <c r="A72" s="44">
        <v>39326</v>
      </c>
      <c r="B72" s="26">
        <v>2007</v>
      </c>
      <c r="C72" s="26">
        <v>3</v>
      </c>
      <c r="D72" s="50">
        <v>255482.05647412117</v>
      </c>
      <c r="E72" s="50">
        <v>250887.38489365418</v>
      </c>
      <c r="F72" s="50">
        <v>153563.72375182755</v>
      </c>
      <c r="G72" s="50">
        <v>47760.959081933433</v>
      </c>
      <c r="H72" s="50">
        <f t="shared" si="0"/>
        <v>49204.953062826768</v>
      </c>
      <c r="I72" s="50">
        <v>49916.115657115224</v>
      </c>
      <c r="J72" s="50">
        <f t="shared" si="1"/>
        <v>-711.16259428845296</v>
      </c>
      <c r="K72" s="50">
        <v>35179.42834379249</v>
      </c>
      <c r="L72" s="50">
        <v>30227.007766259096</v>
      </c>
      <c r="M72" s="51">
        <v>15344.873516844273</v>
      </c>
      <c r="N72" s="51">
        <v>50836.339942133272</v>
      </c>
      <c r="O72" s="51">
        <v>154246.33136292337</v>
      </c>
    </row>
    <row r="73" spans="1:15">
      <c r="A73" s="44">
        <v>39417</v>
      </c>
      <c r="B73" s="26">
        <v>2007</v>
      </c>
      <c r="C73" s="26">
        <v>4</v>
      </c>
      <c r="D73" s="50">
        <v>256675.28937274101</v>
      </c>
      <c r="E73" s="50">
        <v>255174.29056313052</v>
      </c>
      <c r="F73" s="50">
        <v>161858.22911256232</v>
      </c>
      <c r="G73" s="50">
        <v>48795.189782371206</v>
      </c>
      <c r="H73" s="50">
        <f t="shared" si="0"/>
        <v>42618.859287814339</v>
      </c>
      <c r="I73" s="50">
        <v>49475.98043959299</v>
      </c>
      <c r="J73" s="50">
        <f t="shared" si="1"/>
        <v>-6857.1211517786469</v>
      </c>
      <c r="K73" s="50">
        <v>34225.674194390856</v>
      </c>
      <c r="L73" s="50">
        <v>30822.663004397731</v>
      </c>
      <c r="M73" s="51">
        <v>10707.797073759801</v>
      </c>
      <c r="N73" s="51">
        <v>50416.307035635131</v>
      </c>
      <c r="O73" s="51">
        <v>158441.6166433515</v>
      </c>
    </row>
    <row r="74" spans="1:15">
      <c r="A74" s="44">
        <v>39508</v>
      </c>
      <c r="B74" s="26">
        <v>2008</v>
      </c>
      <c r="C74" s="26">
        <v>1</v>
      </c>
      <c r="D74" s="50">
        <v>252635.95973810152</v>
      </c>
      <c r="E74" s="50">
        <v>259254.40971829294</v>
      </c>
      <c r="F74" s="50">
        <v>156783.23421883656</v>
      </c>
      <c r="G74" s="50">
        <v>47196.296580087044</v>
      </c>
      <c r="H74" s="50">
        <f t="shared" si="0"/>
        <v>48401.401154878949</v>
      </c>
      <c r="I74" s="50">
        <v>48935.185827738926</v>
      </c>
      <c r="J74" s="50">
        <f t="shared" si="1"/>
        <v>-533.78467285997613</v>
      </c>
      <c r="K74" s="50">
        <v>29789.543835685385</v>
      </c>
      <c r="L74" s="50">
        <v>29534.516051386388</v>
      </c>
      <c r="M74" s="51">
        <v>16470.167052781635</v>
      </c>
      <c r="N74" s="51">
        <v>47004.764051290222</v>
      </c>
      <c r="O74" s="51">
        <v>154320.72373241265</v>
      </c>
    </row>
    <row r="75" spans="1:15">
      <c r="A75" s="44">
        <v>39600</v>
      </c>
      <c r="B75" s="26">
        <v>2008</v>
      </c>
      <c r="C75" s="26">
        <v>2</v>
      </c>
      <c r="D75" s="50">
        <v>264201.66256274463</v>
      </c>
      <c r="E75" s="50">
        <v>263761.02525395621</v>
      </c>
      <c r="F75" s="50">
        <v>160955.10952801217</v>
      </c>
      <c r="G75" s="50">
        <v>48081.169888614771</v>
      </c>
      <c r="H75" s="50">
        <f t="shared" si="0"/>
        <v>52943.41160442913</v>
      </c>
      <c r="I75" s="50">
        <v>52995.234550442598</v>
      </c>
      <c r="J75" s="50">
        <f t="shared" si="1"/>
        <v>-51.822946013464389</v>
      </c>
      <c r="K75" s="50">
        <v>34883.850070432076</v>
      </c>
      <c r="L75" s="50">
        <v>32661.878528743528</v>
      </c>
      <c r="M75" s="51">
        <v>16896.60150402553</v>
      </c>
      <c r="N75" s="51">
        <v>50783.619517584593</v>
      </c>
      <c r="O75" s="51">
        <v>159634.00603641436</v>
      </c>
    </row>
    <row r="76" spans="1:15">
      <c r="A76" s="44">
        <v>39692</v>
      </c>
      <c r="B76" s="26">
        <v>2008</v>
      </c>
      <c r="C76" s="26">
        <v>3</v>
      </c>
      <c r="D76" s="50">
        <v>273316.77686960128</v>
      </c>
      <c r="E76" s="50">
        <v>268655.21532631759</v>
      </c>
      <c r="F76" s="50">
        <v>166398.59725554698</v>
      </c>
      <c r="G76" s="50">
        <v>49640.061100829458</v>
      </c>
      <c r="H76" s="50">
        <f t="shared" si="0"/>
        <v>57637.947248383774</v>
      </c>
      <c r="I76" s="50">
        <v>58877.967791601914</v>
      </c>
      <c r="J76" s="50">
        <f t="shared" si="1"/>
        <v>-1240.0205432181392</v>
      </c>
      <c r="K76" s="50">
        <v>36352.768876699622</v>
      </c>
      <c r="L76" s="50">
        <v>36712.597611858553</v>
      </c>
      <c r="M76" s="51">
        <v>16114.434809799399</v>
      </c>
      <c r="N76" s="51">
        <v>54441.389755618395</v>
      </c>
      <c r="O76" s="51">
        <v>163687.81070631114</v>
      </c>
    </row>
    <row r="77" spans="1:15">
      <c r="A77" s="44">
        <v>39783</v>
      </c>
      <c r="B77" s="26">
        <v>2008</v>
      </c>
      <c r="C77" s="26">
        <v>4</v>
      </c>
      <c r="D77" s="50">
        <v>259314.94153820426</v>
      </c>
      <c r="E77" s="50">
        <v>257656.11455928162</v>
      </c>
      <c r="F77" s="50">
        <v>167539.71226517661</v>
      </c>
      <c r="G77" s="50">
        <v>49223.940043740811</v>
      </c>
      <c r="H77" s="50">
        <f t="shared" si="0"/>
        <v>43760.503608234518</v>
      </c>
      <c r="I77" s="50">
        <v>52210.689911206144</v>
      </c>
      <c r="J77" s="50">
        <f t="shared" si="1"/>
        <v>-8450.186302971626</v>
      </c>
      <c r="K77" s="50">
        <v>32186.691901130773</v>
      </c>
      <c r="L77" s="50">
        <v>33395.906280078452</v>
      </c>
      <c r="M77" s="51">
        <v>10795.530621162201</v>
      </c>
      <c r="N77" s="51">
        <v>48968.612172176654</v>
      </c>
      <c r="O77" s="51">
        <v>161857.31724057707</v>
      </c>
    </row>
    <row r="78" spans="1:15">
      <c r="A78" s="44">
        <v>39873</v>
      </c>
      <c r="B78" s="26">
        <v>2009</v>
      </c>
      <c r="C78" s="26">
        <v>1</v>
      </c>
      <c r="D78" s="50">
        <v>246506.89651468256</v>
      </c>
      <c r="E78" s="50">
        <v>252442.07095444523</v>
      </c>
      <c r="F78" s="50">
        <v>160352.13964920337</v>
      </c>
      <c r="G78" s="50">
        <v>48697.320215612905</v>
      </c>
      <c r="H78" s="50">
        <f t="shared" si="0"/>
        <v>37578.39668955675</v>
      </c>
      <c r="I78" s="50">
        <v>44291.098529661802</v>
      </c>
      <c r="J78" s="50">
        <f t="shared" si="1"/>
        <v>-6712.7018401050518</v>
      </c>
      <c r="K78" s="50">
        <v>25585.889690666911</v>
      </c>
      <c r="L78" s="50">
        <v>25706.84973035736</v>
      </c>
      <c r="M78" s="51">
        <v>16239.19045789878</v>
      </c>
      <c r="N78" s="51">
        <v>41488.542258887544</v>
      </c>
      <c r="O78" s="51">
        <v>155664.75925615596</v>
      </c>
    </row>
    <row r="79" spans="1:15">
      <c r="A79" s="44">
        <v>39965</v>
      </c>
      <c r="B79" s="26">
        <v>2009</v>
      </c>
      <c r="C79" s="26">
        <v>2</v>
      </c>
      <c r="D79" s="50">
        <v>258381.35936610628</v>
      </c>
      <c r="E79" s="50">
        <v>258884.20575075728</v>
      </c>
      <c r="F79" s="50">
        <v>167342.97845471386</v>
      </c>
      <c r="G79" s="50">
        <v>49120.592297494084</v>
      </c>
      <c r="H79" s="50">
        <f t="shared" si="0"/>
        <v>39044.288840473811</v>
      </c>
      <c r="I79" s="50">
        <v>48603.666430475823</v>
      </c>
      <c r="J79" s="50">
        <f t="shared" si="1"/>
        <v>-9559.3775900020119</v>
      </c>
      <c r="K79" s="50">
        <v>31422.471694129392</v>
      </c>
      <c r="L79" s="50">
        <v>28548.971920704891</v>
      </c>
      <c r="M79" s="51">
        <v>15965.331757484997</v>
      </c>
      <c r="N79" s="51">
        <v>46247.767998884578</v>
      </c>
      <c r="O79" s="51">
        <v>160762.81112406056</v>
      </c>
    </row>
    <row r="80" spans="1:15">
      <c r="A80" s="44">
        <v>40057</v>
      </c>
      <c r="B80" s="26">
        <v>2009</v>
      </c>
      <c r="C80" s="26">
        <v>3</v>
      </c>
      <c r="D80" s="50">
        <v>270139.0594181692</v>
      </c>
      <c r="E80" s="50">
        <v>265307.69636914553</v>
      </c>
      <c r="F80" s="50">
        <v>173836.64983199639</v>
      </c>
      <c r="G80" s="50">
        <v>49792.748869977557</v>
      </c>
      <c r="H80" s="50">
        <f t="shared" si="0"/>
        <v>46053.63312476725</v>
      </c>
      <c r="I80" s="50">
        <v>56607.929546705964</v>
      </c>
      <c r="J80" s="50">
        <f t="shared" si="1"/>
        <v>-10554.296421938718</v>
      </c>
      <c r="K80" s="50">
        <v>32922.017009634226</v>
      </c>
      <c r="L80" s="50">
        <v>32465.989418206245</v>
      </c>
      <c r="M80" s="51">
        <v>14905.954879701629</v>
      </c>
      <c r="N80" s="51">
        <v>50972.113837636083</v>
      </c>
      <c r="O80" s="51">
        <v>165944.96209235524</v>
      </c>
    </row>
    <row r="81" spans="1:15">
      <c r="A81" s="44">
        <v>40148</v>
      </c>
      <c r="B81" s="26">
        <v>2009</v>
      </c>
      <c r="C81" s="26">
        <v>4</v>
      </c>
      <c r="D81" s="50">
        <v>273121.66670987685</v>
      </c>
      <c r="E81" s="50">
        <v>271403.80634962005</v>
      </c>
      <c r="F81" s="50">
        <v>179186.17935211648</v>
      </c>
      <c r="G81" s="50">
        <v>52248.59889163624</v>
      </c>
      <c r="H81" s="50">
        <f t="shared" si="0"/>
        <v>46248.006517062182</v>
      </c>
      <c r="I81" s="50">
        <v>58970.82216352284</v>
      </c>
      <c r="J81" s="50">
        <f t="shared" si="1"/>
        <v>-12722.815646460658</v>
      </c>
      <c r="K81" s="50">
        <v>30964.193918639463</v>
      </c>
      <c r="L81" s="50">
        <v>35525.31196957748</v>
      </c>
      <c r="M81" s="51">
        <v>10918.729280871828</v>
      </c>
      <c r="N81" s="51">
        <v>51863.335683202102</v>
      </c>
      <c r="O81" s="51">
        <v>170061.35795758857</v>
      </c>
    </row>
    <row r="82" spans="1:15">
      <c r="A82" s="44">
        <v>40238</v>
      </c>
      <c r="B82" s="26">
        <v>2010</v>
      </c>
      <c r="C82" s="26">
        <v>1</v>
      </c>
      <c r="D82" s="50">
        <v>269207.8622016689</v>
      </c>
      <c r="E82" s="50">
        <v>275955.89003576018</v>
      </c>
      <c r="F82" s="50">
        <v>172316.50114211469</v>
      </c>
      <c r="G82" s="50">
        <v>50142.019257055785</v>
      </c>
      <c r="H82" s="50">
        <f t="shared" si="0"/>
        <v>52917.511066608939</v>
      </c>
      <c r="I82" s="50">
        <v>57135.948712054589</v>
      </c>
      <c r="J82" s="50">
        <f t="shared" si="1"/>
        <v>-4218.4376454456506</v>
      </c>
      <c r="K82" s="50">
        <v>29541.856586938076</v>
      </c>
      <c r="L82" s="50">
        <v>35710.025851048573</v>
      </c>
      <c r="M82" s="51">
        <v>17354.775420300208</v>
      </c>
      <c r="N82" s="51">
        <v>48189.683105123695</v>
      </c>
      <c r="O82" s="51">
        <v>165450.90943011412</v>
      </c>
    </row>
    <row r="83" spans="1:15">
      <c r="A83" s="44">
        <v>40330</v>
      </c>
      <c r="B83" s="26">
        <v>2010</v>
      </c>
      <c r="C83" s="26">
        <v>2</v>
      </c>
      <c r="D83" s="50">
        <v>280389.53121916443</v>
      </c>
      <c r="E83" s="50">
        <v>280266.6792229719</v>
      </c>
      <c r="F83" s="50">
        <v>176376.45444400219</v>
      </c>
      <c r="G83" s="50">
        <v>51645.953835483953</v>
      </c>
      <c r="H83" s="50">
        <f t="shared" si="0"/>
        <v>57589.868892300728</v>
      </c>
      <c r="I83" s="50">
        <v>59745.798820474512</v>
      </c>
      <c r="J83" s="50">
        <f t="shared" si="1"/>
        <v>-2155.929928173784</v>
      </c>
      <c r="K83" s="50">
        <v>33636.455010703437</v>
      </c>
      <c r="L83" s="50">
        <v>38859.200963325849</v>
      </c>
      <c r="M83" s="51">
        <v>17570.591806658478</v>
      </c>
      <c r="N83" s="51">
        <v>52560.742981297364</v>
      </c>
      <c r="O83" s="51">
        <v>170519.19205847406</v>
      </c>
    </row>
    <row r="84" spans="1:15">
      <c r="A84" s="44">
        <v>40422</v>
      </c>
      <c r="B84" s="26">
        <v>2010</v>
      </c>
      <c r="C84" s="26">
        <v>3</v>
      </c>
      <c r="D84" s="50">
        <v>288797.9887511775</v>
      </c>
      <c r="E84" s="50">
        <v>283828.22393184091</v>
      </c>
      <c r="F84" s="50">
        <v>183014.93108062638</v>
      </c>
      <c r="G84" s="50">
        <v>52200.545434744272</v>
      </c>
      <c r="H84" s="50">
        <f t="shared" si="0"/>
        <v>61429.739072953402</v>
      </c>
      <c r="I84" s="50">
        <v>65246.021790661594</v>
      </c>
      <c r="J84" s="50">
        <f t="shared" si="1"/>
        <v>-3816.2827177081926</v>
      </c>
      <c r="K84" s="50">
        <v>36716.769547103548</v>
      </c>
      <c r="L84" s="50">
        <v>44563.996384250131</v>
      </c>
      <c r="M84" s="51">
        <v>15731.533099304148</v>
      </c>
      <c r="N84" s="51">
        <v>55333.647506546993</v>
      </c>
      <c r="O84" s="51">
        <v>175464.16542714043</v>
      </c>
    </row>
    <row r="85" spans="1:15">
      <c r="A85" s="44">
        <v>40513</v>
      </c>
      <c r="B85" s="26">
        <v>2010</v>
      </c>
      <c r="C85" s="26">
        <v>4</v>
      </c>
      <c r="D85" s="50">
        <v>288660.62055059534</v>
      </c>
      <c r="E85" s="50">
        <v>287001.85840502853</v>
      </c>
      <c r="F85" s="50">
        <v>191414.51503887746</v>
      </c>
      <c r="G85" s="50">
        <v>53706.553509341422</v>
      </c>
      <c r="H85" s="50">
        <f t="shared" si="0"/>
        <v>52605.773618967542</v>
      </c>
      <c r="I85" s="50">
        <v>63566.444814733033</v>
      </c>
      <c r="J85" s="50">
        <f t="shared" si="1"/>
        <v>-10960.671195765492</v>
      </c>
      <c r="K85" s="50">
        <v>35170.416439591456</v>
      </c>
      <c r="L85" s="50">
        <v>44236.638056182535</v>
      </c>
      <c r="M85" s="51">
        <v>11258.488204731926</v>
      </c>
      <c r="N85" s="51">
        <v>54778.802694244259</v>
      </c>
      <c r="O85" s="51">
        <v>178966.41920540712</v>
      </c>
    </row>
    <row r="86" spans="1:15">
      <c r="A86" s="44">
        <v>40603</v>
      </c>
      <c r="B86" s="26">
        <v>2011</v>
      </c>
      <c r="C86" s="26">
        <v>1</v>
      </c>
      <c r="D86" s="50">
        <v>283193.86152931274</v>
      </c>
      <c r="E86" s="50">
        <v>288960.90677565313</v>
      </c>
      <c r="F86" s="50">
        <v>183360.74253080995</v>
      </c>
      <c r="G86" s="50">
        <v>51438.247618228263</v>
      </c>
      <c r="H86" s="50">
        <f t="shared" si="0"/>
        <v>57504.677312069165</v>
      </c>
      <c r="I86" s="50">
        <v>61836.279717330101</v>
      </c>
      <c r="J86" s="50">
        <f t="shared" si="1"/>
        <v>-4331.6024052609355</v>
      </c>
      <c r="K86" s="50">
        <v>30819.742575606993</v>
      </c>
      <c r="L86" s="50">
        <v>39929.548507401625</v>
      </c>
      <c r="M86" s="52">
        <v>18286.813971978529</v>
      </c>
      <c r="N86" s="51">
        <v>51026.393163262823</v>
      </c>
      <c r="O86" s="51">
        <v>173228.83499120848</v>
      </c>
    </row>
    <row r="87" spans="1:15">
      <c r="A87" s="44">
        <v>40695</v>
      </c>
      <c r="B87" s="26">
        <v>2011</v>
      </c>
      <c r="C87" s="26">
        <v>2</v>
      </c>
      <c r="D87" s="50">
        <v>293569.55298087327</v>
      </c>
      <c r="E87" s="50">
        <v>294474.85170919134</v>
      </c>
      <c r="F87" s="50">
        <v>188065.5375951484</v>
      </c>
      <c r="G87" s="50">
        <v>53344.03666307668</v>
      </c>
      <c r="H87" s="50">
        <f t="shared" si="0"/>
        <v>60700.181964827068</v>
      </c>
      <c r="I87" s="50">
        <v>64603.673312356557</v>
      </c>
      <c r="J87" s="50">
        <f t="shared" si="1"/>
        <v>-3903.4913475294888</v>
      </c>
      <c r="K87" s="50">
        <v>35848.402465277439</v>
      </c>
      <c r="L87" s="50">
        <v>44388.605707456329</v>
      </c>
      <c r="M87" s="52">
        <v>17697.567235425508</v>
      </c>
      <c r="N87" s="51">
        <v>55200.001753735254</v>
      </c>
      <c r="O87" s="51">
        <v>178032.77369109768</v>
      </c>
    </row>
    <row r="88" spans="1:15">
      <c r="A88" s="44">
        <v>40787</v>
      </c>
      <c r="B88" s="26">
        <v>2011</v>
      </c>
      <c r="C88" s="26">
        <v>3</v>
      </c>
      <c r="D88" s="50">
        <v>299013.78233635647</v>
      </c>
      <c r="E88" s="50">
        <v>293970.3644418458</v>
      </c>
      <c r="F88" s="50">
        <v>190260.38779307622</v>
      </c>
      <c r="G88" s="50">
        <v>53122.723098714858</v>
      </c>
      <c r="H88" s="50">
        <f t="shared" si="0"/>
        <v>64507.744098935676</v>
      </c>
      <c r="I88" s="50">
        <v>69004.425999566578</v>
      </c>
      <c r="J88" s="50">
        <f t="shared" si="1"/>
        <v>-4496.6819006309015</v>
      </c>
      <c r="K88" s="50">
        <v>38340.385416550474</v>
      </c>
      <c r="L88" s="50">
        <v>47217.458070920817</v>
      </c>
      <c r="M88" s="52">
        <v>16938.627398010398</v>
      </c>
      <c r="N88" s="51">
        <v>57406.751887770755</v>
      </c>
      <c r="O88" s="51">
        <v>180593.39780273751</v>
      </c>
    </row>
    <row r="89" spans="1:15">
      <c r="A89" s="44">
        <v>40878</v>
      </c>
      <c r="B89" s="26">
        <v>2011</v>
      </c>
      <c r="C89" s="26">
        <v>4</v>
      </c>
      <c r="D89" s="50">
        <v>296072.7797665667</v>
      </c>
      <c r="E89" s="50">
        <v>294562.93192131777</v>
      </c>
      <c r="F89" s="50">
        <v>196279.0941178475</v>
      </c>
      <c r="G89" s="50">
        <v>54368.279389631207</v>
      </c>
      <c r="H89" s="50">
        <f t="shared" si="0"/>
        <v>56126.96018245857</v>
      </c>
      <c r="I89" s="50">
        <v>67040.691739782866</v>
      </c>
      <c r="J89" s="50">
        <f t="shared" si="1"/>
        <v>-10913.731557324296</v>
      </c>
      <c r="K89" s="50">
        <v>36525.557976292541</v>
      </c>
      <c r="L89" s="50">
        <v>47227.111899663112</v>
      </c>
      <c r="M89" s="52">
        <v>12483.5697673414</v>
      </c>
      <c r="N89" s="51">
        <v>55563.384856301476</v>
      </c>
      <c r="O89" s="51">
        <v>182910.89907466911</v>
      </c>
    </row>
    <row r="90" spans="1:15">
      <c r="A90" s="49">
        <v>40969</v>
      </c>
      <c r="B90" s="34">
        <v>2012</v>
      </c>
      <c r="C90" s="34">
        <v>1</v>
      </c>
      <c r="D90" s="53">
        <v>288027.07418971037</v>
      </c>
      <c r="E90" s="53">
        <v>294175.02962804132</v>
      </c>
      <c r="F90" s="53">
        <v>188823.98128580966</v>
      </c>
      <c r="G90" s="53">
        <v>52511.213479761878</v>
      </c>
      <c r="H90" s="53">
        <f t="shared" si="0"/>
        <v>56752.339829116696</v>
      </c>
      <c r="I90" s="53">
        <v>63782.760734087205</v>
      </c>
      <c r="J90" s="53">
        <f t="shared" si="1"/>
        <v>-7030.4209049705096</v>
      </c>
      <c r="K90" s="53">
        <v>32317.527782054745</v>
      </c>
      <c r="L90" s="53">
        <v>42377.988187032563</v>
      </c>
      <c r="M90" s="54">
        <v>16234.003893906902</v>
      </c>
      <c r="N90" s="54">
        <v>51994.027234471301</v>
      </c>
      <c r="O90" s="54">
        <v>177251.81597391132</v>
      </c>
    </row>
    <row r="91" spans="1:15">
      <c r="A91" s="44">
        <v>41061</v>
      </c>
      <c r="B91" s="26">
        <v>2012</v>
      </c>
      <c r="C91" s="26">
        <v>2</v>
      </c>
      <c r="D91" s="50">
        <v>296464.17359996156</v>
      </c>
      <c r="E91" s="50">
        <v>296826.9347551837</v>
      </c>
      <c r="F91" s="50">
        <v>192239.98099468101</v>
      </c>
      <c r="G91" s="50">
        <v>54474.049436725894</v>
      </c>
      <c r="H91" s="50">
        <f t="shared" ref="H91:H112" si="2">I91+J91</f>
        <v>59744.280642129321</v>
      </c>
      <c r="I91" s="50">
        <v>65325.411167133709</v>
      </c>
      <c r="J91" s="50">
        <f t="shared" ref="J91:J112" si="3">D91-SUM(F91:G91,I91,K91)+L91</f>
        <v>-5581.1305250043879</v>
      </c>
      <c r="K91" s="50">
        <v>35254.816049380635</v>
      </c>
      <c r="L91" s="50">
        <v>45248.953522955322</v>
      </c>
      <c r="M91" s="52">
        <v>17669.652150306876</v>
      </c>
      <c r="N91" s="51">
        <v>53302.624774878706</v>
      </c>
      <c r="O91" s="51">
        <v>182114.47756150164</v>
      </c>
    </row>
    <row r="92" spans="1:15">
      <c r="A92" s="44">
        <v>41153</v>
      </c>
      <c r="B92" s="26">
        <v>2012</v>
      </c>
      <c r="C92" s="26">
        <v>3</v>
      </c>
      <c r="D92" s="50">
        <v>306445.42878424341</v>
      </c>
      <c r="E92" s="50">
        <v>301499.97615057341</v>
      </c>
      <c r="F92" s="50">
        <v>197728.43114102539</v>
      </c>
      <c r="G92" s="50">
        <v>54153.451329390511</v>
      </c>
      <c r="H92" s="50">
        <f t="shared" si="2"/>
        <v>62220.167097732854</v>
      </c>
      <c r="I92" s="50">
        <v>67979.347309879449</v>
      </c>
      <c r="J92" s="50">
        <f t="shared" si="3"/>
        <v>-5759.1802121465953</v>
      </c>
      <c r="K92" s="50">
        <v>36790.918068792256</v>
      </c>
      <c r="L92" s="50">
        <v>44447.538852697595</v>
      </c>
      <c r="M92" s="52">
        <v>17740.779124739631</v>
      </c>
      <c r="N92" s="51">
        <v>56980.692439060382</v>
      </c>
      <c r="O92" s="51">
        <v>186460.50077229098</v>
      </c>
    </row>
    <row r="93" spans="1:15">
      <c r="A93" s="44">
        <v>41244</v>
      </c>
      <c r="B93" s="26">
        <v>2012</v>
      </c>
      <c r="C93" s="26">
        <v>4</v>
      </c>
      <c r="D93" s="50">
        <v>303426.60037122032</v>
      </c>
      <c r="E93" s="50">
        <v>302076.57816057099</v>
      </c>
      <c r="F93" s="50">
        <v>205698.00664058793</v>
      </c>
      <c r="G93" s="50">
        <v>55968.046887342272</v>
      </c>
      <c r="H93" s="50">
        <f t="shared" si="2"/>
        <v>52191.678943815205</v>
      </c>
      <c r="I93" s="50">
        <v>67441.724907976371</v>
      </c>
      <c r="J93" s="50">
        <f t="shared" si="3"/>
        <v>-15250.045964161167</v>
      </c>
      <c r="K93" s="50">
        <v>37554.416794737554</v>
      </c>
      <c r="L93" s="50">
        <v>47985.548895262647</v>
      </c>
      <c r="M93" s="52">
        <v>11746.154015440805</v>
      </c>
      <c r="N93" s="51">
        <v>54994.686828510334</v>
      </c>
      <c r="O93" s="51">
        <v>189150.66631310832</v>
      </c>
    </row>
    <row r="94" spans="1:15">
      <c r="A94" s="49">
        <v>41334</v>
      </c>
      <c r="B94" s="34">
        <v>2013</v>
      </c>
      <c r="C94" s="34">
        <v>1</v>
      </c>
      <c r="D94" s="53">
        <v>295870.26700228848</v>
      </c>
      <c r="E94" s="53">
        <v>302111.983636947</v>
      </c>
      <c r="F94" s="53">
        <v>196082.38334283768</v>
      </c>
      <c r="G94" s="53">
        <v>52447.806495796831</v>
      </c>
      <c r="H94" s="53">
        <f t="shared" si="2"/>
        <v>61931.994939804878</v>
      </c>
      <c r="I94" s="53">
        <v>65651.731374667739</v>
      </c>
      <c r="J94" s="53">
        <f t="shared" si="3"/>
        <v>-3719.7364348628616</v>
      </c>
      <c r="K94" s="53">
        <v>30772.897933388318</v>
      </c>
      <c r="L94" s="53">
        <v>45364.815709539194</v>
      </c>
      <c r="M94" s="54">
        <v>19723.607155534068</v>
      </c>
      <c r="N94" s="54">
        <v>51343.4946338218</v>
      </c>
      <c r="O94" s="54">
        <v>181836.82573786756</v>
      </c>
    </row>
    <row r="95" spans="1:15">
      <c r="A95" s="44">
        <v>41426</v>
      </c>
      <c r="B95" s="26">
        <v>2013</v>
      </c>
      <c r="C95" s="26">
        <v>2</v>
      </c>
      <c r="D95" s="50">
        <v>308392.92778005858</v>
      </c>
      <c r="E95" s="50">
        <v>308376.52767012001</v>
      </c>
      <c r="F95" s="50">
        <v>200158.66332860914</v>
      </c>
      <c r="G95" s="50">
        <v>55113.724208013751</v>
      </c>
      <c r="H95" s="50">
        <f t="shared" si="2"/>
        <v>64099.381371750977</v>
      </c>
      <c r="I95" s="50">
        <v>70856.078089953138</v>
      </c>
      <c r="J95" s="50">
        <f t="shared" si="3"/>
        <v>-6756.6967182021617</v>
      </c>
      <c r="K95" s="50">
        <v>37514.041457768886</v>
      </c>
      <c r="L95" s="50">
        <v>48492.882586084117</v>
      </c>
      <c r="M95" s="52">
        <v>19462.358086854136</v>
      </c>
      <c r="N95" s="51">
        <v>55809.495607313438</v>
      </c>
      <c r="O95" s="51">
        <v>187701.55943609207</v>
      </c>
    </row>
    <row r="96" spans="1:15">
      <c r="A96" s="44">
        <v>41518</v>
      </c>
      <c r="B96" s="26">
        <v>2013</v>
      </c>
      <c r="C96" s="26">
        <v>3</v>
      </c>
      <c r="D96" s="50">
        <v>314900.81022238138</v>
      </c>
      <c r="E96" s="50">
        <v>310110.22088960302</v>
      </c>
      <c r="F96" s="50">
        <v>204597.61514295355</v>
      </c>
      <c r="G96" s="50">
        <v>55496.196946944663</v>
      </c>
      <c r="H96" s="50">
        <f t="shared" si="2"/>
        <v>66610.52939659197</v>
      </c>
      <c r="I96" s="50">
        <v>72975.324802364688</v>
      </c>
      <c r="J96" s="50">
        <f t="shared" si="3"/>
        <v>-6364.7954057727256</v>
      </c>
      <c r="K96" s="50">
        <v>37969.640282173896</v>
      </c>
      <c r="L96" s="50">
        <v>49773.171546282676</v>
      </c>
      <c r="M96" s="52">
        <v>17265.988003132599</v>
      </c>
      <c r="N96" s="51">
        <v>58801.432313843034</v>
      </c>
      <c r="O96" s="51">
        <v>191391.01129861519</v>
      </c>
    </row>
    <row r="97" spans="1:15">
      <c r="A97" s="44">
        <v>41609</v>
      </c>
      <c r="B97" s="26">
        <v>2013</v>
      </c>
      <c r="C97" s="26">
        <v>4</v>
      </c>
      <c r="D97" s="50">
        <v>311087.77045165794</v>
      </c>
      <c r="E97" s="50">
        <v>309933.46107852168</v>
      </c>
      <c r="F97" s="50">
        <v>210881.74278281501</v>
      </c>
      <c r="G97" s="50">
        <v>57327.608873920348</v>
      </c>
      <c r="H97" s="50">
        <f t="shared" si="2"/>
        <v>53284.234493509757</v>
      </c>
      <c r="I97" s="50">
        <v>70460.760850805818</v>
      </c>
      <c r="J97" s="50">
        <f t="shared" si="3"/>
        <v>-17176.526357296061</v>
      </c>
      <c r="K97" s="50">
        <v>39058.969026769693</v>
      </c>
      <c r="L97" s="50">
        <v>49464.784725356883</v>
      </c>
      <c r="M97" s="52">
        <v>12239.004543489105</v>
      </c>
      <c r="N97" s="51">
        <v>56161.865317974734</v>
      </c>
      <c r="O97" s="51">
        <v>194007.21614079719</v>
      </c>
    </row>
    <row r="98" spans="1:15">
      <c r="A98" s="49">
        <v>41699</v>
      </c>
      <c r="B98" s="34">
        <v>2014</v>
      </c>
      <c r="C98" s="34">
        <v>1</v>
      </c>
      <c r="D98" s="53">
        <v>306113.090747907</v>
      </c>
      <c r="E98" s="53">
        <v>310615.81144524773</v>
      </c>
      <c r="F98" s="53">
        <v>203042.91410710273</v>
      </c>
      <c r="G98" s="53">
        <v>53509.336326127639</v>
      </c>
      <c r="H98" s="53">
        <f t="shared" si="2"/>
        <v>63435.044406608969</v>
      </c>
      <c r="I98" s="53">
        <v>68452.293563332947</v>
      </c>
      <c r="J98" s="53">
        <f t="shared" si="3"/>
        <v>-5017.2491567239776</v>
      </c>
      <c r="K98" s="53">
        <v>31727.995857112921</v>
      </c>
      <c r="L98" s="53">
        <v>45602.199949045244</v>
      </c>
      <c r="M98" s="55">
        <v>21096.358456431713</v>
      </c>
      <c r="N98" s="54">
        <v>53272.788181006254</v>
      </c>
      <c r="O98" s="54">
        <v>187055.87753118173</v>
      </c>
    </row>
    <row r="99" spans="1:15">
      <c r="A99" s="44">
        <v>41791</v>
      </c>
      <c r="B99" s="26">
        <v>2014</v>
      </c>
      <c r="C99" s="26">
        <v>2</v>
      </c>
      <c r="D99" s="50">
        <v>307026.62721005967</v>
      </c>
      <c r="E99" s="50">
        <v>308343.57145493873</v>
      </c>
      <c r="F99" s="50">
        <v>203196.50214462826</v>
      </c>
      <c r="G99" s="50">
        <v>55790.599018264096</v>
      </c>
      <c r="H99" s="50">
        <f t="shared" si="2"/>
        <v>57338.383331782723</v>
      </c>
      <c r="I99" s="50">
        <v>66378.921275973073</v>
      </c>
      <c r="J99" s="50">
        <f t="shared" si="3"/>
        <v>-9040.5379441903497</v>
      </c>
      <c r="K99" s="50">
        <v>37361.84399363571</v>
      </c>
      <c r="L99" s="50">
        <v>46660.701278251159</v>
      </c>
      <c r="M99" s="52">
        <v>19506.780853716522</v>
      </c>
      <c r="N99" s="51">
        <v>53843.96556608766</v>
      </c>
      <c r="O99" s="51">
        <v>188659.84512795703</v>
      </c>
    </row>
    <row r="100" spans="1:15">
      <c r="A100" s="44">
        <v>41883</v>
      </c>
      <c r="B100" s="26">
        <v>2014</v>
      </c>
      <c r="C100" s="26">
        <v>3</v>
      </c>
      <c r="D100" s="50">
        <v>312884.90290625783</v>
      </c>
      <c r="E100" s="50">
        <v>308292.18621275952</v>
      </c>
      <c r="F100" s="50">
        <v>206860.00370730652</v>
      </c>
      <c r="G100" s="50">
        <v>56071.386925811064</v>
      </c>
      <c r="H100" s="50">
        <f t="shared" si="2"/>
        <v>60524.793349936015</v>
      </c>
      <c r="I100" s="50">
        <v>67534.644219483802</v>
      </c>
      <c r="J100" s="50">
        <f t="shared" si="3"/>
        <v>-7009.8508695477867</v>
      </c>
      <c r="K100" s="50">
        <v>39676.473626154751</v>
      </c>
      <c r="L100" s="50">
        <v>50247.7547029505</v>
      </c>
      <c r="M100" s="52">
        <v>17443.455294899024</v>
      </c>
      <c r="N100" s="51">
        <v>56859.166242868538</v>
      </c>
      <c r="O100" s="51">
        <v>191743.86473802547</v>
      </c>
    </row>
    <row r="101" spans="1:15">
      <c r="A101" s="44">
        <v>41974</v>
      </c>
      <c r="B101" s="26">
        <v>2014</v>
      </c>
      <c r="C101" s="26">
        <v>4</v>
      </c>
      <c r="D101" s="50">
        <v>310427.07903438952</v>
      </c>
      <c r="E101" s="50">
        <v>309500.34549771901</v>
      </c>
      <c r="F101" s="50">
        <v>216887.28523986417</v>
      </c>
      <c r="G101" s="50">
        <v>56805.933944861965</v>
      </c>
      <c r="H101" s="50">
        <f t="shared" si="2"/>
        <v>48721.983223087344</v>
      </c>
      <c r="I101" s="50">
        <v>65753.013739972783</v>
      </c>
      <c r="J101" s="50">
        <f t="shared" si="3"/>
        <v>-17031.030516885439</v>
      </c>
      <c r="K101" s="50">
        <v>34901.514661218091</v>
      </c>
      <c r="L101" s="50">
        <v>46889.638034642048</v>
      </c>
      <c r="M101" s="52">
        <v>12561.386626191304</v>
      </c>
      <c r="N101" s="51">
        <v>54898.246661501558</v>
      </c>
      <c r="O101" s="51">
        <v>194191.01552610553</v>
      </c>
    </row>
    <row r="102" spans="1:15">
      <c r="A102" s="49">
        <v>42064</v>
      </c>
      <c r="B102" s="34">
        <v>2015</v>
      </c>
      <c r="C102" s="34">
        <v>1</v>
      </c>
      <c r="D102" s="53">
        <v>301249.28631217487</v>
      </c>
      <c r="E102" s="53">
        <v>306126.65561018034</v>
      </c>
      <c r="F102" s="53">
        <v>201928.32957020504</v>
      </c>
      <c r="G102" s="53">
        <v>53333.798647441334</v>
      </c>
      <c r="H102" s="53">
        <f t="shared" si="2"/>
        <v>56130.264993487792</v>
      </c>
      <c r="I102" s="53">
        <v>61735.654189619127</v>
      </c>
      <c r="J102" s="53">
        <f t="shared" si="3"/>
        <v>-5605.3891961313348</v>
      </c>
      <c r="K102" s="53">
        <v>33015.299785884534</v>
      </c>
      <c r="L102" s="53">
        <v>43158.406684843867</v>
      </c>
      <c r="M102" s="54">
        <v>22540.819117358587</v>
      </c>
      <c r="N102" s="54">
        <v>51060.259102167031</v>
      </c>
      <c r="O102" s="54">
        <v>184689.39227465802</v>
      </c>
    </row>
    <row r="103" spans="1:15">
      <c r="A103" s="44">
        <v>42156</v>
      </c>
      <c r="B103" s="26">
        <v>2015</v>
      </c>
      <c r="C103" s="26">
        <v>2</v>
      </c>
      <c r="D103" s="50">
        <v>298712.22936410987</v>
      </c>
      <c r="E103" s="50">
        <v>299206.24154144601</v>
      </c>
      <c r="F103" s="50">
        <v>198906.33230016357</v>
      </c>
      <c r="G103" s="50">
        <v>54905.319170738017</v>
      </c>
      <c r="H103" s="50">
        <f t="shared" si="2"/>
        <v>45755.497155831472</v>
      </c>
      <c r="I103" s="50">
        <v>58051.326478897034</v>
      </c>
      <c r="J103" s="50">
        <f t="shared" si="3"/>
        <v>-12295.829323065562</v>
      </c>
      <c r="K103" s="50">
        <v>40585.700506398622</v>
      </c>
      <c r="L103" s="50">
        <v>41440.619769021832</v>
      </c>
      <c r="M103" s="51">
        <v>20346.26479735093</v>
      </c>
      <c r="N103" s="51">
        <v>50998.811767530322</v>
      </c>
      <c r="O103" s="51">
        <v>184680.41341625692</v>
      </c>
    </row>
    <row r="104" spans="1:15">
      <c r="A104" s="44">
        <v>42248</v>
      </c>
      <c r="B104" s="26">
        <v>2015</v>
      </c>
      <c r="C104" s="26">
        <v>3</v>
      </c>
      <c r="D104" s="50">
        <v>299555.13155488425</v>
      </c>
      <c r="E104" s="50">
        <v>295143.96261632658</v>
      </c>
      <c r="F104" s="50">
        <v>198748.20353033097</v>
      </c>
      <c r="G104" s="50">
        <v>55071.662432551857</v>
      </c>
      <c r="H104" s="50">
        <f t="shared" si="2"/>
        <v>45503.899171484489</v>
      </c>
      <c r="I104" s="50">
        <v>57493.039290990127</v>
      </c>
      <c r="J104" s="50">
        <f t="shared" si="3"/>
        <v>-11989.140119505639</v>
      </c>
      <c r="K104" s="50">
        <v>40504.597149957415</v>
      </c>
      <c r="L104" s="50">
        <v>40273.230729440518</v>
      </c>
      <c r="M104" s="51">
        <v>17426.323138560529</v>
      </c>
      <c r="N104" s="51">
        <v>53094.359807495777</v>
      </c>
      <c r="O104" s="51">
        <v>185586.64643122215</v>
      </c>
    </row>
    <row r="105" spans="1:15">
      <c r="A105" s="44">
        <v>42339</v>
      </c>
      <c r="B105" s="26">
        <v>2015</v>
      </c>
      <c r="C105" s="26">
        <v>4</v>
      </c>
      <c r="D105" s="50">
        <v>293093.40091446805</v>
      </c>
      <c r="E105" s="50">
        <v>292371.34828896122</v>
      </c>
      <c r="F105" s="50">
        <v>203707.37779928106</v>
      </c>
      <c r="G105" s="50">
        <v>55674.748133455432</v>
      </c>
      <c r="H105" s="50">
        <f t="shared" si="2"/>
        <v>32002.453757498006</v>
      </c>
      <c r="I105" s="50">
        <v>53445.653694576715</v>
      </c>
      <c r="J105" s="50">
        <f t="shared" si="3"/>
        <v>-21443.199937078709</v>
      </c>
      <c r="K105" s="50">
        <v>39359.750091737369</v>
      </c>
      <c r="L105" s="50">
        <v>37650.928867503811</v>
      </c>
      <c r="M105" s="51">
        <v>12634.75669422359</v>
      </c>
      <c r="N105" s="51">
        <v>49806.871315386343</v>
      </c>
      <c r="O105" s="51">
        <v>186440.80148149226</v>
      </c>
    </row>
    <row r="106" spans="1:15">
      <c r="A106" s="49">
        <v>42430</v>
      </c>
      <c r="B106" s="34">
        <f>B102+1</f>
        <v>2016</v>
      </c>
      <c r="C106" s="34">
        <f>C102</f>
        <v>1</v>
      </c>
      <c r="D106" s="35">
        <v>285437.40387515485</v>
      </c>
      <c r="E106" s="35">
        <v>290318.90729627275</v>
      </c>
      <c r="F106" s="35">
        <v>189955.12668678848</v>
      </c>
      <c r="G106" s="35">
        <v>53144.042015756306</v>
      </c>
      <c r="H106" s="35">
        <f t="shared" si="2"/>
        <v>38991.763738578222</v>
      </c>
      <c r="I106" s="35">
        <v>51057.917142659586</v>
      </c>
      <c r="J106" s="35">
        <f t="shared" si="3"/>
        <v>-12066.153404081364</v>
      </c>
      <c r="K106" s="35">
        <v>37319.945331770658</v>
      </c>
      <c r="L106" s="35">
        <v>33973.473897738782</v>
      </c>
      <c r="M106" s="34">
        <v>21075.286271860339</v>
      </c>
      <c r="N106" s="34">
        <v>46720.455907219104</v>
      </c>
      <c r="O106" s="34">
        <v>178791.80715537025</v>
      </c>
    </row>
    <row r="107" spans="1:15">
      <c r="A107" s="44">
        <v>42522</v>
      </c>
      <c r="B107" s="26">
        <f t="shared" ref="B107:B113" si="4">B103+1</f>
        <v>2016</v>
      </c>
      <c r="C107" s="26">
        <f t="shared" ref="C107:C113" si="5">C103</f>
        <v>2</v>
      </c>
      <c r="D107" s="28">
        <v>288554.51447921828</v>
      </c>
      <c r="E107" s="28">
        <v>288661.04180551629</v>
      </c>
      <c r="F107" s="28">
        <v>189069.65923301913</v>
      </c>
      <c r="G107" s="28">
        <v>55039.605423036191</v>
      </c>
      <c r="H107" s="28">
        <f t="shared" si="2"/>
        <v>39550.034003813009</v>
      </c>
      <c r="I107" s="28">
        <v>53032.263988571511</v>
      </c>
      <c r="J107" s="28">
        <f t="shared" si="3"/>
        <v>-13482.229984758502</v>
      </c>
      <c r="K107" s="28">
        <v>42121.059535813001</v>
      </c>
      <c r="L107" s="28">
        <v>37225.843716463052</v>
      </c>
      <c r="M107" s="26">
        <v>19519.058107580142</v>
      </c>
      <c r="N107" s="26">
        <v>48508.754185299775</v>
      </c>
      <c r="O107" s="26">
        <v>180735.86281993537</v>
      </c>
    </row>
    <row r="108" spans="1:15">
      <c r="A108" s="44">
        <v>42614</v>
      </c>
      <c r="B108" s="26">
        <f t="shared" si="4"/>
        <v>2016</v>
      </c>
      <c r="C108" s="26">
        <f t="shared" si="5"/>
        <v>3</v>
      </c>
      <c r="D108" s="28">
        <v>291527.44771536806</v>
      </c>
      <c r="E108" s="28">
        <v>287233.39980715199</v>
      </c>
      <c r="F108" s="28">
        <v>191903.97155421201</v>
      </c>
      <c r="G108" s="28">
        <v>54883.587427232138</v>
      </c>
      <c r="H108" s="28">
        <f t="shared" si="2"/>
        <v>41713.269706281804</v>
      </c>
      <c r="I108" s="28">
        <v>52619.246032805699</v>
      </c>
      <c r="J108" s="28">
        <f t="shared" si="3"/>
        <v>-10905.976326523894</v>
      </c>
      <c r="K108" s="28">
        <v>40580.556947830984</v>
      </c>
      <c r="L108" s="28">
        <v>37553.937920188917</v>
      </c>
      <c r="M108" s="26">
        <v>16804.457224138234</v>
      </c>
      <c r="N108" s="26">
        <v>51054.12803679434</v>
      </c>
      <c r="O108" s="26">
        <v>182276.39256173672</v>
      </c>
    </row>
    <row r="109" spans="1:15">
      <c r="A109" s="44">
        <v>42705</v>
      </c>
      <c r="B109" s="26">
        <f t="shared" si="4"/>
        <v>2016</v>
      </c>
      <c r="C109" s="26">
        <f t="shared" si="5"/>
        <v>4</v>
      </c>
      <c r="D109" s="28">
        <v>285793.98645405099</v>
      </c>
      <c r="E109" s="28">
        <v>285254.22820630047</v>
      </c>
      <c r="F109" s="28">
        <v>197494.58553065208</v>
      </c>
      <c r="G109" s="28">
        <v>55795.324874877813</v>
      </c>
      <c r="H109" s="28">
        <f t="shared" si="2"/>
        <v>33375.6766636139</v>
      </c>
      <c r="I109" s="28">
        <v>50316.152048948243</v>
      </c>
      <c r="J109" s="28">
        <f t="shared" si="3"/>
        <v>-16940.475385334343</v>
      </c>
      <c r="K109" s="28">
        <v>36383.865135540924</v>
      </c>
      <c r="L109" s="28">
        <v>37255.465750633739</v>
      </c>
      <c r="M109" s="26">
        <v>12404.224558021097</v>
      </c>
      <c r="N109" s="26">
        <v>47883.438690216084</v>
      </c>
      <c r="O109" s="26">
        <v>182625.39715413089</v>
      </c>
    </row>
    <row r="110" spans="1:15">
      <c r="A110" s="49">
        <v>42795</v>
      </c>
      <c r="B110" s="34">
        <f t="shared" si="4"/>
        <v>2017</v>
      </c>
      <c r="C110" s="34">
        <f t="shared" si="5"/>
        <v>1</v>
      </c>
      <c r="D110" s="35">
        <v>285419.37834113074</v>
      </c>
      <c r="E110" s="35">
        <v>288979.23096290545</v>
      </c>
      <c r="F110" s="35">
        <v>186745.78490466211</v>
      </c>
      <c r="G110" s="35">
        <v>52875.148917328668</v>
      </c>
      <c r="H110" s="35">
        <f t="shared" si="2"/>
        <v>45138.202284755345</v>
      </c>
      <c r="I110" s="35">
        <v>49162.879565106632</v>
      </c>
      <c r="J110" s="35">
        <f t="shared" si="3"/>
        <v>-4024.6772803512868</v>
      </c>
      <c r="K110" s="35">
        <v>37976.509232632452</v>
      </c>
      <c r="L110" s="35">
        <v>37316.266998247884</v>
      </c>
      <c r="M110" s="34">
        <v>24981.616081738986</v>
      </c>
      <c r="N110" s="34">
        <v>45908.179294269161</v>
      </c>
      <c r="O110" s="34">
        <v>176341.46987903048</v>
      </c>
    </row>
    <row r="111" spans="1:15">
      <c r="A111" s="44">
        <v>42887</v>
      </c>
      <c r="B111" s="26">
        <f t="shared" si="4"/>
        <v>2017</v>
      </c>
      <c r="C111" s="26">
        <f t="shared" si="5"/>
        <v>2</v>
      </c>
      <c r="D111" s="28">
        <v>289755.52746374934</v>
      </c>
      <c r="E111" s="28">
        <v>290938.35663960507</v>
      </c>
      <c r="F111" s="28">
        <v>190247.31592976965</v>
      </c>
      <c r="G111" s="28">
        <v>54622.798022001058</v>
      </c>
      <c r="H111" s="28">
        <f t="shared" si="2"/>
        <v>37760.189953017565</v>
      </c>
      <c r="I111" s="28">
        <v>49466.137507134859</v>
      </c>
      <c r="J111" s="28">
        <f t="shared" si="3"/>
        <v>-11705.947554117294</v>
      </c>
      <c r="K111" s="28">
        <v>43168.446654728956</v>
      </c>
      <c r="L111" s="28">
        <v>36043.223095767906</v>
      </c>
      <c r="M111" s="26">
        <v>22402.409119749322</v>
      </c>
      <c r="N111" s="26">
        <v>47472.625513771956</v>
      </c>
      <c r="O111" s="26">
        <v>180395.08569380819</v>
      </c>
    </row>
    <row r="112" spans="1:15">
      <c r="A112" s="44">
        <v>42979</v>
      </c>
      <c r="B112" s="26">
        <f t="shared" si="4"/>
        <v>2017</v>
      </c>
      <c r="C112" s="26">
        <f t="shared" si="5"/>
        <v>3</v>
      </c>
      <c r="D112" s="28">
        <v>295644.95787633047</v>
      </c>
      <c r="E112" s="28">
        <v>291363.75537973922</v>
      </c>
      <c r="F112" s="28">
        <v>196160.4019537828</v>
      </c>
      <c r="G112" s="28">
        <v>54557.864854143889</v>
      </c>
      <c r="H112" s="28">
        <f t="shared" si="2"/>
        <v>40934.732610232648</v>
      </c>
      <c r="I112" s="28">
        <v>52375.963994014048</v>
      </c>
      <c r="J112" s="28">
        <f t="shared" si="3"/>
        <v>-11441.2313837814</v>
      </c>
      <c r="K112" s="28">
        <v>43672.278393267363</v>
      </c>
      <c r="L112" s="28">
        <v>39680.319935096268</v>
      </c>
      <c r="M112" s="26">
        <v>18334.732957910313</v>
      </c>
      <c r="N112" s="26">
        <v>51248.23055833525</v>
      </c>
      <c r="O112" s="26">
        <v>184083.34860359426</v>
      </c>
    </row>
    <row r="113" spans="1:15">
      <c r="A113" s="44">
        <v>43070</v>
      </c>
      <c r="B113" s="26">
        <f t="shared" si="4"/>
        <v>2017</v>
      </c>
      <c r="C113" s="26">
        <f t="shared" si="5"/>
        <v>4</v>
      </c>
      <c r="D113" s="28"/>
      <c r="E113" s="28"/>
      <c r="F113" s="25"/>
      <c r="G113" s="25"/>
      <c r="H113" s="25"/>
      <c r="I113" s="25"/>
      <c r="J113" s="25"/>
      <c r="K113" s="25"/>
      <c r="L113" s="25"/>
    </row>
    <row r="114" spans="1:15">
      <c r="A114" s="17">
        <v>43160</v>
      </c>
      <c r="B114">
        <v>2018</v>
      </c>
      <c r="C114">
        <v>1</v>
      </c>
      <c r="D114" s="28"/>
      <c r="E114" s="28"/>
      <c r="F114" s="25"/>
      <c r="G114" s="25"/>
      <c r="H114" s="25"/>
      <c r="I114" s="25"/>
      <c r="J114" s="25"/>
      <c r="K114" s="25"/>
      <c r="L114" s="25"/>
    </row>
    <row r="115" spans="1:15">
      <c r="A115" s="17">
        <v>43252</v>
      </c>
      <c r="B115">
        <v>2018</v>
      </c>
      <c r="C115">
        <v>2</v>
      </c>
      <c r="D115" s="28"/>
      <c r="E115" s="28"/>
      <c r="F115" s="25"/>
      <c r="G115" s="25"/>
      <c r="H115" s="25"/>
      <c r="I115" s="25"/>
      <c r="J115" s="25"/>
      <c r="K115" s="25"/>
      <c r="L115" s="25"/>
    </row>
    <row r="116" spans="1:15">
      <c r="A116" s="17">
        <v>43344</v>
      </c>
      <c r="B116">
        <v>2018</v>
      </c>
      <c r="C116">
        <v>3</v>
      </c>
      <c r="D116" s="28"/>
      <c r="E116" s="28"/>
      <c r="F116" s="25"/>
      <c r="G116" s="25"/>
      <c r="H116" s="25"/>
      <c r="I116" s="25"/>
      <c r="J116" s="25"/>
      <c r="K116" s="25"/>
      <c r="L116" s="25"/>
    </row>
    <row r="117" spans="1:15">
      <c r="A117" s="17">
        <v>43435</v>
      </c>
      <c r="B117">
        <v>2018</v>
      </c>
      <c r="C117">
        <v>4</v>
      </c>
      <c r="D117" s="28"/>
      <c r="E117" s="28"/>
      <c r="F117" s="25"/>
      <c r="G117" s="25"/>
      <c r="H117" s="25"/>
      <c r="I117" s="25"/>
      <c r="J117" s="25"/>
      <c r="K117" s="25"/>
      <c r="L117" s="25"/>
    </row>
    <row r="118" spans="1:15">
      <c r="A118" s="44"/>
      <c r="D118" s="28"/>
      <c r="E118" s="28"/>
      <c r="F118" s="25"/>
      <c r="G118" s="25"/>
      <c r="H118" s="25"/>
      <c r="I118" s="25"/>
      <c r="J118" s="25"/>
      <c r="K118" s="25"/>
      <c r="L118" s="25"/>
    </row>
    <row r="119" spans="1:15">
      <c r="A119" s="44"/>
      <c r="D119" s="28"/>
      <c r="E119" s="28"/>
      <c r="F119" s="25"/>
      <c r="G119" s="25"/>
      <c r="H119" s="25"/>
      <c r="I119" s="25"/>
      <c r="J119" s="25"/>
      <c r="K119" s="25"/>
      <c r="L119" s="25"/>
    </row>
    <row r="121" spans="1:15" s="20" customFormat="1">
      <c r="A121" s="7" t="s">
        <v>50</v>
      </c>
      <c r="B121" s="7"/>
      <c r="C121" s="7"/>
      <c r="D121" s="19"/>
      <c r="E121" s="19"/>
      <c r="F121" s="19"/>
      <c r="G121" s="19"/>
      <c r="H121" s="19"/>
      <c r="I121" s="19"/>
      <c r="J121" s="19"/>
      <c r="K121" s="19"/>
      <c r="L121" s="19"/>
      <c r="M121" s="19" t="s">
        <v>117</v>
      </c>
      <c r="N121" s="33" t="s">
        <v>118</v>
      </c>
      <c r="O121" s="33" t="s">
        <v>119</v>
      </c>
    </row>
    <row r="122" spans="1:15" s="30" customFormat="1" ht="76.5" customHeight="1">
      <c r="A122" s="8" t="s">
        <v>5</v>
      </c>
      <c r="B122" s="8"/>
      <c r="C122" s="8"/>
      <c r="D122" s="29"/>
      <c r="E122" s="29"/>
      <c r="G122" s="29"/>
      <c r="H122" s="29"/>
      <c r="I122" s="29"/>
      <c r="J122" s="29"/>
      <c r="K122" s="29"/>
      <c r="L122" s="29"/>
      <c r="M122" s="21" t="s">
        <v>120</v>
      </c>
      <c r="N122" s="22" t="s">
        <v>121</v>
      </c>
      <c r="O122" s="22" t="s">
        <v>122</v>
      </c>
    </row>
    <row r="123" spans="1:15" s="30" customFormat="1">
      <c r="A123" s="8"/>
      <c r="B123" s="8"/>
      <c r="C123" s="8"/>
      <c r="D123" s="29" t="s">
        <v>162</v>
      </c>
      <c r="E123" s="29"/>
      <c r="G123" s="29"/>
      <c r="H123" s="29"/>
      <c r="I123" s="29"/>
      <c r="J123" s="29"/>
      <c r="K123" s="29"/>
      <c r="L123" s="29"/>
      <c r="M123" s="29"/>
    </row>
    <row r="124" spans="1:15" s="30" customFormat="1" ht="90" customHeight="1">
      <c r="A124" s="8" t="s">
        <v>6</v>
      </c>
      <c r="B124" s="8"/>
      <c r="C124" s="8"/>
      <c r="D124" s="31" t="s">
        <v>51</v>
      </c>
      <c r="E124" s="18" t="s">
        <v>51</v>
      </c>
      <c r="G124" s="31"/>
      <c r="H124" s="31"/>
      <c r="I124" s="31"/>
      <c r="J124" s="31"/>
      <c r="K124" s="31"/>
      <c r="L124" s="31"/>
    </row>
    <row r="125" spans="1:15" s="30" customFormat="1" ht="64.5" customHeight="1">
      <c r="A125" s="8" t="s">
        <v>7</v>
      </c>
      <c r="B125" s="8"/>
      <c r="C125" s="8"/>
      <c r="D125" s="21" t="s">
        <v>163</v>
      </c>
      <c r="G125" s="21"/>
      <c r="H125" s="21"/>
      <c r="I125" s="21"/>
      <c r="J125" s="21"/>
      <c r="K125" s="21"/>
      <c r="L125" s="21"/>
      <c r="M125" s="29"/>
    </row>
    <row r="126" spans="1:15" s="30" customFormat="1" ht="77.25" customHeight="1">
      <c r="A126" s="8" t="s">
        <v>8</v>
      </c>
      <c r="B126" s="8"/>
      <c r="C126" s="8"/>
      <c r="D126" s="21" t="s">
        <v>164</v>
      </c>
      <c r="E126" s="21" t="s">
        <v>165</v>
      </c>
      <c r="F126" s="21" t="s">
        <v>164</v>
      </c>
      <c r="G126" s="21" t="s">
        <v>164</v>
      </c>
      <c r="H126" s="21"/>
      <c r="I126" s="21" t="s">
        <v>164</v>
      </c>
      <c r="J126" s="21"/>
      <c r="K126" s="21" t="s">
        <v>164</v>
      </c>
      <c r="L126" s="21" t="s">
        <v>164</v>
      </c>
      <c r="M126" s="29"/>
    </row>
    <row r="128" spans="1:15" ht="60">
      <c r="D128" s="21" t="s">
        <v>194</v>
      </c>
    </row>
  </sheetData>
  <hyperlinks>
    <hyperlink ref="E124" r:id="rId1"/>
    <hyperlink ref="D124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Z313"/>
  <sheetViews>
    <sheetView zoomScale="90" zoomScaleNormal="90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E1" sqref="E1:Z1"/>
    </sheetView>
  </sheetViews>
  <sheetFormatPr defaultRowHeight="15"/>
  <cols>
    <col min="1" max="1" width="10.5703125" style="1" bestFit="1" customWidth="1"/>
    <col min="2" max="2" width="5.5703125" bestFit="1" customWidth="1"/>
    <col min="4" max="4" width="9.140625" customWidth="1"/>
    <col min="5" max="7" width="11.7109375" customWidth="1"/>
    <col min="8" max="8" width="12.7109375" bestFit="1" customWidth="1"/>
    <col min="9" max="9" width="13" bestFit="1" customWidth="1"/>
    <col min="10" max="10" width="10.28515625" customWidth="1"/>
    <col min="11" max="11" width="10.7109375" bestFit="1" customWidth="1"/>
    <col min="12" max="12" width="10" bestFit="1" customWidth="1"/>
    <col min="13" max="13" width="9" bestFit="1" customWidth="1"/>
    <col min="14" max="14" width="7.42578125" bestFit="1" customWidth="1"/>
    <col min="15" max="16" width="10" customWidth="1"/>
    <col min="17" max="17" width="19.140625" customWidth="1"/>
    <col min="18" max="18" width="17" bestFit="1" customWidth="1"/>
    <col min="19" max="19" width="13.28515625" bestFit="1" customWidth="1"/>
    <col min="20" max="20" width="13.28515625" customWidth="1"/>
    <col min="21" max="21" width="14.28515625" bestFit="1" customWidth="1"/>
    <col min="22" max="22" width="17.42578125" bestFit="1" customWidth="1"/>
    <col min="23" max="23" width="13.28515625" bestFit="1" customWidth="1"/>
    <col min="24" max="24" width="13.42578125" bestFit="1" customWidth="1"/>
    <col min="25" max="26" width="13.28515625" bestFit="1" customWidth="1"/>
  </cols>
  <sheetData>
    <row r="1" spans="1:26" s="6" customFormat="1">
      <c r="A1" s="16" t="s">
        <v>4</v>
      </c>
      <c r="B1" s="6" t="s">
        <v>0</v>
      </c>
      <c r="C1" s="6" t="s">
        <v>13</v>
      </c>
      <c r="D1" s="6" t="s">
        <v>45</v>
      </c>
      <c r="E1" s="6" t="s">
        <v>61</v>
      </c>
      <c r="F1" s="6" t="s">
        <v>144</v>
      </c>
      <c r="G1" s="6" t="s">
        <v>138</v>
      </c>
      <c r="H1" s="6" t="s">
        <v>167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143</v>
      </c>
      <c r="P1" s="6" t="s">
        <v>142</v>
      </c>
      <c r="Q1" s="6" t="s">
        <v>149</v>
      </c>
      <c r="R1" s="6" t="s">
        <v>46</v>
      </c>
      <c r="S1" s="6" t="s">
        <v>85</v>
      </c>
      <c r="T1" s="6" t="s">
        <v>90</v>
      </c>
      <c r="U1" s="6" t="s">
        <v>49</v>
      </c>
      <c r="V1" s="6" t="s">
        <v>48</v>
      </c>
      <c r="W1" s="6" t="s">
        <v>47</v>
      </c>
      <c r="X1" s="6" t="s">
        <v>82</v>
      </c>
      <c r="Y1" s="6" t="s">
        <v>77</v>
      </c>
      <c r="Z1" s="6" t="s">
        <v>173</v>
      </c>
    </row>
    <row r="2" spans="1:26">
      <c r="A2" s="17">
        <v>33970</v>
      </c>
      <c r="B2">
        <v>1993</v>
      </c>
      <c r="C2">
        <v>1</v>
      </c>
      <c r="D2">
        <v>2</v>
      </c>
      <c r="E2" s="39" t="str">
        <f>IF(ISBLANK(HLOOKUP(E$1, m_preprocess!$1:$1048576, $D2, FALSE)), "", HLOOKUP(E$1,m_preprocess!$1:$1048576, $D2, FALSE))</f>
        <v/>
      </c>
      <c r="F2" s="39" t="str">
        <f>IF(ISBLANK(HLOOKUP(F$1, m_preprocess!$1:$1048576, $D2, FALSE)), "", HLOOKUP(F$1,m_preprocess!$1:$1048576, $D2, FALSE))</f>
        <v/>
      </c>
      <c r="G2" s="39">
        <f>IF(ISBLANK(HLOOKUP(G$1, m_preprocess!$1:$1048576, $D2, FALSE)), "", HLOOKUP(G$1,m_preprocess!$1:$1048576, $D2, FALSE))</f>
        <v>76.101646253796858</v>
      </c>
      <c r="H2" s="39" t="str">
        <f>IF(ISBLANK(HLOOKUP(H$1, m_preprocess!$1:$1048576, $D2, FALSE)), "", HLOOKUP(H$1,m_preprocess!$1:$1048576, $D2, FALSE))</f>
        <v/>
      </c>
      <c r="I2" s="39" t="str">
        <f>IF(ISBLANK(HLOOKUP(I$1, m_preprocess!$1:$1048576, $D2, FALSE)), "", HLOOKUP(I$1,m_preprocess!$1:$1048576, $D2, FALSE))</f>
        <v/>
      </c>
      <c r="J2" s="39" t="str">
        <f>IF(ISBLANK(HLOOKUP(J$1, m_preprocess!$1:$1048576, $D2, FALSE)), "", HLOOKUP(J$1,m_preprocess!$1:$1048576, $D2, FALSE))</f>
        <v/>
      </c>
      <c r="K2" s="39" t="str">
        <f>IF(ISBLANK(HLOOKUP(K$1, m_preprocess!$1:$1048576, $D2, FALSE)), "", HLOOKUP(K$1,m_preprocess!$1:$1048576, $D2, FALSE))</f>
        <v/>
      </c>
      <c r="L2" s="39" t="str">
        <f>IF(ISBLANK(HLOOKUP(L$1, m_preprocess!$1:$1048576, $D2, FALSE)), "", HLOOKUP(L$1,m_preprocess!$1:$1048576, $D2, FALSE))</f>
        <v/>
      </c>
      <c r="M2" s="39" t="str">
        <f>IF(ISBLANK(HLOOKUP(M$1, m_preprocess!$1:$1048576, $D2, FALSE)), "", HLOOKUP(M$1,m_preprocess!$1:$1048576, $D2, FALSE))</f>
        <v/>
      </c>
      <c r="N2" s="39" t="str">
        <f>IF(ISBLANK(HLOOKUP(N$1, m_preprocess!$1:$1048576, $D2, FALSE)), "", HLOOKUP(N$1,m_preprocess!$1:$1048576, $D2, FALSE))</f>
        <v/>
      </c>
      <c r="O2" s="39" t="str">
        <f>IF(ISBLANK(HLOOKUP(O$1, m_preprocess!$1:$1048576, $D2, FALSE)), "", HLOOKUP(O$1,m_preprocess!$1:$1048576, $D2, FALSE))</f>
        <v/>
      </c>
      <c r="P2" s="39" t="str">
        <f>IF(ISBLANK(HLOOKUP(P$1, m_preprocess!$1:$1048576, $D2, FALSE)), "", HLOOKUP(P$1,m_preprocess!$1:$1048576, $D2, FALSE))</f>
        <v/>
      </c>
      <c r="Q2" s="39">
        <f>IF(ISBLANK(HLOOKUP(Q$1, m_preprocess!$1:$1048576, $D2, FALSE)), "", HLOOKUP(Q$1,m_preprocess!$1:$1048576, $D2, FALSE))</f>
        <v>76.596710153148038</v>
      </c>
      <c r="R2" s="39">
        <f>IF(ISBLANK(HLOOKUP(R$1, m_preprocess!$1:$1048576, $D2, FALSE)), "", HLOOKUP(R$1,m_preprocess!$1:$1048576, $D2, FALSE))</f>
        <v>4166674318.7203794</v>
      </c>
      <c r="S2" s="39">
        <f>IF(ISBLANK(HLOOKUP(S$1, m_preprocess!$1:$1048576, $D2, FALSE)), "", HLOOKUP(S$1,m_preprocess!$1:$1048576, $D2, FALSE))</f>
        <v>800817711.78909957</v>
      </c>
      <c r="T2" s="39">
        <f>IF(ISBLANK(HLOOKUP(T$1, m_preprocess!$1:$1048576, $D2, FALSE)), "", HLOOKUP(T$1,m_preprocess!$1:$1048576, $D2, FALSE))</f>
        <v>2039973415.7685761</v>
      </c>
      <c r="U2" s="39" t="str">
        <f>IF(ISBLANK(HLOOKUP(U$1, m_preprocess!$1:$1048576, $D2, FALSE)), "", HLOOKUP(U$1,m_preprocess!$1:$1048576, $D2, FALSE))</f>
        <v/>
      </c>
      <c r="V2" s="39" t="str">
        <f>IF(ISBLANK(HLOOKUP(V$1, m_preprocess!$1:$1048576, $D2, FALSE)), "", HLOOKUP(V$1,m_preprocess!$1:$1048576, $D2, FALSE))</f>
        <v/>
      </c>
      <c r="W2" s="39" t="str">
        <f>IF(ISBLANK(HLOOKUP(W$1, m_preprocess!$1:$1048576, $D2, FALSE)), "", HLOOKUP(W$1,m_preprocess!$1:$1048576, $D2, FALSE))</f>
        <v/>
      </c>
      <c r="X2" s="39" t="str">
        <f>IF(ISBLANK(HLOOKUP(X$1, m_preprocess!$1:$1048576, $D2, FALSE)), "", HLOOKUP(X$1,m_preprocess!$1:$1048576, $D2, FALSE))</f>
        <v/>
      </c>
      <c r="Y2" s="39" t="str">
        <f>IF(ISBLANK(HLOOKUP(Y$1, m_preprocess!$1:$1048576, $D2, FALSE)), "", HLOOKUP(Y$1,m_preprocess!$1:$1048576, $D2, FALSE))</f>
        <v/>
      </c>
      <c r="Z2" s="39" t="str">
        <f>IF(ISBLANK(HLOOKUP(Z$1, m_preprocess!$1:$1048576, $D2, FALSE)), "", HLOOKUP(Z$1,m_preprocess!$1:$1048576, $D2, FALSE))</f>
        <v/>
      </c>
    </row>
    <row r="3" spans="1:26">
      <c r="A3" s="17">
        <v>34001</v>
      </c>
      <c r="B3">
        <v>1993</v>
      </c>
      <c r="C3">
        <v>2</v>
      </c>
      <c r="D3">
        <v>3</v>
      </c>
      <c r="E3" s="39" t="str">
        <f>IF(ISBLANK(HLOOKUP(E$1, m_preprocess!$1:$1048576, $D3, FALSE)), "", HLOOKUP(E$1,m_preprocess!$1:$1048576, $D3, FALSE))</f>
        <v/>
      </c>
      <c r="F3" s="39" t="str">
        <f>IF(ISBLANK(HLOOKUP(F$1, m_preprocess!$1:$1048576, $D3, FALSE)), "", HLOOKUP(F$1,m_preprocess!$1:$1048576, $D3, FALSE))</f>
        <v/>
      </c>
      <c r="G3" s="39">
        <f>IF(ISBLANK(HLOOKUP(G$1, m_preprocess!$1:$1048576, $D3, FALSE)), "", HLOOKUP(G$1,m_preprocess!$1:$1048576, $D3, FALSE))</f>
        <v>77.281986512899763</v>
      </c>
      <c r="H3" s="39" t="str">
        <f>IF(ISBLANK(HLOOKUP(H$1, m_preprocess!$1:$1048576, $D3, FALSE)), "", HLOOKUP(H$1,m_preprocess!$1:$1048576, $D3, FALSE))</f>
        <v/>
      </c>
      <c r="I3" s="39" t="str">
        <f>IF(ISBLANK(HLOOKUP(I$1, m_preprocess!$1:$1048576, $D3, FALSE)), "", HLOOKUP(I$1,m_preprocess!$1:$1048576, $D3, FALSE))</f>
        <v/>
      </c>
      <c r="J3" s="39" t="str">
        <f>IF(ISBLANK(HLOOKUP(J$1, m_preprocess!$1:$1048576, $D3, FALSE)), "", HLOOKUP(J$1,m_preprocess!$1:$1048576, $D3, FALSE))</f>
        <v/>
      </c>
      <c r="K3" s="39" t="str">
        <f>IF(ISBLANK(HLOOKUP(K$1, m_preprocess!$1:$1048576, $D3, FALSE)), "", HLOOKUP(K$1,m_preprocess!$1:$1048576, $D3, FALSE))</f>
        <v/>
      </c>
      <c r="L3" s="39" t="str">
        <f>IF(ISBLANK(HLOOKUP(L$1, m_preprocess!$1:$1048576, $D3, FALSE)), "", HLOOKUP(L$1,m_preprocess!$1:$1048576, $D3, FALSE))</f>
        <v/>
      </c>
      <c r="M3" s="39" t="str">
        <f>IF(ISBLANK(HLOOKUP(M$1, m_preprocess!$1:$1048576, $D3, FALSE)), "", HLOOKUP(M$1,m_preprocess!$1:$1048576, $D3, FALSE))</f>
        <v/>
      </c>
      <c r="N3" s="39" t="str">
        <f>IF(ISBLANK(HLOOKUP(N$1, m_preprocess!$1:$1048576, $D3, FALSE)), "", HLOOKUP(N$1,m_preprocess!$1:$1048576, $D3, FALSE))</f>
        <v/>
      </c>
      <c r="O3" s="39" t="str">
        <f>IF(ISBLANK(HLOOKUP(O$1, m_preprocess!$1:$1048576, $D3, FALSE)), "", HLOOKUP(O$1,m_preprocess!$1:$1048576, $D3, FALSE))</f>
        <v/>
      </c>
      <c r="P3" s="39" t="str">
        <f>IF(ISBLANK(HLOOKUP(P$1, m_preprocess!$1:$1048576, $D3, FALSE)), "", HLOOKUP(P$1,m_preprocess!$1:$1048576, $D3, FALSE))</f>
        <v/>
      </c>
      <c r="Q3" s="39">
        <f>IF(ISBLANK(HLOOKUP(Q$1, m_preprocess!$1:$1048576, $D3, FALSE)), "", HLOOKUP(Q$1,m_preprocess!$1:$1048576, $D3, FALSE))</f>
        <v>76.496772757622963</v>
      </c>
      <c r="R3" s="39">
        <f>IF(ISBLANK(HLOOKUP(R$1, m_preprocess!$1:$1048576, $D3, FALSE)), "", HLOOKUP(R$1,m_preprocess!$1:$1048576, $D3, FALSE))</f>
        <v>4203481240.9077687</v>
      </c>
      <c r="S3" s="39">
        <f>IF(ISBLANK(HLOOKUP(S$1, m_preprocess!$1:$1048576, $D3, FALSE)), "", HLOOKUP(S$1,m_preprocess!$1:$1048576, $D3, FALSE))</f>
        <v>821488599.06895554</v>
      </c>
      <c r="T3" s="39">
        <f>IF(ISBLANK(HLOOKUP(T$1, m_preprocess!$1:$1048576, $D3, FALSE)), "", HLOOKUP(T$1,m_preprocess!$1:$1048576, $D3, FALSE))</f>
        <v>1593363592.2546184</v>
      </c>
      <c r="U3" s="39" t="str">
        <f>IF(ISBLANK(HLOOKUP(U$1, m_preprocess!$1:$1048576, $D3, FALSE)), "", HLOOKUP(U$1,m_preprocess!$1:$1048576, $D3, FALSE))</f>
        <v/>
      </c>
      <c r="V3" s="39" t="str">
        <f>IF(ISBLANK(HLOOKUP(V$1, m_preprocess!$1:$1048576, $D3, FALSE)), "", HLOOKUP(V$1,m_preprocess!$1:$1048576, $D3, FALSE))</f>
        <v/>
      </c>
      <c r="W3" s="39" t="str">
        <f>IF(ISBLANK(HLOOKUP(W$1, m_preprocess!$1:$1048576, $D3, FALSE)), "", HLOOKUP(W$1,m_preprocess!$1:$1048576, $D3, FALSE))</f>
        <v/>
      </c>
      <c r="X3" s="39" t="str">
        <f>IF(ISBLANK(HLOOKUP(X$1, m_preprocess!$1:$1048576, $D3, FALSE)), "", HLOOKUP(X$1,m_preprocess!$1:$1048576, $D3, FALSE))</f>
        <v/>
      </c>
      <c r="Y3" s="39" t="str">
        <f>IF(ISBLANK(HLOOKUP(Y$1, m_preprocess!$1:$1048576, $D3, FALSE)), "", HLOOKUP(Y$1,m_preprocess!$1:$1048576, $D3, FALSE))</f>
        <v/>
      </c>
      <c r="Z3" s="39" t="str">
        <f>IF(ISBLANK(HLOOKUP(Z$1, m_preprocess!$1:$1048576, $D3, FALSE)), "", HLOOKUP(Z$1,m_preprocess!$1:$1048576, $D3, FALSE))</f>
        <v/>
      </c>
    </row>
    <row r="4" spans="1:26">
      <c r="A4" s="17">
        <v>34029</v>
      </c>
      <c r="B4">
        <v>1993</v>
      </c>
      <c r="C4">
        <v>3</v>
      </c>
      <c r="D4">
        <v>4</v>
      </c>
      <c r="E4" s="39" t="str">
        <f>IF(ISBLANK(HLOOKUP(E$1, m_preprocess!$1:$1048576, $D4, FALSE)), "", HLOOKUP(E$1,m_preprocess!$1:$1048576, $D4, FALSE))</f>
        <v/>
      </c>
      <c r="F4" s="39" t="str">
        <f>IF(ISBLANK(HLOOKUP(F$1, m_preprocess!$1:$1048576, $D4, FALSE)), "", HLOOKUP(F$1,m_preprocess!$1:$1048576, $D4, FALSE))</f>
        <v/>
      </c>
      <c r="G4" s="39">
        <f>IF(ISBLANK(HLOOKUP(G$1, m_preprocess!$1:$1048576, $D4, FALSE)), "", HLOOKUP(G$1,m_preprocess!$1:$1048576, $D4, FALSE))</f>
        <v>76.714042581888691</v>
      </c>
      <c r="H4" s="39" t="str">
        <f>IF(ISBLANK(HLOOKUP(H$1, m_preprocess!$1:$1048576, $D4, FALSE)), "", HLOOKUP(H$1,m_preprocess!$1:$1048576, $D4, FALSE))</f>
        <v/>
      </c>
      <c r="I4" s="39" t="str">
        <f>IF(ISBLANK(HLOOKUP(I$1, m_preprocess!$1:$1048576, $D4, FALSE)), "", HLOOKUP(I$1,m_preprocess!$1:$1048576, $D4, FALSE))</f>
        <v/>
      </c>
      <c r="J4" s="39" t="str">
        <f>IF(ISBLANK(HLOOKUP(J$1, m_preprocess!$1:$1048576, $D4, FALSE)), "", HLOOKUP(J$1,m_preprocess!$1:$1048576, $D4, FALSE))</f>
        <v/>
      </c>
      <c r="K4" s="39" t="str">
        <f>IF(ISBLANK(HLOOKUP(K$1, m_preprocess!$1:$1048576, $D4, FALSE)), "", HLOOKUP(K$1,m_preprocess!$1:$1048576, $D4, FALSE))</f>
        <v/>
      </c>
      <c r="L4" s="39" t="str">
        <f>IF(ISBLANK(HLOOKUP(L$1, m_preprocess!$1:$1048576, $D4, FALSE)), "", HLOOKUP(L$1,m_preprocess!$1:$1048576, $D4, FALSE))</f>
        <v/>
      </c>
      <c r="M4" s="39" t="str">
        <f>IF(ISBLANK(HLOOKUP(M$1, m_preprocess!$1:$1048576, $D4, FALSE)), "", HLOOKUP(M$1,m_preprocess!$1:$1048576, $D4, FALSE))</f>
        <v/>
      </c>
      <c r="N4" s="39" t="str">
        <f>IF(ISBLANK(HLOOKUP(N$1, m_preprocess!$1:$1048576, $D4, FALSE)), "", HLOOKUP(N$1,m_preprocess!$1:$1048576, $D4, FALSE))</f>
        <v/>
      </c>
      <c r="O4" s="39" t="str">
        <f>IF(ISBLANK(HLOOKUP(O$1, m_preprocess!$1:$1048576, $D4, FALSE)), "", HLOOKUP(O$1,m_preprocess!$1:$1048576, $D4, FALSE))</f>
        <v/>
      </c>
      <c r="P4" s="39" t="str">
        <f>IF(ISBLANK(HLOOKUP(P$1, m_preprocess!$1:$1048576, $D4, FALSE)), "", HLOOKUP(P$1,m_preprocess!$1:$1048576, $D4, FALSE))</f>
        <v/>
      </c>
      <c r="Q4" s="39">
        <f>IF(ISBLANK(HLOOKUP(Q$1, m_preprocess!$1:$1048576, $D4, FALSE)), "", HLOOKUP(Q$1,m_preprocess!$1:$1048576, $D4, FALSE))</f>
        <v>75.747767857142861</v>
      </c>
      <c r="R4" s="39">
        <f>IF(ISBLANK(HLOOKUP(R$1, m_preprocess!$1:$1048576, $D4, FALSE)), "", HLOOKUP(R$1,m_preprocess!$1:$1048576, $D4, FALSE))</f>
        <v>5169690900.2504787</v>
      </c>
      <c r="S4" s="39">
        <f>IF(ISBLANK(HLOOKUP(S$1, m_preprocess!$1:$1048576, $D4, FALSE)), "", HLOOKUP(S$1,m_preprocess!$1:$1048576, $D4, FALSE))</f>
        <v>1128656558.1258287</v>
      </c>
      <c r="T4" s="39">
        <f>IF(ISBLANK(HLOOKUP(T$1, m_preprocess!$1:$1048576, $D4, FALSE)), "", HLOOKUP(T$1,m_preprocess!$1:$1048576, $D4, FALSE))</f>
        <v>2232764993.3035717</v>
      </c>
      <c r="U4" s="39" t="str">
        <f>IF(ISBLANK(HLOOKUP(U$1, m_preprocess!$1:$1048576, $D4, FALSE)), "", HLOOKUP(U$1,m_preprocess!$1:$1048576, $D4, FALSE))</f>
        <v/>
      </c>
      <c r="V4" s="39" t="str">
        <f>IF(ISBLANK(HLOOKUP(V$1, m_preprocess!$1:$1048576, $D4, FALSE)), "", HLOOKUP(V$1,m_preprocess!$1:$1048576, $D4, FALSE))</f>
        <v/>
      </c>
      <c r="W4" s="39" t="str">
        <f>IF(ISBLANK(HLOOKUP(W$1, m_preprocess!$1:$1048576, $D4, FALSE)), "", HLOOKUP(W$1,m_preprocess!$1:$1048576, $D4, FALSE))</f>
        <v/>
      </c>
      <c r="X4" s="39" t="str">
        <f>IF(ISBLANK(HLOOKUP(X$1, m_preprocess!$1:$1048576, $D4, FALSE)), "", HLOOKUP(X$1,m_preprocess!$1:$1048576, $D4, FALSE))</f>
        <v/>
      </c>
      <c r="Y4" s="39" t="str">
        <f>IF(ISBLANK(HLOOKUP(Y$1, m_preprocess!$1:$1048576, $D4, FALSE)), "", HLOOKUP(Y$1,m_preprocess!$1:$1048576, $D4, FALSE))</f>
        <v/>
      </c>
      <c r="Z4" s="39" t="str">
        <f>IF(ISBLANK(HLOOKUP(Z$1, m_preprocess!$1:$1048576, $D4, FALSE)), "", HLOOKUP(Z$1,m_preprocess!$1:$1048576, $D4, FALSE))</f>
        <v/>
      </c>
    </row>
    <row r="5" spans="1:26">
      <c r="A5" s="17">
        <v>34060</v>
      </c>
      <c r="B5">
        <v>1993</v>
      </c>
      <c r="C5">
        <v>4</v>
      </c>
      <c r="D5">
        <v>5</v>
      </c>
      <c r="E5" s="39" t="str">
        <f>IF(ISBLANK(HLOOKUP(E$1, m_preprocess!$1:$1048576, $D5, FALSE)), "", HLOOKUP(E$1,m_preprocess!$1:$1048576, $D5, FALSE))</f>
        <v/>
      </c>
      <c r="F5" s="39" t="str">
        <f>IF(ISBLANK(HLOOKUP(F$1, m_preprocess!$1:$1048576, $D5, FALSE)), "", HLOOKUP(F$1,m_preprocess!$1:$1048576, $D5, FALSE))</f>
        <v/>
      </c>
      <c r="G5" s="39">
        <f>IF(ISBLANK(HLOOKUP(G$1, m_preprocess!$1:$1048576, $D5, FALSE)), "", HLOOKUP(G$1,m_preprocess!$1:$1048576, $D5, FALSE))</f>
        <v>78.278785052629246</v>
      </c>
      <c r="H5" s="39" t="str">
        <f>IF(ISBLANK(HLOOKUP(H$1, m_preprocess!$1:$1048576, $D5, FALSE)), "", HLOOKUP(H$1,m_preprocess!$1:$1048576, $D5, FALSE))</f>
        <v/>
      </c>
      <c r="I5" s="39" t="str">
        <f>IF(ISBLANK(HLOOKUP(I$1, m_preprocess!$1:$1048576, $D5, FALSE)), "", HLOOKUP(I$1,m_preprocess!$1:$1048576, $D5, FALSE))</f>
        <v/>
      </c>
      <c r="J5" s="39" t="str">
        <f>IF(ISBLANK(HLOOKUP(J$1, m_preprocess!$1:$1048576, $D5, FALSE)), "", HLOOKUP(J$1,m_preprocess!$1:$1048576, $D5, FALSE))</f>
        <v/>
      </c>
      <c r="K5" s="39" t="str">
        <f>IF(ISBLANK(HLOOKUP(K$1, m_preprocess!$1:$1048576, $D5, FALSE)), "", HLOOKUP(K$1,m_preprocess!$1:$1048576, $D5, FALSE))</f>
        <v/>
      </c>
      <c r="L5" s="39" t="str">
        <f>IF(ISBLANK(HLOOKUP(L$1, m_preprocess!$1:$1048576, $D5, FALSE)), "", HLOOKUP(L$1,m_preprocess!$1:$1048576, $D5, FALSE))</f>
        <v/>
      </c>
      <c r="M5" s="39" t="str">
        <f>IF(ISBLANK(HLOOKUP(M$1, m_preprocess!$1:$1048576, $D5, FALSE)), "", HLOOKUP(M$1,m_preprocess!$1:$1048576, $D5, FALSE))</f>
        <v/>
      </c>
      <c r="N5" s="39" t="str">
        <f>IF(ISBLANK(HLOOKUP(N$1, m_preprocess!$1:$1048576, $D5, FALSE)), "", HLOOKUP(N$1,m_preprocess!$1:$1048576, $D5, FALSE))</f>
        <v/>
      </c>
      <c r="O5" s="39" t="str">
        <f>IF(ISBLANK(HLOOKUP(O$1, m_preprocess!$1:$1048576, $D5, FALSE)), "", HLOOKUP(O$1,m_preprocess!$1:$1048576, $D5, FALSE))</f>
        <v/>
      </c>
      <c r="P5" s="39" t="str">
        <f>IF(ISBLANK(HLOOKUP(P$1, m_preprocess!$1:$1048576, $D5, FALSE)), "", HLOOKUP(P$1,m_preprocess!$1:$1048576, $D5, FALSE))</f>
        <v/>
      </c>
      <c r="Q5" s="39">
        <f>IF(ISBLANK(HLOOKUP(Q$1, m_preprocess!$1:$1048576, $D5, FALSE)), "", HLOOKUP(Q$1,m_preprocess!$1:$1048576, $D5, FALSE))</f>
        <v>80.059797608095678</v>
      </c>
      <c r="R5" s="39">
        <f>IF(ISBLANK(HLOOKUP(R$1, m_preprocess!$1:$1048576, $D5, FALSE)), "", HLOOKUP(R$1,m_preprocess!$1:$1048576, $D5, FALSE))</f>
        <v>4349078586.6130419</v>
      </c>
      <c r="S5" s="39">
        <f>IF(ISBLANK(HLOOKUP(S$1, m_preprocess!$1:$1048576, $D5, FALSE)), "", HLOOKUP(S$1,m_preprocess!$1:$1048576, $D5, FALSE))</f>
        <v>1285565328.9284687</v>
      </c>
      <c r="T5" s="39">
        <f>IF(ISBLANK(HLOOKUP(T$1, m_preprocess!$1:$1048576, $D5, FALSE)), "", HLOOKUP(T$1,m_preprocess!$1:$1048576, $D5, FALSE))</f>
        <v>2443372394.2042322</v>
      </c>
      <c r="U5" s="39" t="str">
        <f>IF(ISBLANK(HLOOKUP(U$1, m_preprocess!$1:$1048576, $D5, FALSE)), "", HLOOKUP(U$1,m_preprocess!$1:$1048576, $D5, FALSE))</f>
        <v/>
      </c>
      <c r="V5" s="39" t="str">
        <f>IF(ISBLANK(HLOOKUP(V$1, m_preprocess!$1:$1048576, $D5, FALSE)), "", HLOOKUP(V$1,m_preprocess!$1:$1048576, $D5, FALSE))</f>
        <v/>
      </c>
      <c r="W5" s="39" t="str">
        <f>IF(ISBLANK(HLOOKUP(W$1, m_preprocess!$1:$1048576, $D5, FALSE)), "", HLOOKUP(W$1,m_preprocess!$1:$1048576, $D5, FALSE))</f>
        <v/>
      </c>
      <c r="X5" s="39" t="str">
        <f>IF(ISBLANK(HLOOKUP(X$1, m_preprocess!$1:$1048576, $D5, FALSE)), "", HLOOKUP(X$1,m_preprocess!$1:$1048576, $D5, FALSE))</f>
        <v/>
      </c>
      <c r="Y5" s="39" t="str">
        <f>IF(ISBLANK(HLOOKUP(Y$1, m_preprocess!$1:$1048576, $D5, FALSE)), "", HLOOKUP(Y$1,m_preprocess!$1:$1048576, $D5, FALSE))</f>
        <v/>
      </c>
      <c r="Z5" s="39" t="str">
        <f>IF(ISBLANK(HLOOKUP(Z$1, m_preprocess!$1:$1048576, $D5, FALSE)), "", HLOOKUP(Z$1,m_preprocess!$1:$1048576, $D5, FALSE))</f>
        <v/>
      </c>
    </row>
    <row r="6" spans="1:26">
      <c r="A6" s="17">
        <v>34090</v>
      </c>
      <c r="B6">
        <v>1993</v>
      </c>
      <c r="C6">
        <v>5</v>
      </c>
      <c r="D6">
        <v>6</v>
      </c>
      <c r="E6" s="39" t="str">
        <f>IF(ISBLANK(HLOOKUP(E$1, m_preprocess!$1:$1048576, $D6, FALSE)), "", HLOOKUP(E$1,m_preprocess!$1:$1048576, $D6, FALSE))</f>
        <v/>
      </c>
      <c r="F6" s="39" t="str">
        <f>IF(ISBLANK(HLOOKUP(F$1, m_preprocess!$1:$1048576, $D6, FALSE)), "", HLOOKUP(F$1,m_preprocess!$1:$1048576, $D6, FALSE))</f>
        <v/>
      </c>
      <c r="G6" s="39">
        <f>IF(ISBLANK(HLOOKUP(G$1, m_preprocess!$1:$1048576, $D6, FALSE)), "", HLOOKUP(G$1,m_preprocess!$1:$1048576, $D6, FALSE))</f>
        <v>79.241759755836298</v>
      </c>
      <c r="H6" s="39" t="str">
        <f>IF(ISBLANK(HLOOKUP(H$1, m_preprocess!$1:$1048576, $D6, FALSE)), "", HLOOKUP(H$1,m_preprocess!$1:$1048576, $D6, FALSE))</f>
        <v/>
      </c>
      <c r="I6" s="39" t="str">
        <f>IF(ISBLANK(HLOOKUP(I$1, m_preprocess!$1:$1048576, $D6, FALSE)), "", HLOOKUP(I$1,m_preprocess!$1:$1048576, $D6, FALSE))</f>
        <v/>
      </c>
      <c r="J6" s="39" t="str">
        <f>IF(ISBLANK(HLOOKUP(J$1, m_preprocess!$1:$1048576, $D6, FALSE)), "", HLOOKUP(J$1,m_preprocess!$1:$1048576, $D6, FALSE))</f>
        <v/>
      </c>
      <c r="K6" s="39" t="str">
        <f>IF(ISBLANK(HLOOKUP(K$1, m_preprocess!$1:$1048576, $D6, FALSE)), "", HLOOKUP(K$1,m_preprocess!$1:$1048576, $D6, FALSE))</f>
        <v/>
      </c>
      <c r="L6" s="39" t="str">
        <f>IF(ISBLANK(HLOOKUP(L$1, m_preprocess!$1:$1048576, $D6, FALSE)), "", HLOOKUP(L$1,m_preprocess!$1:$1048576, $D6, FALSE))</f>
        <v/>
      </c>
      <c r="M6" s="39" t="str">
        <f>IF(ISBLANK(HLOOKUP(M$1, m_preprocess!$1:$1048576, $D6, FALSE)), "", HLOOKUP(M$1,m_preprocess!$1:$1048576, $D6, FALSE))</f>
        <v/>
      </c>
      <c r="N6" s="39" t="str">
        <f>IF(ISBLANK(HLOOKUP(N$1, m_preprocess!$1:$1048576, $D6, FALSE)), "", HLOOKUP(N$1,m_preprocess!$1:$1048576, $D6, FALSE))</f>
        <v/>
      </c>
      <c r="O6" s="39" t="str">
        <f>IF(ISBLANK(HLOOKUP(O$1, m_preprocess!$1:$1048576, $D6, FALSE)), "", HLOOKUP(O$1,m_preprocess!$1:$1048576, $D6, FALSE))</f>
        <v/>
      </c>
      <c r="P6" s="39" t="str">
        <f>IF(ISBLANK(HLOOKUP(P$1, m_preprocess!$1:$1048576, $D6, FALSE)), "", HLOOKUP(P$1,m_preprocess!$1:$1048576, $D6, FALSE))</f>
        <v/>
      </c>
      <c r="Q6" s="39">
        <f>IF(ISBLANK(HLOOKUP(Q$1, m_preprocess!$1:$1048576, $D6, FALSE)), "", HLOOKUP(Q$1,m_preprocess!$1:$1048576, $D6, FALSE))</f>
        <v>74.977528089887642</v>
      </c>
      <c r="R6" s="39">
        <f>IF(ISBLANK(HLOOKUP(R$1, m_preprocess!$1:$1048576, $D6, FALSE)), "", HLOOKUP(R$1,m_preprocess!$1:$1048576, $D6, FALSE))</f>
        <v>4322625616.6641693</v>
      </c>
      <c r="S6" s="39">
        <f>IF(ISBLANK(HLOOKUP(S$1, m_preprocess!$1:$1048576, $D6, FALSE)), "", HLOOKUP(S$1,m_preprocess!$1:$1048576, $D6, FALSE))</f>
        <v>1180523332.8338077</v>
      </c>
      <c r="T6" s="39">
        <f>IF(ISBLANK(HLOOKUP(T$1, m_preprocess!$1:$1048576, $D6, FALSE)), "", HLOOKUP(T$1,m_preprocess!$1:$1048576, $D6, FALSE))</f>
        <v>1786575616.8539326</v>
      </c>
      <c r="U6" s="39" t="str">
        <f>IF(ISBLANK(HLOOKUP(U$1, m_preprocess!$1:$1048576, $D6, FALSE)), "", HLOOKUP(U$1,m_preprocess!$1:$1048576, $D6, FALSE))</f>
        <v/>
      </c>
      <c r="V6" s="39" t="str">
        <f>IF(ISBLANK(HLOOKUP(V$1, m_preprocess!$1:$1048576, $D6, FALSE)), "", HLOOKUP(V$1,m_preprocess!$1:$1048576, $D6, FALSE))</f>
        <v/>
      </c>
      <c r="W6" s="39" t="str">
        <f>IF(ISBLANK(HLOOKUP(W$1, m_preprocess!$1:$1048576, $D6, FALSE)), "", HLOOKUP(W$1,m_preprocess!$1:$1048576, $D6, FALSE))</f>
        <v/>
      </c>
      <c r="X6" s="39" t="str">
        <f>IF(ISBLANK(HLOOKUP(X$1, m_preprocess!$1:$1048576, $D6, FALSE)), "", HLOOKUP(X$1,m_preprocess!$1:$1048576, $D6, FALSE))</f>
        <v/>
      </c>
      <c r="Y6" s="39" t="str">
        <f>IF(ISBLANK(HLOOKUP(Y$1, m_preprocess!$1:$1048576, $D6, FALSE)), "", HLOOKUP(Y$1,m_preprocess!$1:$1048576, $D6, FALSE))</f>
        <v/>
      </c>
      <c r="Z6" s="39" t="str">
        <f>IF(ISBLANK(HLOOKUP(Z$1, m_preprocess!$1:$1048576, $D6, FALSE)), "", HLOOKUP(Z$1,m_preprocess!$1:$1048576, $D6, FALSE))</f>
        <v/>
      </c>
    </row>
    <row r="7" spans="1:26">
      <c r="A7" s="17">
        <v>34121</v>
      </c>
      <c r="B7">
        <v>1993</v>
      </c>
      <c r="C7">
        <v>6</v>
      </c>
      <c r="D7">
        <v>7</v>
      </c>
      <c r="E7" s="39" t="str">
        <f>IF(ISBLANK(HLOOKUP(E$1, m_preprocess!$1:$1048576, $D7, FALSE)), "", HLOOKUP(E$1,m_preprocess!$1:$1048576, $D7, FALSE))</f>
        <v/>
      </c>
      <c r="F7" s="39" t="str">
        <f>IF(ISBLANK(HLOOKUP(F$1, m_preprocess!$1:$1048576, $D7, FALSE)), "", HLOOKUP(F$1,m_preprocess!$1:$1048576, $D7, FALSE))</f>
        <v/>
      </c>
      <c r="G7" s="39">
        <f>IF(ISBLANK(HLOOKUP(G$1, m_preprocess!$1:$1048576, $D7, FALSE)), "", HLOOKUP(G$1,m_preprocess!$1:$1048576, $D7, FALSE))</f>
        <v>78.780498896098223</v>
      </c>
      <c r="H7" s="39" t="str">
        <f>IF(ISBLANK(HLOOKUP(H$1, m_preprocess!$1:$1048576, $D7, FALSE)), "", HLOOKUP(H$1,m_preprocess!$1:$1048576, $D7, FALSE))</f>
        <v/>
      </c>
      <c r="I7" s="39" t="str">
        <f>IF(ISBLANK(HLOOKUP(I$1, m_preprocess!$1:$1048576, $D7, FALSE)), "", HLOOKUP(I$1,m_preprocess!$1:$1048576, $D7, FALSE))</f>
        <v/>
      </c>
      <c r="J7" s="39" t="str">
        <f>IF(ISBLANK(HLOOKUP(J$1, m_preprocess!$1:$1048576, $D7, FALSE)), "", HLOOKUP(J$1,m_preprocess!$1:$1048576, $D7, FALSE))</f>
        <v/>
      </c>
      <c r="K7" s="39" t="str">
        <f>IF(ISBLANK(HLOOKUP(K$1, m_preprocess!$1:$1048576, $D7, FALSE)), "", HLOOKUP(K$1,m_preprocess!$1:$1048576, $D7, FALSE))</f>
        <v/>
      </c>
      <c r="L7" s="39" t="str">
        <f>IF(ISBLANK(HLOOKUP(L$1, m_preprocess!$1:$1048576, $D7, FALSE)), "", HLOOKUP(L$1,m_preprocess!$1:$1048576, $D7, FALSE))</f>
        <v/>
      </c>
      <c r="M7" s="39" t="str">
        <f>IF(ISBLANK(HLOOKUP(M$1, m_preprocess!$1:$1048576, $D7, FALSE)), "", HLOOKUP(M$1,m_preprocess!$1:$1048576, $D7, FALSE))</f>
        <v/>
      </c>
      <c r="N7" s="39" t="str">
        <f>IF(ISBLANK(HLOOKUP(N$1, m_preprocess!$1:$1048576, $D7, FALSE)), "", HLOOKUP(N$1,m_preprocess!$1:$1048576, $D7, FALSE))</f>
        <v/>
      </c>
      <c r="O7" s="39" t="str">
        <f>IF(ISBLANK(HLOOKUP(O$1, m_preprocess!$1:$1048576, $D7, FALSE)), "", HLOOKUP(O$1,m_preprocess!$1:$1048576, $D7, FALSE))</f>
        <v/>
      </c>
      <c r="P7" s="39" t="str">
        <f>IF(ISBLANK(HLOOKUP(P$1, m_preprocess!$1:$1048576, $D7, FALSE)), "", HLOOKUP(P$1,m_preprocess!$1:$1048576, $D7, FALSE))</f>
        <v/>
      </c>
      <c r="Q7" s="39">
        <f>IF(ISBLANK(HLOOKUP(Q$1, m_preprocess!$1:$1048576, $D7, FALSE)), "", HLOOKUP(Q$1,m_preprocess!$1:$1048576, $D7, FALSE))</f>
        <v>78.296797888213021</v>
      </c>
      <c r="R7" s="39">
        <f>IF(ISBLANK(HLOOKUP(R$1, m_preprocess!$1:$1048576, $D7, FALSE)), "", HLOOKUP(R$1,m_preprocess!$1:$1048576, $D7, FALSE))</f>
        <v>4746813699.7947817</v>
      </c>
      <c r="S7" s="39">
        <f>IF(ISBLANK(HLOOKUP(S$1, m_preprocess!$1:$1048576, $D7, FALSE)), "", HLOOKUP(S$1,m_preprocess!$1:$1048576, $D7, FALSE))</f>
        <v>1259468773.0870712</v>
      </c>
      <c r="T7" s="39">
        <f>IF(ISBLANK(HLOOKUP(T$1, m_preprocess!$1:$1048576, $D7, FALSE)), "", HLOOKUP(T$1,m_preprocess!$1:$1048576, $D7, FALSE))</f>
        <v>2630791015.7236314</v>
      </c>
      <c r="U7" s="39" t="str">
        <f>IF(ISBLANK(HLOOKUP(U$1, m_preprocess!$1:$1048576, $D7, FALSE)), "", HLOOKUP(U$1,m_preprocess!$1:$1048576, $D7, FALSE))</f>
        <v/>
      </c>
      <c r="V7" s="39" t="str">
        <f>IF(ISBLANK(HLOOKUP(V$1, m_preprocess!$1:$1048576, $D7, FALSE)), "", HLOOKUP(V$1,m_preprocess!$1:$1048576, $D7, FALSE))</f>
        <v/>
      </c>
      <c r="W7" s="39" t="str">
        <f>IF(ISBLANK(HLOOKUP(W$1, m_preprocess!$1:$1048576, $D7, FALSE)), "", HLOOKUP(W$1,m_preprocess!$1:$1048576, $D7, FALSE))</f>
        <v/>
      </c>
      <c r="X7" s="39" t="str">
        <f>IF(ISBLANK(HLOOKUP(X$1, m_preprocess!$1:$1048576, $D7, FALSE)), "", HLOOKUP(X$1,m_preprocess!$1:$1048576, $D7, FALSE))</f>
        <v/>
      </c>
      <c r="Y7" s="39" t="str">
        <f>IF(ISBLANK(HLOOKUP(Y$1, m_preprocess!$1:$1048576, $D7, FALSE)), "", HLOOKUP(Y$1,m_preprocess!$1:$1048576, $D7, FALSE))</f>
        <v/>
      </c>
      <c r="Z7" s="39" t="str">
        <f>IF(ISBLANK(HLOOKUP(Z$1, m_preprocess!$1:$1048576, $D7, FALSE)), "", HLOOKUP(Z$1,m_preprocess!$1:$1048576, $D7, FALSE))</f>
        <v/>
      </c>
    </row>
    <row r="8" spans="1:26">
      <c r="A8" s="17">
        <v>34151</v>
      </c>
      <c r="B8">
        <v>1993</v>
      </c>
      <c r="C8">
        <v>7</v>
      </c>
      <c r="D8">
        <v>8</v>
      </c>
      <c r="E8" s="39" t="str">
        <f>IF(ISBLANK(HLOOKUP(E$1, m_preprocess!$1:$1048576, $D8, FALSE)), "", HLOOKUP(E$1,m_preprocess!$1:$1048576, $D8, FALSE))</f>
        <v/>
      </c>
      <c r="F8" s="39" t="str">
        <f>IF(ISBLANK(HLOOKUP(F$1, m_preprocess!$1:$1048576, $D8, FALSE)), "", HLOOKUP(F$1,m_preprocess!$1:$1048576, $D8, FALSE))</f>
        <v/>
      </c>
      <c r="G8" s="39">
        <f>IF(ISBLANK(HLOOKUP(G$1, m_preprocess!$1:$1048576, $D8, FALSE)), "", HLOOKUP(G$1,m_preprocess!$1:$1048576, $D8, FALSE))</f>
        <v>77.761135265847031</v>
      </c>
      <c r="H8" s="39" t="str">
        <f>IF(ISBLANK(HLOOKUP(H$1, m_preprocess!$1:$1048576, $D8, FALSE)), "", HLOOKUP(H$1,m_preprocess!$1:$1048576, $D8, FALSE))</f>
        <v/>
      </c>
      <c r="I8" s="39" t="str">
        <f>IF(ISBLANK(HLOOKUP(I$1, m_preprocess!$1:$1048576, $D8, FALSE)), "", HLOOKUP(I$1,m_preprocess!$1:$1048576, $D8, FALSE))</f>
        <v/>
      </c>
      <c r="J8" s="39" t="str">
        <f>IF(ISBLANK(HLOOKUP(J$1, m_preprocess!$1:$1048576, $D8, FALSE)), "", HLOOKUP(J$1,m_preprocess!$1:$1048576, $D8, FALSE))</f>
        <v/>
      </c>
      <c r="K8" s="39" t="str">
        <f>IF(ISBLANK(HLOOKUP(K$1, m_preprocess!$1:$1048576, $D8, FALSE)), "", HLOOKUP(K$1,m_preprocess!$1:$1048576, $D8, FALSE))</f>
        <v/>
      </c>
      <c r="L8" s="39" t="str">
        <f>IF(ISBLANK(HLOOKUP(L$1, m_preprocess!$1:$1048576, $D8, FALSE)), "", HLOOKUP(L$1,m_preprocess!$1:$1048576, $D8, FALSE))</f>
        <v/>
      </c>
      <c r="M8" s="39" t="str">
        <f>IF(ISBLANK(HLOOKUP(M$1, m_preprocess!$1:$1048576, $D8, FALSE)), "", HLOOKUP(M$1,m_preprocess!$1:$1048576, $D8, FALSE))</f>
        <v/>
      </c>
      <c r="N8" s="39" t="str">
        <f>IF(ISBLANK(HLOOKUP(N$1, m_preprocess!$1:$1048576, $D8, FALSE)), "", HLOOKUP(N$1,m_preprocess!$1:$1048576, $D8, FALSE))</f>
        <v/>
      </c>
      <c r="O8" s="39" t="str">
        <f>IF(ISBLANK(HLOOKUP(O$1, m_preprocess!$1:$1048576, $D8, FALSE)), "", HLOOKUP(O$1,m_preprocess!$1:$1048576, $D8, FALSE))</f>
        <v/>
      </c>
      <c r="P8" s="39" t="str">
        <f>IF(ISBLANK(HLOOKUP(P$1, m_preprocess!$1:$1048576, $D8, FALSE)), "", HLOOKUP(P$1,m_preprocess!$1:$1048576, $D8, FALSE))</f>
        <v/>
      </c>
      <c r="Q8" s="39">
        <f>IF(ISBLANK(HLOOKUP(Q$1, m_preprocess!$1:$1048576, $D8, FALSE)), "", HLOOKUP(Q$1,m_preprocess!$1:$1048576, $D8, FALSE))</f>
        <v>81.908478183753104</v>
      </c>
      <c r="R8" s="39">
        <f>IF(ISBLANK(HLOOKUP(R$1, m_preprocess!$1:$1048576, $D8, FALSE)), "", HLOOKUP(R$1,m_preprocess!$1:$1048576, $D8, FALSE))</f>
        <v>4942086782.1567783</v>
      </c>
      <c r="S8" s="39">
        <f>IF(ISBLANK(HLOOKUP(S$1, m_preprocess!$1:$1048576, $D8, FALSE)), "", HLOOKUP(S$1,m_preprocess!$1:$1048576, $D8, FALSE))</f>
        <v>1283774102.7861991</v>
      </c>
      <c r="T8" s="39">
        <f>IF(ISBLANK(HLOOKUP(T$1, m_preprocess!$1:$1048576, $D8, FALSE)), "", HLOOKUP(T$1,m_preprocess!$1:$1048576, $D8, FALSE))</f>
        <v>3275912520.9885302</v>
      </c>
      <c r="U8" s="39" t="str">
        <f>IF(ISBLANK(HLOOKUP(U$1, m_preprocess!$1:$1048576, $D8, FALSE)), "", HLOOKUP(U$1,m_preprocess!$1:$1048576, $D8, FALSE))</f>
        <v/>
      </c>
      <c r="V8" s="39" t="str">
        <f>IF(ISBLANK(HLOOKUP(V$1, m_preprocess!$1:$1048576, $D8, FALSE)), "", HLOOKUP(V$1,m_preprocess!$1:$1048576, $D8, FALSE))</f>
        <v/>
      </c>
      <c r="W8" s="39" t="str">
        <f>IF(ISBLANK(HLOOKUP(W$1, m_preprocess!$1:$1048576, $D8, FALSE)), "", HLOOKUP(W$1,m_preprocess!$1:$1048576, $D8, FALSE))</f>
        <v/>
      </c>
      <c r="X8" s="39" t="str">
        <f>IF(ISBLANK(HLOOKUP(X$1, m_preprocess!$1:$1048576, $D8, FALSE)), "", HLOOKUP(X$1,m_preprocess!$1:$1048576, $D8, FALSE))</f>
        <v/>
      </c>
      <c r="Y8" s="39" t="str">
        <f>IF(ISBLANK(HLOOKUP(Y$1, m_preprocess!$1:$1048576, $D8, FALSE)), "", HLOOKUP(Y$1,m_preprocess!$1:$1048576, $D8, FALSE))</f>
        <v/>
      </c>
      <c r="Z8" s="39" t="str">
        <f>IF(ISBLANK(HLOOKUP(Z$1, m_preprocess!$1:$1048576, $D8, FALSE)), "", HLOOKUP(Z$1,m_preprocess!$1:$1048576, $D8, FALSE))</f>
        <v/>
      </c>
    </row>
    <row r="9" spans="1:26">
      <c r="A9" s="17">
        <v>34182</v>
      </c>
      <c r="B9">
        <v>1993</v>
      </c>
      <c r="C9">
        <v>8</v>
      </c>
      <c r="D9">
        <v>9</v>
      </c>
      <c r="E9" s="39" t="str">
        <f>IF(ISBLANK(HLOOKUP(E$1, m_preprocess!$1:$1048576, $D9, FALSE)), "", HLOOKUP(E$1,m_preprocess!$1:$1048576, $D9, FALSE))</f>
        <v/>
      </c>
      <c r="F9" s="39" t="str">
        <f>IF(ISBLANK(HLOOKUP(F$1, m_preprocess!$1:$1048576, $D9, FALSE)), "", HLOOKUP(F$1,m_preprocess!$1:$1048576, $D9, FALSE))</f>
        <v/>
      </c>
      <c r="G9" s="39">
        <f>IF(ISBLANK(HLOOKUP(G$1, m_preprocess!$1:$1048576, $D9, FALSE)), "", HLOOKUP(G$1,m_preprocess!$1:$1048576, $D9, FALSE))</f>
        <v>77.522668042347235</v>
      </c>
      <c r="H9" s="39" t="str">
        <f>IF(ISBLANK(HLOOKUP(H$1, m_preprocess!$1:$1048576, $D9, FALSE)), "", HLOOKUP(H$1,m_preprocess!$1:$1048576, $D9, FALSE))</f>
        <v/>
      </c>
      <c r="I9" s="39" t="str">
        <f>IF(ISBLANK(HLOOKUP(I$1, m_preprocess!$1:$1048576, $D9, FALSE)), "", HLOOKUP(I$1,m_preprocess!$1:$1048576, $D9, FALSE))</f>
        <v/>
      </c>
      <c r="J9" s="39" t="str">
        <f>IF(ISBLANK(HLOOKUP(J$1, m_preprocess!$1:$1048576, $D9, FALSE)), "", HLOOKUP(J$1,m_preprocess!$1:$1048576, $D9, FALSE))</f>
        <v/>
      </c>
      <c r="K9" s="39" t="str">
        <f>IF(ISBLANK(HLOOKUP(K$1, m_preprocess!$1:$1048576, $D9, FALSE)), "", HLOOKUP(K$1,m_preprocess!$1:$1048576, $D9, FALSE))</f>
        <v/>
      </c>
      <c r="L9" s="39" t="str">
        <f>IF(ISBLANK(HLOOKUP(L$1, m_preprocess!$1:$1048576, $D9, FALSE)), "", HLOOKUP(L$1,m_preprocess!$1:$1048576, $D9, FALSE))</f>
        <v/>
      </c>
      <c r="M9" s="39" t="str">
        <f>IF(ISBLANK(HLOOKUP(M$1, m_preprocess!$1:$1048576, $D9, FALSE)), "", HLOOKUP(M$1,m_preprocess!$1:$1048576, $D9, FALSE))</f>
        <v/>
      </c>
      <c r="N9" s="39" t="str">
        <f>IF(ISBLANK(HLOOKUP(N$1, m_preprocess!$1:$1048576, $D9, FALSE)), "", HLOOKUP(N$1,m_preprocess!$1:$1048576, $D9, FALSE))</f>
        <v/>
      </c>
      <c r="O9" s="39" t="str">
        <f>IF(ISBLANK(HLOOKUP(O$1, m_preprocess!$1:$1048576, $D9, FALSE)), "", HLOOKUP(O$1,m_preprocess!$1:$1048576, $D9, FALSE))</f>
        <v/>
      </c>
      <c r="P9" s="39" t="str">
        <f>IF(ISBLANK(HLOOKUP(P$1, m_preprocess!$1:$1048576, $D9, FALSE)), "", HLOOKUP(P$1,m_preprocess!$1:$1048576, $D9, FALSE))</f>
        <v/>
      </c>
      <c r="Q9" s="39">
        <f>IF(ISBLANK(HLOOKUP(Q$1, m_preprocess!$1:$1048576, $D9, FALSE)), "", HLOOKUP(Q$1,m_preprocess!$1:$1048576, $D9, FALSE))</f>
        <v>85.080058224163025</v>
      </c>
      <c r="R9" s="39">
        <f>IF(ISBLANK(HLOOKUP(R$1, m_preprocess!$1:$1048576, $D9, FALSE)), "", HLOOKUP(R$1,m_preprocess!$1:$1048576, $D9, FALSE))</f>
        <v>4993857276.8748217</v>
      </c>
      <c r="S9" s="39">
        <f>IF(ISBLANK(HLOOKUP(S$1, m_preprocess!$1:$1048576, $D9, FALSE)), "", HLOOKUP(S$1,m_preprocess!$1:$1048576, $D9, FALSE))</f>
        <v>1198393135.1582549</v>
      </c>
      <c r="T9" s="39">
        <f>IF(ISBLANK(HLOOKUP(T$1, m_preprocess!$1:$1048576, $D9, FALSE)), "", HLOOKUP(T$1,m_preprocess!$1:$1048576, $D9, FALSE))</f>
        <v>2839510087.3362446</v>
      </c>
      <c r="U9" s="39" t="str">
        <f>IF(ISBLANK(HLOOKUP(U$1, m_preprocess!$1:$1048576, $D9, FALSE)), "", HLOOKUP(U$1,m_preprocess!$1:$1048576, $D9, FALSE))</f>
        <v/>
      </c>
      <c r="V9" s="39" t="str">
        <f>IF(ISBLANK(HLOOKUP(V$1, m_preprocess!$1:$1048576, $D9, FALSE)), "", HLOOKUP(V$1,m_preprocess!$1:$1048576, $D9, FALSE))</f>
        <v/>
      </c>
      <c r="W9" s="39" t="str">
        <f>IF(ISBLANK(HLOOKUP(W$1, m_preprocess!$1:$1048576, $D9, FALSE)), "", HLOOKUP(W$1,m_preprocess!$1:$1048576, $D9, FALSE))</f>
        <v/>
      </c>
      <c r="X9" s="39" t="str">
        <f>IF(ISBLANK(HLOOKUP(X$1, m_preprocess!$1:$1048576, $D9, FALSE)), "", HLOOKUP(X$1,m_preprocess!$1:$1048576, $D9, FALSE))</f>
        <v/>
      </c>
      <c r="Y9" s="39" t="str">
        <f>IF(ISBLANK(HLOOKUP(Y$1, m_preprocess!$1:$1048576, $D9, FALSE)), "", HLOOKUP(Y$1,m_preprocess!$1:$1048576, $D9, FALSE))</f>
        <v/>
      </c>
      <c r="Z9" s="39" t="str">
        <f>IF(ISBLANK(HLOOKUP(Z$1, m_preprocess!$1:$1048576, $D9, FALSE)), "", HLOOKUP(Z$1,m_preprocess!$1:$1048576, $D9, FALSE))</f>
        <v/>
      </c>
    </row>
    <row r="10" spans="1:26">
      <c r="A10" s="17">
        <v>34213</v>
      </c>
      <c r="B10">
        <v>1993</v>
      </c>
      <c r="C10">
        <v>9</v>
      </c>
      <c r="D10">
        <v>10</v>
      </c>
      <c r="E10" s="39" t="str">
        <f>IF(ISBLANK(HLOOKUP(E$1, m_preprocess!$1:$1048576, $D10, FALSE)), "", HLOOKUP(E$1,m_preprocess!$1:$1048576, $D10, FALSE))</f>
        <v/>
      </c>
      <c r="F10" s="39" t="str">
        <f>IF(ISBLANK(HLOOKUP(F$1, m_preprocess!$1:$1048576, $D10, FALSE)), "", HLOOKUP(F$1,m_preprocess!$1:$1048576, $D10, FALSE))</f>
        <v/>
      </c>
      <c r="G10" s="39">
        <f>IF(ISBLANK(HLOOKUP(G$1, m_preprocess!$1:$1048576, $D10, FALSE)), "", HLOOKUP(G$1,m_preprocess!$1:$1048576, $D10, FALSE))</f>
        <v>78.010449963024499</v>
      </c>
      <c r="H10" s="39" t="str">
        <f>IF(ISBLANK(HLOOKUP(H$1, m_preprocess!$1:$1048576, $D10, FALSE)), "", HLOOKUP(H$1,m_preprocess!$1:$1048576, $D10, FALSE))</f>
        <v/>
      </c>
      <c r="I10" s="39" t="str">
        <f>IF(ISBLANK(HLOOKUP(I$1, m_preprocess!$1:$1048576, $D10, FALSE)), "", HLOOKUP(I$1,m_preprocess!$1:$1048576, $D10, FALSE))</f>
        <v/>
      </c>
      <c r="J10" s="39" t="str">
        <f>IF(ISBLANK(HLOOKUP(J$1, m_preprocess!$1:$1048576, $D10, FALSE)), "", HLOOKUP(J$1,m_preprocess!$1:$1048576, $D10, FALSE))</f>
        <v/>
      </c>
      <c r="K10" s="39" t="str">
        <f>IF(ISBLANK(HLOOKUP(K$1, m_preprocess!$1:$1048576, $D10, FALSE)), "", HLOOKUP(K$1,m_preprocess!$1:$1048576, $D10, FALSE))</f>
        <v/>
      </c>
      <c r="L10" s="39" t="str">
        <f>IF(ISBLANK(HLOOKUP(L$1, m_preprocess!$1:$1048576, $D10, FALSE)), "", HLOOKUP(L$1,m_preprocess!$1:$1048576, $D10, FALSE))</f>
        <v/>
      </c>
      <c r="M10" s="39" t="str">
        <f>IF(ISBLANK(HLOOKUP(M$1, m_preprocess!$1:$1048576, $D10, FALSE)), "", HLOOKUP(M$1,m_preprocess!$1:$1048576, $D10, FALSE))</f>
        <v/>
      </c>
      <c r="N10" s="39" t="str">
        <f>IF(ISBLANK(HLOOKUP(N$1, m_preprocess!$1:$1048576, $D10, FALSE)), "", HLOOKUP(N$1,m_preprocess!$1:$1048576, $D10, FALSE))</f>
        <v/>
      </c>
      <c r="O10" s="39" t="str">
        <f>IF(ISBLANK(HLOOKUP(O$1, m_preprocess!$1:$1048576, $D10, FALSE)), "", HLOOKUP(O$1,m_preprocess!$1:$1048576, $D10, FALSE))</f>
        <v/>
      </c>
      <c r="P10" s="39" t="str">
        <f>IF(ISBLANK(HLOOKUP(P$1, m_preprocess!$1:$1048576, $D10, FALSE)), "", HLOOKUP(P$1,m_preprocess!$1:$1048576, $D10, FALSE))</f>
        <v/>
      </c>
      <c r="Q10" s="39">
        <f>IF(ISBLANK(HLOOKUP(Q$1, m_preprocess!$1:$1048576, $D10, FALSE)), "", HLOOKUP(Q$1,m_preprocess!$1:$1048576, $D10, FALSE))</f>
        <v>88.07518613450506</v>
      </c>
      <c r="R10" s="39">
        <f>IF(ISBLANK(HLOOKUP(R$1, m_preprocess!$1:$1048576, $D10, FALSE)), "", HLOOKUP(R$1,m_preprocess!$1:$1048576, $D10, FALSE))</f>
        <v>4773732788.2483368</v>
      </c>
      <c r="S10" s="39">
        <f>IF(ISBLANK(HLOOKUP(S$1, m_preprocess!$1:$1048576, $D10, FALSE)), "", HLOOKUP(S$1,m_preprocess!$1:$1048576, $D10, FALSE))</f>
        <v>1217874743.6252773</v>
      </c>
      <c r="T10" s="39">
        <f>IF(ISBLANK(HLOOKUP(T$1, m_preprocess!$1:$1048576, $D10, FALSE)), "", HLOOKUP(T$1,m_preprocess!$1:$1048576, $D10, FALSE))</f>
        <v>2706443914.3170996</v>
      </c>
      <c r="U10" s="39" t="str">
        <f>IF(ISBLANK(HLOOKUP(U$1, m_preprocess!$1:$1048576, $D10, FALSE)), "", HLOOKUP(U$1,m_preprocess!$1:$1048576, $D10, FALSE))</f>
        <v/>
      </c>
      <c r="V10" s="39" t="str">
        <f>IF(ISBLANK(HLOOKUP(V$1, m_preprocess!$1:$1048576, $D10, FALSE)), "", HLOOKUP(V$1,m_preprocess!$1:$1048576, $D10, FALSE))</f>
        <v/>
      </c>
      <c r="W10" s="39" t="str">
        <f>IF(ISBLANK(HLOOKUP(W$1, m_preprocess!$1:$1048576, $D10, FALSE)), "", HLOOKUP(W$1,m_preprocess!$1:$1048576, $D10, FALSE))</f>
        <v/>
      </c>
      <c r="X10" s="39" t="str">
        <f>IF(ISBLANK(HLOOKUP(X$1, m_preprocess!$1:$1048576, $D10, FALSE)), "", HLOOKUP(X$1,m_preprocess!$1:$1048576, $D10, FALSE))</f>
        <v/>
      </c>
      <c r="Y10" s="39" t="str">
        <f>IF(ISBLANK(HLOOKUP(Y$1, m_preprocess!$1:$1048576, $D10, FALSE)), "", HLOOKUP(Y$1,m_preprocess!$1:$1048576, $D10, FALSE))</f>
        <v/>
      </c>
      <c r="Z10" s="39" t="str">
        <f>IF(ISBLANK(HLOOKUP(Z$1, m_preprocess!$1:$1048576, $D10, FALSE)), "", HLOOKUP(Z$1,m_preprocess!$1:$1048576, $D10, FALSE))</f>
        <v/>
      </c>
    </row>
    <row r="11" spans="1:26">
      <c r="A11" s="17">
        <v>34243</v>
      </c>
      <c r="B11">
        <v>1993</v>
      </c>
      <c r="C11">
        <v>10</v>
      </c>
      <c r="D11">
        <v>11</v>
      </c>
      <c r="E11" s="39" t="str">
        <f>IF(ISBLANK(HLOOKUP(E$1, m_preprocess!$1:$1048576, $D11, FALSE)), "", HLOOKUP(E$1,m_preprocess!$1:$1048576, $D11, FALSE))</f>
        <v/>
      </c>
      <c r="F11" s="39" t="str">
        <f>IF(ISBLANK(HLOOKUP(F$1, m_preprocess!$1:$1048576, $D11, FALSE)), "", HLOOKUP(F$1,m_preprocess!$1:$1048576, $D11, FALSE))</f>
        <v/>
      </c>
      <c r="G11" s="39">
        <f>IF(ISBLANK(HLOOKUP(G$1, m_preprocess!$1:$1048576, $D11, FALSE)), "", HLOOKUP(G$1,m_preprocess!$1:$1048576, $D11, FALSE))</f>
        <v>78.99069970947987</v>
      </c>
      <c r="H11" s="39" t="str">
        <f>IF(ISBLANK(HLOOKUP(H$1, m_preprocess!$1:$1048576, $D11, FALSE)), "", HLOOKUP(H$1,m_preprocess!$1:$1048576, $D11, FALSE))</f>
        <v/>
      </c>
      <c r="I11" s="39" t="str">
        <f>IF(ISBLANK(HLOOKUP(I$1, m_preprocess!$1:$1048576, $D11, FALSE)), "", HLOOKUP(I$1,m_preprocess!$1:$1048576, $D11, FALSE))</f>
        <v/>
      </c>
      <c r="J11" s="39" t="str">
        <f>IF(ISBLANK(HLOOKUP(J$1, m_preprocess!$1:$1048576, $D11, FALSE)), "", HLOOKUP(J$1,m_preprocess!$1:$1048576, $D11, FALSE))</f>
        <v/>
      </c>
      <c r="K11" s="39" t="str">
        <f>IF(ISBLANK(HLOOKUP(K$1, m_preprocess!$1:$1048576, $D11, FALSE)), "", HLOOKUP(K$1,m_preprocess!$1:$1048576, $D11, FALSE))</f>
        <v/>
      </c>
      <c r="L11" s="39" t="str">
        <f>IF(ISBLANK(HLOOKUP(L$1, m_preprocess!$1:$1048576, $D11, FALSE)), "", HLOOKUP(L$1,m_preprocess!$1:$1048576, $D11, FALSE))</f>
        <v/>
      </c>
      <c r="M11" s="39" t="str">
        <f>IF(ISBLANK(HLOOKUP(M$1, m_preprocess!$1:$1048576, $D11, FALSE)), "", HLOOKUP(M$1,m_preprocess!$1:$1048576, $D11, FALSE))</f>
        <v/>
      </c>
      <c r="N11" s="39" t="str">
        <f>IF(ISBLANK(HLOOKUP(N$1, m_preprocess!$1:$1048576, $D11, FALSE)), "", HLOOKUP(N$1,m_preprocess!$1:$1048576, $D11, FALSE))</f>
        <v/>
      </c>
      <c r="O11" s="39" t="str">
        <f>IF(ISBLANK(HLOOKUP(O$1, m_preprocess!$1:$1048576, $D11, FALSE)), "", HLOOKUP(O$1,m_preprocess!$1:$1048576, $D11, FALSE))</f>
        <v/>
      </c>
      <c r="P11" s="39" t="str">
        <f>IF(ISBLANK(HLOOKUP(P$1, m_preprocess!$1:$1048576, $D11, FALSE)), "", HLOOKUP(P$1,m_preprocess!$1:$1048576, $D11, FALSE))</f>
        <v/>
      </c>
      <c r="Q11" s="39">
        <f>IF(ISBLANK(HLOOKUP(Q$1, m_preprocess!$1:$1048576, $D11, FALSE)), "", HLOOKUP(Q$1,m_preprocess!$1:$1048576, $D11, FALSE))</f>
        <v>85.094117647058823</v>
      </c>
      <c r="R11" s="39">
        <f>IF(ISBLANK(HLOOKUP(R$1, m_preprocess!$1:$1048576, $D11, FALSE)), "", HLOOKUP(R$1,m_preprocess!$1:$1048576, $D11, FALSE))</f>
        <v>4480111660.4451818</v>
      </c>
      <c r="S11" s="39">
        <f>IF(ISBLANK(HLOOKUP(S$1, m_preprocess!$1:$1048576, $D11, FALSE)), "", HLOOKUP(S$1,m_preprocess!$1:$1048576, $D11, FALSE))</f>
        <v>966235003.45638061</v>
      </c>
      <c r="T11" s="39">
        <f>IF(ISBLANK(HLOOKUP(T$1, m_preprocess!$1:$1048576, $D11, FALSE)), "", HLOOKUP(T$1,m_preprocess!$1:$1048576, $D11, FALSE))</f>
        <v>2463788112.9411764</v>
      </c>
      <c r="U11" s="39" t="str">
        <f>IF(ISBLANK(HLOOKUP(U$1, m_preprocess!$1:$1048576, $D11, FALSE)), "", HLOOKUP(U$1,m_preprocess!$1:$1048576, $D11, FALSE))</f>
        <v/>
      </c>
      <c r="V11" s="39" t="str">
        <f>IF(ISBLANK(HLOOKUP(V$1, m_preprocess!$1:$1048576, $D11, FALSE)), "", HLOOKUP(V$1,m_preprocess!$1:$1048576, $D11, FALSE))</f>
        <v/>
      </c>
      <c r="W11" s="39" t="str">
        <f>IF(ISBLANK(HLOOKUP(W$1, m_preprocess!$1:$1048576, $D11, FALSE)), "", HLOOKUP(W$1,m_preprocess!$1:$1048576, $D11, FALSE))</f>
        <v/>
      </c>
      <c r="X11" s="39" t="str">
        <f>IF(ISBLANK(HLOOKUP(X$1, m_preprocess!$1:$1048576, $D11, FALSE)), "", HLOOKUP(X$1,m_preprocess!$1:$1048576, $D11, FALSE))</f>
        <v/>
      </c>
      <c r="Y11" s="39" t="str">
        <f>IF(ISBLANK(HLOOKUP(Y$1, m_preprocess!$1:$1048576, $D11, FALSE)), "", HLOOKUP(Y$1,m_preprocess!$1:$1048576, $D11, FALSE))</f>
        <v/>
      </c>
      <c r="Z11" s="39" t="str">
        <f>IF(ISBLANK(HLOOKUP(Z$1, m_preprocess!$1:$1048576, $D11, FALSE)), "", HLOOKUP(Z$1,m_preprocess!$1:$1048576, $D11, FALSE))</f>
        <v/>
      </c>
    </row>
    <row r="12" spans="1:26">
      <c r="A12" s="17">
        <v>34274</v>
      </c>
      <c r="B12">
        <v>1993</v>
      </c>
      <c r="C12">
        <v>11</v>
      </c>
      <c r="D12">
        <v>12</v>
      </c>
      <c r="E12" s="39" t="str">
        <f>IF(ISBLANK(HLOOKUP(E$1, m_preprocess!$1:$1048576, $D12, FALSE)), "", HLOOKUP(E$1,m_preprocess!$1:$1048576, $D12, FALSE))</f>
        <v/>
      </c>
      <c r="F12" s="39" t="str">
        <f>IF(ISBLANK(HLOOKUP(F$1, m_preprocess!$1:$1048576, $D12, FALSE)), "", HLOOKUP(F$1,m_preprocess!$1:$1048576, $D12, FALSE))</f>
        <v/>
      </c>
      <c r="G12" s="39">
        <f>IF(ISBLANK(HLOOKUP(G$1, m_preprocess!$1:$1048576, $D12, FALSE)), "", HLOOKUP(G$1,m_preprocess!$1:$1048576, $D12, FALSE))</f>
        <v>78.557842319736281</v>
      </c>
      <c r="H12" s="39" t="str">
        <f>IF(ISBLANK(HLOOKUP(H$1, m_preprocess!$1:$1048576, $D12, FALSE)), "", HLOOKUP(H$1,m_preprocess!$1:$1048576, $D12, FALSE))</f>
        <v/>
      </c>
      <c r="I12" s="39" t="str">
        <f>IF(ISBLANK(HLOOKUP(I$1, m_preprocess!$1:$1048576, $D12, FALSE)), "", HLOOKUP(I$1,m_preprocess!$1:$1048576, $D12, FALSE))</f>
        <v/>
      </c>
      <c r="J12" s="39" t="str">
        <f>IF(ISBLANK(HLOOKUP(J$1, m_preprocess!$1:$1048576, $D12, FALSE)), "", HLOOKUP(J$1,m_preprocess!$1:$1048576, $D12, FALSE))</f>
        <v/>
      </c>
      <c r="K12" s="39" t="str">
        <f>IF(ISBLANK(HLOOKUP(K$1, m_preprocess!$1:$1048576, $D12, FALSE)), "", HLOOKUP(K$1,m_preprocess!$1:$1048576, $D12, FALSE))</f>
        <v/>
      </c>
      <c r="L12" s="39" t="str">
        <f>IF(ISBLANK(HLOOKUP(L$1, m_preprocess!$1:$1048576, $D12, FALSE)), "", HLOOKUP(L$1,m_preprocess!$1:$1048576, $D12, FALSE))</f>
        <v/>
      </c>
      <c r="M12" s="39" t="str">
        <f>IF(ISBLANK(HLOOKUP(M$1, m_preprocess!$1:$1048576, $D12, FALSE)), "", HLOOKUP(M$1,m_preprocess!$1:$1048576, $D12, FALSE))</f>
        <v/>
      </c>
      <c r="N12" s="39" t="str">
        <f>IF(ISBLANK(HLOOKUP(N$1, m_preprocess!$1:$1048576, $D12, FALSE)), "", HLOOKUP(N$1,m_preprocess!$1:$1048576, $D12, FALSE))</f>
        <v/>
      </c>
      <c r="O12" s="39" t="str">
        <f>IF(ISBLANK(HLOOKUP(O$1, m_preprocess!$1:$1048576, $D12, FALSE)), "", HLOOKUP(O$1,m_preprocess!$1:$1048576, $D12, FALSE))</f>
        <v/>
      </c>
      <c r="P12" s="39" t="str">
        <f>IF(ISBLANK(HLOOKUP(P$1, m_preprocess!$1:$1048576, $D12, FALSE)), "", HLOOKUP(P$1,m_preprocess!$1:$1048576, $D12, FALSE))</f>
        <v/>
      </c>
      <c r="Q12" s="39">
        <f>IF(ISBLANK(HLOOKUP(Q$1, m_preprocess!$1:$1048576, $D12, FALSE)), "", HLOOKUP(Q$1,m_preprocess!$1:$1048576, $D12, FALSE))</f>
        <v>84.765764691858379</v>
      </c>
      <c r="R12" s="39">
        <f>IF(ISBLANK(HLOOKUP(R$1, m_preprocess!$1:$1048576, $D12, FALSE)), "", HLOOKUP(R$1,m_preprocess!$1:$1048576, $D12, FALSE))</f>
        <v>4459560420.4753199</v>
      </c>
      <c r="S12" s="39">
        <f>IF(ISBLANK(HLOOKUP(S$1, m_preprocess!$1:$1048576, $D12, FALSE)), "", HLOOKUP(S$1,m_preprocess!$1:$1048576, $D12, FALSE))</f>
        <v>935391127.83012247</v>
      </c>
      <c r="T12" s="39">
        <f>IF(ISBLANK(HLOOKUP(T$1, m_preprocess!$1:$1048576, $D12, FALSE)), "", HLOOKUP(T$1,m_preprocess!$1:$1048576, $D12, FALSE))</f>
        <v>2431274845.6311836</v>
      </c>
      <c r="U12" s="39" t="str">
        <f>IF(ISBLANK(HLOOKUP(U$1, m_preprocess!$1:$1048576, $D12, FALSE)), "", HLOOKUP(U$1,m_preprocess!$1:$1048576, $D12, FALSE))</f>
        <v/>
      </c>
      <c r="V12" s="39" t="str">
        <f>IF(ISBLANK(HLOOKUP(V$1, m_preprocess!$1:$1048576, $D12, FALSE)), "", HLOOKUP(V$1,m_preprocess!$1:$1048576, $D12, FALSE))</f>
        <v/>
      </c>
      <c r="W12" s="39" t="str">
        <f>IF(ISBLANK(HLOOKUP(W$1, m_preprocess!$1:$1048576, $D12, FALSE)), "", HLOOKUP(W$1,m_preprocess!$1:$1048576, $D12, FALSE))</f>
        <v/>
      </c>
      <c r="X12" s="39" t="str">
        <f>IF(ISBLANK(HLOOKUP(X$1, m_preprocess!$1:$1048576, $D12, FALSE)), "", HLOOKUP(X$1,m_preprocess!$1:$1048576, $D12, FALSE))</f>
        <v/>
      </c>
      <c r="Y12" s="39" t="str">
        <f>IF(ISBLANK(HLOOKUP(Y$1, m_preprocess!$1:$1048576, $D12, FALSE)), "", HLOOKUP(Y$1,m_preprocess!$1:$1048576, $D12, FALSE))</f>
        <v/>
      </c>
      <c r="Z12" s="39" t="str">
        <f>IF(ISBLANK(HLOOKUP(Z$1, m_preprocess!$1:$1048576, $D12, FALSE)), "", HLOOKUP(Z$1,m_preprocess!$1:$1048576, $D12, FALSE))</f>
        <v/>
      </c>
    </row>
    <row r="13" spans="1:26">
      <c r="A13" s="17">
        <v>34304</v>
      </c>
      <c r="B13">
        <v>1993</v>
      </c>
      <c r="C13">
        <v>12</v>
      </c>
      <c r="D13">
        <v>13</v>
      </c>
      <c r="E13" s="39" t="str">
        <f>IF(ISBLANK(HLOOKUP(E$1, m_preprocess!$1:$1048576, $D13, FALSE)), "", HLOOKUP(E$1,m_preprocess!$1:$1048576, $D13, FALSE))</f>
        <v/>
      </c>
      <c r="F13" s="39" t="str">
        <f>IF(ISBLANK(HLOOKUP(F$1, m_preprocess!$1:$1048576, $D13, FALSE)), "", HLOOKUP(F$1,m_preprocess!$1:$1048576, $D13, FALSE))</f>
        <v/>
      </c>
      <c r="G13" s="39">
        <f>IF(ISBLANK(HLOOKUP(G$1, m_preprocess!$1:$1048576, $D13, FALSE)), "", HLOOKUP(G$1,m_preprocess!$1:$1048576, $D13, FALSE))</f>
        <v>77.892725060115538</v>
      </c>
      <c r="H13" s="39" t="str">
        <f>IF(ISBLANK(HLOOKUP(H$1, m_preprocess!$1:$1048576, $D13, FALSE)), "", HLOOKUP(H$1,m_preprocess!$1:$1048576, $D13, FALSE))</f>
        <v/>
      </c>
      <c r="I13" s="39" t="str">
        <f>IF(ISBLANK(HLOOKUP(I$1, m_preprocess!$1:$1048576, $D13, FALSE)), "", HLOOKUP(I$1,m_preprocess!$1:$1048576, $D13, FALSE))</f>
        <v/>
      </c>
      <c r="J13" s="39" t="str">
        <f>IF(ISBLANK(HLOOKUP(J$1, m_preprocess!$1:$1048576, $D13, FALSE)), "", HLOOKUP(J$1,m_preprocess!$1:$1048576, $D13, FALSE))</f>
        <v/>
      </c>
      <c r="K13" s="39" t="str">
        <f>IF(ISBLANK(HLOOKUP(K$1, m_preprocess!$1:$1048576, $D13, FALSE)), "", HLOOKUP(K$1,m_preprocess!$1:$1048576, $D13, FALSE))</f>
        <v/>
      </c>
      <c r="L13" s="39" t="str">
        <f>IF(ISBLANK(HLOOKUP(L$1, m_preprocess!$1:$1048576, $D13, FALSE)), "", HLOOKUP(L$1,m_preprocess!$1:$1048576, $D13, FALSE))</f>
        <v/>
      </c>
      <c r="M13" s="39" t="str">
        <f>IF(ISBLANK(HLOOKUP(M$1, m_preprocess!$1:$1048576, $D13, FALSE)), "", HLOOKUP(M$1,m_preprocess!$1:$1048576, $D13, FALSE))</f>
        <v/>
      </c>
      <c r="N13" s="39" t="str">
        <f>IF(ISBLANK(HLOOKUP(N$1, m_preprocess!$1:$1048576, $D13, FALSE)), "", HLOOKUP(N$1,m_preprocess!$1:$1048576, $D13, FALSE))</f>
        <v/>
      </c>
      <c r="O13" s="39" t="str">
        <f>IF(ISBLANK(HLOOKUP(O$1, m_preprocess!$1:$1048576, $D13, FALSE)), "", HLOOKUP(O$1,m_preprocess!$1:$1048576, $D13, FALSE))</f>
        <v/>
      </c>
      <c r="P13" s="39" t="str">
        <f>IF(ISBLANK(HLOOKUP(P$1, m_preprocess!$1:$1048576, $D13, FALSE)), "", HLOOKUP(P$1,m_preprocess!$1:$1048576, $D13, FALSE))</f>
        <v/>
      </c>
      <c r="Q13" s="39">
        <f>IF(ISBLANK(HLOOKUP(Q$1, m_preprocess!$1:$1048576, $D13, FALSE)), "", HLOOKUP(Q$1,m_preprocess!$1:$1048576, $D13, FALSE))</f>
        <v>91.049892090897558</v>
      </c>
      <c r="R13" s="39">
        <f>IF(ISBLANK(HLOOKUP(R$1, m_preprocess!$1:$1048576, $D13, FALSE)), "", HLOOKUP(R$1,m_preprocess!$1:$1048576, $D13, FALSE))</f>
        <v>4754931217.2336864</v>
      </c>
      <c r="S13" s="39">
        <f>IF(ISBLANK(HLOOKUP(S$1, m_preprocess!$1:$1048576, $D13, FALSE)), "", HLOOKUP(S$1,m_preprocess!$1:$1048576, $D13, FALSE))</f>
        <v>1041510029.2805355</v>
      </c>
      <c r="T13" s="39">
        <f>IF(ISBLANK(HLOOKUP(T$1, m_preprocess!$1:$1048576, $D13, FALSE)), "", HLOOKUP(T$1,m_preprocess!$1:$1048576, $D13, FALSE))</f>
        <v>3244707452.0756636</v>
      </c>
      <c r="U13" s="39" t="str">
        <f>IF(ISBLANK(HLOOKUP(U$1, m_preprocess!$1:$1048576, $D13, FALSE)), "", HLOOKUP(U$1,m_preprocess!$1:$1048576, $D13, FALSE))</f>
        <v/>
      </c>
      <c r="V13" s="39" t="str">
        <f>IF(ISBLANK(HLOOKUP(V$1, m_preprocess!$1:$1048576, $D13, FALSE)), "", HLOOKUP(V$1,m_preprocess!$1:$1048576, $D13, FALSE))</f>
        <v/>
      </c>
      <c r="W13" s="39" t="str">
        <f>IF(ISBLANK(HLOOKUP(W$1, m_preprocess!$1:$1048576, $D13, FALSE)), "", HLOOKUP(W$1,m_preprocess!$1:$1048576, $D13, FALSE))</f>
        <v/>
      </c>
      <c r="X13" s="39" t="str">
        <f>IF(ISBLANK(HLOOKUP(X$1, m_preprocess!$1:$1048576, $D13, FALSE)), "", HLOOKUP(X$1,m_preprocess!$1:$1048576, $D13, FALSE))</f>
        <v/>
      </c>
      <c r="Y13" s="39" t="str">
        <f>IF(ISBLANK(HLOOKUP(Y$1, m_preprocess!$1:$1048576, $D13, FALSE)), "", HLOOKUP(Y$1,m_preprocess!$1:$1048576, $D13, FALSE))</f>
        <v/>
      </c>
      <c r="Z13" s="39" t="str">
        <f>IF(ISBLANK(HLOOKUP(Z$1, m_preprocess!$1:$1048576, $D13, FALSE)), "", HLOOKUP(Z$1,m_preprocess!$1:$1048576, $D13, FALSE))</f>
        <v/>
      </c>
    </row>
    <row r="14" spans="1:26">
      <c r="A14" s="17">
        <v>34335</v>
      </c>
      <c r="B14">
        <v>1994</v>
      </c>
      <c r="C14">
        <v>1</v>
      </c>
      <c r="D14">
        <v>14</v>
      </c>
      <c r="E14" s="39" t="str">
        <f>IF(ISBLANK(HLOOKUP(E$1, m_preprocess!$1:$1048576, $D14, FALSE)), "", HLOOKUP(E$1,m_preprocess!$1:$1048576, $D14, FALSE))</f>
        <v/>
      </c>
      <c r="F14" s="39" t="str">
        <f>IF(ISBLANK(HLOOKUP(F$1, m_preprocess!$1:$1048576, $D14, FALSE)), "", HLOOKUP(F$1,m_preprocess!$1:$1048576, $D14, FALSE))</f>
        <v/>
      </c>
      <c r="G14" s="39">
        <f>IF(ISBLANK(HLOOKUP(G$1, m_preprocess!$1:$1048576, $D14, FALSE)), "", HLOOKUP(G$1,m_preprocess!$1:$1048576, $D14, FALSE))</f>
        <v>76.304760580901828</v>
      </c>
      <c r="H14" s="39" t="str">
        <f>IF(ISBLANK(HLOOKUP(H$1, m_preprocess!$1:$1048576, $D14, FALSE)), "", HLOOKUP(H$1,m_preprocess!$1:$1048576, $D14, FALSE))</f>
        <v/>
      </c>
      <c r="I14" s="39" t="str">
        <f>IF(ISBLANK(HLOOKUP(I$1, m_preprocess!$1:$1048576, $D14, FALSE)), "", HLOOKUP(I$1,m_preprocess!$1:$1048576, $D14, FALSE))</f>
        <v/>
      </c>
      <c r="J14" s="39" t="str">
        <f>IF(ISBLANK(HLOOKUP(J$1, m_preprocess!$1:$1048576, $D14, FALSE)), "", HLOOKUP(J$1,m_preprocess!$1:$1048576, $D14, FALSE))</f>
        <v/>
      </c>
      <c r="K14" s="39" t="str">
        <f>IF(ISBLANK(HLOOKUP(K$1, m_preprocess!$1:$1048576, $D14, FALSE)), "", HLOOKUP(K$1,m_preprocess!$1:$1048576, $D14, FALSE))</f>
        <v/>
      </c>
      <c r="L14" s="39" t="str">
        <f>IF(ISBLANK(HLOOKUP(L$1, m_preprocess!$1:$1048576, $D14, FALSE)), "", HLOOKUP(L$1,m_preprocess!$1:$1048576, $D14, FALSE))</f>
        <v/>
      </c>
      <c r="M14" s="39" t="str">
        <f>IF(ISBLANK(HLOOKUP(M$1, m_preprocess!$1:$1048576, $D14, FALSE)), "", HLOOKUP(M$1,m_preprocess!$1:$1048576, $D14, FALSE))</f>
        <v/>
      </c>
      <c r="N14" s="39" t="str">
        <f>IF(ISBLANK(HLOOKUP(N$1, m_preprocess!$1:$1048576, $D14, FALSE)), "", HLOOKUP(N$1,m_preprocess!$1:$1048576, $D14, FALSE))</f>
        <v/>
      </c>
      <c r="O14" s="39" t="str">
        <f>IF(ISBLANK(HLOOKUP(O$1, m_preprocess!$1:$1048576, $D14, FALSE)), "", HLOOKUP(O$1,m_preprocess!$1:$1048576, $D14, FALSE))</f>
        <v/>
      </c>
      <c r="P14" s="39" t="str">
        <f>IF(ISBLANK(HLOOKUP(P$1, m_preprocess!$1:$1048576, $D14, FALSE)), "", HLOOKUP(P$1,m_preprocess!$1:$1048576, $D14, FALSE))</f>
        <v/>
      </c>
      <c r="Q14" s="39">
        <f>IF(ISBLANK(HLOOKUP(Q$1, m_preprocess!$1:$1048576, $D14, FALSE)), "", HLOOKUP(Q$1,m_preprocess!$1:$1048576, $D14, FALSE))</f>
        <v>89.337140019860968</v>
      </c>
      <c r="R14" s="39">
        <f>IF(ISBLANK(HLOOKUP(R$1, m_preprocess!$1:$1048576, $D14, FALSE)), "", HLOOKUP(R$1,m_preprocess!$1:$1048576, $D14, FALSE))</f>
        <v>3817128877.3099909</v>
      </c>
      <c r="S14" s="39">
        <f>IF(ISBLANK(HLOOKUP(S$1, m_preprocess!$1:$1048576, $D14, FALSE)), "", HLOOKUP(S$1,m_preprocess!$1:$1048576, $D14, FALSE))</f>
        <v>720573002.6399889</v>
      </c>
      <c r="T14" s="39">
        <f>IF(ISBLANK(HLOOKUP(T$1, m_preprocess!$1:$1048576, $D14, FALSE)), "", HLOOKUP(T$1,m_preprocess!$1:$1048576, $D14, FALSE))</f>
        <v>2195475708.7884808</v>
      </c>
      <c r="U14" s="39" t="str">
        <f>IF(ISBLANK(HLOOKUP(U$1, m_preprocess!$1:$1048576, $D14, FALSE)), "", HLOOKUP(U$1,m_preprocess!$1:$1048576, $D14, FALSE))</f>
        <v/>
      </c>
      <c r="V14" s="39" t="str">
        <f>IF(ISBLANK(HLOOKUP(V$1, m_preprocess!$1:$1048576, $D14, FALSE)), "", HLOOKUP(V$1,m_preprocess!$1:$1048576, $D14, FALSE))</f>
        <v/>
      </c>
      <c r="W14" s="39" t="str">
        <f>IF(ISBLANK(HLOOKUP(W$1, m_preprocess!$1:$1048576, $D14, FALSE)), "", HLOOKUP(W$1,m_preprocess!$1:$1048576, $D14, FALSE))</f>
        <v/>
      </c>
      <c r="X14" s="39" t="str">
        <f>IF(ISBLANK(HLOOKUP(X$1, m_preprocess!$1:$1048576, $D14, FALSE)), "", HLOOKUP(X$1,m_preprocess!$1:$1048576, $D14, FALSE))</f>
        <v/>
      </c>
      <c r="Y14" s="39" t="str">
        <f>IF(ISBLANK(HLOOKUP(Y$1, m_preprocess!$1:$1048576, $D14, FALSE)), "", HLOOKUP(Y$1,m_preprocess!$1:$1048576, $D14, FALSE))</f>
        <v/>
      </c>
      <c r="Z14" s="39" t="str">
        <f>IF(ISBLANK(HLOOKUP(Z$1, m_preprocess!$1:$1048576, $D14, FALSE)), "", HLOOKUP(Z$1,m_preprocess!$1:$1048576, $D14, FALSE))</f>
        <v/>
      </c>
    </row>
    <row r="15" spans="1:26">
      <c r="A15" s="17">
        <v>34366</v>
      </c>
      <c r="B15">
        <v>1994</v>
      </c>
      <c r="C15">
        <v>2</v>
      </c>
      <c r="D15">
        <v>15</v>
      </c>
      <c r="E15" s="39" t="str">
        <f>IF(ISBLANK(HLOOKUP(E$1, m_preprocess!$1:$1048576, $D15, FALSE)), "", HLOOKUP(E$1,m_preprocess!$1:$1048576, $D15, FALSE))</f>
        <v/>
      </c>
      <c r="F15" s="39" t="str">
        <f>IF(ISBLANK(HLOOKUP(F$1, m_preprocess!$1:$1048576, $D15, FALSE)), "", HLOOKUP(F$1,m_preprocess!$1:$1048576, $D15, FALSE))</f>
        <v/>
      </c>
      <c r="G15" s="39">
        <f>IF(ISBLANK(HLOOKUP(G$1, m_preprocess!$1:$1048576, $D15, FALSE)), "", HLOOKUP(G$1,m_preprocess!$1:$1048576, $D15, FALSE))</f>
        <v>77.39061773614327</v>
      </c>
      <c r="H15" s="39" t="str">
        <f>IF(ISBLANK(HLOOKUP(H$1, m_preprocess!$1:$1048576, $D15, FALSE)), "", HLOOKUP(H$1,m_preprocess!$1:$1048576, $D15, FALSE))</f>
        <v/>
      </c>
      <c r="I15" s="39" t="str">
        <f>IF(ISBLANK(HLOOKUP(I$1, m_preprocess!$1:$1048576, $D15, FALSE)), "", HLOOKUP(I$1,m_preprocess!$1:$1048576, $D15, FALSE))</f>
        <v/>
      </c>
      <c r="J15" s="39" t="str">
        <f>IF(ISBLANK(HLOOKUP(J$1, m_preprocess!$1:$1048576, $D15, FALSE)), "", HLOOKUP(J$1,m_preprocess!$1:$1048576, $D15, FALSE))</f>
        <v/>
      </c>
      <c r="K15" s="39" t="str">
        <f>IF(ISBLANK(HLOOKUP(K$1, m_preprocess!$1:$1048576, $D15, FALSE)), "", HLOOKUP(K$1,m_preprocess!$1:$1048576, $D15, FALSE))</f>
        <v/>
      </c>
      <c r="L15" s="39" t="str">
        <f>IF(ISBLANK(HLOOKUP(L$1, m_preprocess!$1:$1048576, $D15, FALSE)), "", HLOOKUP(L$1,m_preprocess!$1:$1048576, $D15, FALSE))</f>
        <v/>
      </c>
      <c r="M15" s="39" t="str">
        <f>IF(ISBLANK(HLOOKUP(M$1, m_preprocess!$1:$1048576, $D15, FALSE)), "", HLOOKUP(M$1,m_preprocess!$1:$1048576, $D15, FALSE))</f>
        <v/>
      </c>
      <c r="N15" s="39" t="str">
        <f>IF(ISBLANK(HLOOKUP(N$1, m_preprocess!$1:$1048576, $D15, FALSE)), "", HLOOKUP(N$1,m_preprocess!$1:$1048576, $D15, FALSE))</f>
        <v/>
      </c>
      <c r="O15" s="39" t="str">
        <f>IF(ISBLANK(HLOOKUP(O$1, m_preprocess!$1:$1048576, $D15, FALSE)), "", HLOOKUP(O$1,m_preprocess!$1:$1048576, $D15, FALSE))</f>
        <v/>
      </c>
      <c r="P15" s="39" t="str">
        <f>IF(ISBLANK(HLOOKUP(P$1, m_preprocess!$1:$1048576, $D15, FALSE)), "", HLOOKUP(P$1,m_preprocess!$1:$1048576, $D15, FALSE))</f>
        <v/>
      </c>
      <c r="Q15" s="39">
        <f>IF(ISBLANK(HLOOKUP(Q$1, m_preprocess!$1:$1048576, $D15, FALSE)), "", HLOOKUP(Q$1,m_preprocess!$1:$1048576, $D15, FALSE))</f>
        <v>91.695416461310998</v>
      </c>
      <c r="R15" s="39">
        <f>IF(ISBLANK(HLOOKUP(R$1, m_preprocess!$1:$1048576, $D15, FALSE)), "", HLOOKUP(R$1,m_preprocess!$1:$1048576, $D15, FALSE))</f>
        <v>3733255682.6122007</v>
      </c>
      <c r="S15" s="39">
        <f>IF(ISBLANK(HLOOKUP(S$1, m_preprocess!$1:$1048576, $D15, FALSE)), "", HLOOKUP(S$1,m_preprocess!$1:$1048576, $D15, FALSE))</f>
        <v>780281315.50658417</v>
      </c>
      <c r="T15" s="39">
        <f>IF(ISBLANK(HLOOKUP(T$1, m_preprocess!$1:$1048576, $D15, FALSE)), "", HLOOKUP(T$1,m_preprocess!$1:$1048576, $D15, FALSE))</f>
        <v>2501356547.5603747</v>
      </c>
      <c r="U15" s="39" t="str">
        <f>IF(ISBLANK(HLOOKUP(U$1, m_preprocess!$1:$1048576, $D15, FALSE)), "", HLOOKUP(U$1,m_preprocess!$1:$1048576, $D15, FALSE))</f>
        <v/>
      </c>
      <c r="V15" s="39" t="str">
        <f>IF(ISBLANK(HLOOKUP(V$1, m_preprocess!$1:$1048576, $D15, FALSE)), "", HLOOKUP(V$1,m_preprocess!$1:$1048576, $D15, FALSE))</f>
        <v/>
      </c>
      <c r="W15" s="39" t="str">
        <f>IF(ISBLANK(HLOOKUP(W$1, m_preprocess!$1:$1048576, $D15, FALSE)), "", HLOOKUP(W$1,m_preprocess!$1:$1048576, $D15, FALSE))</f>
        <v/>
      </c>
      <c r="X15" s="39" t="str">
        <f>IF(ISBLANK(HLOOKUP(X$1, m_preprocess!$1:$1048576, $D15, FALSE)), "", HLOOKUP(X$1,m_preprocess!$1:$1048576, $D15, FALSE))</f>
        <v/>
      </c>
      <c r="Y15" s="39" t="str">
        <f>IF(ISBLANK(HLOOKUP(Y$1, m_preprocess!$1:$1048576, $D15, FALSE)), "", HLOOKUP(Y$1,m_preprocess!$1:$1048576, $D15, FALSE))</f>
        <v/>
      </c>
      <c r="Z15" s="39" t="str">
        <f>IF(ISBLANK(HLOOKUP(Z$1, m_preprocess!$1:$1048576, $D15, FALSE)), "", HLOOKUP(Z$1,m_preprocess!$1:$1048576, $D15, FALSE))</f>
        <v/>
      </c>
    </row>
    <row r="16" spans="1:26">
      <c r="A16" s="17">
        <v>34394</v>
      </c>
      <c r="B16">
        <v>1994</v>
      </c>
      <c r="C16">
        <v>3</v>
      </c>
      <c r="D16">
        <v>16</v>
      </c>
      <c r="E16" s="39" t="str">
        <f>IF(ISBLANK(HLOOKUP(E$1, m_preprocess!$1:$1048576, $D16, FALSE)), "", HLOOKUP(E$1,m_preprocess!$1:$1048576, $D16, FALSE))</f>
        <v/>
      </c>
      <c r="F16" s="39" t="str">
        <f>IF(ISBLANK(HLOOKUP(F$1, m_preprocess!$1:$1048576, $D16, FALSE)), "", HLOOKUP(F$1,m_preprocess!$1:$1048576, $D16, FALSE))</f>
        <v/>
      </c>
      <c r="G16" s="39">
        <f>IF(ISBLANK(HLOOKUP(G$1, m_preprocess!$1:$1048576, $D16, FALSE)), "", HLOOKUP(G$1,m_preprocess!$1:$1048576, $D16, FALSE))</f>
        <v>76.521325973675076</v>
      </c>
      <c r="H16" s="39" t="str">
        <f>IF(ISBLANK(HLOOKUP(H$1, m_preprocess!$1:$1048576, $D16, FALSE)), "", HLOOKUP(H$1,m_preprocess!$1:$1048576, $D16, FALSE))</f>
        <v/>
      </c>
      <c r="I16" s="39" t="str">
        <f>IF(ISBLANK(HLOOKUP(I$1, m_preprocess!$1:$1048576, $D16, FALSE)), "", HLOOKUP(I$1,m_preprocess!$1:$1048576, $D16, FALSE))</f>
        <v/>
      </c>
      <c r="J16" s="39" t="str">
        <f>IF(ISBLANK(HLOOKUP(J$1, m_preprocess!$1:$1048576, $D16, FALSE)), "", HLOOKUP(J$1,m_preprocess!$1:$1048576, $D16, FALSE))</f>
        <v/>
      </c>
      <c r="K16" s="39" t="str">
        <f>IF(ISBLANK(HLOOKUP(K$1, m_preprocess!$1:$1048576, $D16, FALSE)), "", HLOOKUP(K$1,m_preprocess!$1:$1048576, $D16, FALSE))</f>
        <v/>
      </c>
      <c r="L16" s="39" t="str">
        <f>IF(ISBLANK(HLOOKUP(L$1, m_preprocess!$1:$1048576, $D16, FALSE)), "", HLOOKUP(L$1,m_preprocess!$1:$1048576, $D16, FALSE))</f>
        <v/>
      </c>
      <c r="M16" s="39" t="str">
        <f>IF(ISBLANK(HLOOKUP(M$1, m_preprocess!$1:$1048576, $D16, FALSE)), "", HLOOKUP(M$1,m_preprocess!$1:$1048576, $D16, FALSE))</f>
        <v/>
      </c>
      <c r="N16" s="39" t="str">
        <f>IF(ISBLANK(HLOOKUP(N$1, m_preprocess!$1:$1048576, $D16, FALSE)), "", HLOOKUP(N$1,m_preprocess!$1:$1048576, $D16, FALSE))</f>
        <v/>
      </c>
      <c r="O16" s="39" t="str">
        <f>IF(ISBLANK(HLOOKUP(O$1, m_preprocess!$1:$1048576, $D16, FALSE)), "", HLOOKUP(O$1,m_preprocess!$1:$1048576, $D16, FALSE))</f>
        <v/>
      </c>
      <c r="P16" s="39" t="str">
        <f>IF(ISBLANK(HLOOKUP(P$1, m_preprocess!$1:$1048576, $D16, FALSE)), "", HLOOKUP(P$1,m_preprocess!$1:$1048576, $D16, FALSE))</f>
        <v/>
      </c>
      <c r="Q16" s="39">
        <f>IF(ISBLANK(HLOOKUP(Q$1, m_preprocess!$1:$1048576, $D16, FALSE)), "", HLOOKUP(Q$1,m_preprocess!$1:$1048576, $D16, FALSE))</f>
        <v>89.317397732873332</v>
      </c>
      <c r="R16" s="39">
        <f>IF(ISBLANK(HLOOKUP(R$1, m_preprocess!$1:$1048576, $D16, FALSE)), "", HLOOKUP(R$1,m_preprocess!$1:$1048576, $D16, FALSE))</f>
        <v>4621867234.1012564</v>
      </c>
      <c r="S16" s="39">
        <f>IF(ISBLANK(HLOOKUP(S$1, m_preprocess!$1:$1048576, $D16, FALSE)), "", HLOOKUP(S$1,m_preprocess!$1:$1048576, $D16, FALSE))</f>
        <v>946260480.06621623</v>
      </c>
      <c r="T16" s="39">
        <f>IF(ISBLANK(HLOOKUP(T$1, m_preprocess!$1:$1048576, $D16, FALSE)), "", HLOOKUP(T$1,m_preprocess!$1:$1048576, $D16, FALSE))</f>
        <v>2770992472.8930511</v>
      </c>
      <c r="U16" s="39" t="str">
        <f>IF(ISBLANK(HLOOKUP(U$1, m_preprocess!$1:$1048576, $D16, FALSE)), "", HLOOKUP(U$1,m_preprocess!$1:$1048576, $D16, FALSE))</f>
        <v/>
      </c>
      <c r="V16" s="39" t="str">
        <f>IF(ISBLANK(HLOOKUP(V$1, m_preprocess!$1:$1048576, $D16, FALSE)), "", HLOOKUP(V$1,m_preprocess!$1:$1048576, $D16, FALSE))</f>
        <v/>
      </c>
      <c r="W16" s="39" t="str">
        <f>IF(ISBLANK(HLOOKUP(W$1, m_preprocess!$1:$1048576, $D16, FALSE)), "", HLOOKUP(W$1,m_preprocess!$1:$1048576, $D16, FALSE))</f>
        <v/>
      </c>
      <c r="X16" s="39" t="str">
        <f>IF(ISBLANK(HLOOKUP(X$1, m_preprocess!$1:$1048576, $D16, FALSE)), "", HLOOKUP(X$1,m_preprocess!$1:$1048576, $D16, FALSE))</f>
        <v/>
      </c>
      <c r="Y16" s="39" t="str">
        <f>IF(ISBLANK(HLOOKUP(Y$1, m_preprocess!$1:$1048576, $D16, FALSE)), "", HLOOKUP(Y$1,m_preprocess!$1:$1048576, $D16, FALSE))</f>
        <v/>
      </c>
      <c r="Z16" s="39" t="str">
        <f>IF(ISBLANK(HLOOKUP(Z$1, m_preprocess!$1:$1048576, $D16, FALSE)), "", HLOOKUP(Z$1,m_preprocess!$1:$1048576, $D16, FALSE))</f>
        <v/>
      </c>
    </row>
    <row r="17" spans="1:26">
      <c r="A17" s="17">
        <v>34425</v>
      </c>
      <c r="B17">
        <v>1994</v>
      </c>
      <c r="C17">
        <v>4</v>
      </c>
      <c r="D17">
        <v>17</v>
      </c>
      <c r="E17" s="39" t="str">
        <f>IF(ISBLANK(HLOOKUP(E$1, m_preprocess!$1:$1048576, $D17, FALSE)), "", HLOOKUP(E$1,m_preprocess!$1:$1048576, $D17, FALSE))</f>
        <v/>
      </c>
      <c r="F17" s="39" t="str">
        <f>IF(ISBLANK(HLOOKUP(F$1, m_preprocess!$1:$1048576, $D17, FALSE)), "", HLOOKUP(F$1,m_preprocess!$1:$1048576, $D17, FALSE))</f>
        <v/>
      </c>
      <c r="G17" s="39">
        <f>IF(ISBLANK(HLOOKUP(G$1, m_preprocess!$1:$1048576, $D17, FALSE)), "", HLOOKUP(G$1,m_preprocess!$1:$1048576, $D17, FALSE))</f>
        <v>77.683389999666062</v>
      </c>
      <c r="H17" s="39" t="str">
        <f>IF(ISBLANK(HLOOKUP(H$1, m_preprocess!$1:$1048576, $D17, FALSE)), "", HLOOKUP(H$1,m_preprocess!$1:$1048576, $D17, FALSE))</f>
        <v/>
      </c>
      <c r="I17" s="39" t="str">
        <f>IF(ISBLANK(HLOOKUP(I$1, m_preprocess!$1:$1048576, $D17, FALSE)), "", HLOOKUP(I$1,m_preprocess!$1:$1048576, $D17, FALSE))</f>
        <v/>
      </c>
      <c r="J17" s="39" t="str">
        <f>IF(ISBLANK(HLOOKUP(J$1, m_preprocess!$1:$1048576, $D17, FALSE)), "", HLOOKUP(J$1,m_preprocess!$1:$1048576, $D17, FALSE))</f>
        <v/>
      </c>
      <c r="K17" s="39" t="str">
        <f>IF(ISBLANK(HLOOKUP(K$1, m_preprocess!$1:$1048576, $D17, FALSE)), "", HLOOKUP(K$1,m_preprocess!$1:$1048576, $D17, FALSE))</f>
        <v/>
      </c>
      <c r="L17" s="39" t="str">
        <f>IF(ISBLANK(HLOOKUP(L$1, m_preprocess!$1:$1048576, $D17, FALSE)), "", HLOOKUP(L$1,m_preprocess!$1:$1048576, $D17, FALSE))</f>
        <v/>
      </c>
      <c r="M17" s="39" t="str">
        <f>IF(ISBLANK(HLOOKUP(M$1, m_preprocess!$1:$1048576, $D17, FALSE)), "", HLOOKUP(M$1,m_preprocess!$1:$1048576, $D17, FALSE))</f>
        <v/>
      </c>
      <c r="N17" s="39" t="str">
        <f>IF(ISBLANK(HLOOKUP(N$1, m_preprocess!$1:$1048576, $D17, FALSE)), "", HLOOKUP(N$1,m_preprocess!$1:$1048576, $D17, FALSE))</f>
        <v/>
      </c>
      <c r="O17" s="39" t="str">
        <f>IF(ISBLANK(HLOOKUP(O$1, m_preprocess!$1:$1048576, $D17, FALSE)), "", HLOOKUP(O$1,m_preprocess!$1:$1048576, $D17, FALSE))</f>
        <v/>
      </c>
      <c r="P17" s="39" t="str">
        <f>IF(ISBLANK(HLOOKUP(P$1, m_preprocess!$1:$1048576, $D17, FALSE)), "", HLOOKUP(P$1,m_preprocess!$1:$1048576, $D17, FALSE))</f>
        <v/>
      </c>
      <c r="Q17" s="39">
        <f>IF(ISBLANK(HLOOKUP(Q$1, m_preprocess!$1:$1048576, $D17, FALSE)), "", HLOOKUP(Q$1,m_preprocess!$1:$1048576, $D17, FALSE))</f>
        <v>89.36662606577346</v>
      </c>
      <c r="R17" s="39">
        <f>IF(ISBLANK(HLOOKUP(R$1, m_preprocess!$1:$1048576, $D17, FALSE)), "", HLOOKUP(R$1,m_preprocess!$1:$1048576, $D17, FALSE))</f>
        <v>4954125341.4201994</v>
      </c>
      <c r="S17" s="39">
        <f>IF(ISBLANK(HLOOKUP(S$1, m_preprocess!$1:$1048576, $D17, FALSE)), "", HLOOKUP(S$1,m_preprocess!$1:$1048576, $D17, FALSE))</f>
        <v>1288389724.6831129</v>
      </c>
      <c r="T17" s="39">
        <f>IF(ISBLANK(HLOOKUP(T$1, m_preprocess!$1:$1048576, $D17, FALSE)), "", HLOOKUP(T$1,m_preprocess!$1:$1048576, $D17, FALSE))</f>
        <v>2621171138.8550549</v>
      </c>
      <c r="U17" s="39" t="str">
        <f>IF(ISBLANK(HLOOKUP(U$1, m_preprocess!$1:$1048576, $D17, FALSE)), "", HLOOKUP(U$1,m_preprocess!$1:$1048576, $D17, FALSE))</f>
        <v/>
      </c>
      <c r="V17" s="39" t="str">
        <f>IF(ISBLANK(HLOOKUP(V$1, m_preprocess!$1:$1048576, $D17, FALSE)), "", HLOOKUP(V$1,m_preprocess!$1:$1048576, $D17, FALSE))</f>
        <v/>
      </c>
      <c r="W17" s="39" t="str">
        <f>IF(ISBLANK(HLOOKUP(W$1, m_preprocess!$1:$1048576, $D17, FALSE)), "", HLOOKUP(W$1,m_preprocess!$1:$1048576, $D17, FALSE))</f>
        <v/>
      </c>
      <c r="X17" s="39" t="str">
        <f>IF(ISBLANK(HLOOKUP(X$1, m_preprocess!$1:$1048576, $D17, FALSE)), "", HLOOKUP(X$1,m_preprocess!$1:$1048576, $D17, FALSE))</f>
        <v/>
      </c>
      <c r="Y17" s="39" t="str">
        <f>IF(ISBLANK(HLOOKUP(Y$1, m_preprocess!$1:$1048576, $D17, FALSE)), "", HLOOKUP(Y$1,m_preprocess!$1:$1048576, $D17, FALSE))</f>
        <v/>
      </c>
      <c r="Z17" s="39" t="str">
        <f>IF(ISBLANK(HLOOKUP(Z$1, m_preprocess!$1:$1048576, $D17, FALSE)), "", HLOOKUP(Z$1,m_preprocess!$1:$1048576, $D17, FALSE))</f>
        <v/>
      </c>
    </row>
    <row r="18" spans="1:26">
      <c r="A18" s="17">
        <v>34455</v>
      </c>
      <c r="B18">
        <v>1994</v>
      </c>
      <c r="C18">
        <v>5</v>
      </c>
      <c r="D18">
        <v>18</v>
      </c>
      <c r="E18" s="39" t="str">
        <f>IF(ISBLANK(HLOOKUP(E$1, m_preprocess!$1:$1048576, $D18, FALSE)), "", HLOOKUP(E$1,m_preprocess!$1:$1048576, $D18, FALSE))</f>
        <v/>
      </c>
      <c r="F18" s="39" t="str">
        <f>IF(ISBLANK(HLOOKUP(F$1, m_preprocess!$1:$1048576, $D18, FALSE)), "", HLOOKUP(F$1,m_preprocess!$1:$1048576, $D18, FALSE))</f>
        <v/>
      </c>
      <c r="G18" s="39">
        <f>IF(ISBLANK(HLOOKUP(G$1, m_preprocess!$1:$1048576, $D18, FALSE)), "", HLOOKUP(G$1,m_preprocess!$1:$1048576, $D18, FALSE))</f>
        <v>77.853748881094674</v>
      </c>
      <c r="H18" s="39" t="str">
        <f>IF(ISBLANK(HLOOKUP(H$1, m_preprocess!$1:$1048576, $D18, FALSE)), "", HLOOKUP(H$1,m_preprocess!$1:$1048576, $D18, FALSE))</f>
        <v/>
      </c>
      <c r="I18" s="39" t="str">
        <f>IF(ISBLANK(HLOOKUP(I$1, m_preprocess!$1:$1048576, $D18, FALSE)), "", HLOOKUP(I$1,m_preprocess!$1:$1048576, $D18, FALSE))</f>
        <v/>
      </c>
      <c r="J18" s="39" t="str">
        <f>IF(ISBLANK(HLOOKUP(J$1, m_preprocess!$1:$1048576, $D18, FALSE)), "", HLOOKUP(J$1,m_preprocess!$1:$1048576, $D18, FALSE))</f>
        <v/>
      </c>
      <c r="K18" s="39" t="str">
        <f>IF(ISBLANK(HLOOKUP(K$1, m_preprocess!$1:$1048576, $D18, FALSE)), "", HLOOKUP(K$1,m_preprocess!$1:$1048576, $D18, FALSE))</f>
        <v/>
      </c>
      <c r="L18" s="39" t="str">
        <f>IF(ISBLANK(HLOOKUP(L$1, m_preprocess!$1:$1048576, $D18, FALSE)), "", HLOOKUP(L$1,m_preprocess!$1:$1048576, $D18, FALSE))</f>
        <v/>
      </c>
      <c r="M18" s="39" t="str">
        <f>IF(ISBLANK(HLOOKUP(M$1, m_preprocess!$1:$1048576, $D18, FALSE)), "", HLOOKUP(M$1,m_preprocess!$1:$1048576, $D18, FALSE))</f>
        <v/>
      </c>
      <c r="N18" s="39" t="str">
        <f>IF(ISBLANK(HLOOKUP(N$1, m_preprocess!$1:$1048576, $D18, FALSE)), "", HLOOKUP(N$1,m_preprocess!$1:$1048576, $D18, FALSE))</f>
        <v/>
      </c>
      <c r="O18" s="39" t="str">
        <f>IF(ISBLANK(HLOOKUP(O$1, m_preprocess!$1:$1048576, $D18, FALSE)), "", HLOOKUP(O$1,m_preprocess!$1:$1048576, $D18, FALSE))</f>
        <v/>
      </c>
      <c r="P18" s="39" t="str">
        <f>IF(ISBLANK(HLOOKUP(P$1, m_preprocess!$1:$1048576, $D18, FALSE)), "", HLOOKUP(P$1,m_preprocess!$1:$1048576, $D18, FALSE))</f>
        <v/>
      </c>
      <c r="Q18" s="39">
        <f>IF(ISBLANK(HLOOKUP(Q$1, m_preprocess!$1:$1048576, $D18, FALSE)), "", HLOOKUP(Q$1,m_preprocess!$1:$1048576, $D18, FALSE))</f>
        <v>88.21007502679528</v>
      </c>
      <c r="R18" s="39">
        <f>IF(ISBLANK(HLOOKUP(R$1, m_preprocess!$1:$1048576, $D18, FALSE)), "", HLOOKUP(R$1,m_preprocess!$1:$1048576, $D18, FALSE))</f>
        <v>5214067726.4749565</v>
      </c>
      <c r="S18" s="39">
        <f>IF(ISBLANK(HLOOKUP(S$1, m_preprocess!$1:$1048576, $D18, FALSE)), "", HLOOKUP(S$1,m_preprocess!$1:$1048576, $D18, FALSE))</f>
        <v>1451209766.4371543</v>
      </c>
      <c r="T18" s="39">
        <f>IF(ISBLANK(HLOOKUP(T$1, m_preprocess!$1:$1048576, $D18, FALSE)), "", HLOOKUP(T$1,m_preprocess!$1:$1048576, $D18, FALSE))</f>
        <v>3125940445.3971658</v>
      </c>
      <c r="U18" s="39" t="str">
        <f>IF(ISBLANK(HLOOKUP(U$1, m_preprocess!$1:$1048576, $D18, FALSE)), "", HLOOKUP(U$1,m_preprocess!$1:$1048576, $D18, FALSE))</f>
        <v/>
      </c>
      <c r="V18" s="39" t="str">
        <f>IF(ISBLANK(HLOOKUP(V$1, m_preprocess!$1:$1048576, $D18, FALSE)), "", HLOOKUP(V$1,m_preprocess!$1:$1048576, $D18, FALSE))</f>
        <v/>
      </c>
      <c r="W18" s="39" t="str">
        <f>IF(ISBLANK(HLOOKUP(W$1, m_preprocess!$1:$1048576, $D18, FALSE)), "", HLOOKUP(W$1,m_preprocess!$1:$1048576, $D18, FALSE))</f>
        <v/>
      </c>
      <c r="X18" s="39" t="str">
        <f>IF(ISBLANK(HLOOKUP(X$1, m_preprocess!$1:$1048576, $D18, FALSE)), "", HLOOKUP(X$1,m_preprocess!$1:$1048576, $D18, FALSE))</f>
        <v/>
      </c>
      <c r="Y18" s="39" t="str">
        <f>IF(ISBLANK(HLOOKUP(Y$1, m_preprocess!$1:$1048576, $D18, FALSE)), "", HLOOKUP(Y$1,m_preprocess!$1:$1048576, $D18, FALSE))</f>
        <v/>
      </c>
      <c r="Z18" s="39" t="str">
        <f>IF(ISBLANK(HLOOKUP(Z$1, m_preprocess!$1:$1048576, $D18, FALSE)), "", HLOOKUP(Z$1,m_preprocess!$1:$1048576, $D18, FALSE))</f>
        <v/>
      </c>
    </row>
    <row r="19" spans="1:26">
      <c r="A19" s="17">
        <v>34486</v>
      </c>
      <c r="B19">
        <v>1994</v>
      </c>
      <c r="C19">
        <v>6</v>
      </c>
      <c r="D19">
        <v>19</v>
      </c>
      <c r="E19" s="39" t="str">
        <f>IF(ISBLANK(HLOOKUP(E$1, m_preprocess!$1:$1048576, $D19, FALSE)), "", HLOOKUP(E$1,m_preprocess!$1:$1048576, $D19, FALSE))</f>
        <v/>
      </c>
      <c r="F19" s="39" t="str">
        <f>IF(ISBLANK(HLOOKUP(F$1, m_preprocess!$1:$1048576, $D19, FALSE)), "", HLOOKUP(F$1,m_preprocess!$1:$1048576, $D19, FALSE))</f>
        <v/>
      </c>
      <c r="G19" s="39">
        <f>IF(ISBLANK(HLOOKUP(G$1, m_preprocess!$1:$1048576, $D19, FALSE)), "", HLOOKUP(G$1,m_preprocess!$1:$1048576, $D19, FALSE))</f>
        <v>77.152819387622301</v>
      </c>
      <c r="H19" s="39" t="str">
        <f>IF(ISBLANK(HLOOKUP(H$1, m_preprocess!$1:$1048576, $D19, FALSE)), "", HLOOKUP(H$1,m_preprocess!$1:$1048576, $D19, FALSE))</f>
        <v/>
      </c>
      <c r="I19" s="39" t="str">
        <f>IF(ISBLANK(HLOOKUP(I$1, m_preprocess!$1:$1048576, $D19, FALSE)), "", HLOOKUP(I$1,m_preprocess!$1:$1048576, $D19, FALSE))</f>
        <v/>
      </c>
      <c r="J19" s="39" t="str">
        <f>IF(ISBLANK(HLOOKUP(J$1, m_preprocess!$1:$1048576, $D19, FALSE)), "", HLOOKUP(J$1,m_preprocess!$1:$1048576, $D19, FALSE))</f>
        <v/>
      </c>
      <c r="K19" s="39" t="str">
        <f>IF(ISBLANK(HLOOKUP(K$1, m_preprocess!$1:$1048576, $D19, FALSE)), "", HLOOKUP(K$1,m_preprocess!$1:$1048576, $D19, FALSE))</f>
        <v/>
      </c>
      <c r="L19" s="39" t="str">
        <f>IF(ISBLANK(HLOOKUP(L$1, m_preprocess!$1:$1048576, $D19, FALSE)), "", HLOOKUP(L$1,m_preprocess!$1:$1048576, $D19, FALSE))</f>
        <v/>
      </c>
      <c r="M19" s="39" t="str">
        <f>IF(ISBLANK(HLOOKUP(M$1, m_preprocess!$1:$1048576, $D19, FALSE)), "", HLOOKUP(M$1,m_preprocess!$1:$1048576, $D19, FALSE))</f>
        <v/>
      </c>
      <c r="N19" s="39" t="str">
        <f>IF(ISBLANK(HLOOKUP(N$1, m_preprocess!$1:$1048576, $D19, FALSE)), "", HLOOKUP(N$1,m_preprocess!$1:$1048576, $D19, FALSE))</f>
        <v/>
      </c>
      <c r="O19" s="39" t="str">
        <f>IF(ISBLANK(HLOOKUP(O$1, m_preprocess!$1:$1048576, $D19, FALSE)), "", HLOOKUP(O$1,m_preprocess!$1:$1048576, $D19, FALSE))</f>
        <v/>
      </c>
      <c r="P19" s="39" t="str">
        <f>IF(ISBLANK(HLOOKUP(P$1, m_preprocess!$1:$1048576, $D19, FALSE)), "", HLOOKUP(P$1,m_preprocess!$1:$1048576, $D19, FALSE))</f>
        <v/>
      </c>
      <c r="Q19" s="39">
        <f>IF(ISBLANK(HLOOKUP(Q$1, m_preprocess!$1:$1048576, $D19, FALSE)), "", HLOOKUP(Q$1,m_preprocess!$1:$1048576, $D19, FALSE))</f>
        <v>91.122811313823917</v>
      </c>
      <c r="R19" s="39">
        <f>IF(ISBLANK(HLOOKUP(R$1, m_preprocess!$1:$1048576, $D19, FALSE)), "", HLOOKUP(R$1,m_preprocess!$1:$1048576, $D19, FALSE))</f>
        <v>5009278151.034668</v>
      </c>
      <c r="S19" s="39">
        <f>IF(ISBLANK(HLOOKUP(S$1, m_preprocess!$1:$1048576, $D19, FALSE)), "", HLOOKUP(S$1,m_preprocess!$1:$1048576, $D19, FALSE))</f>
        <v>1368576835.5280838</v>
      </c>
      <c r="T19" s="39">
        <f>IF(ISBLANK(HLOOKUP(T$1, m_preprocess!$1:$1048576, $D19, FALSE)), "", HLOOKUP(T$1,m_preprocess!$1:$1048576, $D19, FALSE))</f>
        <v>3059516522.5909147</v>
      </c>
      <c r="U19" s="39" t="str">
        <f>IF(ISBLANK(HLOOKUP(U$1, m_preprocess!$1:$1048576, $D19, FALSE)), "", HLOOKUP(U$1,m_preprocess!$1:$1048576, $D19, FALSE))</f>
        <v/>
      </c>
      <c r="V19" s="39" t="str">
        <f>IF(ISBLANK(HLOOKUP(V$1, m_preprocess!$1:$1048576, $D19, FALSE)), "", HLOOKUP(V$1,m_preprocess!$1:$1048576, $D19, FALSE))</f>
        <v/>
      </c>
      <c r="W19" s="39" t="str">
        <f>IF(ISBLANK(HLOOKUP(W$1, m_preprocess!$1:$1048576, $D19, FALSE)), "", HLOOKUP(W$1,m_preprocess!$1:$1048576, $D19, FALSE))</f>
        <v/>
      </c>
      <c r="X19" s="39" t="str">
        <f>IF(ISBLANK(HLOOKUP(X$1, m_preprocess!$1:$1048576, $D19, FALSE)), "", HLOOKUP(X$1,m_preprocess!$1:$1048576, $D19, FALSE))</f>
        <v/>
      </c>
      <c r="Y19" s="39" t="str">
        <f>IF(ISBLANK(HLOOKUP(Y$1, m_preprocess!$1:$1048576, $D19, FALSE)), "", HLOOKUP(Y$1,m_preprocess!$1:$1048576, $D19, FALSE))</f>
        <v/>
      </c>
      <c r="Z19" s="39" t="str">
        <f>IF(ISBLANK(HLOOKUP(Z$1, m_preprocess!$1:$1048576, $D19, FALSE)), "", HLOOKUP(Z$1,m_preprocess!$1:$1048576, $D19, FALSE))</f>
        <v/>
      </c>
    </row>
    <row r="20" spans="1:26">
      <c r="A20" s="17">
        <v>34516</v>
      </c>
      <c r="B20">
        <v>1994</v>
      </c>
      <c r="C20">
        <v>7</v>
      </c>
      <c r="D20">
        <v>20</v>
      </c>
      <c r="E20" s="39" t="str">
        <f>IF(ISBLANK(HLOOKUP(E$1, m_preprocess!$1:$1048576, $D20, FALSE)), "", HLOOKUP(E$1,m_preprocess!$1:$1048576, $D20, FALSE))</f>
        <v/>
      </c>
      <c r="F20" s="39" t="str">
        <f>IF(ISBLANK(HLOOKUP(F$1, m_preprocess!$1:$1048576, $D20, FALSE)), "", HLOOKUP(F$1,m_preprocess!$1:$1048576, $D20, FALSE))</f>
        <v/>
      </c>
      <c r="G20" s="39">
        <f>IF(ISBLANK(HLOOKUP(G$1, m_preprocess!$1:$1048576, $D20, FALSE)), "", HLOOKUP(G$1,m_preprocess!$1:$1048576, $D20, FALSE))</f>
        <v>82.043844599758742</v>
      </c>
      <c r="H20" s="39" t="str">
        <f>IF(ISBLANK(HLOOKUP(H$1, m_preprocess!$1:$1048576, $D20, FALSE)), "", HLOOKUP(H$1,m_preprocess!$1:$1048576, $D20, FALSE))</f>
        <v/>
      </c>
      <c r="I20" s="39" t="str">
        <f>IF(ISBLANK(HLOOKUP(I$1, m_preprocess!$1:$1048576, $D20, FALSE)), "", HLOOKUP(I$1,m_preprocess!$1:$1048576, $D20, FALSE))</f>
        <v/>
      </c>
      <c r="J20" s="39" t="str">
        <f>IF(ISBLANK(HLOOKUP(J$1, m_preprocess!$1:$1048576, $D20, FALSE)), "", HLOOKUP(J$1,m_preprocess!$1:$1048576, $D20, FALSE))</f>
        <v/>
      </c>
      <c r="K20" s="39" t="str">
        <f>IF(ISBLANK(HLOOKUP(K$1, m_preprocess!$1:$1048576, $D20, FALSE)), "", HLOOKUP(K$1,m_preprocess!$1:$1048576, $D20, FALSE))</f>
        <v/>
      </c>
      <c r="L20" s="39" t="str">
        <f>IF(ISBLANK(HLOOKUP(L$1, m_preprocess!$1:$1048576, $D20, FALSE)), "", HLOOKUP(L$1,m_preprocess!$1:$1048576, $D20, FALSE))</f>
        <v/>
      </c>
      <c r="M20" s="39" t="str">
        <f>IF(ISBLANK(HLOOKUP(M$1, m_preprocess!$1:$1048576, $D20, FALSE)), "", HLOOKUP(M$1,m_preprocess!$1:$1048576, $D20, FALSE))</f>
        <v/>
      </c>
      <c r="N20" s="39" t="str">
        <f>IF(ISBLANK(HLOOKUP(N$1, m_preprocess!$1:$1048576, $D20, FALSE)), "", HLOOKUP(N$1,m_preprocess!$1:$1048576, $D20, FALSE))</f>
        <v/>
      </c>
      <c r="O20" s="39" t="str">
        <f>IF(ISBLANK(HLOOKUP(O$1, m_preprocess!$1:$1048576, $D20, FALSE)), "", HLOOKUP(O$1,m_preprocess!$1:$1048576, $D20, FALSE))</f>
        <v/>
      </c>
      <c r="P20" s="39" t="str">
        <f>IF(ISBLANK(HLOOKUP(P$1, m_preprocess!$1:$1048576, $D20, FALSE)), "", HLOOKUP(P$1,m_preprocess!$1:$1048576, $D20, FALSE))</f>
        <v/>
      </c>
      <c r="Q20" s="39">
        <f>IF(ISBLANK(HLOOKUP(Q$1, m_preprocess!$1:$1048576, $D20, FALSE)), "", HLOOKUP(Q$1,m_preprocess!$1:$1048576, $D20, FALSE))</f>
        <v>89.021956087824336</v>
      </c>
      <c r="R20" s="39">
        <f>IF(ISBLANK(HLOOKUP(R$1, m_preprocess!$1:$1048576, $D20, FALSE)), "", HLOOKUP(R$1,m_preprocess!$1:$1048576, $D20, FALSE))</f>
        <v>4930172957.0034294</v>
      </c>
      <c r="S20" s="39">
        <f>IF(ISBLANK(HLOOKUP(S$1, m_preprocess!$1:$1048576, $D20, FALSE)), "", HLOOKUP(S$1,m_preprocess!$1:$1048576, $D20, FALSE))</f>
        <v>1355424121.6037986</v>
      </c>
      <c r="T20" s="39">
        <f>IF(ISBLANK(HLOOKUP(T$1, m_preprocess!$1:$1048576, $D20, FALSE)), "", HLOOKUP(T$1,m_preprocess!$1:$1048576, $D20, FALSE))</f>
        <v>2952157375.8365622</v>
      </c>
      <c r="U20" s="39" t="str">
        <f>IF(ISBLANK(HLOOKUP(U$1, m_preprocess!$1:$1048576, $D20, FALSE)), "", HLOOKUP(U$1,m_preprocess!$1:$1048576, $D20, FALSE))</f>
        <v/>
      </c>
      <c r="V20" s="39" t="str">
        <f>IF(ISBLANK(HLOOKUP(V$1, m_preprocess!$1:$1048576, $D20, FALSE)), "", HLOOKUP(V$1,m_preprocess!$1:$1048576, $D20, FALSE))</f>
        <v/>
      </c>
      <c r="W20" s="39" t="str">
        <f>IF(ISBLANK(HLOOKUP(W$1, m_preprocess!$1:$1048576, $D20, FALSE)), "", HLOOKUP(W$1,m_preprocess!$1:$1048576, $D20, FALSE))</f>
        <v/>
      </c>
      <c r="X20" s="39">
        <f>IF(ISBLANK(HLOOKUP(X$1, m_preprocess!$1:$1048576, $D20, FALSE)), "", HLOOKUP(X$1,m_preprocess!$1:$1048576, $D20, FALSE))</f>
        <v>12957.763129030922</v>
      </c>
      <c r="Y20" s="39">
        <f>IF(ISBLANK(HLOOKUP(Y$1, m_preprocess!$1:$1048576, $D20, FALSE)), "", HLOOKUP(Y$1,m_preprocess!$1:$1048576, $D20, FALSE))</f>
        <v>3451.1774414629376</v>
      </c>
      <c r="Z20" s="39" t="str">
        <f>IF(ISBLANK(HLOOKUP(Z$1, m_preprocess!$1:$1048576, $D20, FALSE)), "", HLOOKUP(Z$1,m_preprocess!$1:$1048576, $D20, FALSE))</f>
        <v/>
      </c>
    </row>
    <row r="21" spans="1:26">
      <c r="A21" s="17">
        <v>34547</v>
      </c>
      <c r="B21">
        <v>1994</v>
      </c>
      <c r="C21">
        <v>8</v>
      </c>
      <c r="D21">
        <v>21</v>
      </c>
      <c r="E21" s="39" t="str">
        <f>IF(ISBLANK(HLOOKUP(E$1, m_preprocess!$1:$1048576, $D21, FALSE)), "", HLOOKUP(E$1,m_preprocess!$1:$1048576, $D21, FALSE))</f>
        <v/>
      </c>
      <c r="F21" s="39" t="str">
        <f>IF(ISBLANK(HLOOKUP(F$1, m_preprocess!$1:$1048576, $D21, FALSE)), "", HLOOKUP(F$1,m_preprocess!$1:$1048576, $D21, FALSE))</f>
        <v/>
      </c>
      <c r="G21" s="39">
        <f>IF(ISBLANK(HLOOKUP(G$1, m_preprocess!$1:$1048576, $D21, FALSE)), "", HLOOKUP(G$1,m_preprocess!$1:$1048576, $D21, FALSE))</f>
        <v>77.911334629261788</v>
      </c>
      <c r="H21" s="39" t="str">
        <f>IF(ISBLANK(HLOOKUP(H$1, m_preprocess!$1:$1048576, $D21, FALSE)), "", HLOOKUP(H$1,m_preprocess!$1:$1048576, $D21, FALSE))</f>
        <v/>
      </c>
      <c r="I21" s="39" t="str">
        <f>IF(ISBLANK(HLOOKUP(I$1, m_preprocess!$1:$1048576, $D21, FALSE)), "", HLOOKUP(I$1,m_preprocess!$1:$1048576, $D21, FALSE))</f>
        <v/>
      </c>
      <c r="J21" s="39" t="str">
        <f>IF(ISBLANK(HLOOKUP(J$1, m_preprocess!$1:$1048576, $D21, FALSE)), "", HLOOKUP(J$1,m_preprocess!$1:$1048576, $D21, FALSE))</f>
        <v/>
      </c>
      <c r="K21" s="39" t="str">
        <f>IF(ISBLANK(HLOOKUP(K$1, m_preprocess!$1:$1048576, $D21, FALSE)), "", HLOOKUP(K$1,m_preprocess!$1:$1048576, $D21, FALSE))</f>
        <v/>
      </c>
      <c r="L21" s="39" t="str">
        <f>IF(ISBLANK(HLOOKUP(L$1, m_preprocess!$1:$1048576, $D21, FALSE)), "", HLOOKUP(L$1,m_preprocess!$1:$1048576, $D21, FALSE))</f>
        <v/>
      </c>
      <c r="M21" s="39" t="str">
        <f>IF(ISBLANK(HLOOKUP(M$1, m_preprocess!$1:$1048576, $D21, FALSE)), "", HLOOKUP(M$1,m_preprocess!$1:$1048576, $D21, FALSE))</f>
        <v/>
      </c>
      <c r="N21" s="39" t="str">
        <f>IF(ISBLANK(HLOOKUP(N$1, m_preprocess!$1:$1048576, $D21, FALSE)), "", HLOOKUP(N$1,m_preprocess!$1:$1048576, $D21, FALSE))</f>
        <v/>
      </c>
      <c r="O21" s="39" t="str">
        <f>IF(ISBLANK(HLOOKUP(O$1, m_preprocess!$1:$1048576, $D21, FALSE)), "", HLOOKUP(O$1,m_preprocess!$1:$1048576, $D21, FALSE))</f>
        <v/>
      </c>
      <c r="P21" s="39" t="str">
        <f>IF(ISBLANK(HLOOKUP(P$1, m_preprocess!$1:$1048576, $D21, FALSE)), "", HLOOKUP(P$1,m_preprocess!$1:$1048576, $D21, FALSE))</f>
        <v/>
      </c>
      <c r="Q21" s="39">
        <f>IF(ISBLANK(HLOOKUP(Q$1, m_preprocess!$1:$1048576, $D21, FALSE)), "", HLOOKUP(Q$1,m_preprocess!$1:$1048576, $D21, FALSE))</f>
        <v>91.020838211191759</v>
      </c>
      <c r="R21" s="39">
        <f>IF(ISBLANK(HLOOKUP(R$1, m_preprocess!$1:$1048576, $D21, FALSE)), "", HLOOKUP(R$1,m_preprocess!$1:$1048576, $D21, FALSE))</f>
        <v>5507524545.3376207</v>
      </c>
      <c r="S21" s="39">
        <f>IF(ISBLANK(HLOOKUP(S$1, m_preprocess!$1:$1048576, $D21, FALSE)), "", HLOOKUP(S$1,m_preprocess!$1:$1048576, $D21, FALSE))</f>
        <v>1449038363.9871383</v>
      </c>
      <c r="T21" s="39">
        <f>IF(ISBLANK(HLOOKUP(T$1, m_preprocess!$1:$1048576, $D21, FALSE)), "", HLOOKUP(T$1,m_preprocess!$1:$1048576, $D21, FALSE))</f>
        <v>3249511064.153594</v>
      </c>
      <c r="U21" s="39" t="str">
        <f>IF(ISBLANK(HLOOKUP(U$1, m_preprocess!$1:$1048576, $D21, FALSE)), "", HLOOKUP(U$1,m_preprocess!$1:$1048576, $D21, FALSE))</f>
        <v/>
      </c>
      <c r="V21" s="39" t="str">
        <f>IF(ISBLANK(HLOOKUP(V$1, m_preprocess!$1:$1048576, $D21, FALSE)), "", HLOOKUP(V$1,m_preprocess!$1:$1048576, $D21, FALSE))</f>
        <v/>
      </c>
      <c r="W21" s="39" t="str">
        <f>IF(ISBLANK(HLOOKUP(W$1, m_preprocess!$1:$1048576, $D21, FALSE)), "", HLOOKUP(W$1,m_preprocess!$1:$1048576, $D21, FALSE))</f>
        <v/>
      </c>
      <c r="X21" s="39">
        <f>IF(ISBLANK(HLOOKUP(X$1, m_preprocess!$1:$1048576, $D21, FALSE)), "", HLOOKUP(X$1,m_preprocess!$1:$1048576, $D21, FALSE))</f>
        <v>14946.875366562637</v>
      </c>
      <c r="Y21" s="39">
        <f>IF(ISBLANK(HLOOKUP(Y$1, m_preprocess!$1:$1048576, $D21, FALSE)), "", HLOOKUP(Y$1,m_preprocess!$1:$1048576, $D21, FALSE))</f>
        <v>3630.4057935788537</v>
      </c>
      <c r="Z21" s="39" t="str">
        <f>IF(ISBLANK(HLOOKUP(Z$1, m_preprocess!$1:$1048576, $D21, FALSE)), "", HLOOKUP(Z$1,m_preprocess!$1:$1048576, $D21, FALSE))</f>
        <v/>
      </c>
    </row>
    <row r="22" spans="1:26">
      <c r="A22" s="17">
        <v>34578</v>
      </c>
      <c r="B22">
        <v>1994</v>
      </c>
      <c r="C22">
        <v>9</v>
      </c>
      <c r="D22">
        <v>22</v>
      </c>
      <c r="E22" s="39" t="str">
        <f>IF(ISBLANK(HLOOKUP(E$1, m_preprocess!$1:$1048576, $D22, FALSE)), "", HLOOKUP(E$1,m_preprocess!$1:$1048576, $D22, FALSE))</f>
        <v/>
      </c>
      <c r="F22" s="39" t="str">
        <f>IF(ISBLANK(HLOOKUP(F$1, m_preprocess!$1:$1048576, $D22, FALSE)), "", HLOOKUP(F$1,m_preprocess!$1:$1048576, $D22, FALSE))</f>
        <v/>
      </c>
      <c r="G22" s="39">
        <f>IF(ISBLANK(HLOOKUP(G$1, m_preprocess!$1:$1048576, $D22, FALSE)), "", HLOOKUP(G$1,m_preprocess!$1:$1048576, $D22, FALSE))</f>
        <v>74.48380509054779</v>
      </c>
      <c r="H22" s="39" t="str">
        <f>IF(ISBLANK(HLOOKUP(H$1, m_preprocess!$1:$1048576, $D22, FALSE)), "", HLOOKUP(H$1,m_preprocess!$1:$1048576, $D22, FALSE))</f>
        <v/>
      </c>
      <c r="I22" s="39" t="str">
        <f>IF(ISBLANK(HLOOKUP(I$1, m_preprocess!$1:$1048576, $D22, FALSE)), "", HLOOKUP(I$1,m_preprocess!$1:$1048576, $D22, FALSE))</f>
        <v/>
      </c>
      <c r="J22" s="39" t="str">
        <f>IF(ISBLANK(HLOOKUP(J$1, m_preprocess!$1:$1048576, $D22, FALSE)), "", HLOOKUP(J$1,m_preprocess!$1:$1048576, $D22, FALSE))</f>
        <v/>
      </c>
      <c r="K22" s="39" t="str">
        <f>IF(ISBLANK(HLOOKUP(K$1, m_preprocess!$1:$1048576, $D22, FALSE)), "", HLOOKUP(K$1,m_preprocess!$1:$1048576, $D22, FALSE))</f>
        <v/>
      </c>
      <c r="L22" s="39" t="str">
        <f>IF(ISBLANK(HLOOKUP(L$1, m_preprocess!$1:$1048576, $D22, FALSE)), "", HLOOKUP(L$1,m_preprocess!$1:$1048576, $D22, FALSE))</f>
        <v/>
      </c>
      <c r="M22" s="39" t="str">
        <f>IF(ISBLANK(HLOOKUP(M$1, m_preprocess!$1:$1048576, $D22, FALSE)), "", HLOOKUP(M$1,m_preprocess!$1:$1048576, $D22, FALSE))</f>
        <v/>
      </c>
      <c r="N22" s="39" t="str">
        <f>IF(ISBLANK(HLOOKUP(N$1, m_preprocess!$1:$1048576, $D22, FALSE)), "", HLOOKUP(N$1,m_preprocess!$1:$1048576, $D22, FALSE))</f>
        <v/>
      </c>
      <c r="O22" s="39" t="str">
        <f>IF(ISBLANK(HLOOKUP(O$1, m_preprocess!$1:$1048576, $D22, FALSE)), "", HLOOKUP(O$1,m_preprocess!$1:$1048576, $D22, FALSE))</f>
        <v/>
      </c>
      <c r="P22" s="39" t="str">
        <f>IF(ISBLANK(HLOOKUP(P$1, m_preprocess!$1:$1048576, $D22, FALSE)), "", HLOOKUP(P$1,m_preprocess!$1:$1048576, $D22, FALSE))</f>
        <v/>
      </c>
      <c r="Q22" s="39">
        <f>IF(ISBLANK(HLOOKUP(Q$1, m_preprocess!$1:$1048576, $D22, FALSE)), "", HLOOKUP(Q$1,m_preprocess!$1:$1048576, $D22, FALSE))</f>
        <v>94.258148017413816</v>
      </c>
      <c r="R22" s="39">
        <f>IF(ISBLANK(HLOOKUP(R$1, m_preprocess!$1:$1048576, $D22, FALSE)), "", HLOOKUP(R$1,m_preprocess!$1:$1048576, $D22, FALSE))</f>
        <v>5195460342.0297098</v>
      </c>
      <c r="S22" s="39">
        <f>IF(ISBLANK(HLOOKUP(S$1, m_preprocess!$1:$1048576, $D22, FALSE)), "", HLOOKUP(S$1,m_preprocess!$1:$1048576, $D22, FALSE))</f>
        <v>1405456896.7669456</v>
      </c>
      <c r="T22" s="39">
        <f>IF(ISBLANK(HLOOKUP(T$1, m_preprocess!$1:$1048576, $D22, FALSE)), "", HLOOKUP(T$1,m_preprocess!$1:$1048576, $D22, FALSE))</f>
        <v>3107580429.4622898</v>
      </c>
      <c r="U22" s="39" t="str">
        <f>IF(ISBLANK(HLOOKUP(U$1, m_preprocess!$1:$1048576, $D22, FALSE)), "", HLOOKUP(U$1,m_preprocess!$1:$1048576, $D22, FALSE))</f>
        <v/>
      </c>
      <c r="V22" s="39" t="str">
        <f>IF(ISBLANK(HLOOKUP(V$1, m_preprocess!$1:$1048576, $D22, FALSE)), "", HLOOKUP(V$1,m_preprocess!$1:$1048576, $D22, FALSE))</f>
        <v/>
      </c>
      <c r="W22" s="39" t="str">
        <f>IF(ISBLANK(HLOOKUP(W$1, m_preprocess!$1:$1048576, $D22, FALSE)), "", HLOOKUP(W$1,m_preprocess!$1:$1048576, $D22, FALSE))</f>
        <v/>
      </c>
      <c r="X22" s="39">
        <f>IF(ISBLANK(HLOOKUP(X$1, m_preprocess!$1:$1048576, $D22, FALSE)), "", HLOOKUP(X$1,m_preprocess!$1:$1048576, $D22, FALSE))</f>
        <v>15521.955937912971</v>
      </c>
      <c r="Y22" s="39">
        <f>IF(ISBLANK(HLOOKUP(Y$1, m_preprocess!$1:$1048576, $D22, FALSE)), "", HLOOKUP(Y$1,m_preprocess!$1:$1048576, $D22, FALSE))</f>
        <v>3789.4825175203123</v>
      </c>
      <c r="Z22" s="39" t="str">
        <f>IF(ISBLANK(HLOOKUP(Z$1, m_preprocess!$1:$1048576, $D22, FALSE)), "", HLOOKUP(Z$1,m_preprocess!$1:$1048576, $D22, FALSE))</f>
        <v/>
      </c>
    </row>
    <row r="23" spans="1:26">
      <c r="A23" s="17">
        <v>34608</v>
      </c>
      <c r="B23">
        <v>1994</v>
      </c>
      <c r="C23">
        <v>10</v>
      </c>
      <c r="D23">
        <v>23</v>
      </c>
      <c r="E23" s="39" t="str">
        <f>IF(ISBLANK(HLOOKUP(E$1, m_preprocess!$1:$1048576, $D23, FALSE)), "", HLOOKUP(E$1,m_preprocess!$1:$1048576, $D23, FALSE))</f>
        <v/>
      </c>
      <c r="F23" s="39" t="str">
        <f>IF(ISBLANK(HLOOKUP(F$1, m_preprocess!$1:$1048576, $D23, FALSE)), "", HLOOKUP(F$1,m_preprocess!$1:$1048576, $D23, FALSE))</f>
        <v/>
      </c>
      <c r="G23" s="39">
        <f>IF(ISBLANK(HLOOKUP(G$1, m_preprocess!$1:$1048576, $D23, FALSE)), "", HLOOKUP(G$1,m_preprocess!$1:$1048576, $D23, FALSE))</f>
        <v>71.54019835029861</v>
      </c>
      <c r="H23" s="39" t="str">
        <f>IF(ISBLANK(HLOOKUP(H$1, m_preprocess!$1:$1048576, $D23, FALSE)), "", HLOOKUP(H$1,m_preprocess!$1:$1048576, $D23, FALSE))</f>
        <v/>
      </c>
      <c r="I23" s="39" t="str">
        <f>IF(ISBLANK(HLOOKUP(I$1, m_preprocess!$1:$1048576, $D23, FALSE)), "", HLOOKUP(I$1,m_preprocess!$1:$1048576, $D23, FALSE))</f>
        <v/>
      </c>
      <c r="J23" s="39" t="str">
        <f>IF(ISBLANK(HLOOKUP(J$1, m_preprocess!$1:$1048576, $D23, FALSE)), "", HLOOKUP(J$1,m_preprocess!$1:$1048576, $D23, FALSE))</f>
        <v/>
      </c>
      <c r="K23" s="39" t="str">
        <f>IF(ISBLANK(HLOOKUP(K$1, m_preprocess!$1:$1048576, $D23, FALSE)), "", HLOOKUP(K$1,m_preprocess!$1:$1048576, $D23, FALSE))</f>
        <v/>
      </c>
      <c r="L23" s="39" t="str">
        <f>IF(ISBLANK(HLOOKUP(L$1, m_preprocess!$1:$1048576, $D23, FALSE)), "", HLOOKUP(L$1,m_preprocess!$1:$1048576, $D23, FALSE))</f>
        <v/>
      </c>
      <c r="M23" s="39" t="str">
        <f>IF(ISBLANK(HLOOKUP(M$1, m_preprocess!$1:$1048576, $D23, FALSE)), "", HLOOKUP(M$1,m_preprocess!$1:$1048576, $D23, FALSE))</f>
        <v/>
      </c>
      <c r="N23" s="39" t="str">
        <f>IF(ISBLANK(HLOOKUP(N$1, m_preprocess!$1:$1048576, $D23, FALSE)), "", HLOOKUP(N$1,m_preprocess!$1:$1048576, $D23, FALSE))</f>
        <v/>
      </c>
      <c r="O23" s="39" t="str">
        <f>IF(ISBLANK(HLOOKUP(O$1, m_preprocess!$1:$1048576, $D23, FALSE)), "", HLOOKUP(O$1,m_preprocess!$1:$1048576, $D23, FALSE))</f>
        <v/>
      </c>
      <c r="P23" s="39" t="str">
        <f>IF(ISBLANK(HLOOKUP(P$1, m_preprocess!$1:$1048576, $D23, FALSE)), "", HLOOKUP(P$1,m_preprocess!$1:$1048576, $D23, FALSE))</f>
        <v/>
      </c>
      <c r="Q23" s="39">
        <f>IF(ISBLANK(HLOOKUP(Q$1, m_preprocess!$1:$1048576, $D23, FALSE)), "", HLOOKUP(Q$1,m_preprocess!$1:$1048576, $D23, FALSE))</f>
        <v>99.152744630071609</v>
      </c>
      <c r="R23" s="39">
        <f>IF(ISBLANK(HLOOKUP(R$1, m_preprocess!$1:$1048576, $D23, FALSE)), "", HLOOKUP(R$1,m_preprocess!$1:$1048576, $D23, FALSE))</f>
        <v>4624501327.4762306</v>
      </c>
      <c r="S23" s="39">
        <f>IF(ISBLANK(HLOOKUP(S$1, m_preprocess!$1:$1048576, $D23, FALSE)), "", HLOOKUP(S$1,m_preprocess!$1:$1048576, $D23, FALSE))</f>
        <v>1200975637.2608016</v>
      </c>
      <c r="T23" s="39">
        <f>IF(ISBLANK(HLOOKUP(T$1, m_preprocess!$1:$1048576, $D23, FALSE)), "", HLOOKUP(T$1,m_preprocess!$1:$1048576, $D23, FALSE))</f>
        <v>3802301995.2267303</v>
      </c>
      <c r="U23" s="39" t="str">
        <f>IF(ISBLANK(HLOOKUP(U$1, m_preprocess!$1:$1048576, $D23, FALSE)), "", HLOOKUP(U$1,m_preprocess!$1:$1048576, $D23, FALSE))</f>
        <v/>
      </c>
      <c r="V23" s="39" t="str">
        <f>IF(ISBLANK(HLOOKUP(V$1, m_preprocess!$1:$1048576, $D23, FALSE)), "", HLOOKUP(V$1,m_preprocess!$1:$1048576, $D23, FALSE))</f>
        <v/>
      </c>
      <c r="W23" s="39" t="str">
        <f>IF(ISBLANK(HLOOKUP(W$1, m_preprocess!$1:$1048576, $D23, FALSE)), "", HLOOKUP(W$1,m_preprocess!$1:$1048576, $D23, FALSE))</f>
        <v/>
      </c>
      <c r="X23" s="39">
        <f>IF(ISBLANK(HLOOKUP(X$1, m_preprocess!$1:$1048576, $D23, FALSE)), "", HLOOKUP(X$1,m_preprocess!$1:$1048576, $D23, FALSE))</f>
        <v>14520.532677806215</v>
      </c>
      <c r="Y23" s="39">
        <f>IF(ISBLANK(HLOOKUP(Y$1, m_preprocess!$1:$1048576, $D23, FALSE)), "", HLOOKUP(Y$1,m_preprocess!$1:$1048576, $D23, FALSE))</f>
        <v>3855.4140042606291</v>
      </c>
      <c r="Z23" s="39" t="str">
        <f>IF(ISBLANK(HLOOKUP(Z$1, m_preprocess!$1:$1048576, $D23, FALSE)), "", HLOOKUP(Z$1,m_preprocess!$1:$1048576, $D23, FALSE))</f>
        <v/>
      </c>
    </row>
    <row r="24" spans="1:26">
      <c r="A24" s="17">
        <v>34639</v>
      </c>
      <c r="B24">
        <v>1994</v>
      </c>
      <c r="C24">
        <v>11</v>
      </c>
      <c r="D24">
        <v>24</v>
      </c>
      <c r="E24" s="39" t="str">
        <f>IF(ISBLANK(HLOOKUP(E$1, m_preprocess!$1:$1048576, $D24, FALSE)), "", HLOOKUP(E$1,m_preprocess!$1:$1048576, $D24, FALSE))</f>
        <v/>
      </c>
      <c r="F24" s="39" t="str">
        <f>IF(ISBLANK(HLOOKUP(F$1, m_preprocess!$1:$1048576, $D24, FALSE)), "", HLOOKUP(F$1,m_preprocess!$1:$1048576, $D24, FALSE))</f>
        <v/>
      </c>
      <c r="G24" s="39">
        <f>IF(ISBLANK(HLOOKUP(G$1, m_preprocess!$1:$1048576, $D24, FALSE)), "", HLOOKUP(G$1,m_preprocess!$1:$1048576, $D24, FALSE))</f>
        <v>68.985191022380121</v>
      </c>
      <c r="H24" s="39" t="str">
        <f>IF(ISBLANK(HLOOKUP(H$1, m_preprocess!$1:$1048576, $D24, FALSE)), "", HLOOKUP(H$1,m_preprocess!$1:$1048576, $D24, FALSE))</f>
        <v/>
      </c>
      <c r="I24" s="39" t="str">
        <f>IF(ISBLANK(HLOOKUP(I$1, m_preprocess!$1:$1048576, $D24, FALSE)), "", HLOOKUP(I$1,m_preprocess!$1:$1048576, $D24, FALSE))</f>
        <v/>
      </c>
      <c r="J24" s="39" t="str">
        <f>IF(ISBLANK(HLOOKUP(J$1, m_preprocess!$1:$1048576, $D24, FALSE)), "", HLOOKUP(J$1,m_preprocess!$1:$1048576, $D24, FALSE))</f>
        <v/>
      </c>
      <c r="K24" s="39" t="str">
        <f>IF(ISBLANK(HLOOKUP(K$1, m_preprocess!$1:$1048576, $D24, FALSE)), "", HLOOKUP(K$1,m_preprocess!$1:$1048576, $D24, FALSE))</f>
        <v/>
      </c>
      <c r="L24" s="39" t="str">
        <f>IF(ISBLANK(HLOOKUP(L$1, m_preprocess!$1:$1048576, $D24, FALSE)), "", HLOOKUP(L$1,m_preprocess!$1:$1048576, $D24, FALSE))</f>
        <v/>
      </c>
      <c r="M24" s="39" t="str">
        <f>IF(ISBLANK(HLOOKUP(M$1, m_preprocess!$1:$1048576, $D24, FALSE)), "", HLOOKUP(M$1,m_preprocess!$1:$1048576, $D24, FALSE))</f>
        <v/>
      </c>
      <c r="N24" s="39" t="str">
        <f>IF(ISBLANK(HLOOKUP(N$1, m_preprocess!$1:$1048576, $D24, FALSE)), "", HLOOKUP(N$1,m_preprocess!$1:$1048576, $D24, FALSE))</f>
        <v/>
      </c>
      <c r="O24" s="39" t="str">
        <f>IF(ISBLANK(HLOOKUP(O$1, m_preprocess!$1:$1048576, $D24, FALSE)), "", HLOOKUP(O$1,m_preprocess!$1:$1048576, $D24, FALSE))</f>
        <v/>
      </c>
      <c r="P24" s="39" t="str">
        <f>IF(ISBLANK(HLOOKUP(P$1, m_preprocess!$1:$1048576, $D24, FALSE)), "", HLOOKUP(P$1,m_preprocess!$1:$1048576, $D24, FALSE))</f>
        <v/>
      </c>
      <c r="Q24" s="39">
        <f>IF(ISBLANK(HLOOKUP(Q$1, m_preprocess!$1:$1048576, $D24, FALSE)), "", HLOOKUP(Q$1,m_preprocess!$1:$1048576, $D24, FALSE))</f>
        <v>102.14960238568588</v>
      </c>
      <c r="R24" s="39">
        <f>IF(ISBLANK(HLOOKUP(R$1, m_preprocess!$1:$1048576, $D24, FALSE)), "", HLOOKUP(R$1,m_preprocess!$1:$1048576, $D24, FALSE))</f>
        <v>4508220057.170661</v>
      </c>
      <c r="S24" s="39">
        <f>IF(ISBLANK(HLOOKUP(S$1, m_preprocess!$1:$1048576, $D24, FALSE)), "", HLOOKUP(S$1,m_preprocess!$1:$1048576, $D24, FALSE))</f>
        <v>1073548070.7943072</v>
      </c>
      <c r="T24" s="39">
        <f>IF(ISBLANK(HLOOKUP(T$1, m_preprocess!$1:$1048576, $D24, FALSE)), "", HLOOKUP(T$1,m_preprocess!$1:$1048576, $D24, FALSE))</f>
        <v>5112472322.316103</v>
      </c>
      <c r="U24" s="39" t="str">
        <f>IF(ISBLANK(HLOOKUP(U$1, m_preprocess!$1:$1048576, $D24, FALSE)), "", HLOOKUP(U$1,m_preprocess!$1:$1048576, $D24, FALSE))</f>
        <v/>
      </c>
      <c r="V24" s="39" t="str">
        <f>IF(ISBLANK(HLOOKUP(V$1, m_preprocess!$1:$1048576, $D24, FALSE)), "", HLOOKUP(V$1,m_preprocess!$1:$1048576, $D24, FALSE))</f>
        <v/>
      </c>
      <c r="W24" s="39" t="str">
        <f>IF(ISBLANK(HLOOKUP(W$1, m_preprocess!$1:$1048576, $D24, FALSE)), "", HLOOKUP(W$1,m_preprocess!$1:$1048576, $D24, FALSE))</f>
        <v/>
      </c>
      <c r="X24" s="39">
        <f>IF(ISBLANK(HLOOKUP(X$1, m_preprocess!$1:$1048576, $D24, FALSE)), "", HLOOKUP(X$1,m_preprocess!$1:$1048576, $D24, FALSE))</f>
        <v>14628.527285772163</v>
      </c>
      <c r="Y24" s="39">
        <f>IF(ISBLANK(HLOOKUP(Y$1, m_preprocess!$1:$1048576, $D24, FALSE)), "", HLOOKUP(Y$1,m_preprocess!$1:$1048576, $D24, FALSE))</f>
        <v>3876.4836197655973</v>
      </c>
      <c r="Z24" s="39" t="str">
        <f>IF(ISBLANK(HLOOKUP(Z$1, m_preprocess!$1:$1048576, $D24, FALSE)), "", HLOOKUP(Z$1,m_preprocess!$1:$1048576, $D24, FALSE))</f>
        <v/>
      </c>
    </row>
    <row r="25" spans="1:26">
      <c r="A25" s="17">
        <v>34669</v>
      </c>
      <c r="B25">
        <v>1994</v>
      </c>
      <c r="C25">
        <v>12</v>
      </c>
      <c r="D25">
        <v>25</v>
      </c>
      <c r="E25" s="39" t="str">
        <f>IF(ISBLANK(HLOOKUP(E$1, m_preprocess!$1:$1048576, $D25, FALSE)), "", HLOOKUP(E$1,m_preprocess!$1:$1048576, $D25, FALSE))</f>
        <v/>
      </c>
      <c r="F25" s="39" t="str">
        <f>IF(ISBLANK(HLOOKUP(F$1, m_preprocess!$1:$1048576, $D25, FALSE)), "", HLOOKUP(F$1,m_preprocess!$1:$1048576, $D25, FALSE))</f>
        <v/>
      </c>
      <c r="G25" s="39">
        <f>IF(ISBLANK(HLOOKUP(G$1, m_preprocess!$1:$1048576, $D25, FALSE)), "", HLOOKUP(G$1,m_preprocess!$1:$1048576, $D25, FALSE))</f>
        <v>67.831243183460572</v>
      </c>
      <c r="H25" s="39" t="str">
        <f>IF(ISBLANK(HLOOKUP(H$1, m_preprocess!$1:$1048576, $D25, FALSE)), "", HLOOKUP(H$1,m_preprocess!$1:$1048576, $D25, FALSE))</f>
        <v/>
      </c>
      <c r="I25" s="39" t="str">
        <f>IF(ISBLANK(HLOOKUP(I$1, m_preprocess!$1:$1048576, $D25, FALSE)), "", HLOOKUP(I$1,m_preprocess!$1:$1048576, $D25, FALSE))</f>
        <v/>
      </c>
      <c r="J25" s="39" t="str">
        <f>IF(ISBLANK(HLOOKUP(J$1, m_preprocess!$1:$1048576, $D25, FALSE)), "", HLOOKUP(J$1,m_preprocess!$1:$1048576, $D25, FALSE))</f>
        <v/>
      </c>
      <c r="K25" s="39" t="str">
        <f>IF(ISBLANK(HLOOKUP(K$1, m_preprocess!$1:$1048576, $D25, FALSE)), "", HLOOKUP(K$1,m_preprocess!$1:$1048576, $D25, FALSE))</f>
        <v/>
      </c>
      <c r="L25" s="39" t="str">
        <f>IF(ISBLANK(HLOOKUP(L$1, m_preprocess!$1:$1048576, $D25, FALSE)), "", HLOOKUP(L$1,m_preprocess!$1:$1048576, $D25, FALSE))</f>
        <v/>
      </c>
      <c r="M25" s="39" t="str">
        <f>IF(ISBLANK(HLOOKUP(M$1, m_preprocess!$1:$1048576, $D25, FALSE)), "", HLOOKUP(M$1,m_preprocess!$1:$1048576, $D25, FALSE))</f>
        <v/>
      </c>
      <c r="N25" s="39" t="str">
        <f>IF(ISBLANK(HLOOKUP(N$1, m_preprocess!$1:$1048576, $D25, FALSE)), "", HLOOKUP(N$1,m_preprocess!$1:$1048576, $D25, FALSE))</f>
        <v/>
      </c>
      <c r="O25" s="39" t="str">
        <f>IF(ISBLANK(HLOOKUP(O$1, m_preprocess!$1:$1048576, $D25, FALSE)), "", HLOOKUP(O$1,m_preprocess!$1:$1048576, $D25, FALSE))</f>
        <v/>
      </c>
      <c r="P25" s="39" t="str">
        <f>IF(ISBLANK(HLOOKUP(P$1, m_preprocess!$1:$1048576, $D25, FALSE)), "", HLOOKUP(P$1,m_preprocess!$1:$1048576, $D25, FALSE))</f>
        <v/>
      </c>
      <c r="Q25" s="39">
        <f>IF(ISBLANK(HLOOKUP(Q$1, m_preprocess!$1:$1048576, $D25, FALSE)), "", HLOOKUP(Q$1,m_preprocess!$1:$1048576, $D25, FALSE))</f>
        <v>100.01181334908446</v>
      </c>
      <c r="R25" s="39">
        <f>IF(ISBLANK(HLOOKUP(R$1, m_preprocess!$1:$1048576, $D25, FALSE)), "", HLOOKUP(R$1,m_preprocess!$1:$1048576, $D25, FALSE))</f>
        <v>4386401644.2239542</v>
      </c>
      <c r="S25" s="39">
        <f>IF(ISBLANK(HLOOKUP(S$1, m_preprocess!$1:$1048576, $D25, FALSE)), "", HLOOKUP(S$1,m_preprocess!$1:$1048576, $D25, FALSE))</f>
        <v>1004979042.0505551</v>
      </c>
      <c r="T25" s="39">
        <f>IF(ISBLANK(HLOOKUP(T$1, m_preprocess!$1:$1048576, $D25, FALSE)), "", HLOOKUP(T$1,m_preprocess!$1:$1048576, $D25, FALSE))</f>
        <v>5343616542.2327232</v>
      </c>
      <c r="U25" s="39" t="str">
        <f>IF(ISBLANK(HLOOKUP(U$1, m_preprocess!$1:$1048576, $D25, FALSE)), "", HLOOKUP(U$1,m_preprocess!$1:$1048576, $D25, FALSE))</f>
        <v/>
      </c>
      <c r="V25" s="39" t="str">
        <f>IF(ISBLANK(HLOOKUP(V$1, m_preprocess!$1:$1048576, $D25, FALSE)), "", HLOOKUP(V$1,m_preprocess!$1:$1048576, $D25, FALSE))</f>
        <v/>
      </c>
      <c r="W25" s="39" t="str">
        <f>IF(ISBLANK(HLOOKUP(W$1, m_preprocess!$1:$1048576, $D25, FALSE)), "", HLOOKUP(W$1,m_preprocess!$1:$1048576, $D25, FALSE))</f>
        <v/>
      </c>
      <c r="X25" s="39">
        <f>IF(ISBLANK(HLOOKUP(X$1, m_preprocess!$1:$1048576, $D25, FALSE)), "", HLOOKUP(X$1,m_preprocess!$1:$1048576, $D25, FALSE))</f>
        <v>18069.276157814715</v>
      </c>
      <c r="Y25" s="39">
        <f>IF(ISBLANK(HLOOKUP(Y$1, m_preprocess!$1:$1048576, $D25, FALSE)), "", HLOOKUP(Y$1,m_preprocess!$1:$1048576, $D25, FALSE))</f>
        <v>3956.1587609854878</v>
      </c>
      <c r="Z25" s="39" t="str">
        <f>IF(ISBLANK(HLOOKUP(Z$1, m_preprocess!$1:$1048576, $D25, FALSE)), "", HLOOKUP(Z$1,m_preprocess!$1:$1048576, $D25, FALSE))</f>
        <v/>
      </c>
    </row>
    <row r="26" spans="1:26">
      <c r="A26" s="17">
        <v>34700</v>
      </c>
      <c r="B26">
        <v>1995</v>
      </c>
      <c r="C26">
        <v>1</v>
      </c>
      <c r="D26">
        <v>26</v>
      </c>
      <c r="E26" s="39" t="str">
        <f>IF(ISBLANK(HLOOKUP(E$1, m_preprocess!$1:$1048576, $D26, FALSE)), "", HLOOKUP(E$1,m_preprocess!$1:$1048576, $D26, FALSE))</f>
        <v/>
      </c>
      <c r="F26" s="39" t="str">
        <f>IF(ISBLANK(HLOOKUP(F$1, m_preprocess!$1:$1048576, $D26, FALSE)), "", HLOOKUP(F$1,m_preprocess!$1:$1048576, $D26, FALSE))</f>
        <v/>
      </c>
      <c r="G26" s="39">
        <f>IF(ISBLANK(HLOOKUP(G$1, m_preprocess!$1:$1048576, $D26, FALSE)), "", HLOOKUP(G$1,m_preprocess!$1:$1048576, $D26, FALSE))</f>
        <v>67.201678255089902</v>
      </c>
      <c r="H26" s="39" t="str">
        <f>IF(ISBLANK(HLOOKUP(H$1, m_preprocess!$1:$1048576, $D26, FALSE)), "", HLOOKUP(H$1,m_preprocess!$1:$1048576, $D26, FALSE))</f>
        <v/>
      </c>
      <c r="I26" s="39" t="str">
        <f>IF(ISBLANK(HLOOKUP(I$1, m_preprocess!$1:$1048576, $D26, FALSE)), "", HLOOKUP(I$1,m_preprocess!$1:$1048576, $D26, FALSE))</f>
        <v/>
      </c>
      <c r="J26" s="39" t="str">
        <f>IF(ISBLANK(HLOOKUP(J$1, m_preprocess!$1:$1048576, $D26, FALSE)), "", HLOOKUP(J$1,m_preprocess!$1:$1048576, $D26, FALSE))</f>
        <v/>
      </c>
      <c r="K26" s="39" t="str">
        <f>IF(ISBLANK(HLOOKUP(K$1, m_preprocess!$1:$1048576, $D26, FALSE)), "", HLOOKUP(K$1,m_preprocess!$1:$1048576, $D26, FALSE))</f>
        <v/>
      </c>
      <c r="L26" s="39" t="str">
        <f>IF(ISBLANK(HLOOKUP(L$1, m_preprocess!$1:$1048576, $D26, FALSE)), "", HLOOKUP(L$1,m_preprocess!$1:$1048576, $D26, FALSE))</f>
        <v/>
      </c>
      <c r="M26" s="39" t="str">
        <f>IF(ISBLANK(HLOOKUP(M$1, m_preprocess!$1:$1048576, $D26, FALSE)), "", HLOOKUP(M$1,m_preprocess!$1:$1048576, $D26, FALSE))</f>
        <v/>
      </c>
      <c r="N26" s="39" t="str">
        <f>IF(ISBLANK(HLOOKUP(N$1, m_preprocess!$1:$1048576, $D26, FALSE)), "", HLOOKUP(N$1,m_preprocess!$1:$1048576, $D26, FALSE))</f>
        <v/>
      </c>
      <c r="O26" s="39" t="str">
        <f>IF(ISBLANK(HLOOKUP(O$1, m_preprocess!$1:$1048576, $D26, FALSE)), "", HLOOKUP(O$1,m_preprocess!$1:$1048576, $D26, FALSE))</f>
        <v/>
      </c>
      <c r="P26" s="39" t="str">
        <f>IF(ISBLANK(HLOOKUP(P$1, m_preprocess!$1:$1048576, $D26, FALSE)), "", HLOOKUP(P$1,m_preprocess!$1:$1048576, $D26, FALSE))</f>
        <v/>
      </c>
      <c r="Q26" s="39">
        <f>IF(ISBLANK(HLOOKUP(Q$1, m_preprocess!$1:$1048576, $D26, FALSE)), "", HLOOKUP(Q$1,m_preprocess!$1:$1048576, $D26, FALSE))</f>
        <v>100.95181439619274</v>
      </c>
      <c r="R26" s="39">
        <f>IF(ISBLANK(HLOOKUP(R$1, m_preprocess!$1:$1048576, $D26, FALSE)), "", HLOOKUP(R$1,m_preprocess!$1:$1048576, $D26, FALSE))</f>
        <v>3512303651.1490865</v>
      </c>
      <c r="S26" s="39">
        <f>IF(ISBLANK(HLOOKUP(S$1, m_preprocess!$1:$1048576, $D26, FALSE)), "", HLOOKUP(S$1,m_preprocess!$1:$1048576, $D26, FALSE))</f>
        <v>649837098.408957</v>
      </c>
      <c r="T26" s="39">
        <f>IF(ISBLANK(HLOOKUP(T$1, m_preprocess!$1:$1048576, $D26, FALSE)), "", HLOOKUP(T$1,m_preprocess!$1:$1048576, $D26, FALSE))</f>
        <v>3907045438.4295063</v>
      </c>
      <c r="U26" s="39" t="str">
        <f>IF(ISBLANK(HLOOKUP(U$1, m_preprocess!$1:$1048576, $D26, FALSE)), "", HLOOKUP(U$1,m_preprocess!$1:$1048576, $D26, FALSE))</f>
        <v/>
      </c>
      <c r="V26" s="39" t="str">
        <f>IF(ISBLANK(HLOOKUP(V$1, m_preprocess!$1:$1048576, $D26, FALSE)), "", HLOOKUP(V$1,m_preprocess!$1:$1048576, $D26, FALSE))</f>
        <v/>
      </c>
      <c r="W26" s="39" t="str">
        <f>IF(ISBLANK(HLOOKUP(W$1, m_preprocess!$1:$1048576, $D26, FALSE)), "", HLOOKUP(W$1,m_preprocess!$1:$1048576, $D26, FALSE))</f>
        <v/>
      </c>
      <c r="X26" s="39">
        <f>IF(ISBLANK(HLOOKUP(X$1, m_preprocess!$1:$1048576, $D26, FALSE)), "", HLOOKUP(X$1,m_preprocess!$1:$1048576, $D26, FALSE))</f>
        <v>16388.82553825686</v>
      </c>
      <c r="Y26" s="39">
        <f>IF(ISBLANK(HLOOKUP(Y$1, m_preprocess!$1:$1048576, $D26, FALSE)), "", HLOOKUP(Y$1,m_preprocess!$1:$1048576, $D26, FALSE))</f>
        <v>4015.0169886068684</v>
      </c>
      <c r="Z26" s="39" t="str">
        <f>IF(ISBLANK(HLOOKUP(Z$1, m_preprocess!$1:$1048576, $D26, FALSE)), "", HLOOKUP(Z$1,m_preprocess!$1:$1048576, $D26, FALSE))</f>
        <v/>
      </c>
    </row>
    <row r="27" spans="1:26">
      <c r="A27" s="17">
        <v>34731</v>
      </c>
      <c r="B27">
        <v>1995</v>
      </c>
      <c r="C27">
        <v>2</v>
      </c>
      <c r="D27">
        <v>27</v>
      </c>
      <c r="E27" s="39" t="str">
        <f>IF(ISBLANK(HLOOKUP(E$1, m_preprocess!$1:$1048576, $D27, FALSE)), "", HLOOKUP(E$1,m_preprocess!$1:$1048576, $D27, FALSE))</f>
        <v/>
      </c>
      <c r="F27" s="39" t="str">
        <f>IF(ISBLANK(HLOOKUP(F$1, m_preprocess!$1:$1048576, $D27, FALSE)), "", HLOOKUP(F$1,m_preprocess!$1:$1048576, $D27, FALSE))</f>
        <v/>
      </c>
      <c r="G27" s="39">
        <f>IF(ISBLANK(HLOOKUP(G$1, m_preprocess!$1:$1048576, $D27, FALSE)), "", HLOOKUP(G$1,m_preprocess!$1:$1048576, $D27, FALSE))</f>
        <v>66.802848167154011</v>
      </c>
      <c r="H27" s="39" t="str">
        <f>IF(ISBLANK(HLOOKUP(H$1, m_preprocess!$1:$1048576, $D27, FALSE)), "", HLOOKUP(H$1,m_preprocess!$1:$1048576, $D27, FALSE))</f>
        <v/>
      </c>
      <c r="I27" s="39" t="str">
        <f>IF(ISBLANK(HLOOKUP(I$1, m_preprocess!$1:$1048576, $D27, FALSE)), "", HLOOKUP(I$1,m_preprocess!$1:$1048576, $D27, FALSE))</f>
        <v/>
      </c>
      <c r="J27" s="39" t="str">
        <f>IF(ISBLANK(HLOOKUP(J$1, m_preprocess!$1:$1048576, $D27, FALSE)), "", HLOOKUP(J$1,m_preprocess!$1:$1048576, $D27, FALSE))</f>
        <v/>
      </c>
      <c r="K27" s="39" t="str">
        <f>IF(ISBLANK(HLOOKUP(K$1, m_preprocess!$1:$1048576, $D27, FALSE)), "", HLOOKUP(K$1,m_preprocess!$1:$1048576, $D27, FALSE))</f>
        <v/>
      </c>
      <c r="L27" s="39" t="str">
        <f>IF(ISBLANK(HLOOKUP(L$1, m_preprocess!$1:$1048576, $D27, FALSE)), "", HLOOKUP(L$1,m_preprocess!$1:$1048576, $D27, FALSE))</f>
        <v/>
      </c>
      <c r="M27" s="39" t="str">
        <f>IF(ISBLANK(HLOOKUP(M$1, m_preprocess!$1:$1048576, $D27, FALSE)), "", HLOOKUP(M$1,m_preprocess!$1:$1048576, $D27, FALSE))</f>
        <v/>
      </c>
      <c r="N27" s="39" t="str">
        <f>IF(ISBLANK(HLOOKUP(N$1, m_preprocess!$1:$1048576, $D27, FALSE)), "", HLOOKUP(N$1,m_preprocess!$1:$1048576, $D27, FALSE))</f>
        <v/>
      </c>
      <c r="O27" s="39" t="str">
        <f>IF(ISBLANK(HLOOKUP(O$1, m_preprocess!$1:$1048576, $D27, FALSE)), "", HLOOKUP(O$1,m_preprocess!$1:$1048576, $D27, FALSE))</f>
        <v/>
      </c>
      <c r="P27" s="39" t="str">
        <f>IF(ISBLANK(HLOOKUP(P$1, m_preprocess!$1:$1048576, $D27, FALSE)), "", HLOOKUP(P$1,m_preprocess!$1:$1048576, $D27, FALSE))</f>
        <v/>
      </c>
      <c r="Q27" s="39">
        <f>IF(ISBLANK(HLOOKUP(Q$1, m_preprocess!$1:$1048576, $D27, FALSE)), "", HLOOKUP(Q$1,m_preprocess!$1:$1048576, $D27, FALSE))</f>
        <v>106.4395357543991</v>
      </c>
      <c r="R27" s="39">
        <f>IF(ISBLANK(HLOOKUP(R$1, m_preprocess!$1:$1048576, $D27, FALSE)), "", HLOOKUP(R$1,m_preprocess!$1:$1048576, $D27, FALSE))</f>
        <v>3460786990.2684956</v>
      </c>
      <c r="S27" s="39">
        <f>IF(ISBLANK(HLOOKUP(S$1, m_preprocess!$1:$1048576, $D27, FALSE)), "", HLOOKUP(S$1,m_preprocess!$1:$1048576, $D27, FALSE))</f>
        <v>673011021.22171414</v>
      </c>
      <c r="T27" s="39">
        <f>IF(ISBLANK(HLOOKUP(T$1, m_preprocess!$1:$1048576, $D27, FALSE)), "", HLOOKUP(T$1,m_preprocess!$1:$1048576, $D27, FALSE))</f>
        <v>5007467742.4185705</v>
      </c>
      <c r="U27" s="39" t="str">
        <f>IF(ISBLANK(HLOOKUP(U$1, m_preprocess!$1:$1048576, $D27, FALSE)), "", HLOOKUP(U$1,m_preprocess!$1:$1048576, $D27, FALSE))</f>
        <v/>
      </c>
      <c r="V27" s="39" t="str">
        <f>IF(ISBLANK(HLOOKUP(V$1, m_preprocess!$1:$1048576, $D27, FALSE)), "", HLOOKUP(V$1,m_preprocess!$1:$1048576, $D27, FALSE))</f>
        <v/>
      </c>
      <c r="W27" s="39" t="str">
        <f>IF(ISBLANK(HLOOKUP(W$1, m_preprocess!$1:$1048576, $D27, FALSE)), "", HLOOKUP(W$1,m_preprocess!$1:$1048576, $D27, FALSE))</f>
        <v/>
      </c>
      <c r="X27" s="39">
        <f>IF(ISBLANK(HLOOKUP(X$1, m_preprocess!$1:$1048576, $D27, FALSE)), "", HLOOKUP(X$1,m_preprocess!$1:$1048576, $D27, FALSE))</f>
        <v>14084.351726639701</v>
      </c>
      <c r="Y27" s="39">
        <f>IF(ISBLANK(HLOOKUP(Y$1, m_preprocess!$1:$1048576, $D27, FALSE)), "", HLOOKUP(Y$1,m_preprocess!$1:$1048576, $D27, FALSE))</f>
        <v>4139.672853727373</v>
      </c>
      <c r="Z27" s="39" t="str">
        <f>IF(ISBLANK(HLOOKUP(Z$1, m_preprocess!$1:$1048576, $D27, FALSE)), "", HLOOKUP(Z$1,m_preprocess!$1:$1048576, $D27, FALSE))</f>
        <v/>
      </c>
    </row>
    <row r="28" spans="1:26">
      <c r="A28" s="17">
        <v>34759</v>
      </c>
      <c r="B28">
        <v>1995</v>
      </c>
      <c r="C28">
        <v>3</v>
      </c>
      <c r="D28">
        <v>28</v>
      </c>
      <c r="E28" s="39" t="str">
        <f>IF(ISBLANK(HLOOKUP(E$1, m_preprocess!$1:$1048576, $D28, FALSE)), "", HLOOKUP(E$1,m_preprocess!$1:$1048576, $D28, FALSE))</f>
        <v/>
      </c>
      <c r="F28" s="39" t="str">
        <f>IF(ISBLANK(HLOOKUP(F$1, m_preprocess!$1:$1048576, $D28, FALSE)), "", HLOOKUP(F$1,m_preprocess!$1:$1048576, $D28, FALSE))</f>
        <v/>
      </c>
      <c r="G28" s="39">
        <f>IF(ISBLANK(HLOOKUP(G$1, m_preprocess!$1:$1048576, $D28, FALSE)), "", HLOOKUP(G$1,m_preprocess!$1:$1048576, $D28, FALSE))</f>
        <v>71.274808998463172</v>
      </c>
      <c r="H28" s="39" t="str">
        <f>IF(ISBLANK(HLOOKUP(H$1, m_preprocess!$1:$1048576, $D28, FALSE)), "", HLOOKUP(H$1,m_preprocess!$1:$1048576, $D28, FALSE))</f>
        <v/>
      </c>
      <c r="I28" s="39" t="str">
        <f>IF(ISBLANK(HLOOKUP(I$1, m_preprocess!$1:$1048576, $D28, FALSE)), "", HLOOKUP(I$1,m_preprocess!$1:$1048576, $D28, FALSE))</f>
        <v/>
      </c>
      <c r="J28" s="39" t="str">
        <f>IF(ISBLANK(HLOOKUP(J$1, m_preprocess!$1:$1048576, $D28, FALSE)), "", HLOOKUP(J$1,m_preprocess!$1:$1048576, $D28, FALSE))</f>
        <v/>
      </c>
      <c r="K28" s="39" t="str">
        <f>IF(ISBLANK(HLOOKUP(K$1, m_preprocess!$1:$1048576, $D28, FALSE)), "", HLOOKUP(K$1,m_preprocess!$1:$1048576, $D28, FALSE))</f>
        <v/>
      </c>
      <c r="L28" s="39" t="str">
        <f>IF(ISBLANK(HLOOKUP(L$1, m_preprocess!$1:$1048576, $D28, FALSE)), "", HLOOKUP(L$1,m_preprocess!$1:$1048576, $D28, FALSE))</f>
        <v/>
      </c>
      <c r="M28" s="39" t="str">
        <f>IF(ISBLANK(HLOOKUP(M$1, m_preprocess!$1:$1048576, $D28, FALSE)), "", HLOOKUP(M$1,m_preprocess!$1:$1048576, $D28, FALSE))</f>
        <v/>
      </c>
      <c r="N28" s="39" t="str">
        <f>IF(ISBLANK(HLOOKUP(N$1, m_preprocess!$1:$1048576, $D28, FALSE)), "", HLOOKUP(N$1,m_preprocess!$1:$1048576, $D28, FALSE))</f>
        <v/>
      </c>
      <c r="O28" s="39" t="str">
        <f>IF(ISBLANK(HLOOKUP(O$1, m_preprocess!$1:$1048576, $D28, FALSE)), "", HLOOKUP(O$1,m_preprocess!$1:$1048576, $D28, FALSE))</f>
        <v/>
      </c>
      <c r="P28" s="39" t="str">
        <f>IF(ISBLANK(HLOOKUP(P$1, m_preprocess!$1:$1048576, $D28, FALSE)), "", HLOOKUP(P$1,m_preprocess!$1:$1048576, $D28, FALSE))</f>
        <v/>
      </c>
      <c r="Q28" s="39">
        <f>IF(ISBLANK(HLOOKUP(Q$1, m_preprocess!$1:$1048576, $D28, FALSE)), "", HLOOKUP(Q$1,m_preprocess!$1:$1048576, $D28, FALSE))</f>
        <v>102.93272683744313</v>
      </c>
      <c r="R28" s="39">
        <f>IF(ISBLANK(HLOOKUP(R$1, m_preprocess!$1:$1048576, $D28, FALSE)), "", HLOOKUP(R$1,m_preprocess!$1:$1048576, $D28, FALSE))</f>
        <v>4417584847.075242</v>
      </c>
      <c r="S28" s="39">
        <f>IF(ISBLANK(HLOOKUP(S$1, m_preprocess!$1:$1048576, $D28, FALSE)), "", HLOOKUP(S$1,m_preprocess!$1:$1048576, $D28, FALSE))</f>
        <v>945924150.48261428</v>
      </c>
      <c r="T28" s="39">
        <f>IF(ISBLANK(HLOOKUP(T$1, m_preprocess!$1:$1048576, $D28, FALSE)), "", HLOOKUP(T$1,m_preprocess!$1:$1048576, $D28, FALSE))</f>
        <v>5651654001.6758432</v>
      </c>
      <c r="U28" s="39" t="str">
        <f>IF(ISBLANK(HLOOKUP(U$1, m_preprocess!$1:$1048576, $D28, FALSE)), "", HLOOKUP(U$1,m_preprocess!$1:$1048576, $D28, FALSE))</f>
        <v/>
      </c>
      <c r="V28" s="39" t="str">
        <f>IF(ISBLANK(HLOOKUP(V$1, m_preprocess!$1:$1048576, $D28, FALSE)), "", HLOOKUP(V$1,m_preprocess!$1:$1048576, $D28, FALSE))</f>
        <v/>
      </c>
      <c r="W28" s="39" t="str">
        <f>IF(ISBLANK(HLOOKUP(W$1, m_preprocess!$1:$1048576, $D28, FALSE)), "", HLOOKUP(W$1,m_preprocess!$1:$1048576, $D28, FALSE))</f>
        <v/>
      </c>
      <c r="X28" s="39">
        <f>IF(ISBLANK(HLOOKUP(X$1, m_preprocess!$1:$1048576, $D28, FALSE)), "", HLOOKUP(X$1,m_preprocess!$1:$1048576, $D28, FALSE))</f>
        <v>17128.117992805499</v>
      </c>
      <c r="Y28" s="39">
        <f>IF(ISBLANK(HLOOKUP(Y$1, m_preprocess!$1:$1048576, $D28, FALSE)), "", HLOOKUP(Y$1,m_preprocess!$1:$1048576, $D28, FALSE))</f>
        <v>4222.6644549627708</v>
      </c>
      <c r="Z28" s="39" t="str">
        <f>IF(ISBLANK(HLOOKUP(Z$1, m_preprocess!$1:$1048576, $D28, FALSE)), "", HLOOKUP(Z$1,m_preprocess!$1:$1048576, $D28, FALSE))</f>
        <v/>
      </c>
    </row>
    <row r="29" spans="1:26">
      <c r="A29" s="17">
        <v>34790</v>
      </c>
      <c r="B29">
        <v>1995</v>
      </c>
      <c r="C29">
        <v>4</v>
      </c>
      <c r="D29">
        <v>29</v>
      </c>
      <c r="E29" s="39" t="str">
        <f>IF(ISBLANK(HLOOKUP(E$1, m_preprocess!$1:$1048576, $D29, FALSE)), "", HLOOKUP(E$1,m_preprocess!$1:$1048576, $D29, FALSE))</f>
        <v/>
      </c>
      <c r="F29" s="39" t="str">
        <f>IF(ISBLANK(HLOOKUP(F$1, m_preprocess!$1:$1048576, $D29, FALSE)), "", HLOOKUP(F$1,m_preprocess!$1:$1048576, $D29, FALSE))</f>
        <v/>
      </c>
      <c r="G29" s="39">
        <f>IF(ISBLANK(HLOOKUP(G$1, m_preprocess!$1:$1048576, $D29, FALSE)), "", HLOOKUP(G$1,m_preprocess!$1:$1048576, $D29, FALSE))</f>
        <v>72.157892394016017</v>
      </c>
      <c r="H29" s="39" t="str">
        <f>IF(ISBLANK(HLOOKUP(H$1, m_preprocess!$1:$1048576, $D29, FALSE)), "", HLOOKUP(H$1,m_preprocess!$1:$1048576, $D29, FALSE))</f>
        <v/>
      </c>
      <c r="I29" s="39" t="str">
        <f>IF(ISBLANK(HLOOKUP(I$1, m_preprocess!$1:$1048576, $D29, FALSE)), "", HLOOKUP(I$1,m_preprocess!$1:$1048576, $D29, FALSE))</f>
        <v/>
      </c>
      <c r="J29" s="39" t="str">
        <f>IF(ISBLANK(HLOOKUP(J$1, m_preprocess!$1:$1048576, $D29, FALSE)), "", HLOOKUP(J$1,m_preprocess!$1:$1048576, $D29, FALSE))</f>
        <v/>
      </c>
      <c r="K29" s="39" t="str">
        <f>IF(ISBLANK(HLOOKUP(K$1, m_preprocess!$1:$1048576, $D29, FALSE)), "", HLOOKUP(K$1,m_preprocess!$1:$1048576, $D29, FALSE))</f>
        <v/>
      </c>
      <c r="L29" s="39" t="str">
        <f>IF(ISBLANK(HLOOKUP(L$1, m_preprocess!$1:$1048576, $D29, FALSE)), "", HLOOKUP(L$1,m_preprocess!$1:$1048576, $D29, FALSE))</f>
        <v/>
      </c>
      <c r="M29" s="39" t="str">
        <f>IF(ISBLANK(HLOOKUP(M$1, m_preprocess!$1:$1048576, $D29, FALSE)), "", HLOOKUP(M$1,m_preprocess!$1:$1048576, $D29, FALSE))</f>
        <v/>
      </c>
      <c r="N29" s="39" t="str">
        <f>IF(ISBLANK(HLOOKUP(N$1, m_preprocess!$1:$1048576, $D29, FALSE)), "", HLOOKUP(N$1,m_preprocess!$1:$1048576, $D29, FALSE))</f>
        <v/>
      </c>
      <c r="O29" s="39" t="str">
        <f>IF(ISBLANK(HLOOKUP(O$1, m_preprocess!$1:$1048576, $D29, FALSE)), "", HLOOKUP(O$1,m_preprocess!$1:$1048576, $D29, FALSE))</f>
        <v/>
      </c>
      <c r="P29" s="39" t="str">
        <f>IF(ISBLANK(HLOOKUP(P$1, m_preprocess!$1:$1048576, $D29, FALSE)), "", HLOOKUP(P$1,m_preprocess!$1:$1048576, $D29, FALSE))</f>
        <v/>
      </c>
      <c r="Q29" s="39">
        <f>IF(ISBLANK(HLOOKUP(Q$1, m_preprocess!$1:$1048576, $D29, FALSE)), "", HLOOKUP(Q$1,m_preprocess!$1:$1048576, $D29, FALSE))</f>
        <v>100.37278657968312</v>
      </c>
      <c r="R29" s="39">
        <f>IF(ISBLANK(HLOOKUP(R$1, m_preprocess!$1:$1048576, $D29, FALSE)), "", HLOOKUP(R$1,m_preprocess!$1:$1048576, $D29, FALSE))</f>
        <v>3939095923.8625817</v>
      </c>
      <c r="S29" s="39">
        <f>IF(ISBLANK(HLOOKUP(S$1, m_preprocess!$1:$1048576, $D29, FALSE)), "", HLOOKUP(S$1,m_preprocess!$1:$1048576, $D29, FALSE))</f>
        <v>1013443828.9229341</v>
      </c>
      <c r="T29" s="39">
        <f>IF(ISBLANK(HLOOKUP(T$1, m_preprocess!$1:$1048576, $D29, FALSE)), "", HLOOKUP(T$1,m_preprocess!$1:$1048576, $D29, FALSE))</f>
        <v>4500815139.7949677</v>
      </c>
      <c r="U29" s="39" t="str">
        <f>IF(ISBLANK(HLOOKUP(U$1, m_preprocess!$1:$1048576, $D29, FALSE)), "", HLOOKUP(U$1,m_preprocess!$1:$1048576, $D29, FALSE))</f>
        <v/>
      </c>
      <c r="V29" s="39" t="str">
        <f>IF(ISBLANK(HLOOKUP(V$1, m_preprocess!$1:$1048576, $D29, FALSE)), "", HLOOKUP(V$1,m_preprocess!$1:$1048576, $D29, FALSE))</f>
        <v/>
      </c>
      <c r="W29" s="39" t="str">
        <f>IF(ISBLANK(HLOOKUP(W$1, m_preprocess!$1:$1048576, $D29, FALSE)), "", HLOOKUP(W$1,m_preprocess!$1:$1048576, $D29, FALSE))</f>
        <v/>
      </c>
      <c r="X29" s="39">
        <f>IF(ISBLANK(HLOOKUP(X$1, m_preprocess!$1:$1048576, $D29, FALSE)), "", HLOOKUP(X$1,m_preprocess!$1:$1048576, $D29, FALSE))</f>
        <v>14999.183468429632</v>
      </c>
      <c r="Y29" s="39">
        <f>IF(ISBLANK(HLOOKUP(Y$1, m_preprocess!$1:$1048576, $D29, FALSE)), "", HLOOKUP(Y$1,m_preprocess!$1:$1048576, $D29, FALSE))</f>
        <v>4265.8041910049706</v>
      </c>
      <c r="Z29" s="39" t="str">
        <f>IF(ISBLANK(HLOOKUP(Z$1, m_preprocess!$1:$1048576, $D29, FALSE)), "", HLOOKUP(Z$1,m_preprocess!$1:$1048576, $D29, FALSE))</f>
        <v/>
      </c>
    </row>
    <row r="30" spans="1:26">
      <c r="A30" s="17">
        <v>34820</v>
      </c>
      <c r="B30">
        <v>1995</v>
      </c>
      <c r="C30">
        <v>5</v>
      </c>
      <c r="D30">
        <v>30</v>
      </c>
      <c r="E30" s="39" t="str">
        <f>IF(ISBLANK(HLOOKUP(E$1, m_preprocess!$1:$1048576, $D30, FALSE)), "", HLOOKUP(E$1,m_preprocess!$1:$1048576, $D30, FALSE))</f>
        <v/>
      </c>
      <c r="F30" s="39" t="str">
        <f>IF(ISBLANK(HLOOKUP(F$1, m_preprocess!$1:$1048576, $D30, FALSE)), "", HLOOKUP(F$1,m_preprocess!$1:$1048576, $D30, FALSE))</f>
        <v/>
      </c>
      <c r="G30" s="39">
        <f>IF(ISBLANK(HLOOKUP(G$1, m_preprocess!$1:$1048576, $D30, FALSE)), "", HLOOKUP(G$1,m_preprocess!$1:$1048576, $D30, FALSE))</f>
        <v>69.373945475300602</v>
      </c>
      <c r="H30" s="39" t="str">
        <f>IF(ISBLANK(HLOOKUP(H$1, m_preprocess!$1:$1048576, $D30, FALSE)), "", HLOOKUP(H$1,m_preprocess!$1:$1048576, $D30, FALSE))</f>
        <v/>
      </c>
      <c r="I30" s="39" t="str">
        <f>IF(ISBLANK(HLOOKUP(I$1, m_preprocess!$1:$1048576, $D30, FALSE)), "", HLOOKUP(I$1,m_preprocess!$1:$1048576, $D30, FALSE))</f>
        <v/>
      </c>
      <c r="J30" s="39" t="str">
        <f>IF(ISBLANK(HLOOKUP(J$1, m_preprocess!$1:$1048576, $D30, FALSE)), "", HLOOKUP(J$1,m_preprocess!$1:$1048576, $D30, FALSE))</f>
        <v/>
      </c>
      <c r="K30" s="39" t="str">
        <f>IF(ISBLANK(HLOOKUP(K$1, m_preprocess!$1:$1048576, $D30, FALSE)), "", HLOOKUP(K$1,m_preprocess!$1:$1048576, $D30, FALSE))</f>
        <v/>
      </c>
      <c r="L30" s="39" t="str">
        <f>IF(ISBLANK(HLOOKUP(L$1, m_preprocess!$1:$1048576, $D30, FALSE)), "", HLOOKUP(L$1,m_preprocess!$1:$1048576, $D30, FALSE))</f>
        <v/>
      </c>
      <c r="M30" s="39" t="str">
        <f>IF(ISBLANK(HLOOKUP(M$1, m_preprocess!$1:$1048576, $D30, FALSE)), "", HLOOKUP(M$1,m_preprocess!$1:$1048576, $D30, FALSE))</f>
        <v/>
      </c>
      <c r="N30" s="39" t="str">
        <f>IF(ISBLANK(HLOOKUP(N$1, m_preprocess!$1:$1048576, $D30, FALSE)), "", HLOOKUP(N$1,m_preprocess!$1:$1048576, $D30, FALSE))</f>
        <v/>
      </c>
      <c r="O30" s="39" t="str">
        <f>IF(ISBLANK(HLOOKUP(O$1, m_preprocess!$1:$1048576, $D30, FALSE)), "", HLOOKUP(O$1,m_preprocess!$1:$1048576, $D30, FALSE))</f>
        <v/>
      </c>
      <c r="P30" s="39" t="str">
        <f>IF(ISBLANK(HLOOKUP(P$1, m_preprocess!$1:$1048576, $D30, FALSE)), "", HLOOKUP(P$1,m_preprocess!$1:$1048576, $D30, FALSE))</f>
        <v/>
      </c>
      <c r="Q30" s="39">
        <f>IF(ISBLANK(HLOOKUP(Q$1, m_preprocess!$1:$1048576, $D30, FALSE)), "", HLOOKUP(Q$1,m_preprocess!$1:$1048576, $D30, FALSE))</f>
        <v>100.01149029070436</v>
      </c>
      <c r="R30" s="39">
        <f>IF(ISBLANK(HLOOKUP(R$1, m_preprocess!$1:$1048576, $D30, FALSE)), "", HLOOKUP(R$1,m_preprocess!$1:$1048576, $D30, FALSE))</f>
        <v>4830858134.1911764</v>
      </c>
      <c r="S30" s="39">
        <f>IF(ISBLANK(HLOOKUP(S$1, m_preprocess!$1:$1048576, $D30, FALSE)), "", HLOOKUP(S$1,m_preprocess!$1:$1048576, $D30, FALSE))</f>
        <v>1264808318.0147057</v>
      </c>
      <c r="T30" s="39">
        <f>IF(ISBLANK(HLOOKUP(T$1, m_preprocess!$1:$1048576, $D30, FALSE)), "", HLOOKUP(T$1,m_preprocess!$1:$1048576, $D30, FALSE))</f>
        <v>5626955951.9705849</v>
      </c>
      <c r="U30" s="39" t="str">
        <f>IF(ISBLANK(HLOOKUP(U$1, m_preprocess!$1:$1048576, $D30, FALSE)), "", HLOOKUP(U$1,m_preprocess!$1:$1048576, $D30, FALSE))</f>
        <v/>
      </c>
      <c r="V30" s="39" t="str">
        <f>IF(ISBLANK(HLOOKUP(V$1, m_preprocess!$1:$1048576, $D30, FALSE)), "", HLOOKUP(V$1,m_preprocess!$1:$1048576, $D30, FALSE))</f>
        <v/>
      </c>
      <c r="W30" s="39" t="str">
        <f>IF(ISBLANK(HLOOKUP(W$1, m_preprocess!$1:$1048576, $D30, FALSE)), "", HLOOKUP(W$1,m_preprocess!$1:$1048576, $D30, FALSE))</f>
        <v/>
      </c>
      <c r="X30" s="39">
        <f>IF(ISBLANK(HLOOKUP(X$1, m_preprocess!$1:$1048576, $D30, FALSE)), "", HLOOKUP(X$1,m_preprocess!$1:$1048576, $D30, FALSE))</f>
        <v>18358.021120485359</v>
      </c>
      <c r="Y30" s="39">
        <f>IF(ISBLANK(HLOOKUP(Y$1, m_preprocess!$1:$1048576, $D30, FALSE)), "", HLOOKUP(Y$1,m_preprocess!$1:$1048576, $D30, FALSE))</f>
        <v>4279.294508370228</v>
      </c>
      <c r="Z30" s="39" t="str">
        <f>IF(ISBLANK(HLOOKUP(Z$1, m_preprocess!$1:$1048576, $D30, FALSE)), "", HLOOKUP(Z$1,m_preprocess!$1:$1048576, $D30, FALSE))</f>
        <v/>
      </c>
    </row>
    <row r="31" spans="1:26">
      <c r="A31" s="17">
        <v>34851</v>
      </c>
      <c r="B31">
        <v>1995</v>
      </c>
      <c r="C31">
        <v>6</v>
      </c>
      <c r="D31">
        <v>31</v>
      </c>
      <c r="E31" s="39" t="str">
        <f>IF(ISBLANK(HLOOKUP(E$1, m_preprocess!$1:$1048576, $D31, FALSE)), "", HLOOKUP(E$1,m_preprocess!$1:$1048576, $D31, FALSE))</f>
        <v/>
      </c>
      <c r="F31" s="39" t="str">
        <f>IF(ISBLANK(HLOOKUP(F$1, m_preprocess!$1:$1048576, $D31, FALSE)), "", HLOOKUP(F$1,m_preprocess!$1:$1048576, $D31, FALSE))</f>
        <v/>
      </c>
      <c r="G31" s="39">
        <f>IF(ISBLANK(HLOOKUP(G$1, m_preprocess!$1:$1048576, $D31, FALSE)), "", HLOOKUP(G$1,m_preprocess!$1:$1048576, $D31, FALSE))</f>
        <v>69.504612756815149</v>
      </c>
      <c r="H31" s="39" t="str">
        <f>IF(ISBLANK(HLOOKUP(H$1, m_preprocess!$1:$1048576, $D31, FALSE)), "", HLOOKUP(H$1,m_preprocess!$1:$1048576, $D31, FALSE))</f>
        <v/>
      </c>
      <c r="I31" s="39" t="str">
        <f>IF(ISBLANK(HLOOKUP(I$1, m_preprocess!$1:$1048576, $D31, FALSE)), "", HLOOKUP(I$1,m_preprocess!$1:$1048576, $D31, FALSE))</f>
        <v/>
      </c>
      <c r="J31" s="39" t="str">
        <f>IF(ISBLANK(HLOOKUP(J$1, m_preprocess!$1:$1048576, $D31, FALSE)), "", HLOOKUP(J$1,m_preprocess!$1:$1048576, $D31, FALSE))</f>
        <v/>
      </c>
      <c r="K31" s="39" t="str">
        <f>IF(ISBLANK(HLOOKUP(K$1, m_preprocess!$1:$1048576, $D31, FALSE)), "", HLOOKUP(K$1,m_preprocess!$1:$1048576, $D31, FALSE))</f>
        <v/>
      </c>
      <c r="L31" s="39" t="str">
        <f>IF(ISBLANK(HLOOKUP(L$1, m_preprocess!$1:$1048576, $D31, FALSE)), "", HLOOKUP(L$1,m_preprocess!$1:$1048576, $D31, FALSE))</f>
        <v/>
      </c>
      <c r="M31" s="39" t="str">
        <f>IF(ISBLANK(HLOOKUP(M$1, m_preprocess!$1:$1048576, $D31, FALSE)), "", HLOOKUP(M$1,m_preprocess!$1:$1048576, $D31, FALSE))</f>
        <v/>
      </c>
      <c r="N31" s="39" t="str">
        <f>IF(ISBLANK(HLOOKUP(N$1, m_preprocess!$1:$1048576, $D31, FALSE)), "", HLOOKUP(N$1,m_preprocess!$1:$1048576, $D31, FALSE))</f>
        <v/>
      </c>
      <c r="O31" s="39" t="str">
        <f>IF(ISBLANK(HLOOKUP(O$1, m_preprocess!$1:$1048576, $D31, FALSE)), "", HLOOKUP(O$1,m_preprocess!$1:$1048576, $D31, FALSE))</f>
        <v/>
      </c>
      <c r="P31" s="39" t="str">
        <f>IF(ISBLANK(HLOOKUP(P$1, m_preprocess!$1:$1048576, $D31, FALSE)), "", HLOOKUP(P$1,m_preprocess!$1:$1048576, $D31, FALSE))</f>
        <v/>
      </c>
      <c r="Q31" s="39">
        <f>IF(ISBLANK(HLOOKUP(Q$1, m_preprocess!$1:$1048576, $D31, FALSE)), "", HLOOKUP(Q$1,m_preprocess!$1:$1048576, $D31, FALSE))</f>
        <v>104.7141663683017</v>
      </c>
      <c r="R31" s="39">
        <f>IF(ISBLANK(HLOOKUP(R$1, m_preprocess!$1:$1048576, $D31, FALSE)), "", HLOOKUP(R$1,m_preprocess!$1:$1048576, $D31, FALSE))</f>
        <v>4695582494.8712101</v>
      </c>
      <c r="S31" s="39">
        <f>IF(ISBLANK(HLOOKUP(S$1, m_preprocess!$1:$1048576, $D31, FALSE)), "", HLOOKUP(S$1,m_preprocess!$1:$1048576, $D31, FALSE))</f>
        <v>1231525699.7948484</v>
      </c>
      <c r="T31" s="39">
        <f>IF(ISBLANK(HLOOKUP(T$1, m_preprocess!$1:$1048576, $D31, FALSE)), "", HLOOKUP(T$1,m_preprocess!$1:$1048576, $D31, FALSE))</f>
        <v>5843867477.025898</v>
      </c>
      <c r="U31" s="39" t="str">
        <f>IF(ISBLANK(HLOOKUP(U$1, m_preprocess!$1:$1048576, $D31, FALSE)), "", HLOOKUP(U$1,m_preprocess!$1:$1048576, $D31, FALSE))</f>
        <v/>
      </c>
      <c r="V31" s="39" t="str">
        <f>IF(ISBLANK(HLOOKUP(V$1, m_preprocess!$1:$1048576, $D31, FALSE)), "", HLOOKUP(V$1,m_preprocess!$1:$1048576, $D31, FALSE))</f>
        <v/>
      </c>
      <c r="W31" s="39" t="str">
        <f>IF(ISBLANK(HLOOKUP(W$1, m_preprocess!$1:$1048576, $D31, FALSE)), "", HLOOKUP(W$1,m_preprocess!$1:$1048576, $D31, FALSE))</f>
        <v/>
      </c>
      <c r="X31" s="39">
        <f>IF(ISBLANK(HLOOKUP(X$1, m_preprocess!$1:$1048576, $D31, FALSE)), "", HLOOKUP(X$1,m_preprocess!$1:$1048576, $D31, FALSE))</f>
        <v>16433.857013855628</v>
      </c>
      <c r="Y31" s="39">
        <f>IF(ISBLANK(HLOOKUP(Y$1, m_preprocess!$1:$1048576, $D31, FALSE)), "", HLOOKUP(Y$1,m_preprocess!$1:$1048576, $D31, FALSE))</f>
        <v>4275.3150338873193</v>
      </c>
      <c r="Z31" s="39" t="str">
        <f>IF(ISBLANK(HLOOKUP(Z$1, m_preprocess!$1:$1048576, $D31, FALSE)), "", HLOOKUP(Z$1,m_preprocess!$1:$1048576, $D31, FALSE))</f>
        <v/>
      </c>
    </row>
    <row r="32" spans="1:26">
      <c r="A32" s="17">
        <v>34881</v>
      </c>
      <c r="B32">
        <v>1995</v>
      </c>
      <c r="C32">
        <v>7</v>
      </c>
      <c r="D32">
        <v>32</v>
      </c>
      <c r="E32" s="39" t="str">
        <f>IF(ISBLANK(HLOOKUP(E$1, m_preprocess!$1:$1048576, $D32, FALSE)), "", HLOOKUP(E$1,m_preprocess!$1:$1048576, $D32, FALSE))</f>
        <v/>
      </c>
      <c r="F32" s="39" t="str">
        <f>IF(ISBLANK(HLOOKUP(F$1, m_preprocess!$1:$1048576, $D32, FALSE)), "", HLOOKUP(F$1,m_preprocess!$1:$1048576, $D32, FALSE))</f>
        <v/>
      </c>
      <c r="G32" s="39">
        <f>IF(ISBLANK(HLOOKUP(G$1, m_preprocess!$1:$1048576, $D32, FALSE)), "", HLOOKUP(G$1,m_preprocess!$1:$1048576, $D32, FALSE))</f>
        <v>69.20233291644675</v>
      </c>
      <c r="H32" s="39" t="str">
        <f>IF(ISBLANK(HLOOKUP(H$1, m_preprocess!$1:$1048576, $D32, FALSE)), "", HLOOKUP(H$1,m_preprocess!$1:$1048576, $D32, FALSE))</f>
        <v/>
      </c>
      <c r="I32" s="39" t="str">
        <f>IF(ISBLANK(HLOOKUP(I$1, m_preprocess!$1:$1048576, $D32, FALSE)), "", HLOOKUP(I$1,m_preprocess!$1:$1048576, $D32, FALSE))</f>
        <v/>
      </c>
      <c r="J32" s="39" t="str">
        <f>IF(ISBLANK(HLOOKUP(J$1, m_preprocess!$1:$1048576, $D32, FALSE)), "", HLOOKUP(J$1,m_preprocess!$1:$1048576, $D32, FALSE))</f>
        <v/>
      </c>
      <c r="K32" s="39" t="str">
        <f>IF(ISBLANK(HLOOKUP(K$1, m_preprocess!$1:$1048576, $D32, FALSE)), "", HLOOKUP(K$1,m_preprocess!$1:$1048576, $D32, FALSE))</f>
        <v/>
      </c>
      <c r="L32" s="39" t="str">
        <f>IF(ISBLANK(HLOOKUP(L$1, m_preprocess!$1:$1048576, $D32, FALSE)), "", HLOOKUP(L$1,m_preprocess!$1:$1048576, $D32, FALSE))</f>
        <v/>
      </c>
      <c r="M32" s="39" t="str">
        <f>IF(ISBLANK(HLOOKUP(M$1, m_preprocess!$1:$1048576, $D32, FALSE)), "", HLOOKUP(M$1,m_preprocess!$1:$1048576, $D32, FALSE))</f>
        <v/>
      </c>
      <c r="N32" s="39" t="str">
        <f>IF(ISBLANK(HLOOKUP(N$1, m_preprocess!$1:$1048576, $D32, FALSE)), "", HLOOKUP(N$1,m_preprocess!$1:$1048576, $D32, FALSE))</f>
        <v/>
      </c>
      <c r="O32" s="39" t="str">
        <f>IF(ISBLANK(HLOOKUP(O$1, m_preprocess!$1:$1048576, $D32, FALSE)), "", HLOOKUP(O$1,m_preprocess!$1:$1048576, $D32, FALSE))</f>
        <v/>
      </c>
      <c r="P32" s="39" t="str">
        <f>IF(ISBLANK(HLOOKUP(P$1, m_preprocess!$1:$1048576, $D32, FALSE)), "", HLOOKUP(P$1,m_preprocess!$1:$1048576, $D32, FALSE))</f>
        <v/>
      </c>
      <c r="Q32" s="39">
        <f>IF(ISBLANK(HLOOKUP(Q$1, m_preprocess!$1:$1048576, $D32, FALSE)), "", HLOOKUP(Q$1,m_preprocess!$1:$1048576, $D32, FALSE))</f>
        <v>102.71864877371587</v>
      </c>
      <c r="R32" s="39">
        <f>IF(ISBLANK(HLOOKUP(R$1, m_preprocess!$1:$1048576, $D32, FALSE)), "", HLOOKUP(R$1,m_preprocess!$1:$1048576, $D32, FALSE))</f>
        <v>4509563691.8571911</v>
      </c>
      <c r="S32" s="39">
        <f>IF(ISBLANK(HLOOKUP(S$1, m_preprocess!$1:$1048576, $D32, FALSE)), "", HLOOKUP(S$1,m_preprocess!$1:$1048576, $D32, FALSE))</f>
        <v>1142027742.9890752</v>
      </c>
      <c r="T32" s="39">
        <f>IF(ISBLANK(HLOOKUP(T$1, m_preprocess!$1:$1048576, $D32, FALSE)), "", HLOOKUP(T$1,m_preprocess!$1:$1048576, $D32, FALSE))</f>
        <v>4630811616.149931</v>
      </c>
      <c r="U32" s="39" t="str">
        <f>IF(ISBLANK(HLOOKUP(U$1, m_preprocess!$1:$1048576, $D32, FALSE)), "", HLOOKUP(U$1,m_preprocess!$1:$1048576, $D32, FALSE))</f>
        <v/>
      </c>
      <c r="V32" s="39" t="str">
        <f>IF(ISBLANK(HLOOKUP(V$1, m_preprocess!$1:$1048576, $D32, FALSE)), "", HLOOKUP(V$1,m_preprocess!$1:$1048576, $D32, FALSE))</f>
        <v/>
      </c>
      <c r="W32" s="39" t="str">
        <f>IF(ISBLANK(HLOOKUP(W$1, m_preprocess!$1:$1048576, $D32, FALSE)), "", HLOOKUP(W$1,m_preprocess!$1:$1048576, $D32, FALSE))</f>
        <v/>
      </c>
      <c r="X32" s="39">
        <f>IF(ISBLANK(HLOOKUP(X$1, m_preprocess!$1:$1048576, $D32, FALSE)), "", HLOOKUP(X$1,m_preprocess!$1:$1048576, $D32, FALSE))</f>
        <v>14551.979399911108</v>
      </c>
      <c r="Y32" s="39">
        <f>IF(ISBLANK(HLOOKUP(Y$1, m_preprocess!$1:$1048576, $D32, FALSE)), "", HLOOKUP(Y$1,m_preprocess!$1:$1048576, $D32, FALSE))</f>
        <v>4118.3404864082759</v>
      </c>
      <c r="Z32" s="39" t="str">
        <f>IF(ISBLANK(HLOOKUP(Z$1, m_preprocess!$1:$1048576, $D32, FALSE)), "", HLOOKUP(Z$1,m_preprocess!$1:$1048576, $D32, FALSE))</f>
        <v/>
      </c>
    </row>
    <row r="33" spans="1:26">
      <c r="A33" s="17">
        <v>34912</v>
      </c>
      <c r="B33">
        <v>1995</v>
      </c>
      <c r="C33">
        <v>8</v>
      </c>
      <c r="D33">
        <v>33</v>
      </c>
      <c r="E33" s="39" t="str">
        <f>IF(ISBLANK(HLOOKUP(E$1, m_preprocess!$1:$1048576, $D33, FALSE)), "", HLOOKUP(E$1,m_preprocess!$1:$1048576, $D33, FALSE))</f>
        <v/>
      </c>
      <c r="F33" s="39" t="str">
        <f>IF(ISBLANK(HLOOKUP(F$1, m_preprocess!$1:$1048576, $D33, FALSE)), "", HLOOKUP(F$1,m_preprocess!$1:$1048576, $D33, FALSE))</f>
        <v/>
      </c>
      <c r="G33" s="39">
        <f>IF(ISBLANK(HLOOKUP(G$1, m_preprocess!$1:$1048576, $D33, FALSE)), "", HLOOKUP(G$1,m_preprocess!$1:$1048576, $D33, FALSE))</f>
        <v>68.52775384917652</v>
      </c>
      <c r="H33" s="39" t="str">
        <f>IF(ISBLANK(HLOOKUP(H$1, m_preprocess!$1:$1048576, $D33, FALSE)), "", HLOOKUP(H$1,m_preprocess!$1:$1048576, $D33, FALSE))</f>
        <v/>
      </c>
      <c r="I33" s="39" t="str">
        <f>IF(ISBLANK(HLOOKUP(I$1, m_preprocess!$1:$1048576, $D33, FALSE)), "", HLOOKUP(I$1,m_preprocess!$1:$1048576, $D33, FALSE))</f>
        <v/>
      </c>
      <c r="J33" s="39" t="str">
        <f>IF(ISBLANK(HLOOKUP(J$1, m_preprocess!$1:$1048576, $D33, FALSE)), "", HLOOKUP(J$1,m_preprocess!$1:$1048576, $D33, FALSE))</f>
        <v/>
      </c>
      <c r="K33" s="39" t="str">
        <f>IF(ISBLANK(HLOOKUP(K$1, m_preprocess!$1:$1048576, $D33, FALSE)), "", HLOOKUP(K$1,m_preprocess!$1:$1048576, $D33, FALSE))</f>
        <v/>
      </c>
      <c r="L33" s="39" t="str">
        <f>IF(ISBLANK(HLOOKUP(L$1, m_preprocess!$1:$1048576, $D33, FALSE)), "", HLOOKUP(L$1,m_preprocess!$1:$1048576, $D33, FALSE))</f>
        <v/>
      </c>
      <c r="M33" s="39" t="str">
        <f>IF(ISBLANK(HLOOKUP(M$1, m_preprocess!$1:$1048576, $D33, FALSE)), "", HLOOKUP(M$1,m_preprocess!$1:$1048576, $D33, FALSE))</f>
        <v/>
      </c>
      <c r="N33" s="39" t="str">
        <f>IF(ISBLANK(HLOOKUP(N$1, m_preprocess!$1:$1048576, $D33, FALSE)), "", HLOOKUP(N$1,m_preprocess!$1:$1048576, $D33, FALSE))</f>
        <v/>
      </c>
      <c r="O33" s="39" t="str">
        <f>IF(ISBLANK(HLOOKUP(O$1, m_preprocess!$1:$1048576, $D33, FALSE)), "", HLOOKUP(O$1,m_preprocess!$1:$1048576, $D33, FALSE))</f>
        <v/>
      </c>
      <c r="P33" s="39" t="str">
        <f>IF(ISBLANK(HLOOKUP(P$1, m_preprocess!$1:$1048576, $D33, FALSE)), "", HLOOKUP(P$1,m_preprocess!$1:$1048576, $D33, FALSE))</f>
        <v/>
      </c>
      <c r="Q33" s="39">
        <f>IF(ISBLANK(HLOOKUP(Q$1, m_preprocess!$1:$1048576, $D33, FALSE)), "", HLOOKUP(Q$1,m_preprocess!$1:$1048576, $D33, FALSE))</f>
        <v>104.77923907937999</v>
      </c>
      <c r="R33" s="39">
        <f>IF(ISBLANK(HLOOKUP(R$1, m_preprocess!$1:$1048576, $D33, FALSE)), "", HLOOKUP(R$1,m_preprocess!$1:$1048576, $D33, FALSE))</f>
        <v>5108252307.5198917</v>
      </c>
      <c r="S33" s="39">
        <f>IF(ISBLANK(HLOOKUP(S$1, m_preprocess!$1:$1048576, $D33, FALSE)), "", HLOOKUP(S$1,m_preprocess!$1:$1048576, $D33, FALSE))</f>
        <v>1201726221.0019052</v>
      </c>
      <c r="T33" s="39">
        <f>IF(ISBLANK(HLOOKUP(T$1, m_preprocess!$1:$1048576, $D33, FALSE)), "", HLOOKUP(T$1,m_preprocess!$1:$1048576, $D33, FALSE))</f>
        <v>5238782550.4931898</v>
      </c>
      <c r="U33" s="39" t="str">
        <f>IF(ISBLANK(HLOOKUP(U$1, m_preprocess!$1:$1048576, $D33, FALSE)), "", HLOOKUP(U$1,m_preprocess!$1:$1048576, $D33, FALSE))</f>
        <v/>
      </c>
      <c r="V33" s="39" t="str">
        <f>IF(ISBLANK(HLOOKUP(V$1, m_preprocess!$1:$1048576, $D33, FALSE)), "", HLOOKUP(V$1,m_preprocess!$1:$1048576, $D33, FALSE))</f>
        <v/>
      </c>
      <c r="W33" s="39" t="str">
        <f>IF(ISBLANK(HLOOKUP(W$1, m_preprocess!$1:$1048576, $D33, FALSE)), "", HLOOKUP(W$1,m_preprocess!$1:$1048576, $D33, FALSE))</f>
        <v/>
      </c>
      <c r="X33" s="39">
        <f>IF(ISBLANK(HLOOKUP(X$1, m_preprocess!$1:$1048576, $D33, FALSE)), "", HLOOKUP(X$1,m_preprocess!$1:$1048576, $D33, FALSE))</f>
        <v>14740.526519840259</v>
      </c>
      <c r="Y33" s="39">
        <f>IF(ISBLANK(HLOOKUP(Y$1, m_preprocess!$1:$1048576, $D33, FALSE)), "", HLOOKUP(Y$1,m_preprocess!$1:$1048576, $D33, FALSE))</f>
        <v>4138.8963936631717</v>
      </c>
      <c r="Z33" s="39" t="str">
        <f>IF(ISBLANK(HLOOKUP(Z$1, m_preprocess!$1:$1048576, $D33, FALSE)), "", HLOOKUP(Z$1,m_preprocess!$1:$1048576, $D33, FALSE))</f>
        <v/>
      </c>
    </row>
    <row r="34" spans="1:26">
      <c r="A34" s="17">
        <v>34943</v>
      </c>
      <c r="B34">
        <v>1995</v>
      </c>
      <c r="C34">
        <v>9</v>
      </c>
      <c r="D34">
        <v>34</v>
      </c>
      <c r="E34" s="39" t="str">
        <f>IF(ISBLANK(HLOOKUP(E$1, m_preprocess!$1:$1048576, $D34, FALSE)), "", HLOOKUP(E$1,m_preprocess!$1:$1048576, $D34, FALSE))</f>
        <v/>
      </c>
      <c r="F34" s="39" t="str">
        <f>IF(ISBLANK(HLOOKUP(F$1, m_preprocess!$1:$1048576, $D34, FALSE)), "", HLOOKUP(F$1,m_preprocess!$1:$1048576, $D34, FALSE))</f>
        <v/>
      </c>
      <c r="G34" s="39">
        <f>IF(ISBLANK(HLOOKUP(G$1, m_preprocess!$1:$1048576, $D34, FALSE)), "", HLOOKUP(G$1,m_preprocess!$1:$1048576, $D34, FALSE))</f>
        <v>68.281366055255475</v>
      </c>
      <c r="H34" s="39" t="str">
        <f>IF(ISBLANK(HLOOKUP(H$1, m_preprocess!$1:$1048576, $D34, FALSE)), "", HLOOKUP(H$1,m_preprocess!$1:$1048576, $D34, FALSE))</f>
        <v/>
      </c>
      <c r="I34" s="39" t="str">
        <f>IF(ISBLANK(HLOOKUP(I$1, m_preprocess!$1:$1048576, $D34, FALSE)), "", HLOOKUP(I$1,m_preprocess!$1:$1048576, $D34, FALSE))</f>
        <v/>
      </c>
      <c r="J34" s="39" t="str">
        <f>IF(ISBLANK(HLOOKUP(J$1, m_preprocess!$1:$1048576, $D34, FALSE)), "", HLOOKUP(J$1,m_preprocess!$1:$1048576, $D34, FALSE))</f>
        <v/>
      </c>
      <c r="K34" s="39" t="str">
        <f>IF(ISBLANK(HLOOKUP(K$1, m_preprocess!$1:$1048576, $D34, FALSE)), "", HLOOKUP(K$1,m_preprocess!$1:$1048576, $D34, FALSE))</f>
        <v/>
      </c>
      <c r="L34" s="39" t="str">
        <f>IF(ISBLANK(HLOOKUP(L$1, m_preprocess!$1:$1048576, $D34, FALSE)), "", HLOOKUP(L$1,m_preprocess!$1:$1048576, $D34, FALSE))</f>
        <v/>
      </c>
      <c r="M34" s="39" t="str">
        <f>IF(ISBLANK(HLOOKUP(M$1, m_preprocess!$1:$1048576, $D34, FALSE)), "", HLOOKUP(M$1,m_preprocess!$1:$1048576, $D34, FALSE))</f>
        <v/>
      </c>
      <c r="N34" s="39" t="str">
        <f>IF(ISBLANK(HLOOKUP(N$1, m_preprocess!$1:$1048576, $D34, FALSE)), "", HLOOKUP(N$1,m_preprocess!$1:$1048576, $D34, FALSE))</f>
        <v/>
      </c>
      <c r="O34" s="39" t="str">
        <f>IF(ISBLANK(HLOOKUP(O$1, m_preprocess!$1:$1048576, $D34, FALSE)), "", HLOOKUP(O$1,m_preprocess!$1:$1048576, $D34, FALSE))</f>
        <v/>
      </c>
      <c r="P34" s="39" t="str">
        <f>IF(ISBLANK(HLOOKUP(P$1, m_preprocess!$1:$1048576, $D34, FALSE)), "", HLOOKUP(P$1,m_preprocess!$1:$1048576, $D34, FALSE))</f>
        <v/>
      </c>
      <c r="Q34" s="39">
        <f>IF(ISBLANK(HLOOKUP(Q$1, m_preprocess!$1:$1048576, $D34, FALSE)), "", HLOOKUP(Q$1,m_preprocess!$1:$1048576, $D34, FALSE))</f>
        <v>104.60002377273268</v>
      </c>
      <c r="R34" s="39">
        <f>IF(ISBLANK(HLOOKUP(R$1, m_preprocess!$1:$1048576, $D34, FALSE)), "", HLOOKUP(R$1,m_preprocess!$1:$1048576, $D34, FALSE))</f>
        <v>4735098101.136363</v>
      </c>
      <c r="S34" s="39">
        <f>IF(ISBLANK(HLOOKUP(S$1, m_preprocess!$1:$1048576, $D34, FALSE)), "", HLOOKUP(S$1,m_preprocess!$1:$1048576, $D34, FALSE))</f>
        <v>1079827392.0454545</v>
      </c>
      <c r="T34" s="39">
        <f>IF(ISBLANK(HLOOKUP(T$1, m_preprocess!$1:$1048576, $D34, FALSE)), "", HLOOKUP(T$1,m_preprocess!$1:$1048576, $D34, FALSE))</f>
        <v>4383023910.6145258</v>
      </c>
      <c r="U34" s="39" t="str">
        <f>IF(ISBLANK(HLOOKUP(U$1, m_preprocess!$1:$1048576, $D34, FALSE)), "", HLOOKUP(U$1,m_preprocess!$1:$1048576, $D34, FALSE))</f>
        <v/>
      </c>
      <c r="V34" s="39" t="str">
        <f>IF(ISBLANK(HLOOKUP(V$1, m_preprocess!$1:$1048576, $D34, FALSE)), "", HLOOKUP(V$1,m_preprocess!$1:$1048576, $D34, FALSE))</f>
        <v/>
      </c>
      <c r="W34" s="39" t="str">
        <f>IF(ISBLANK(HLOOKUP(W$1, m_preprocess!$1:$1048576, $D34, FALSE)), "", HLOOKUP(W$1,m_preprocess!$1:$1048576, $D34, FALSE))</f>
        <v/>
      </c>
      <c r="X34" s="39">
        <f>IF(ISBLANK(HLOOKUP(X$1, m_preprocess!$1:$1048576, $D34, FALSE)), "", HLOOKUP(X$1,m_preprocess!$1:$1048576, $D34, FALSE))</f>
        <v>14674.819700520613</v>
      </c>
      <c r="Y34" s="39">
        <f>IF(ISBLANK(HLOOKUP(Y$1, m_preprocess!$1:$1048576, $D34, FALSE)), "", HLOOKUP(Y$1,m_preprocess!$1:$1048576, $D34, FALSE))</f>
        <v>4195.303302077582</v>
      </c>
      <c r="Z34" s="39" t="str">
        <f>IF(ISBLANK(HLOOKUP(Z$1, m_preprocess!$1:$1048576, $D34, FALSE)), "", HLOOKUP(Z$1,m_preprocess!$1:$1048576, $D34, FALSE))</f>
        <v/>
      </c>
    </row>
    <row r="35" spans="1:26">
      <c r="A35" s="17">
        <v>34973</v>
      </c>
      <c r="B35">
        <v>1995</v>
      </c>
      <c r="C35">
        <v>10</v>
      </c>
      <c r="D35">
        <v>35</v>
      </c>
      <c r="E35" s="39" t="str">
        <f>IF(ISBLANK(HLOOKUP(E$1, m_preprocess!$1:$1048576, $D35, FALSE)), "", HLOOKUP(E$1,m_preprocess!$1:$1048576, $D35, FALSE))</f>
        <v/>
      </c>
      <c r="F35" s="39" t="str">
        <f>IF(ISBLANK(HLOOKUP(F$1, m_preprocess!$1:$1048576, $D35, FALSE)), "", HLOOKUP(F$1,m_preprocess!$1:$1048576, $D35, FALSE))</f>
        <v/>
      </c>
      <c r="G35" s="39">
        <f>IF(ISBLANK(HLOOKUP(G$1, m_preprocess!$1:$1048576, $D35, FALSE)), "", HLOOKUP(G$1,m_preprocess!$1:$1048576, $D35, FALSE))</f>
        <v>68.600329440757719</v>
      </c>
      <c r="H35" s="39" t="str">
        <f>IF(ISBLANK(HLOOKUP(H$1, m_preprocess!$1:$1048576, $D35, FALSE)), "", HLOOKUP(H$1,m_preprocess!$1:$1048576, $D35, FALSE))</f>
        <v/>
      </c>
      <c r="I35" s="39" t="str">
        <f>IF(ISBLANK(HLOOKUP(I$1, m_preprocess!$1:$1048576, $D35, FALSE)), "", HLOOKUP(I$1,m_preprocess!$1:$1048576, $D35, FALSE))</f>
        <v/>
      </c>
      <c r="J35" s="39" t="str">
        <f>IF(ISBLANK(HLOOKUP(J$1, m_preprocess!$1:$1048576, $D35, FALSE)), "", HLOOKUP(J$1,m_preprocess!$1:$1048576, $D35, FALSE))</f>
        <v/>
      </c>
      <c r="K35" s="39" t="str">
        <f>IF(ISBLANK(HLOOKUP(K$1, m_preprocess!$1:$1048576, $D35, FALSE)), "", HLOOKUP(K$1,m_preprocess!$1:$1048576, $D35, FALSE))</f>
        <v/>
      </c>
      <c r="L35" s="39" t="str">
        <f>IF(ISBLANK(HLOOKUP(L$1, m_preprocess!$1:$1048576, $D35, FALSE)), "", HLOOKUP(L$1,m_preprocess!$1:$1048576, $D35, FALSE))</f>
        <v/>
      </c>
      <c r="M35" s="39" t="str">
        <f>IF(ISBLANK(HLOOKUP(M$1, m_preprocess!$1:$1048576, $D35, FALSE)), "", HLOOKUP(M$1,m_preprocess!$1:$1048576, $D35, FALSE))</f>
        <v/>
      </c>
      <c r="N35" s="39" t="str">
        <f>IF(ISBLANK(HLOOKUP(N$1, m_preprocess!$1:$1048576, $D35, FALSE)), "", HLOOKUP(N$1,m_preprocess!$1:$1048576, $D35, FALSE))</f>
        <v/>
      </c>
      <c r="O35" s="39" t="str">
        <f>IF(ISBLANK(HLOOKUP(O$1, m_preprocess!$1:$1048576, $D35, FALSE)), "", HLOOKUP(O$1,m_preprocess!$1:$1048576, $D35, FALSE))</f>
        <v/>
      </c>
      <c r="P35" s="39" t="str">
        <f>IF(ISBLANK(HLOOKUP(P$1, m_preprocess!$1:$1048576, $D35, FALSE)), "", HLOOKUP(P$1,m_preprocess!$1:$1048576, $D35, FALSE))</f>
        <v/>
      </c>
      <c r="Q35" s="39">
        <f>IF(ISBLANK(HLOOKUP(Q$1, m_preprocess!$1:$1048576, $D35, FALSE)), "", HLOOKUP(Q$1,m_preprocess!$1:$1048576, $D35, FALSE))</f>
        <v>103.94952091610189</v>
      </c>
      <c r="R35" s="39">
        <f>IF(ISBLANK(HLOOKUP(R$1, m_preprocess!$1:$1048576, $D35, FALSE)), "", HLOOKUP(R$1,m_preprocess!$1:$1048576, $D35, FALSE))</f>
        <v>4951877540.4676266</v>
      </c>
      <c r="S35" s="39">
        <f>IF(ISBLANK(HLOOKUP(S$1, m_preprocess!$1:$1048576, $D35, FALSE)), "", HLOOKUP(S$1,m_preprocess!$1:$1048576, $D35, FALSE))</f>
        <v>1043363439.7482015</v>
      </c>
      <c r="T35" s="39">
        <f>IF(ISBLANK(HLOOKUP(T$1, m_preprocess!$1:$1048576, $D35, FALSE)), "", HLOOKUP(T$1,m_preprocess!$1:$1048576, $D35, FALSE))</f>
        <v>4762842062.3977566</v>
      </c>
      <c r="U35" s="39" t="str">
        <f>IF(ISBLANK(HLOOKUP(U$1, m_preprocess!$1:$1048576, $D35, FALSE)), "", HLOOKUP(U$1,m_preprocess!$1:$1048576, $D35, FALSE))</f>
        <v/>
      </c>
      <c r="V35" s="39" t="str">
        <f>IF(ISBLANK(HLOOKUP(V$1, m_preprocess!$1:$1048576, $D35, FALSE)), "", HLOOKUP(V$1,m_preprocess!$1:$1048576, $D35, FALSE))</f>
        <v/>
      </c>
      <c r="W35" s="39" t="str">
        <f>IF(ISBLANK(HLOOKUP(W$1, m_preprocess!$1:$1048576, $D35, FALSE)), "", HLOOKUP(W$1,m_preprocess!$1:$1048576, $D35, FALSE))</f>
        <v/>
      </c>
      <c r="X35" s="39">
        <f>IF(ISBLANK(HLOOKUP(X$1, m_preprocess!$1:$1048576, $D35, FALSE)), "", HLOOKUP(X$1,m_preprocess!$1:$1048576, $D35, FALSE))</f>
        <v>15056.668790791784</v>
      </c>
      <c r="Y35" s="39">
        <f>IF(ISBLANK(HLOOKUP(Y$1, m_preprocess!$1:$1048576, $D35, FALSE)), "", HLOOKUP(Y$1,m_preprocess!$1:$1048576, $D35, FALSE))</f>
        <v>4182.7719894352458</v>
      </c>
      <c r="Z35" s="39" t="str">
        <f>IF(ISBLANK(HLOOKUP(Z$1, m_preprocess!$1:$1048576, $D35, FALSE)), "", HLOOKUP(Z$1,m_preprocess!$1:$1048576, $D35, FALSE))</f>
        <v/>
      </c>
    </row>
    <row r="36" spans="1:26">
      <c r="A36" s="17">
        <v>35004</v>
      </c>
      <c r="B36">
        <v>1995</v>
      </c>
      <c r="C36">
        <v>11</v>
      </c>
      <c r="D36">
        <v>36</v>
      </c>
      <c r="E36" s="39" t="str">
        <f>IF(ISBLANK(HLOOKUP(E$1, m_preprocess!$1:$1048576, $D36, FALSE)), "", HLOOKUP(E$1,m_preprocess!$1:$1048576, $D36, FALSE))</f>
        <v/>
      </c>
      <c r="F36" s="39" t="str">
        <f>IF(ISBLANK(HLOOKUP(F$1, m_preprocess!$1:$1048576, $D36, FALSE)), "", HLOOKUP(F$1,m_preprocess!$1:$1048576, $D36, FALSE))</f>
        <v/>
      </c>
      <c r="G36" s="39">
        <f>IF(ISBLANK(HLOOKUP(G$1, m_preprocess!$1:$1048576, $D36, FALSE)), "", HLOOKUP(G$1,m_preprocess!$1:$1048576, $D36, FALSE))</f>
        <v>67.890125727706646</v>
      </c>
      <c r="H36" s="39" t="str">
        <f>IF(ISBLANK(HLOOKUP(H$1, m_preprocess!$1:$1048576, $D36, FALSE)), "", HLOOKUP(H$1,m_preprocess!$1:$1048576, $D36, FALSE))</f>
        <v/>
      </c>
      <c r="I36" s="39" t="str">
        <f>IF(ISBLANK(HLOOKUP(I$1, m_preprocess!$1:$1048576, $D36, FALSE)), "", HLOOKUP(I$1,m_preprocess!$1:$1048576, $D36, FALSE))</f>
        <v/>
      </c>
      <c r="J36" s="39" t="str">
        <f>IF(ISBLANK(HLOOKUP(J$1, m_preprocess!$1:$1048576, $D36, FALSE)), "", HLOOKUP(J$1,m_preprocess!$1:$1048576, $D36, FALSE))</f>
        <v/>
      </c>
      <c r="K36" s="39" t="str">
        <f>IF(ISBLANK(HLOOKUP(K$1, m_preprocess!$1:$1048576, $D36, FALSE)), "", HLOOKUP(K$1,m_preprocess!$1:$1048576, $D36, FALSE))</f>
        <v/>
      </c>
      <c r="L36" s="39" t="str">
        <f>IF(ISBLANK(HLOOKUP(L$1, m_preprocess!$1:$1048576, $D36, FALSE)), "", HLOOKUP(L$1,m_preprocess!$1:$1048576, $D36, FALSE))</f>
        <v/>
      </c>
      <c r="M36" s="39" t="str">
        <f>IF(ISBLANK(HLOOKUP(M$1, m_preprocess!$1:$1048576, $D36, FALSE)), "", HLOOKUP(M$1,m_preprocess!$1:$1048576, $D36, FALSE))</f>
        <v/>
      </c>
      <c r="N36" s="39" t="str">
        <f>IF(ISBLANK(HLOOKUP(N$1, m_preprocess!$1:$1048576, $D36, FALSE)), "", HLOOKUP(N$1,m_preprocess!$1:$1048576, $D36, FALSE))</f>
        <v/>
      </c>
      <c r="O36" s="39" t="str">
        <f>IF(ISBLANK(HLOOKUP(O$1, m_preprocess!$1:$1048576, $D36, FALSE)), "", HLOOKUP(O$1,m_preprocess!$1:$1048576, $D36, FALSE))</f>
        <v/>
      </c>
      <c r="P36" s="39" t="str">
        <f>IF(ISBLANK(HLOOKUP(P$1, m_preprocess!$1:$1048576, $D36, FALSE)), "", HLOOKUP(P$1,m_preprocess!$1:$1048576, $D36, FALSE))</f>
        <v/>
      </c>
      <c r="Q36" s="39">
        <f>IF(ISBLANK(HLOOKUP(Q$1, m_preprocess!$1:$1048576, $D36, FALSE)), "", HLOOKUP(Q$1,m_preprocess!$1:$1048576, $D36, FALSE))</f>
        <v>104.67398924982473</v>
      </c>
      <c r="R36" s="39">
        <f>IF(ISBLANK(HLOOKUP(R$1, m_preprocess!$1:$1048576, $D36, FALSE)), "", HLOOKUP(R$1,m_preprocess!$1:$1048576, $D36, FALSE))</f>
        <v>4518692318.5979013</v>
      </c>
      <c r="S36" s="39">
        <f>IF(ISBLANK(HLOOKUP(S$1, m_preprocess!$1:$1048576, $D36, FALSE)), "", HLOOKUP(S$1,m_preprocess!$1:$1048576, $D36, FALSE))</f>
        <v>866684432.90913165</v>
      </c>
      <c r="T36" s="39">
        <f>IF(ISBLANK(HLOOKUP(T$1, m_preprocess!$1:$1048576, $D36, FALSE)), "", HLOOKUP(T$1,m_preprocess!$1:$1048576, $D36, FALSE))</f>
        <v>4834004002.1032953</v>
      </c>
      <c r="U36" s="39" t="str">
        <f>IF(ISBLANK(HLOOKUP(U$1, m_preprocess!$1:$1048576, $D36, FALSE)), "", HLOOKUP(U$1,m_preprocess!$1:$1048576, $D36, FALSE))</f>
        <v/>
      </c>
      <c r="V36" s="39" t="str">
        <f>IF(ISBLANK(HLOOKUP(V$1, m_preprocess!$1:$1048576, $D36, FALSE)), "", HLOOKUP(V$1,m_preprocess!$1:$1048576, $D36, FALSE))</f>
        <v/>
      </c>
      <c r="W36" s="39" t="str">
        <f>IF(ISBLANK(HLOOKUP(W$1, m_preprocess!$1:$1048576, $D36, FALSE)), "", HLOOKUP(W$1,m_preprocess!$1:$1048576, $D36, FALSE))</f>
        <v/>
      </c>
      <c r="X36" s="39">
        <f>IF(ISBLANK(HLOOKUP(X$1, m_preprocess!$1:$1048576, $D36, FALSE)), "", HLOOKUP(X$1,m_preprocess!$1:$1048576, $D36, FALSE))</f>
        <v>14644.006241258066</v>
      </c>
      <c r="Y36" s="39">
        <f>IF(ISBLANK(HLOOKUP(Y$1, m_preprocess!$1:$1048576, $D36, FALSE)), "", HLOOKUP(Y$1,m_preprocess!$1:$1048576, $D36, FALSE))</f>
        <v>4180.5161005551909</v>
      </c>
      <c r="Z36" s="39" t="str">
        <f>IF(ISBLANK(HLOOKUP(Z$1, m_preprocess!$1:$1048576, $D36, FALSE)), "", HLOOKUP(Z$1,m_preprocess!$1:$1048576, $D36, FALSE))</f>
        <v/>
      </c>
    </row>
    <row r="37" spans="1:26">
      <c r="A37" s="17">
        <v>35034</v>
      </c>
      <c r="B37">
        <v>1995</v>
      </c>
      <c r="C37">
        <v>12</v>
      </c>
      <c r="D37">
        <v>37</v>
      </c>
      <c r="E37" s="39" t="str">
        <f>IF(ISBLANK(HLOOKUP(E$1, m_preprocess!$1:$1048576, $D37, FALSE)), "", HLOOKUP(E$1,m_preprocess!$1:$1048576, $D37, FALSE))</f>
        <v/>
      </c>
      <c r="F37" s="39" t="str">
        <f>IF(ISBLANK(HLOOKUP(F$1, m_preprocess!$1:$1048576, $D37, FALSE)), "", HLOOKUP(F$1,m_preprocess!$1:$1048576, $D37, FALSE))</f>
        <v/>
      </c>
      <c r="G37" s="39">
        <f>IF(ISBLANK(HLOOKUP(G$1, m_preprocess!$1:$1048576, $D37, FALSE)), "", HLOOKUP(G$1,m_preprocess!$1:$1048576, $D37, FALSE))</f>
        <v>66.803805854780634</v>
      </c>
      <c r="H37" s="39" t="str">
        <f>IF(ISBLANK(HLOOKUP(H$1, m_preprocess!$1:$1048576, $D37, FALSE)), "", HLOOKUP(H$1,m_preprocess!$1:$1048576, $D37, FALSE))</f>
        <v/>
      </c>
      <c r="I37" s="39" t="str">
        <f>IF(ISBLANK(HLOOKUP(I$1, m_preprocess!$1:$1048576, $D37, FALSE)), "", HLOOKUP(I$1,m_preprocess!$1:$1048576, $D37, FALSE))</f>
        <v/>
      </c>
      <c r="J37" s="39" t="str">
        <f>IF(ISBLANK(HLOOKUP(J$1, m_preprocess!$1:$1048576, $D37, FALSE)), "", HLOOKUP(J$1,m_preprocess!$1:$1048576, $D37, FALSE))</f>
        <v/>
      </c>
      <c r="K37" s="39" t="str">
        <f>IF(ISBLANK(HLOOKUP(K$1, m_preprocess!$1:$1048576, $D37, FALSE)), "", HLOOKUP(K$1,m_preprocess!$1:$1048576, $D37, FALSE))</f>
        <v/>
      </c>
      <c r="L37" s="39" t="str">
        <f>IF(ISBLANK(HLOOKUP(L$1, m_preprocess!$1:$1048576, $D37, FALSE)), "", HLOOKUP(L$1,m_preprocess!$1:$1048576, $D37, FALSE))</f>
        <v/>
      </c>
      <c r="M37" s="39" t="str">
        <f>IF(ISBLANK(HLOOKUP(M$1, m_preprocess!$1:$1048576, $D37, FALSE)), "", HLOOKUP(M$1,m_preprocess!$1:$1048576, $D37, FALSE))</f>
        <v/>
      </c>
      <c r="N37" s="39" t="str">
        <f>IF(ISBLANK(HLOOKUP(N$1, m_preprocess!$1:$1048576, $D37, FALSE)), "", HLOOKUP(N$1,m_preprocess!$1:$1048576, $D37, FALSE))</f>
        <v/>
      </c>
      <c r="O37" s="39" t="str">
        <f>IF(ISBLANK(HLOOKUP(O$1, m_preprocess!$1:$1048576, $D37, FALSE)), "", HLOOKUP(O$1,m_preprocess!$1:$1048576, $D37, FALSE))</f>
        <v/>
      </c>
      <c r="P37" s="39" t="str">
        <f>IF(ISBLANK(HLOOKUP(P$1, m_preprocess!$1:$1048576, $D37, FALSE)), "", HLOOKUP(P$1,m_preprocess!$1:$1048576, $D37, FALSE))</f>
        <v/>
      </c>
      <c r="Q37" s="39">
        <f>IF(ISBLANK(HLOOKUP(Q$1, m_preprocess!$1:$1048576, $D37, FALSE)), "", HLOOKUP(Q$1,m_preprocess!$1:$1048576, $D37, FALSE))</f>
        <v>102.31860652901142</v>
      </c>
      <c r="R37" s="39">
        <f>IF(ISBLANK(HLOOKUP(R$1, m_preprocess!$1:$1048576, $D37, FALSE)), "", HLOOKUP(R$1,m_preprocess!$1:$1048576, $D37, FALSE))</f>
        <v>4368705726.042841</v>
      </c>
      <c r="S37" s="39">
        <f>IF(ISBLANK(HLOOKUP(S$1, m_preprocess!$1:$1048576, $D37, FALSE)), "", HLOOKUP(S$1,m_preprocess!$1:$1048576, $D37, FALSE))</f>
        <v>876915590.75535512</v>
      </c>
      <c r="T37" s="39">
        <f>IF(ISBLANK(HLOOKUP(T$1, m_preprocess!$1:$1048576, $D37, FALSE)), "", HLOOKUP(T$1,m_preprocess!$1:$1048576, $D37, FALSE))</f>
        <v>4536040099.2040606</v>
      </c>
      <c r="U37" s="39" t="str">
        <f>IF(ISBLANK(HLOOKUP(U$1, m_preprocess!$1:$1048576, $D37, FALSE)), "", HLOOKUP(U$1,m_preprocess!$1:$1048576, $D37, FALSE))</f>
        <v/>
      </c>
      <c r="V37" s="39" t="str">
        <f>IF(ISBLANK(HLOOKUP(V$1, m_preprocess!$1:$1048576, $D37, FALSE)), "", HLOOKUP(V$1,m_preprocess!$1:$1048576, $D37, FALSE))</f>
        <v/>
      </c>
      <c r="W37" s="39" t="str">
        <f>IF(ISBLANK(HLOOKUP(W$1, m_preprocess!$1:$1048576, $D37, FALSE)), "", HLOOKUP(W$1,m_preprocess!$1:$1048576, $D37, FALSE))</f>
        <v/>
      </c>
      <c r="X37" s="39">
        <f>IF(ISBLANK(HLOOKUP(X$1, m_preprocess!$1:$1048576, $D37, FALSE)), "", HLOOKUP(X$1,m_preprocess!$1:$1048576, $D37, FALSE))</f>
        <v>15543.90284989947</v>
      </c>
      <c r="Y37" s="39">
        <f>IF(ISBLANK(HLOOKUP(Y$1, m_preprocess!$1:$1048576, $D37, FALSE)), "", HLOOKUP(Y$1,m_preprocess!$1:$1048576, $D37, FALSE))</f>
        <v>4139.5320616637755</v>
      </c>
      <c r="Z37" s="39" t="str">
        <f>IF(ISBLANK(HLOOKUP(Z$1, m_preprocess!$1:$1048576, $D37, FALSE)), "", HLOOKUP(Z$1,m_preprocess!$1:$1048576, $D37, FALSE))</f>
        <v/>
      </c>
    </row>
    <row r="38" spans="1:26">
      <c r="A38" s="17">
        <v>35065</v>
      </c>
      <c r="B38">
        <v>1996</v>
      </c>
      <c r="C38">
        <v>1</v>
      </c>
      <c r="D38">
        <v>38</v>
      </c>
      <c r="E38" s="39" t="str">
        <f>IF(ISBLANK(HLOOKUP(E$1, m_preprocess!$1:$1048576, $D38, FALSE)), "", HLOOKUP(E$1,m_preprocess!$1:$1048576, $D38, FALSE))</f>
        <v/>
      </c>
      <c r="F38" s="39" t="str">
        <f>IF(ISBLANK(HLOOKUP(F$1, m_preprocess!$1:$1048576, $D38, FALSE)), "", HLOOKUP(F$1,m_preprocess!$1:$1048576, $D38, FALSE))</f>
        <v/>
      </c>
      <c r="G38" s="39">
        <f>IF(ISBLANK(HLOOKUP(G$1, m_preprocess!$1:$1048576, $D38, FALSE)), "", HLOOKUP(G$1,m_preprocess!$1:$1048576, $D38, FALSE))</f>
        <v>66.149411658595909</v>
      </c>
      <c r="H38" s="39" t="str">
        <f>IF(ISBLANK(HLOOKUP(H$1, m_preprocess!$1:$1048576, $D38, FALSE)), "", HLOOKUP(H$1,m_preprocess!$1:$1048576, $D38, FALSE))</f>
        <v/>
      </c>
      <c r="I38" s="39" t="str">
        <f>IF(ISBLANK(HLOOKUP(I$1, m_preprocess!$1:$1048576, $D38, FALSE)), "", HLOOKUP(I$1,m_preprocess!$1:$1048576, $D38, FALSE))</f>
        <v/>
      </c>
      <c r="J38" s="39" t="str">
        <f>IF(ISBLANK(HLOOKUP(J$1, m_preprocess!$1:$1048576, $D38, FALSE)), "", HLOOKUP(J$1,m_preprocess!$1:$1048576, $D38, FALSE))</f>
        <v/>
      </c>
      <c r="K38" s="39" t="str">
        <f>IF(ISBLANK(HLOOKUP(K$1, m_preprocess!$1:$1048576, $D38, FALSE)), "", HLOOKUP(K$1,m_preprocess!$1:$1048576, $D38, FALSE))</f>
        <v/>
      </c>
      <c r="L38" s="39" t="str">
        <f>IF(ISBLANK(HLOOKUP(L$1, m_preprocess!$1:$1048576, $D38, FALSE)), "", HLOOKUP(L$1,m_preprocess!$1:$1048576, $D38, FALSE))</f>
        <v/>
      </c>
      <c r="M38" s="39" t="str">
        <f>IF(ISBLANK(HLOOKUP(M$1, m_preprocess!$1:$1048576, $D38, FALSE)), "", HLOOKUP(M$1,m_preprocess!$1:$1048576, $D38, FALSE))</f>
        <v/>
      </c>
      <c r="N38" s="39" t="str">
        <f>IF(ISBLANK(HLOOKUP(N$1, m_preprocess!$1:$1048576, $D38, FALSE)), "", HLOOKUP(N$1,m_preprocess!$1:$1048576, $D38, FALSE))</f>
        <v/>
      </c>
      <c r="O38" s="39" t="str">
        <f>IF(ISBLANK(HLOOKUP(O$1, m_preprocess!$1:$1048576, $D38, FALSE)), "", HLOOKUP(O$1,m_preprocess!$1:$1048576, $D38, FALSE))</f>
        <v/>
      </c>
      <c r="P38" s="39" t="str">
        <f>IF(ISBLANK(HLOOKUP(P$1, m_preprocess!$1:$1048576, $D38, FALSE)), "", HLOOKUP(P$1,m_preprocess!$1:$1048576, $D38, FALSE))</f>
        <v/>
      </c>
      <c r="Q38" s="39">
        <f>IF(ISBLANK(HLOOKUP(Q$1, m_preprocess!$1:$1048576, $D38, FALSE)), "", HLOOKUP(Q$1,m_preprocess!$1:$1048576, $D38, FALSE))</f>
        <v>101.5737097894006</v>
      </c>
      <c r="R38" s="39">
        <f>IF(ISBLANK(HLOOKUP(R$1, m_preprocess!$1:$1048576, $D38, FALSE)), "", HLOOKUP(R$1,m_preprocess!$1:$1048576, $D38, FALSE))</f>
        <v>3956412022.1007066</v>
      </c>
      <c r="S38" s="39">
        <f>IF(ISBLANK(HLOOKUP(S$1, m_preprocess!$1:$1048576, $D38, FALSE)), "", HLOOKUP(S$1,m_preprocess!$1:$1048576, $D38, FALSE))</f>
        <v>758094065.84643424</v>
      </c>
      <c r="T38" s="39">
        <f>IF(ISBLANK(HLOOKUP(T$1, m_preprocess!$1:$1048576, $D38, FALSE)), "", HLOOKUP(T$1,m_preprocess!$1:$1048576, $D38, FALSE))</f>
        <v>3980313603.332562</v>
      </c>
      <c r="U38" s="39" t="str">
        <f>IF(ISBLANK(HLOOKUP(U$1, m_preprocess!$1:$1048576, $D38, FALSE)), "", HLOOKUP(U$1,m_preprocess!$1:$1048576, $D38, FALSE))</f>
        <v/>
      </c>
      <c r="V38" s="39" t="str">
        <f>IF(ISBLANK(HLOOKUP(V$1, m_preprocess!$1:$1048576, $D38, FALSE)), "", HLOOKUP(V$1,m_preprocess!$1:$1048576, $D38, FALSE))</f>
        <v/>
      </c>
      <c r="W38" s="39" t="str">
        <f>IF(ISBLANK(HLOOKUP(W$1, m_preprocess!$1:$1048576, $D38, FALSE)), "", HLOOKUP(W$1,m_preprocess!$1:$1048576, $D38, FALSE))</f>
        <v/>
      </c>
      <c r="X38" s="39">
        <f>IF(ISBLANK(HLOOKUP(X$1, m_preprocess!$1:$1048576, $D38, FALSE)), "", HLOOKUP(X$1,m_preprocess!$1:$1048576, $D38, FALSE))</f>
        <v>14236.451292751623</v>
      </c>
      <c r="Y38" s="39">
        <f>IF(ISBLANK(HLOOKUP(Y$1, m_preprocess!$1:$1048576, $D38, FALSE)), "", HLOOKUP(Y$1,m_preprocess!$1:$1048576, $D38, FALSE))</f>
        <v>4043.8760544953288</v>
      </c>
      <c r="Z38" s="39" t="str">
        <f>IF(ISBLANK(HLOOKUP(Z$1, m_preprocess!$1:$1048576, $D38, FALSE)), "", HLOOKUP(Z$1,m_preprocess!$1:$1048576, $D38, FALSE))</f>
        <v/>
      </c>
    </row>
    <row r="39" spans="1:26">
      <c r="A39" s="17">
        <v>35096</v>
      </c>
      <c r="B39">
        <v>1996</v>
      </c>
      <c r="C39">
        <v>2</v>
      </c>
      <c r="D39">
        <v>39</v>
      </c>
      <c r="E39" s="39" t="str">
        <f>IF(ISBLANK(HLOOKUP(E$1, m_preprocess!$1:$1048576, $D39, FALSE)), "", HLOOKUP(E$1,m_preprocess!$1:$1048576, $D39, FALSE))</f>
        <v/>
      </c>
      <c r="F39" s="39" t="str">
        <f>IF(ISBLANK(HLOOKUP(F$1, m_preprocess!$1:$1048576, $D39, FALSE)), "", HLOOKUP(F$1,m_preprocess!$1:$1048576, $D39, FALSE))</f>
        <v/>
      </c>
      <c r="G39" s="39">
        <f>IF(ISBLANK(HLOOKUP(G$1, m_preprocess!$1:$1048576, $D39, FALSE)), "", HLOOKUP(G$1,m_preprocess!$1:$1048576, $D39, FALSE))</f>
        <v>66.055618438887947</v>
      </c>
      <c r="H39" s="39" t="str">
        <f>IF(ISBLANK(HLOOKUP(H$1, m_preprocess!$1:$1048576, $D39, FALSE)), "", HLOOKUP(H$1,m_preprocess!$1:$1048576, $D39, FALSE))</f>
        <v/>
      </c>
      <c r="I39" s="39" t="str">
        <f>IF(ISBLANK(HLOOKUP(I$1, m_preprocess!$1:$1048576, $D39, FALSE)), "", HLOOKUP(I$1,m_preprocess!$1:$1048576, $D39, FALSE))</f>
        <v/>
      </c>
      <c r="J39" s="39" t="str">
        <f>IF(ISBLANK(HLOOKUP(J$1, m_preprocess!$1:$1048576, $D39, FALSE)), "", HLOOKUP(J$1,m_preprocess!$1:$1048576, $D39, FALSE))</f>
        <v/>
      </c>
      <c r="K39" s="39" t="str">
        <f>IF(ISBLANK(HLOOKUP(K$1, m_preprocess!$1:$1048576, $D39, FALSE)), "", HLOOKUP(K$1,m_preprocess!$1:$1048576, $D39, FALSE))</f>
        <v/>
      </c>
      <c r="L39" s="39" t="str">
        <f>IF(ISBLANK(HLOOKUP(L$1, m_preprocess!$1:$1048576, $D39, FALSE)), "", HLOOKUP(L$1,m_preprocess!$1:$1048576, $D39, FALSE))</f>
        <v/>
      </c>
      <c r="M39" s="39" t="str">
        <f>IF(ISBLANK(HLOOKUP(M$1, m_preprocess!$1:$1048576, $D39, FALSE)), "", HLOOKUP(M$1,m_preprocess!$1:$1048576, $D39, FALSE))</f>
        <v/>
      </c>
      <c r="N39" s="39" t="str">
        <f>IF(ISBLANK(HLOOKUP(N$1, m_preprocess!$1:$1048576, $D39, FALSE)), "", HLOOKUP(N$1,m_preprocess!$1:$1048576, $D39, FALSE))</f>
        <v/>
      </c>
      <c r="O39" s="39" t="str">
        <f>IF(ISBLANK(HLOOKUP(O$1, m_preprocess!$1:$1048576, $D39, FALSE)), "", HLOOKUP(O$1,m_preprocess!$1:$1048576, $D39, FALSE))</f>
        <v/>
      </c>
      <c r="P39" s="39" t="str">
        <f>IF(ISBLANK(HLOOKUP(P$1, m_preprocess!$1:$1048576, $D39, FALSE)), "", HLOOKUP(P$1,m_preprocess!$1:$1048576, $D39, FALSE))</f>
        <v/>
      </c>
      <c r="Q39" s="39">
        <f>IF(ISBLANK(HLOOKUP(Q$1, m_preprocess!$1:$1048576, $D39, FALSE)), "", HLOOKUP(Q$1,m_preprocess!$1:$1048576, $D39, FALSE))</f>
        <v>99.693042291950889</v>
      </c>
      <c r="R39" s="39">
        <f>IF(ISBLANK(HLOOKUP(R$1, m_preprocess!$1:$1048576, $D39, FALSE)), "", HLOOKUP(R$1,m_preprocess!$1:$1048576, $D39, FALSE))</f>
        <v>3882661075.3791766</v>
      </c>
      <c r="S39" s="39">
        <f>IF(ISBLANK(HLOOKUP(S$1, m_preprocess!$1:$1048576, $D39, FALSE)), "", HLOOKUP(S$1,m_preprocess!$1:$1048576, $D39, FALSE))</f>
        <v>744519139.01243019</v>
      </c>
      <c r="T39" s="39">
        <f>IF(ISBLANK(HLOOKUP(T$1, m_preprocess!$1:$1048576, $D39, FALSE)), "", HLOOKUP(T$1,m_preprocess!$1:$1048576, $D39, FALSE))</f>
        <v>3904946603.0013642</v>
      </c>
      <c r="U39" s="39" t="str">
        <f>IF(ISBLANK(HLOOKUP(U$1, m_preprocess!$1:$1048576, $D39, FALSE)), "", HLOOKUP(U$1,m_preprocess!$1:$1048576, $D39, FALSE))</f>
        <v/>
      </c>
      <c r="V39" s="39" t="str">
        <f>IF(ISBLANK(HLOOKUP(V$1, m_preprocess!$1:$1048576, $D39, FALSE)), "", HLOOKUP(V$1,m_preprocess!$1:$1048576, $D39, FALSE))</f>
        <v/>
      </c>
      <c r="W39" s="39" t="str">
        <f>IF(ISBLANK(HLOOKUP(W$1, m_preprocess!$1:$1048576, $D39, FALSE)), "", HLOOKUP(W$1,m_preprocess!$1:$1048576, $D39, FALSE))</f>
        <v/>
      </c>
      <c r="X39" s="39">
        <f>IF(ISBLANK(HLOOKUP(X$1, m_preprocess!$1:$1048576, $D39, FALSE)), "", HLOOKUP(X$1,m_preprocess!$1:$1048576, $D39, FALSE))</f>
        <v>12797.617004233922</v>
      </c>
      <c r="Y39" s="39">
        <f>IF(ISBLANK(HLOOKUP(Y$1, m_preprocess!$1:$1048576, $D39, FALSE)), "", HLOOKUP(Y$1,m_preprocess!$1:$1048576, $D39, FALSE))</f>
        <v>4041.1013320989978</v>
      </c>
      <c r="Z39" s="39" t="str">
        <f>IF(ISBLANK(HLOOKUP(Z$1, m_preprocess!$1:$1048576, $D39, FALSE)), "", HLOOKUP(Z$1,m_preprocess!$1:$1048576, $D39, FALSE))</f>
        <v/>
      </c>
    </row>
    <row r="40" spans="1:26">
      <c r="A40" s="17">
        <v>35125</v>
      </c>
      <c r="B40">
        <v>1996</v>
      </c>
      <c r="C40">
        <v>3</v>
      </c>
      <c r="D40">
        <v>40</v>
      </c>
      <c r="E40" s="39" t="str">
        <f>IF(ISBLANK(HLOOKUP(E$1, m_preprocess!$1:$1048576, $D40, FALSE)), "", HLOOKUP(E$1,m_preprocess!$1:$1048576, $D40, FALSE))</f>
        <v/>
      </c>
      <c r="F40" s="39" t="str">
        <f>IF(ISBLANK(HLOOKUP(F$1, m_preprocess!$1:$1048576, $D40, FALSE)), "", HLOOKUP(F$1,m_preprocess!$1:$1048576, $D40, FALSE))</f>
        <v/>
      </c>
      <c r="G40" s="39">
        <f>IF(ISBLANK(HLOOKUP(G$1, m_preprocess!$1:$1048576, $D40, FALSE)), "", HLOOKUP(G$1,m_preprocess!$1:$1048576, $D40, FALSE))</f>
        <v>66.383449416143364</v>
      </c>
      <c r="H40" s="39" t="str">
        <f>IF(ISBLANK(HLOOKUP(H$1, m_preprocess!$1:$1048576, $D40, FALSE)), "", HLOOKUP(H$1,m_preprocess!$1:$1048576, $D40, FALSE))</f>
        <v/>
      </c>
      <c r="I40" s="39" t="str">
        <f>IF(ISBLANK(HLOOKUP(I$1, m_preprocess!$1:$1048576, $D40, FALSE)), "", HLOOKUP(I$1,m_preprocess!$1:$1048576, $D40, FALSE))</f>
        <v/>
      </c>
      <c r="J40" s="39" t="str">
        <f>IF(ISBLANK(HLOOKUP(J$1, m_preprocess!$1:$1048576, $D40, FALSE)), "", HLOOKUP(J$1,m_preprocess!$1:$1048576, $D40, FALSE))</f>
        <v/>
      </c>
      <c r="K40" s="39" t="str">
        <f>IF(ISBLANK(HLOOKUP(K$1, m_preprocess!$1:$1048576, $D40, FALSE)), "", HLOOKUP(K$1,m_preprocess!$1:$1048576, $D40, FALSE))</f>
        <v/>
      </c>
      <c r="L40" s="39" t="str">
        <f>IF(ISBLANK(HLOOKUP(L$1, m_preprocess!$1:$1048576, $D40, FALSE)), "", HLOOKUP(L$1,m_preprocess!$1:$1048576, $D40, FALSE))</f>
        <v/>
      </c>
      <c r="M40" s="39" t="str">
        <f>IF(ISBLANK(HLOOKUP(M$1, m_preprocess!$1:$1048576, $D40, FALSE)), "", HLOOKUP(M$1,m_preprocess!$1:$1048576, $D40, FALSE))</f>
        <v/>
      </c>
      <c r="N40" s="39" t="str">
        <f>IF(ISBLANK(HLOOKUP(N$1, m_preprocess!$1:$1048576, $D40, FALSE)), "", HLOOKUP(N$1,m_preprocess!$1:$1048576, $D40, FALSE))</f>
        <v/>
      </c>
      <c r="O40" s="39" t="str">
        <f>IF(ISBLANK(HLOOKUP(O$1, m_preprocess!$1:$1048576, $D40, FALSE)), "", HLOOKUP(O$1,m_preprocess!$1:$1048576, $D40, FALSE))</f>
        <v/>
      </c>
      <c r="P40" s="39" t="str">
        <f>IF(ISBLANK(HLOOKUP(P$1, m_preprocess!$1:$1048576, $D40, FALSE)), "", HLOOKUP(P$1,m_preprocess!$1:$1048576, $D40, FALSE))</f>
        <v/>
      </c>
      <c r="Q40" s="39">
        <f>IF(ISBLANK(HLOOKUP(Q$1, m_preprocess!$1:$1048576, $D40, FALSE)), "", HLOOKUP(Q$1,m_preprocess!$1:$1048576, $D40, FALSE))</f>
        <v>101.46511627906976</v>
      </c>
      <c r="R40" s="39">
        <f>IF(ISBLANK(HLOOKUP(R$1, m_preprocess!$1:$1048576, $D40, FALSE)), "", HLOOKUP(R$1,m_preprocess!$1:$1048576, $D40, FALSE))</f>
        <v>3905734452.211781</v>
      </c>
      <c r="S40" s="39">
        <f>IF(ISBLANK(HLOOKUP(S$1, m_preprocess!$1:$1048576, $D40, FALSE)), "", HLOOKUP(S$1,m_preprocess!$1:$1048576, $D40, FALSE))</f>
        <v>778065515.70020628</v>
      </c>
      <c r="T40" s="39">
        <f>IF(ISBLANK(HLOOKUP(T$1, m_preprocess!$1:$1048576, $D40, FALSE)), "", HLOOKUP(T$1,m_preprocess!$1:$1048576, $D40, FALSE))</f>
        <v>4507496761.6279078</v>
      </c>
      <c r="U40" s="39" t="str">
        <f>IF(ISBLANK(HLOOKUP(U$1, m_preprocess!$1:$1048576, $D40, FALSE)), "", HLOOKUP(U$1,m_preprocess!$1:$1048576, $D40, FALSE))</f>
        <v/>
      </c>
      <c r="V40" s="39" t="str">
        <f>IF(ISBLANK(HLOOKUP(V$1, m_preprocess!$1:$1048576, $D40, FALSE)), "", HLOOKUP(V$1,m_preprocess!$1:$1048576, $D40, FALSE))</f>
        <v/>
      </c>
      <c r="W40" s="39" t="str">
        <f>IF(ISBLANK(HLOOKUP(W$1, m_preprocess!$1:$1048576, $D40, FALSE)), "", HLOOKUP(W$1,m_preprocess!$1:$1048576, $D40, FALSE))</f>
        <v/>
      </c>
      <c r="X40" s="39">
        <f>IF(ISBLANK(HLOOKUP(X$1, m_preprocess!$1:$1048576, $D40, FALSE)), "", HLOOKUP(X$1,m_preprocess!$1:$1048576, $D40, FALSE))</f>
        <v>20285.769126766198</v>
      </c>
      <c r="Y40" s="39">
        <f>IF(ISBLANK(HLOOKUP(Y$1, m_preprocess!$1:$1048576, $D40, FALSE)), "", HLOOKUP(Y$1,m_preprocess!$1:$1048576, $D40, FALSE))</f>
        <v>4070.6604823490629</v>
      </c>
      <c r="Z40" s="39" t="str">
        <f>IF(ISBLANK(HLOOKUP(Z$1, m_preprocess!$1:$1048576, $D40, FALSE)), "", HLOOKUP(Z$1,m_preprocess!$1:$1048576, $D40, FALSE))</f>
        <v/>
      </c>
    </row>
    <row r="41" spans="1:26">
      <c r="A41" s="17">
        <v>35156</v>
      </c>
      <c r="B41">
        <v>1996</v>
      </c>
      <c r="C41">
        <v>4</v>
      </c>
      <c r="D41">
        <v>41</v>
      </c>
      <c r="E41" s="39" t="str">
        <f>IF(ISBLANK(HLOOKUP(E$1, m_preprocess!$1:$1048576, $D41, FALSE)), "", HLOOKUP(E$1,m_preprocess!$1:$1048576, $D41, FALSE))</f>
        <v/>
      </c>
      <c r="F41" s="39" t="str">
        <f>IF(ISBLANK(HLOOKUP(F$1, m_preprocess!$1:$1048576, $D41, FALSE)), "", HLOOKUP(F$1,m_preprocess!$1:$1048576, $D41, FALSE))</f>
        <v/>
      </c>
      <c r="G41" s="39">
        <f>IF(ISBLANK(HLOOKUP(G$1, m_preprocess!$1:$1048576, $D41, FALSE)), "", HLOOKUP(G$1,m_preprocess!$1:$1048576, $D41, FALSE))</f>
        <v>65.720177279270345</v>
      </c>
      <c r="H41" s="39" t="str">
        <f>IF(ISBLANK(HLOOKUP(H$1, m_preprocess!$1:$1048576, $D41, FALSE)), "", HLOOKUP(H$1,m_preprocess!$1:$1048576, $D41, FALSE))</f>
        <v/>
      </c>
      <c r="I41" s="39" t="str">
        <f>IF(ISBLANK(HLOOKUP(I$1, m_preprocess!$1:$1048576, $D41, FALSE)), "", HLOOKUP(I$1,m_preprocess!$1:$1048576, $D41, FALSE))</f>
        <v/>
      </c>
      <c r="J41" s="39" t="str">
        <f>IF(ISBLANK(HLOOKUP(J$1, m_preprocess!$1:$1048576, $D41, FALSE)), "", HLOOKUP(J$1,m_preprocess!$1:$1048576, $D41, FALSE))</f>
        <v/>
      </c>
      <c r="K41" s="39" t="str">
        <f>IF(ISBLANK(HLOOKUP(K$1, m_preprocess!$1:$1048576, $D41, FALSE)), "", HLOOKUP(K$1,m_preprocess!$1:$1048576, $D41, FALSE))</f>
        <v/>
      </c>
      <c r="L41" s="39" t="str">
        <f>IF(ISBLANK(HLOOKUP(L$1, m_preprocess!$1:$1048576, $D41, FALSE)), "", HLOOKUP(L$1,m_preprocess!$1:$1048576, $D41, FALSE))</f>
        <v/>
      </c>
      <c r="M41" s="39" t="str">
        <f>IF(ISBLANK(HLOOKUP(M$1, m_preprocess!$1:$1048576, $D41, FALSE)), "", HLOOKUP(M$1,m_preprocess!$1:$1048576, $D41, FALSE))</f>
        <v/>
      </c>
      <c r="N41" s="39" t="str">
        <f>IF(ISBLANK(HLOOKUP(N$1, m_preprocess!$1:$1048576, $D41, FALSE)), "", HLOOKUP(N$1,m_preprocess!$1:$1048576, $D41, FALSE))</f>
        <v/>
      </c>
      <c r="O41" s="39" t="str">
        <f>IF(ISBLANK(HLOOKUP(O$1, m_preprocess!$1:$1048576, $D41, FALSE)), "", HLOOKUP(O$1,m_preprocess!$1:$1048576, $D41, FALSE))</f>
        <v/>
      </c>
      <c r="P41" s="39" t="str">
        <f>IF(ISBLANK(HLOOKUP(P$1, m_preprocess!$1:$1048576, $D41, FALSE)), "", HLOOKUP(P$1,m_preprocess!$1:$1048576, $D41, FALSE))</f>
        <v/>
      </c>
      <c r="Q41" s="39">
        <f>IF(ISBLANK(HLOOKUP(Q$1, m_preprocess!$1:$1048576, $D41, FALSE)), "", HLOOKUP(Q$1,m_preprocess!$1:$1048576, $D41, FALSE))</f>
        <v>102.38591614547138</v>
      </c>
      <c r="R41" s="39">
        <f>IF(ISBLANK(HLOOKUP(R$1, m_preprocess!$1:$1048576, $D41, FALSE)), "", HLOOKUP(R$1,m_preprocess!$1:$1048576, $D41, FALSE))</f>
        <v>4831812643.6651583</v>
      </c>
      <c r="S41" s="39">
        <f>IF(ISBLANK(HLOOKUP(S$1, m_preprocess!$1:$1048576, $D41, FALSE)), "", HLOOKUP(S$1,m_preprocess!$1:$1048576, $D41, FALSE))</f>
        <v>1352156876.6968324</v>
      </c>
      <c r="T41" s="39">
        <f>IF(ISBLANK(HLOOKUP(T$1, m_preprocess!$1:$1048576, $D41, FALSE)), "", HLOOKUP(T$1,m_preprocess!$1:$1048576, $D41, FALSE))</f>
        <v>4718296366.6898308</v>
      </c>
      <c r="U41" s="39" t="str">
        <f>IF(ISBLANK(HLOOKUP(U$1, m_preprocess!$1:$1048576, $D41, FALSE)), "", HLOOKUP(U$1,m_preprocess!$1:$1048576, $D41, FALSE))</f>
        <v/>
      </c>
      <c r="V41" s="39" t="str">
        <f>IF(ISBLANK(HLOOKUP(V$1, m_preprocess!$1:$1048576, $D41, FALSE)), "", HLOOKUP(V$1,m_preprocess!$1:$1048576, $D41, FALSE))</f>
        <v/>
      </c>
      <c r="W41" s="39" t="str">
        <f>IF(ISBLANK(HLOOKUP(W$1, m_preprocess!$1:$1048576, $D41, FALSE)), "", HLOOKUP(W$1,m_preprocess!$1:$1048576, $D41, FALSE))</f>
        <v/>
      </c>
      <c r="X41" s="39">
        <f>IF(ISBLANK(HLOOKUP(X$1, m_preprocess!$1:$1048576, $D41, FALSE)), "", HLOOKUP(X$1,m_preprocess!$1:$1048576, $D41, FALSE))</f>
        <v>14186.697917654024</v>
      </c>
      <c r="Y41" s="39">
        <f>IF(ISBLANK(HLOOKUP(Y$1, m_preprocess!$1:$1048576, $D41, FALSE)), "", HLOOKUP(Y$1,m_preprocess!$1:$1048576, $D41, FALSE))</f>
        <v>4021.3011036584212</v>
      </c>
      <c r="Z41" s="39" t="str">
        <f>IF(ISBLANK(HLOOKUP(Z$1, m_preprocess!$1:$1048576, $D41, FALSE)), "", HLOOKUP(Z$1,m_preprocess!$1:$1048576, $D41, FALSE))</f>
        <v/>
      </c>
    </row>
    <row r="42" spans="1:26">
      <c r="A42" s="17">
        <v>35186</v>
      </c>
      <c r="B42">
        <v>1996</v>
      </c>
      <c r="C42">
        <v>5</v>
      </c>
      <c r="D42">
        <v>42</v>
      </c>
      <c r="E42" s="39" t="str">
        <f>IF(ISBLANK(HLOOKUP(E$1, m_preprocess!$1:$1048576, $D42, FALSE)), "", HLOOKUP(E$1,m_preprocess!$1:$1048576, $D42, FALSE))</f>
        <v/>
      </c>
      <c r="F42" s="39" t="str">
        <f>IF(ISBLANK(HLOOKUP(F$1, m_preprocess!$1:$1048576, $D42, FALSE)), "", HLOOKUP(F$1,m_preprocess!$1:$1048576, $D42, FALSE))</f>
        <v/>
      </c>
      <c r="G42" s="39">
        <f>IF(ISBLANK(HLOOKUP(G$1, m_preprocess!$1:$1048576, $D42, FALSE)), "", HLOOKUP(G$1,m_preprocess!$1:$1048576, $D42, FALSE))</f>
        <v>65.088800370811441</v>
      </c>
      <c r="H42" s="39" t="str">
        <f>IF(ISBLANK(HLOOKUP(H$1, m_preprocess!$1:$1048576, $D42, FALSE)), "", HLOOKUP(H$1,m_preprocess!$1:$1048576, $D42, FALSE))</f>
        <v/>
      </c>
      <c r="I42" s="39" t="str">
        <f>IF(ISBLANK(HLOOKUP(I$1, m_preprocess!$1:$1048576, $D42, FALSE)), "", HLOOKUP(I$1,m_preprocess!$1:$1048576, $D42, FALSE))</f>
        <v/>
      </c>
      <c r="J42" s="39" t="str">
        <f>IF(ISBLANK(HLOOKUP(J$1, m_preprocess!$1:$1048576, $D42, FALSE)), "", HLOOKUP(J$1,m_preprocess!$1:$1048576, $D42, FALSE))</f>
        <v/>
      </c>
      <c r="K42" s="39" t="str">
        <f>IF(ISBLANK(HLOOKUP(K$1, m_preprocess!$1:$1048576, $D42, FALSE)), "", HLOOKUP(K$1,m_preprocess!$1:$1048576, $D42, FALSE))</f>
        <v/>
      </c>
      <c r="L42" s="39" t="str">
        <f>IF(ISBLANK(HLOOKUP(L$1, m_preprocess!$1:$1048576, $D42, FALSE)), "", HLOOKUP(L$1,m_preprocess!$1:$1048576, $D42, FALSE))</f>
        <v/>
      </c>
      <c r="M42" s="39" t="str">
        <f>IF(ISBLANK(HLOOKUP(M$1, m_preprocess!$1:$1048576, $D42, FALSE)), "", HLOOKUP(M$1,m_preprocess!$1:$1048576, $D42, FALSE))</f>
        <v/>
      </c>
      <c r="N42" s="39" t="str">
        <f>IF(ISBLANK(HLOOKUP(N$1, m_preprocess!$1:$1048576, $D42, FALSE)), "", HLOOKUP(N$1,m_preprocess!$1:$1048576, $D42, FALSE))</f>
        <v/>
      </c>
      <c r="O42" s="39" t="str">
        <f>IF(ISBLANK(HLOOKUP(O$1, m_preprocess!$1:$1048576, $D42, FALSE)), "", HLOOKUP(O$1,m_preprocess!$1:$1048576, $D42, FALSE))</f>
        <v/>
      </c>
      <c r="P42" s="39" t="str">
        <f>IF(ISBLANK(HLOOKUP(P$1, m_preprocess!$1:$1048576, $D42, FALSE)), "", HLOOKUP(P$1,m_preprocess!$1:$1048576, $D42, FALSE))</f>
        <v/>
      </c>
      <c r="Q42" s="39">
        <f>IF(ISBLANK(HLOOKUP(Q$1, m_preprocess!$1:$1048576, $D42, FALSE)), "", HLOOKUP(Q$1,m_preprocess!$1:$1048576, $D42, FALSE))</f>
        <v>102.3837074751215</v>
      </c>
      <c r="R42" s="39">
        <f>IF(ISBLANK(HLOOKUP(R$1, m_preprocess!$1:$1048576, $D42, FALSE)), "", HLOOKUP(R$1,m_preprocess!$1:$1048576, $D42, FALSE))</f>
        <v>5092391532.5497284</v>
      </c>
      <c r="S42" s="39">
        <f>IF(ISBLANK(HLOOKUP(S$1, m_preprocess!$1:$1048576, $D42, FALSE)), "", HLOOKUP(S$1,m_preprocess!$1:$1048576, $D42, FALSE))</f>
        <v>1414196298.5985532</v>
      </c>
      <c r="T42" s="39">
        <f>IF(ISBLANK(HLOOKUP(T$1, m_preprocess!$1:$1048576, $D42, FALSE)), "", HLOOKUP(T$1,m_preprocess!$1:$1048576, $D42, FALSE))</f>
        <v>4916862435.7787552</v>
      </c>
      <c r="U42" s="39" t="str">
        <f>IF(ISBLANK(HLOOKUP(U$1, m_preprocess!$1:$1048576, $D42, FALSE)), "", HLOOKUP(U$1,m_preprocess!$1:$1048576, $D42, FALSE))</f>
        <v/>
      </c>
      <c r="V42" s="39" t="str">
        <f>IF(ISBLANK(HLOOKUP(V$1, m_preprocess!$1:$1048576, $D42, FALSE)), "", HLOOKUP(V$1,m_preprocess!$1:$1048576, $D42, FALSE))</f>
        <v/>
      </c>
      <c r="W42" s="39" t="str">
        <f>IF(ISBLANK(HLOOKUP(W$1, m_preprocess!$1:$1048576, $D42, FALSE)), "", HLOOKUP(W$1,m_preprocess!$1:$1048576, $D42, FALSE))</f>
        <v/>
      </c>
      <c r="X42" s="39">
        <f>IF(ISBLANK(HLOOKUP(X$1, m_preprocess!$1:$1048576, $D42, FALSE)), "", HLOOKUP(X$1,m_preprocess!$1:$1048576, $D42, FALSE))</f>
        <v>14518.824295842296</v>
      </c>
      <c r="Y42" s="39">
        <f>IF(ISBLANK(HLOOKUP(Y$1, m_preprocess!$1:$1048576, $D42, FALSE)), "", HLOOKUP(Y$1,m_preprocess!$1:$1048576, $D42, FALSE))</f>
        <v>3983.9398438655312</v>
      </c>
      <c r="Z42" s="39" t="str">
        <f>IF(ISBLANK(HLOOKUP(Z$1, m_preprocess!$1:$1048576, $D42, FALSE)), "", HLOOKUP(Z$1,m_preprocess!$1:$1048576, $D42, FALSE))</f>
        <v/>
      </c>
    </row>
    <row r="43" spans="1:26">
      <c r="A43" s="17">
        <v>35217</v>
      </c>
      <c r="B43">
        <v>1996</v>
      </c>
      <c r="C43">
        <v>6</v>
      </c>
      <c r="D43">
        <v>43</v>
      </c>
      <c r="E43" s="39" t="str">
        <f>IF(ISBLANK(HLOOKUP(E$1, m_preprocess!$1:$1048576, $D43, FALSE)), "", HLOOKUP(E$1,m_preprocess!$1:$1048576, $D43, FALSE))</f>
        <v/>
      </c>
      <c r="F43" s="39" t="str">
        <f>IF(ISBLANK(HLOOKUP(F$1, m_preprocess!$1:$1048576, $D43, FALSE)), "", HLOOKUP(F$1,m_preprocess!$1:$1048576, $D43, FALSE))</f>
        <v/>
      </c>
      <c r="G43" s="39">
        <f>IF(ISBLANK(HLOOKUP(G$1, m_preprocess!$1:$1048576, $D43, FALSE)), "", HLOOKUP(G$1,m_preprocess!$1:$1048576, $D43, FALSE))</f>
        <v>64.694733776309292</v>
      </c>
      <c r="H43" s="39" t="str">
        <f>IF(ISBLANK(HLOOKUP(H$1, m_preprocess!$1:$1048576, $D43, FALSE)), "", HLOOKUP(H$1,m_preprocess!$1:$1048576, $D43, FALSE))</f>
        <v/>
      </c>
      <c r="I43" s="39" t="str">
        <f>IF(ISBLANK(HLOOKUP(I$1, m_preprocess!$1:$1048576, $D43, FALSE)), "", HLOOKUP(I$1,m_preprocess!$1:$1048576, $D43, FALSE))</f>
        <v/>
      </c>
      <c r="J43" s="39" t="str">
        <f>IF(ISBLANK(HLOOKUP(J$1, m_preprocess!$1:$1048576, $D43, FALSE)), "", HLOOKUP(J$1,m_preprocess!$1:$1048576, $D43, FALSE))</f>
        <v/>
      </c>
      <c r="K43" s="39" t="str">
        <f>IF(ISBLANK(HLOOKUP(K$1, m_preprocess!$1:$1048576, $D43, FALSE)), "", HLOOKUP(K$1,m_preprocess!$1:$1048576, $D43, FALSE))</f>
        <v/>
      </c>
      <c r="L43" s="39" t="str">
        <f>IF(ISBLANK(HLOOKUP(L$1, m_preprocess!$1:$1048576, $D43, FALSE)), "", HLOOKUP(L$1,m_preprocess!$1:$1048576, $D43, FALSE))</f>
        <v/>
      </c>
      <c r="M43" s="39" t="str">
        <f>IF(ISBLANK(HLOOKUP(M$1, m_preprocess!$1:$1048576, $D43, FALSE)), "", HLOOKUP(M$1,m_preprocess!$1:$1048576, $D43, FALSE))</f>
        <v/>
      </c>
      <c r="N43" s="39" t="str">
        <f>IF(ISBLANK(HLOOKUP(N$1, m_preprocess!$1:$1048576, $D43, FALSE)), "", HLOOKUP(N$1,m_preprocess!$1:$1048576, $D43, FALSE))</f>
        <v/>
      </c>
      <c r="O43" s="39" t="str">
        <f>IF(ISBLANK(HLOOKUP(O$1, m_preprocess!$1:$1048576, $D43, FALSE)), "", HLOOKUP(O$1,m_preprocess!$1:$1048576, $D43, FALSE))</f>
        <v/>
      </c>
      <c r="P43" s="39" t="str">
        <f>IF(ISBLANK(HLOOKUP(P$1, m_preprocess!$1:$1048576, $D43, FALSE)), "", HLOOKUP(P$1,m_preprocess!$1:$1048576, $D43, FALSE))</f>
        <v/>
      </c>
      <c r="Q43" s="39">
        <f>IF(ISBLANK(HLOOKUP(Q$1, m_preprocess!$1:$1048576, $D43, FALSE)), "", HLOOKUP(Q$1,m_preprocess!$1:$1048576, $D43, FALSE))</f>
        <v>102.38840579710146</v>
      </c>
      <c r="R43" s="39">
        <f>IF(ISBLANK(HLOOKUP(R$1, m_preprocess!$1:$1048576, $D43, FALSE)), "", HLOOKUP(R$1,m_preprocess!$1:$1048576, $D43, FALSE))</f>
        <v>4348256832.7482729</v>
      </c>
      <c r="S43" s="39">
        <f>IF(ISBLANK(HLOOKUP(S$1, m_preprocess!$1:$1048576, $D43, FALSE)), "", HLOOKUP(S$1,m_preprocess!$1:$1048576, $D43, FALSE))</f>
        <v>1286054881.6668553</v>
      </c>
      <c r="T43" s="39">
        <f>IF(ISBLANK(HLOOKUP(T$1, m_preprocess!$1:$1048576, $D43, FALSE)), "", HLOOKUP(T$1,m_preprocess!$1:$1048576, $D43, FALSE))</f>
        <v>4832403089.855073</v>
      </c>
      <c r="U43" s="39" t="str">
        <f>IF(ISBLANK(HLOOKUP(U$1, m_preprocess!$1:$1048576, $D43, FALSE)), "", HLOOKUP(U$1,m_preprocess!$1:$1048576, $D43, FALSE))</f>
        <v/>
      </c>
      <c r="V43" s="39" t="str">
        <f>IF(ISBLANK(HLOOKUP(V$1, m_preprocess!$1:$1048576, $D43, FALSE)), "", HLOOKUP(V$1,m_preprocess!$1:$1048576, $D43, FALSE))</f>
        <v/>
      </c>
      <c r="W43" s="39" t="str">
        <f>IF(ISBLANK(HLOOKUP(W$1, m_preprocess!$1:$1048576, $D43, FALSE)), "", HLOOKUP(W$1,m_preprocess!$1:$1048576, $D43, FALSE))</f>
        <v/>
      </c>
      <c r="X43" s="39">
        <f>IF(ISBLANK(HLOOKUP(X$1, m_preprocess!$1:$1048576, $D43, FALSE)), "", HLOOKUP(X$1,m_preprocess!$1:$1048576, $D43, FALSE))</f>
        <v>13847.056193656419</v>
      </c>
      <c r="Y43" s="39">
        <f>IF(ISBLANK(HLOOKUP(Y$1, m_preprocess!$1:$1048576, $D43, FALSE)), "", HLOOKUP(Y$1,m_preprocess!$1:$1048576, $D43, FALSE))</f>
        <v>3954.9877376100535</v>
      </c>
      <c r="Z43" s="39" t="str">
        <f>IF(ISBLANK(HLOOKUP(Z$1, m_preprocess!$1:$1048576, $D43, FALSE)), "", HLOOKUP(Z$1,m_preprocess!$1:$1048576, $D43, FALSE))</f>
        <v/>
      </c>
    </row>
    <row r="44" spans="1:26">
      <c r="A44" s="17">
        <v>35247</v>
      </c>
      <c r="B44">
        <v>1996</v>
      </c>
      <c r="C44">
        <v>7</v>
      </c>
      <c r="D44">
        <v>44</v>
      </c>
      <c r="E44" s="39" t="str">
        <f>IF(ISBLANK(HLOOKUP(E$1, m_preprocess!$1:$1048576, $D44, FALSE)), "", HLOOKUP(E$1,m_preprocess!$1:$1048576, $D44, FALSE))</f>
        <v/>
      </c>
      <c r="F44" s="39" t="str">
        <f>IF(ISBLANK(HLOOKUP(F$1, m_preprocess!$1:$1048576, $D44, FALSE)), "", HLOOKUP(F$1,m_preprocess!$1:$1048576, $D44, FALSE))</f>
        <v/>
      </c>
      <c r="G44" s="39">
        <f>IF(ISBLANK(HLOOKUP(G$1, m_preprocess!$1:$1048576, $D44, FALSE)), "", HLOOKUP(G$1,m_preprocess!$1:$1048576, $D44, FALSE))</f>
        <v>64.631470089592227</v>
      </c>
      <c r="H44" s="39" t="str">
        <f>IF(ISBLANK(HLOOKUP(H$1, m_preprocess!$1:$1048576, $D44, FALSE)), "", HLOOKUP(H$1,m_preprocess!$1:$1048576, $D44, FALSE))</f>
        <v/>
      </c>
      <c r="I44" s="39" t="str">
        <f>IF(ISBLANK(HLOOKUP(I$1, m_preprocess!$1:$1048576, $D44, FALSE)), "", HLOOKUP(I$1,m_preprocess!$1:$1048576, $D44, FALSE))</f>
        <v/>
      </c>
      <c r="J44" s="39" t="str">
        <f>IF(ISBLANK(HLOOKUP(J$1, m_preprocess!$1:$1048576, $D44, FALSE)), "", HLOOKUP(J$1,m_preprocess!$1:$1048576, $D44, FALSE))</f>
        <v/>
      </c>
      <c r="K44" s="39" t="str">
        <f>IF(ISBLANK(HLOOKUP(K$1, m_preprocess!$1:$1048576, $D44, FALSE)), "", HLOOKUP(K$1,m_preprocess!$1:$1048576, $D44, FALSE))</f>
        <v/>
      </c>
      <c r="L44" s="39" t="str">
        <f>IF(ISBLANK(HLOOKUP(L$1, m_preprocess!$1:$1048576, $D44, FALSE)), "", HLOOKUP(L$1,m_preprocess!$1:$1048576, $D44, FALSE))</f>
        <v/>
      </c>
      <c r="M44" s="39" t="str">
        <f>IF(ISBLANK(HLOOKUP(M$1, m_preprocess!$1:$1048576, $D44, FALSE)), "", HLOOKUP(M$1,m_preprocess!$1:$1048576, $D44, FALSE))</f>
        <v/>
      </c>
      <c r="N44" s="39" t="str">
        <f>IF(ISBLANK(HLOOKUP(N$1, m_preprocess!$1:$1048576, $D44, FALSE)), "", HLOOKUP(N$1,m_preprocess!$1:$1048576, $D44, FALSE))</f>
        <v/>
      </c>
      <c r="O44" s="39" t="str">
        <f>IF(ISBLANK(HLOOKUP(O$1, m_preprocess!$1:$1048576, $D44, FALSE)), "", HLOOKUP(O$1,m_preprocess!$1:$1048576, $D44, FALSE))</f>
        <v/>
      </c>
      <c r="P44" s="39" t="str">
        <f>IF(ISBLANK(HLOOKUP(P$1, m_preprocess!$1:$1048576, $D44, FALSE)), "", HLOOKUP(P$1,m_preprocess!$1:$1048576, $D44, FALSE))</f>
        <v/>
      </c>
      <c r="Q44" s="39">
        <f>IF(ISBLANK(HLOOKUP(Q$1, m_preprocess!$1:$1048576, $D44, FALSE)), "", HLOOKUP(Q$1,m_preprocess!$1:$1048576, $D44, FALSE))</f>
        <v>106.05294825511433</v>
      </c>
      <c r="R44" s="39">
        <f>IF(ISBLANK(HLOOKUP(R$1, m_preprocess!$1:$1048576, $D44, FALSE)), "", HLOOKUP(R$1,m_preprocess!$1:$1048576, $D44, FALSE))</f>
        <v>5059505852.717577</v>
      </c>
      <c r="S44" s="39">
        <f>IF(ISBLANK(HLOOKUP(S$1, m_preprocess!$1:$1048576, $D44, FALSE)), "", HLOOKUP(S$1,m_preprocess!$1:$1048576, $D44, FALSE))</f>
        <v>1393794522.8639512</v>
      </c>
      <c r="T44" s="39">
        <f>IF(ISBLANK(HLOOKUP(T$1, m_preprocess!$1:$1048576, $D44, FALSE)), "", HLOOKUP(T$1,m_preprocess!$1:$1048576, $D44, FALSE))</f>
        <v>5784456291.2154036</v>
      </c>
      <c r="U44" s="39" t="str">
        <f>IF(ISBLANK(HLOOKUP(U$1, m_preprocess!$1:$1048576, $D44, FALSE)), "", HLOOKUP(U$1,m_preprocess!$1:$1048576, $D44, FALSE))</f>
        <v/>
      </c>
      <c r="V44" s="39" t="str">
        <f>IF(ISBLANK(HLOOKUP(V$1, m_preprocess!$1:$1048576, $D44, FALSE)), "", HLOOKUP(V$1,m_preprocess!$1:$1048576, $D44, FALSE))</f>
        <v/>
      </c>
      <c r="W44" s="39" t="str">
        <f>IF(ISBLANK(HLOOKUP(W$1, m_preprocess!$1:$1048576, $D44, FALSE)), "", HLOOKUP(W$1,m_preprocess!$1:$1048576, $D44, FALSE))</f>
        <v/>
      </c>
      <c r="X44" s="39">
        <f>IF(ISBLANK(HLOOKUP(X$1, m_preprocess!$1:$1048576, $D44, FALSE)), "", HLOOKUP(X$1,m_preprocess!$1:$1048576, $D44, FALSE))</f>
        <v>14746.61462734495</v>
      </c>
      <c r="Y44" s="39">
        <f>IF(ISBLANK(HLOOKUP(Y$1, m_preprocess!$1:$1048576, $D44, FALSE)), "", HLOOKUP(Y$1,m_preprocess!$1:$1048576, $D44, FALSE))</f>
        <v>3894.566359925122</v>
      </c>
      <c r="Z44" s="39" t="str">
        <f>IF(ISBLANK(HLOOKUP(Z$1, m_preprocess!$1:$1048576, $D44, FALSE)), "", HLOOKUP(Z$1,m_preprocess!$1:$1048576, $D44, FALSE))</f>
        <v/>
      </c>
    </row>
    <row r="45" spans="1:26">
      <c r="A45" s="17">
        <v>35278</v>
      </c>
      <c r="B45">
        <v>1996</v>
      </c>
      <c r="C45">
        <v>8</v>
      </c>
      <c r="D45">
        <v>45</v>
      </c>
      <c r="E45" s="39" t="str">
        <f>IF(ISBLANK(HLOOKUP(E$1, m_preprocess!$1:$1048576, $D45, FALSE)), "", HLOOKUP(E$1,m_preprocess!$1:$1048576, $D45, FALSE))</f>
        <v/>
      </c>
      <c r="F45" s="39" t="str">
        <f>IF(ISBLANK(HLOOKUP(F$1, m_preprocess!$1:$1048576, $D45, FALSE)), "", HLOOKUP(F$1,m_preprocess!$1:$1048576, $D45, FALSE))</f>
        <v/>
      </c>
      <c r="G45" s="39">
        <f>IF(ISBLANK(HLOOKUP(G$1, m_preprocess!$1:$1048576, $D45, FALSE)), "", HLOOKUP(G$1,m_preprocess!$1:$1048576, $D45, FALSE))</f>
        <v>65.179915401906072</v>
      </c>
      <c r="H45" s="39" t="str">
        <f>IF(ISBLANK(HLOOKUP(H$1, m_preprocess!$1:$1048576, $D45, FALSE)), "", HLOOKUP(H$1,m_preprocess!$1:$1048576, $D45, FALSE))</f>
        <v/>
      </c>
      <c r="I45" s="39" t="str">
        <f>IF(ISBLANK(HLOOKUP(I$1, m_preprocess!$1:$1048576, $D45, FALSE)), "", HLOOKUP(I$1,m_preprocess!$1:$1048576, $D45, FALSE))</f>
        <v/>
      </c>
      <c r="J45" s="39" t="str">
        <f>IF(ISBLANK(HLOOKUP(J$1, m_preprocess!$1:$1048576, $D45, FALSE)), "", HLOOKUP(J$1,m_preprocess!$1:$1048576, $D45, FALSE))</f>
        <v/>
      </c>
      <c r="K45" s="39" t="str">
        <f>IF(ISBLANK(HLOOKUP(K$1, m_preprocess!$1:$1048576, $D45, FALSE)), "", HLOOKUP(K$1,m_preprocess!$1:$1048576, $D45, FALSE))</f>
        <v/>
      </c>
      <c r="L45" s="39" t="str">
        <f>IF(ISBLANK(HLOOKUP(L$1, m_preprocess!$1:$1048576, $D45, FALSE)), "", HLOOKUP(L$1,m_preprocess!$1:$1048576, $D45, FALSE))</f>
        <v/>
      </c>
      <c r="M45" s="39" t="str">
        <f>IF(ISBLANK(HLOOKUP(M$1, m_preprocess!$1:$1048576, $D45, FALSE)), "", HLOOKUP(M$1,m_preprocess!$1:$1048576, $D45, FALSE))</f>
        <v/>
      </c>
      <c r="N45" s="39" t="str">
        <f>IF(ISBLANK(HLOOKUP(N$1, m_preprocess!$1:$1048576, $D45, FALSE)), "", HLOOKUP(N$1,m_preprocess!$1:$1048576, $D45, FALSE))</f>
        <v/>
      </c>
      <c r="O45" s="39" t="str">
        <f>IF(ISBLANK(HLOOKUP(O$1, m_preprocess!$1:$1048576, $D45, FALSE)), "", HLOOKUP(O$1,m_preprocess!$1:$1048576, $D45, FALSE))</f>
        <v/>
      </c>
      <c r="P45" s="39" t="str">
        <f>IF(ISBLANK(HLOOKUP(P$1, m_preprocess!$1:$1048576, $D45, FALSE)), "", HLOOKUP(P$1,m_preprocess!$1:$1048576, $D45, FALSE))</f>
        <v/>
      </c>
      <c r="Q45" s="39">
        <f>IF(ISBLANK(HLOOKUP(Q$1, m_preprocess!$1:$1048576, $D45, FALSE)), "", HLOOKUP(Q$1,m_preprocess!$1:$1048576, $D45, FALSE))</f>
        <v>104.03752523453272</v>
      </c>
      <c r="R45" s="39">
        <f>IF(ISBLANK(HLOOKUP(R$1, m_preprocess!$1:$1048576, $D45, FALSE)), "", HLOOKUP(R$1,m_preprocess!$1:$1048576, $D45, FALSE))</f>
        <v>5000408028.7638397</v>
      </c>
      <c r="S45" s="39">
        <f>IF(ISBLANK(HLOOKUP(S$1, m_preprocess!$1:$1048576, $D45, FALSE)), "", HLOOKUP(S$1,m_preprocess!$1:$1048576, $D45, FALSE))</f>
        <v>1370088066.4307728</v>
      </c>
      <c r="T45" s="39">
        <f>IF(ISBLANK(HLOOKUP(T$1, m_preprocess!$1:$1048576, $D45, FALSE)), "", HLOOKUP(T$1,m_preprocess!$1:$1048576, $D45, FALSE))</f>
        <v>5535677360.1710014</v>
      </c>
      <c r="U45" s="39" t="str">
        <f>IF(ISBLANK(HLOOKUP(U$1, m_preprocess!$1:$1048576, $D45, FALSE)), "", HLOOKUP(U$1,m_preprocess!$1:$1048576, $D45, FALSE))</f>
        <v/>
      </c>
      <c r="V45" s="39" t="str">
        <f>IF(ISBLANK(HLOOKUP(V$1, m_preprocess!$1:$1048576, $D45, FALSE)), "", HLOOKUP(V$1,m_preprocess!$1:$1048576, $D45, FALSE))</f>
        <v/>
      </c>
      <c r="W45" s="39" t="str">
        <f>IF(ISBLANK(HLOOKUP(W$1, m_preprocess!$1:$1048576, $D45, FALSE)), "", HLOOKUP(W$1,m_preprocess!$1:$1048576, $D45, FALSE))</f>
        <v/>
      </c>
      <c r="X45" s="39">
        <f>IF(ISBLANK(HLOOKUP(X$1, m_preprocess!$1:$1048576, $D45, FALSE)), "", HLOOKUP(X$1,m_preprocess!$1:$1048576, $D45, FALSE))</f>
        <v>14002.238600706723</v>
      </c>
      <c r="Y45" s="39">
        <f>IF(ISBLANK(HLOOKUP(Y$1, m_preprocess!$1:$1048576, $D45, FALSE)), "", HLOOKUP(Y$1,m_preprocess!$1:$1048576, $D45, FALSE))</f>
        <v>3852.1597028291771</v>
      </c>
      <c r="Z45" s="39" t="str">
        <f>IF(ISBLANK(HLOOKUP(Z$1, m_preprocess!$1:$1048576, $D45, FALSE)), "", HLOOKUP(Z$1,m_preprocess!$1:$1048576, $D45, FALSE))</f>
        <v/>
      </c>
    </row>
    <row r="46" spans="1:26">
      <c r="A46" s="17">
        <v>35309</v>
      </c>
      <c r="B46">
        <v>1996</v>
      </c>
      <c r="C46">
        <v>9</v>
      </c>
      <c r="D46">
        <v>46</v>
      </c>
      <c r="E46" s="39" t="str">
        <f>IF(ISBLANK(HLOOKUP(E$1, m_preprocess!$1:$1048576, $D46, FALSE)), "", HLOOKUP(E$1,m_preprocess!$1:$1048576, $D46, FALSE))</f>
        <v/>
      </c>
      <c r="F46" s="39" t="str">
        <f>IF(ISBLANK(HLOOKUP(F$1, m_preprocess!$1:$1048576, $D46, FALSE)), "", HLOOKUP(F$1,m_preprocess!$1:$1048576, $D46, FALSE))</f>
        <v/>
      </c>
      <c r="G46" s="39">
        <f>IF(ISBLANK(HLOOKUP(G$1, m_preprocess!$1:$1048576, $D46, FALSE)), "", HLOOKUP(G$1,m_preprocess!$1:$1048576, $D46, FALSE))</f>
        <v>65.311941332686445</v>
      </c>
      <c r="H46" s="39" t="str">
        <f>IF(ISBLANK(HLOOKUP(H$1, m_preprocess!$1:$1048576, $D46, FALSE)), "", HLOOKUP(H$1,m_preprocess!$1:$1048576, $D46, FALSE))</f>
        <v/>
      </c>
      <c r="I46" s="39" t="str">
        <f>IF(ISBLANK(HLOOKUP(I$1, m_preprocess!$1:$1048576, $D46, FALSE)), "", HLOOKUP(I$1,m_preprocess!$1:$1048576, $D46, FALSE))</f>
        <v/>
      </c>
      <c r="J46" s="39" t="str">
        <f>IF(ISBLANK(HLOOKUP(J$1, m_preprocess!$1:$1048576, $D46, FALSE)), "", HLOOKUP(J$1,m_preprocess!$1:$1048576, $D46, FALSE))</f>
        <v/>
      </c>
      <c r="K46" s="39" t="str">
        <f>IF(ISBLANK(HLOOKUP(K$1, m_preprocess!$1:$1048576, $D46, FALSE)), "", HLOOKUP(K$1,m_preprocess!$1:$1048576, $D46, FALSE))</f>
        <v/>
      </c>
      <c r="L46" s="39" t="str">
        <f>IF(ISBLANK(HLOOKUP(L$1, m_preprocess!$1:$1048576, $D46, FALSE)), "", HLOOKUP(L$1,m_preprocess!$1:$1048576, $D46, FALSE))</f>
        <v/>
      </c>
      <c r="M46" s="39" t="str">
        <f>IF(ISBLANK(HLOOKUP(M$1, m_preprocess!$1:$1048576, $D46, FALSE)), "", HLOOKUP(M$1,m_preprocess!$1:$1048576, $D46, FALSE))</f>
        <v/>
      </c>
      <c r="N46" s="39" t="str">
        <f>IF(ISBLANK(HLOOKUP(N$1, m_preprocess!$1:$1048576, $D46, FALSE)), "", HLOOKUP(N$1,m_preprocess!$1:$1048576, $D46, FALSE))</f>
        <v/>
      </c>
      <c r="O46" s="39" t="str">
        <f>IF(ISBLANK(HLOOKUP(O$1, m_preprocess!$1:$1048576, $D46, FALSE)), "", HLOOKUP(O$1,m_preprocess!$1:$1048576, $D46, FALSE))</f>
        <v/>
      </c>
      <c r="P46" s="39" t="str">
        <f>IF(ISBLANK(HLOOKUP(P$1, m_preprocess!$1:$1048576, $D46, FALSE)), "", HLOOKUP(P$1,m_preprocess!$1:$1048576, $D46, FALSE))</f>
        <v/>
      </c>
      <c r="Q46" s="39">
        <f>IF(ISBLANK(HLOOKUP(Q$1, m_preprocess!$1:$1048576, $D46, FALSE)), "", HLOOKUP(Q$1,m_preprocess!$1:$1048576, $D46, FALSE))</f>
        <v>102.26927125979647</v>
      </c>
      <c r="R46" s="39">
        <f>IF(ISBLANK(HLOOKUP(R$1, m_preprocess!$1:$1048576, $D46, FALSE)), "", HLOOKUP(R$1,m_preprocess!$1:$1048576, $D46, FALSE))</f>
        <v>4706896336.4977694</v>
      </c>
      <c r="S46" s="39">
        <f>IF(ISBLANK(HLOOKUP(S$1, m_preprocess!$1:$1048576, $D46, FALSE)), "", HLOOKUP(S$1,m_preprocess!$1:$1048576, $D46, FALSE))</f>
        <v>1232260001.1437721</v>
      </c>
      <c r="T46" s="39">
        <f>IF(ISBLANK(HLOOKUP(T$1, m_preprocess!$1:$1048576, $D46, FALSE)), "", HLOOKUP(T$1,m_preprocess!$1:$1048576, $D46, FALSE))</f>
        <v>5554247928.4126806</v>
      </c>
      <c r="U46" s="39" t="str">
        <f>IF(ISBLANK(HLOOKUP(U$1, m_preprocess!$1:$1048576, $D46, FALSE)), "", HLOOKUP(U$1,m_preprocess!$1:$1048576, $D46, FALSE))</f>
        <v/>
      </c>
      <c r="V46" s="39" t="str">
        <f>IF(ISBLANK(HLOOKUP(V$1, m_preprocess!$1:$1048576, $D46, FALSE)), "", HLOOKUP(V$1,m_preprocess!$1:$1048576, $D46, FALSE))</f>
        <v/>
      </c>
      <c r="W46" s="39" t="str">
        <f>IF(ISBLANK(HLOOKUP(W$1, m_preprocess!$1:$1048576, $D46, FALSE)), "", HLOOKUP(W$1,m_preprocess!$1:$1048576, $D46, FALSE))</f>
        <v/>
      </c>
      <c r="X46" s="39">
        <f>IF(ISBLANK(HLOOKUP(X$1, m_preprocess!$1:$1048576, $D46, FALSE)), "", HLOOKUP(X$1,m_preprocess!$1:$1048576, $D46, FALSE))</f>
        <v>15135.717716551735</v>
      </c>
      <c r="Y46" s="39">
        <f>IF(ISBLANK(HLOOKUP(Y$1, m_preprocess!$1:$1048576, $D46, FALSE)), "", HLOOKUP(Y$1,m_preprocess!$1:$1048576, $D46, FALSE))</f>
        <v>3877.6580661776984</v>
      </c>
      <c r="Z46" s="39" t="str">
        <f>IF(ISBLANK(HLOOKUP(Z$1, m_preprocess!$1:$1048576, $D46, FALSE)), "", HLOOKUP(Z$1,m_preprocess!$1:$1048576, $D46, FALSE))</f>
        <v/>
      </c>
    </row>
    <row r="47" spans="1:26">
      <c r="A47" s="17">
        <v>35339</v>
      </c>
      <c r="B47">
        <v>1996</v>
      </c>
      <c r="C47">
        <v>10</v>
      </c>
      <c r="D47">
        <v>47</v>
      </c>
      <c r="E47" s="39" t="str">
        <f>IF(ISBLANK(HLOOKUP(E$1, m_preprocess!$1:$1048576, $D47, FALSE)), "", HLOOKUP(E$1,m_preprocess!$1:$1048576, $D47, FALSE))</f>
        <v/>
      </c>
      <c r="F47" s="39" t="str">
        <f>IF(ISBLANK(HLOOKUP(F$1, m_preprocess!$1:$1048576, $D47, FALSE)), "", HLOOKUP(F$1,m_preprocess!$1:$1048576, $D47, FALSE))</f>
        <v/>
      </c>
      <c r="G47" s="39">
        <f>IF(ISBLANK(HLOOKUP(G$1, m_preprocess!$1:$1048576, $D47, FALSE)), "", HLOOKUP(G$1,m_preprocess!$1:$1048576, $D47, FALSE))</f>
        <v>65.283277937045199</v>
      </c>
      <c r="H47" s="39" t="str">
        <f>IF(ISBLANK(HLOOKUP(H$1, m_preprocess!$1:$1048576, $D47, FALSE)), "", HLOOKUP(H$1,m_preprocess!$1:$1048576, $D47, FALSE))</f>
        <v/>
      </c>
      <c r="I47" s="39" t="str">
        <f>IF(ISBLANK(HLOOKUP(I$1, m_preprocess!$1:$1048576, $D47, FALSE)), "", HLOOKUP(I$1,m_preprocess!$1:$1048576, $D47, FALSE))</f>
        <v/>
      </c>
      <c r="J47" s="39" t="str">
        <f>IF(ISBLANK(HLOOKUP(J$1, m_preprocess!$1:$1048576, $D47, FALSE)), "", HLOOKUP(J$1,m_preprocess!$1:$1048576, $D47, FALSE))</f>
        <v/>
      </c>
      <c r="K47" s="39" t="str">
        <f>IF(ISBLANK(HLOOKUP(K$1, m_preprocess!$1:$1048576, $D47, FALSE)), "", HLOOKUP(K$1,m_preprocess!$1:$1048576, $D47, FALSE))</f>
        <v/>
      </c>
      <c r="L47" s="39" t="str">
        <f>IF(ISBLANK(HLOOKUP(L$1, m_preprocess!$1:$1048576, $D47, FALSE)), "", HLOOKUP(L$1,m_preprocess!$1:$1048576, $D47, FALSE))</f>
        <v/>
      </c>
      <c r="M47" s="39" t="str">
        <f>IF(ISBLANK(HLOOKUP(M$1, m_preprocess!$1:$1048576, $D47, FALSE)), "", HLOOKUP(M$1,m_preprocess!$1:$1048576, $D47, FALSE))</f>
        <v/>
      </c>
      <c r="N47" s="39" t="str">
        <f>IF(ISBLANK(HLOOKUP(N$1, m_preprocess!$1:$1048576, $D47, FALSE)), "", HLOOKUP(N$1,m_preprocess!$1:$1048576, $D47, FALSE))</f>
        <v/>
      </c>
      <c r="O47" s="39" t="str">
        <f>IF(ISBLANK(HLOOKUP(O$1, m_preprocess!$1:$1048576, $D47, FALSE)), "", HLOOKUP(O$1,m_preprocess!$1:$1048576, $D47, FALSE))</f>
        <v/>
      </c>
      <c r="P47" s="39" t="str">
        <f>IF(ISBLANK(HLOOKUP(P$1, m_preprocess!$1:$1048576, $D47, FALSE)), "", HLOOKUP(P$1,m_preprocess!$1:$1048576, $D47, FALSE))</f>
        <v/>
      </c>
      <c r="Q47" s="39">
        <f>IF(ISBLANK(HLOOKUP(Q$1, m_preprocess!$1:$1048576, $D47, FALSE)), "", HLOOKUP(Q$1,m_preprocess!$1:$1048576, $D47, FALSE))</f>
        <v>102.89476806264088</v>
      </c>
      <c r="R47" s="39">
        <f>IF(ISBLANK(HLOOKUP(R$1, m_preprocess!$1:$1048576, $D47, FALSE)), "", HLOOKUP(R$1,m_preprocess!$1:$1048576, $D47, FALSE))</f>
        <v>4828695215.0351667</v>
      </c>
      <c r="S47" s="39">
        <f>IF(ISBLANK(HLOOKUP(S$1, m_preprocess!$1:$1048576, $D47, FALSE)), "", HLOOKUP(S$1,m_preprocess!$1:$1048576, $D47, FALSE))</f>
        <v>1277298612.9367001</v>
      </c>
      <c r="T47" s="39">
        <f>IF(ISBLANK(HLOOKUP(T$1, m_preprocess!$1:$1048576, $D47, FALSE)), "", HLOOKUP(T$1,m_preprocess!$1:$1048576, $D47, FALSE))</f>
        <v>6521196353.0667934</v>
      </c>
      <c r="U47" s="39" t="str">
        <f>IF(ISBLANK(HLOOKUP(U$1, m_preprocess!$1:$1048576, $D47, FALSE)), "", HLOOKUP(U$1,m_preprocess!$1:$1048576, $D47, FALSE))</f>
        <v/>
      </c>
      <c r="V47" s="39" t="str">
        <f>IF(ISBLANK(HLOOKUP(V$1, m_preprocess!$1:$1048576, $D47, FALSE)), "", HLOOKUP(V$1,m_preprocess!$1:$1048576, $D47, FALSE))</f>
        <v/>
      </c>
      <c r="W47" s="39" t="str">
        <f>IF(ISBLANK(HLOOKUP(W$1, m_preprocess!$1:$1048576, $D47, FALSE)), "", HLOOKUP(W$1,m_preprocess!$1:$1048576, $D47, FALSE))</f>
        <v/>
      </c>
      <c r="X47" s="39">
        <f>IF(ISBLANK(HLOOKUP(X$1, m_preprocess!$1:$1048576, $D47, FALSE)), "", HLOOKUP(X$1,m_preprocess!$1:$1048576, $D47, FALSE))</f>
        <v>14811.132525216311</v>
      </c>
      <c r="Y47" s="39">
        <f>IF(ISBLANK(HLOOKUP(Y$1, m_preprocess!$1:$1048576, $D47, FALSE)), "", HLOOKUP(Y$1,m_preprocess!$1:$1048576, $D47, FALSE))</f>
        <v>3921.5102472441154</v>
      </c>
      <c r="Z47" s="39" t="str">
        <f>IF(ISBLANK(HLOOKUP(Z$1, m_preprocess!$1:$1048576, $D47, FALSE)), "", HLOOKUP(Z$1,m_preprocess!$1:$1048576, $D47, FALSE))</f>
        <v/>
      </c>
    </row>
    <row r="48" spans="1:26">
      <c r="A48" s="17">
        <v>35370</v>
      </c>
      <c r="B48">
        <v>1996</v>
      </c>
      <c r="C48">
        <v>11</v>
      </c>
      <c r="D48">
        <v>48</v>
      </c>
      <c r="E48" s="39" t="str">
        <f>IF(ISBLANK(HLOOKUP(E$1, m_preprocess!$1:$1048576, $D48, FALSE)), "", HLOOKUP(E$1,m_preprocess!$1:$1048576, $D48, FALSE))</f>
        <v/>
      </c>
      <c r="F48" s="39" t="str">
        <f>IF(ISBLANK(HLOOKUP(F$1, m_preprocess!$1:$1048576, $D48, FALSE)), "", HLOOKUP(F$1,m_preprocess!$1:$1048576, $D48, FALSE))</f>
        <v/>
      </c>
      <c r="G48" s="39">
        <f>IF(ISBLANK(HLOOKUP(G$1, m_preprocess!$1:$1048576, $D48, FALSE)), "", HLOOKUP(G$1,m_preprocess!$1:$1048576, $D48, FALSE))</f>
        <v>65.789775954649826</v>
      </c>
      <c r="H48" s="39" t="str">
        <f>IF(ISBLANK(HLOOKUP(H$1, m_preprocess!$1:$1048576, $D48, FALSE)), "", HLOOKUP(H$1,m_preprocess!$1:$1048576, $D48, FALSE))</f>
        <v/>
      </c>
      <c r="I48" s="39" t="str">
        <f>IF(ISBLANK(HLOOKUP(I$1, m_preprocess!$1:$1048576, $D48, FALSE)), "", HLOOKUP(I$1,m_preprocess!$1:$1048576, $D48, FALSE))</f>
        <v/>
      </c>
      <c r="J48" s="39" t="str">
        <f>IF(ISBLANK(HLOOKUP(J$1, m_preprocess!$1:$1048576, $D48, FALSE)), "", HLOOKUP(J$1,m_preprocess!$1:$1048576, $D48, FALSE))</f>
        <v/>
      </c>
      <c r="K48" s="39" t="str">
        <f>IF(ISBLANK(HLOOKUP(K$1, m_preprocess!$1:$1048576, $D48, FALSE)), "", HLOOKUP(K$1,m_preprocess!$1:$1048576, $D48, FALSE))</f>
        <v/>
      </c>
      <c r="L48" s="39" t="str">
        <f>IF(ISBLANK(HLOOKUP(L$1, m_preprocess!$1:$1048576, $D48, FALSE)), "", HLOOKUP(L$1,m_preprocess!$1:$1048576, $D48, FALSE))</f>
        <v/>
      </c>
      <c r="M48" s="39" t="str">
        <f>IF(ISBLANK(HLOOKUP(M$1, m_preprocess!$1:$1048576, $D48, FALSE)), "", HLOOKUP(M$1,m_preprocess!$1:$1048576, $D48, FALSE))</f>
        <v/>
      </c>
      <c r="N48" s="39" t="str">
        <f>IF(ISBLANK(HLOOKUP(N$1, m_preprocess!$1:$1048576, $D48, FALSE)), "", HLOOKUP(N$1,m_preprocess!$1:$1048576, $D48, FALSE))</f>
        <v/>
      </c>
      <c r="O48" s="39" t="str">
        <f>IF(ISBLANK(HLOOKUP(O$1, m_preprocess!$1:$1048576, $D48, FALSE)), "", HLOOKUP(O$1,m_preprocess!$1:$1048576, $D48, FALSE))</f>
        <v/>
      </c>
      <c r="P48" s="39" t="str">
        <f>IF(ISBLANK(HLOOKUP(P$1, m_preprocess!$1:$1048576, $D48, FALSE)), "", HLOOKUP(P$1,m_preprocess!$1:$1048576, $D48, FALSE))</f>
        <v/>
      </c>
      <c r="Q48" s="39">
        <f>IF(ISBLANK(HLOOKUP(Q$1, m_preprocess!$1:$1048576, $D48, FALSE)), "", HLOOKUP(Q$1,m_preprocess!$1:$1048576, $D48, FALSE))</f>
        <v>105.33446232006774</v>
      </c>
      <c r="R48" s="39">
        <f>IF(ISBLANK(HLOOKUP(R$1, m_preprocess!$1:$1048576, $D48, FALSE)), "", HLOOKUP(R$1,m_preprocess!$1:$1048576, $D48, FALSE))</f>
        <v>4491914169.7289848</v>
      </c>
      <c r="S48" s="39">
        <f>IF(ISBLANK(HLOOKUP(S$1, m_preprocess!$1:$1048576, $D48, FALSE)), "", HLOOKUP(S$1,m_preprocess!$1:$1048576, $D48, FALSE))</f>
        <v>1050578663.2981167</v>
      </c>
      <c r="T48" s="39">
        <f>IF(ISBLANK(HLOOKUP(T$1, m_preprocess!$1:$1048576, $D48, FALSE)), "", HLOOKUP(T$1,m_preprocess!$1:$1048576, $D48, FALSE))</f>
        <v>5752590506.8344021</v>
      </c>
      <c r="U48" s="39" t="str">
        <f>IF(ISBLANK(HLOOKUP(U$1, m_preprocess!$1:$1048576, $D48, FALSE)), "", HLOOKUP(U$1,m_preprocess!$1:$1048576, $D48, FALSE))</f>
        <v/>
      </c>
      <c r="V48" s="39" t="str">
        <f>IF(ISBLANK(HLOOKUP(V$1, m_preprocess!$1:$1048576, $D48, FALSE)), "", HLOOKUP(V$1,m_preprocess!$1:$1048576, $D48, FALSE))</f>
        <v/>
      </c>
      <c r="W48" s="39" t="str">
        <f>IF(ISBLANK(HLOOKUP(W$1, m_preprocess!$1:$1048576, $D48, FALSE)), "", HLOOKUP(W$1,m_preprocess!$1:$1048576, $D48, FALSE))</f>
        <v/>
      </c>
      <c r="X48" s="39">
        <f>IF(ISBLANK(HLOOKUP(X$1, m_preprocess!$1:$1048576, $D48, FALSE)), "", HLOOKUP(X$1,m_preprocess!$1:$1048576, $D48, FALSE))</f>
        <v>14735.858932450938</v>
      </c>
      <c r="Y48" s="39">
        <f>IF(ISBLANK(HLOOKUP(Y$1, m_preprocess!$1:$1048576, $D48, FALSE)), "", HLOOKUP(Y$1,m_preprocess!$1:$1048576, $D48, FALSE))</f>
        <v>3872.5261742582616</v>
      </c>
      <c r="Z48" s="39" t="str">
        <f>IF(ISBLANK(HLOOKUP(Z$1, m_preprocess!$1:$1048576, $D48, FALSE)), "", HLOOKUP(Z$1,m_preprocess!$1:$1048576, $D48, FALSE))</f>
        <v/>
      </c>
    </row>
    <row r="49" spans="1:26">
      <c r="A49" s="17">
        <v>35400</v>
      </c>
      <c r="B49">
        <v>1996</v>
      </c>
      <c r="C49">
        <v>12</v>
      </c>
      <c r="D49">
        <v>49</v>
      </c>
      <c r="E49" s="39" t="str">
        <f>IF(ISBLANK(HLOOKUP(E$1, m_preprocess!$1:$1048576, $D49, FALSE)), "", HLOOKUP(E$1,m_preprocess!$1:$1048576, $D49, FALSE))</f>
        <v/>
      </c>
      <c r="F49" s="39" t="str">
        <f>IF(ISBLANK(HLOOKUP(F$1, m_preprocess!$1:$1048576, $D49, FALSE)), "", HLOOKUP(F$1,m_preprocess!$1:$1048576, $D49, FALSE))</f>
        <v/>
      </c>
      <c r="G49" s="39">
        <f>IF(ISBLANK(HLOOKUP(G$1, m_preprocess!$1:$1048576, $D49, FALSE)), "", HLOOKUP(G$1,m_preprocess!$1:$1048576, $D49, FALSE))</f>
        <v>65.334605005736719</v>
      </c>
      <c r="H49" s="39" t="str">
        <f>IF(ISBLANK(HLOOKUP(H$1, m_preprocess!$1:$1048576, $D49, FALSE)), "", HLOOKUP(H$1,m_preprocess!$1:$1048576, $D49, FALSE))</f>
        <v/>
      </c>
      <c r="I49" s="39" t="str">
        <f>IF(ISBLANK(HLOOKUP(I$1, m_preprocess!$1:$1048576, $D49, FALSE)), "", HLOOKUP(I$1,m_preprocess!$1:$1048576, $D49, FALSE))</f>
        <v/>
      </c>
      <c r="J49" s="39" t="str">
        <f>IF(ISBLANK(HLOOKUP(J$1, m_preprocess!$1:$1048576, $D49, FALSE)), "", HLOOKUP(J$1,m_preprocess!$1:$1048576, $D49, FALSE))</f>
        <v/>
      </c>
      <c r="K49" s="39" t="str">
        <f>IF(ISBLANK(HLOOKUP(K$1, m_preprocess!$1:$1048576, $D49, FALSE)), "", HLOOKUP(K$1,m_preprocess!$1:$1048576, $D49, FALSE))</f>
        <v/>
      </c>
      <c r="L49" s="39" t="str">
        <f>IF(ISBLANK(HLOOKUP(L$1, m_preprocess!$1:$1048576, $D49, FALSE)), "", HLOOKUP(L$1,m_preprocess!$1:$1048576, $D49, FALSE))</f>
        <v/>
      </c>
      <c r="M49" s="39" t="str">
        <f>IF(ISBLANK(HLOOKUP(M$1, m_preprocess!$1:$1048576, $D49, FALSE)), "", HLOOKUP(M$1,m_preprocess!$1:$1048576, $D49, FALSE))</f>
        <v/>
      </c>
      <c r="N49" s="39" t="str">
        <f>IF(ISBLANK(HLOOKUP(N$1, m_preprocess!$1:$1048576, $D49, FALSE)), "", HLOOKUP(N$1,m_preprocess!$1:$1048576, $D49, FALSE))</f>
        <v/>
      </c>
      <c r="O49" s="39" t="str">
        <f>IF(ISBLANK(HLOOKUP(O$1, m_preprocess!$1:$1048576, $D49, FALSE)), "", HLOOKUP(O$1,m_preprocess!$1:$1048576, $D49, FALSE))</f>
        <v/>
      </c>
      <c r="P49" s="39" t="str">
        <f>IF(ISBLANK(HLOOKUP(P$1, m_preprocess!$1:$1048576, $D49, FALSE)), "", HLOOKUP(P$1,m_preprocess!$1:$1048576, $D49, FALSE))</f>
        <v/>
      </c>
      <c r="Q49" s="39">
        <f>IF(ISBLANK(HLOOKUP(Q$1, m_preprocess!$1:$1048576, $D49, FALSE)), "", HLOOKUP(Q$1,m_preprocess!$1:$1048576, $D49, FALSE))</f>
        <v>103.20535821074034</v>
      </c>
      <c r="R49" s="39">
        <f>IF(ISBLANK(HLOOKUP(R$1, m_preprocess!$1:$1048576, $D49, FALSE)), "", HLOOKUP(R$1,m_preprocess!$1:$1048576, $D49, FALSE))</f>
        <v>4391469026.5384169</v>
      </c>
      <c r="S49" s="39">
        <f>IF(ISBLANK(HLOOKUP(S$1, m_preprocess!$1:$1048576, $D49, FALSE)), "", HLOOKUP(S$1,m_preprocess!$1:$1048576, $D49, FALSE))</f>
        <v>916103786.07022822</v>
      </c>
      <c r="T49" s="39">
        <f>IF(ISBLANK(HLOOKUP(T$1, m_preprocess!$1:$1048576, $D49, FALSE)), "", HLOOKUP(T$1,m_preprocess!$1:$1048576, $D49, FALSE))</f>
        <v>6739239340.9879208</v>
      </c>
      <c r="U49" s="39" t="str">
        <f>IF(ISBLANK(HLOOKUP(U$1, m_preprocess!$1:$1048576, $D49, FALSE)), "", HLOOKUP(U$1,m_preprocess!$1:$1048576, $D49, FALSE))</f>
        <v/>
      </c>
      <c r="V49" s="39" t="str">
        <f>IF(ISBLANK(HLOOKUP(V$1, m_preprocess!$1:$1048576, $D49, FALSE)), "", HLOOKUP(V$1,m_preprocess!$1:$1048576, $D49, FALSE))</f>
        <v/>
      </c>
      <c r="W49" s="39" t="str">
        <f>IF(ISBLANK(HLOOKUP(W$1, m_preprocess!$1:$1048576, $D49, FALSE)), "", HLOOKUP(W$1,m_preprocess!$1:$1048576, $D49, FALSE))</f>
        <v/>
      </c>
      <c r="X49" s="39">
        <f>IF(ISBLANK(HLOOKUP(X$1, m_preprocess!$1:$1048576, $D49, FALSE)), "", HLOOKUP(X$1,m_preprocess!$1:$1048576, $D49, FALSE))</f>
        <v>19164.08684912265</v>
      </c>
      <c r="Y49" s="39">
        <f>IF(ISBLANK(HLOOKUP(Y$1, m_preprocess!$1:$1048576, $D49, FALSE)), "", HLOOKUP(Y$1,m_preprocess!$1:$1048576, $D49, FALSE))</f>
        <v>3862.1846962363747</v>
      </c>
      <c r="Z49" s="39" t="str">
        <f>IF(ISBLANK(HLOOKUP(Z$1, m_preprocess!$1:$1048576, $D49, FALSE)), "", HLOOKUP(Z$1,m_preprocess!$1:$1048576, $D49, FALSE))</f>
        <v/>
      </c>
    </row>
    <row r="50" spans="1:26">
      <c r="A50" s="17">
        <v>35431</v>
      </c>
      <c r="B50">
        <v>1997</v>
      </c>
      <c r="C50">
        <v>1</v>
      </c>
      <c r="D50">
        <v>50</v>
      </c>
      <c r="E50" s="39" t="str">
        <f>IF(ISBLANK(HLOOKUP(E$1, m_preprocess!$1:$1048576, $D50, FALSE)), "", HLOOKUP(E$1,m_preprocess!$1:$1048576, $D50, FALSE))</f>
        <v/>
      </c>
      <c r="F50" s="39" t="str">
        <f>IF(ISBLANK(HLOOKUP(F$1, m_preprocess!$1:$1048576, $D50, FALSE)), "", HLOOKUP(F$1,m_preprocess!$1:$1048576, $D50, FALSE))</f>
        <v/>
      </c>
      <c r="G50" s="39">
        <f>IF(ISBLANK(HLOOKUP(G$1, m_preprocess!$1:$1048576, $D50, FALSE)), "", HLOOKUP(G$1,m_preprocess!$1:$1048576, $D50, FALSE))</f>
        <v>64.244765920481655</v>
      </c>
      <c r="H50" s="39" t="str">
        <f>IF(ISBLANK(HLOOKUP(H$1, m_preprocess!$1:$1048576, $D50, FALSE)), "", HLOOKUP(H$1,m_preprocess!$1:$1048576, $D50, FALSE))</f>
        <v/>
      </c>
      <c r="I50" s="39" t="str">
        <f>IF(ISBLANK(HLOOKUP(I$1, m_preprocess!$1:$1048576, $D50, FALSE)), "", HLOOKUP(I$1,m_preprocess!$1:$1048576, $D50, FALSE))</f>
        <v/>
      </c>
      <c r="J50" s="39" t="str">
        <f>IF(ISBLANK(HLOOKUP(J$1, m_preprocess!$1:$1048576, $D50, FALSE)), "", HLOOKUP(J$1,m_preprocess!$1:$1048576, $D50, FALSE))</f>
        <v/>
      </c>
      <c r="K50" s="39" t="str">
        <f>IF(ISBLANK(HLOOKUP(K$1, m_preprocess!$1:$1048576, $D50, FALSE)), "", HLOOKUP(K$1,m_preprocess!$1:$1048576, $D50, FALSE))</f>
        <v/>
      </c>
      <c r="L50" s="39" t="str">
        <f>IF(ISBLANK(HLOOKUP(L$1, m_preprocess!$1:$1048576, $D50, FALSE)), "", HLOOKUP(L$1,m_preprocess!$1:$1048576, $D50, FALSE))</f>
        <v/>
      </c>
      <c r="M50" s="39" t="str">
        <f>IF(ISBLANK(HLOOKUP(M$1, m_preprocess!$1:$1048576, $D50, FALSE)), "", HLOOKUP(M$1,m_preprocess!$1:$1048576, $D50, FALSE))</f>
        <v/>
      </c>
      <c r="N50" s="39" t="str">
        <f>IF(ISBLANK(HLOOKUP(N$1, m_preprocess!$1:$1048576, $D50, FALSE)), "", HLOOKUP(N$1,m_preprocess!$1:$1048576, $D50, FALSE))</f>
        <v/>
      </c>
      <c r="O50" s="39" t="str">
        <f>IF(ISBLANK(HLOOKUP(O$1, m_preprocess!$1:$1048576, $D50, FALSE)), "", HLOOKUP(O$1,m_preprocess!$1:$1048576, $D50, FALSE))</f>
        <v/>
      </c>
      <c r="P50" s="39" t="str">
        <f>IF(ISBLANK(HLOOKUP(P$1, m_preprocess!$1:$1048576, $D50, FALSE)), "", HLOOKUP(P$1,m_preprocess!$1:$1048576, $D50, FALSE))</f>
        <v/>
      </c>
      <c r="Q50" s="39">
        <f>IF(ISBLANK(HLOOKUP(Q$1, m_preprocess!$1:$1048576, $D50, FALSE)), "", HLOOKUP(Q$1,m_preprocess!$1:$1048576, $D50, FALSE))</f>
        <v>104.53990724920673</v>
      </c>
      <c r="R50" s="39">
        <f>IF(ISBLANK(HLOOKUP(R$1, m_preprocess!$1:$1048576, $D50, FALSE)), "", HLOOKUP(R$1,m_preprocess!$1:$1048576, $D50, FALSE))</f>
        <v>4301408275.7413025</v>
      </c>
      <c r="S50" s="39">
        <f>IF(ISBLANK(HLOOKUP(S$1, m_preprocess!$1:$1048576, $D50, FALSE)), "", HLOOKUP(S$1,m_preprocess!$1:$1048576, $D50, FALSE))</f>
        <v>973672690.87088501</v>
      </c>
      <c r="T50" s="39">
        <f>IF(ISBLANK(HLOOKUP(T$1, m_preprocess!$1:$1048576, $D50, FALSE)), "", HLOOKUP(T$1,m_preprocess!$1:$1048576, $D50, FALSE))</f>
        <v>3065809315.3526974</v>
      </c>
      <c r="U50" s="39">
        <f>IF(ISBLANK(HLOOKUP(U$1, m_preprocess!$1:$1048576, $D50, FALSE)), "", HLOOKUP(U$1,m_preprocess!$1:$1048576, $D50, FALSE))</f>
        <v>547116095.92384672</v>
      </c>
      <c r="V50" s="39">
        <f>IF(ISBLANK(HLOOKUP(V$1, m_preprocess!$1:$1048576, $D50, FALSE)), "", HLOOKUP(V$1,m_preprocess!$1:$1048576, $D50, FALSE))</f>
        <v>1820592127.166219</v>
      </c>
      <c r="W50" s="39">
        <f>IF(ISBLANK(HLOOKUP(W$1, m_preprocess!$1:$1048576, $D50, FALSE)), "", HLOOKUP(W$1,m_preprocess!$1:$1048576, $D50, FALSE))</f>
        <v>668732839.88284111</v>
      </c>
      <c r="X50" s="39">
        <f>IF(ISBLANK(HLOOKUP(X$1, m_preprocess!$1:$1048576, $D50, FALSE)), "", HLOOKUP(X$1,m_preprocess!$1:$1048576, $D50, FALSE))</f>
        <v>15451.725736246781</v>
      </c>
      <c r="Y50" s="39">
        <f>IF(ISBLANK(HLOOKUP(Y$1, m_preprocess!$1:$1048576, $D50, FALSE)), "", HLOOKUP(Y$1,m_preprocess!$1:$1048576, $D50, FALSE))</f>
        <v>3836.0205055845768</v>
      </c>
      <c r="Z50" s="39" t="str">
        <f>IF(ISBLANK(HLOOKUP(Z$1, m_preprocess!$1:$1048576, $D50, FALSE)), "", HLOOKUP(Z$1,m_preprocess!$1:$1048576, $D50, FALSE))</f>
        <v/>
      </c>
    </row>
    <row r="51" spans="1:26">
      <c r="A51" s="17">
        <v>35462</v>
      </c>
      <c r="B51">
        <v>1997</v>
      </c>
      <c r="C51">
        <v>2</v>
      </c>
      <c r="D51">
        <v>51</v>
      </c>
      <c r="E51" s="39" t="str">
        <f>IF(ISBLANK(HLOOKUP(E$1, m_preprocess!$1:$1048576, $D51, FALSE)), "", HLOOKUP(E$1,m_preprocess!$1:$1048576, $D51, FALSE))</f>
        <v/>
      </c>
      <c r="F51" s="39" t="str">
        <f>IF(ISBLANK(HLOOKUP(F$1, m_preprocess!$1:$1048576, $D51, FALSE)), "", HLOOKUP(F$1,m_preprocess!$1:$1048576, $D51, FALSE))</f>
        <v/>
      </c>
      <c r="G51" s="39">
        <f>IF(ISBLANK(HLOOKUP(G$1, m_preprocess!$1:$1048576, $D51, FALSE)), "", HLOOKUP(G$1,m_preprocess!$1:$1048576, $D51, FALSE))</f>
        <v>63.164826865277348</v>
      </c>
      <c r="H51" s="39" t="str">
        <f>IF(ISBLANK(HLOOKUP(H$1, m_preprocess!$1:$1048576, $D51, FALSE)), "", HLOOKUP(H$1,m_preprocess!$1:$1048576, $D51, FALSE))</f>
        <v/>
      </c>
      <c r="I51" s="39" t="str">
        <f>IF(ISBLANK(HLOOKUP(I$1, m_preprocess!$1:$1048576, $D51, FALSE)), "", HLOOKUP(I$1,m_preprocess!$1:$1048576, $D51, FALSE))</f>
        <v/>
      </c>
      <c r="J51" s="39" t="str">
        <f>IF(ISBLANK(HLOOKUP(J$1, m_preprocess!$1:$1048576, $D51, FALSE)), "", HLOOKUP(J$1,m_preprocess!$1:$1048576, $D51, FALSE))</f>
        <v/>
      </c>
      <c r="K51" s="39" t="str">
        <f>IF(ISBLANK(HLOOKUP(K$1, m_preprocess!$1:$1048576, $D51, FALSE)), "", HLOOKUP(K$1,m_preprocess!$1:$1048576, $D51, FALSE))</f>
        <v/>
      </c>
      <c r="L51" s="39" t="str">
        <f>IF(ISBLANK(HLOOKUP(L$1, m_preprocess!$1:$1048576, $D51, FALSE)), "", HLOOKUP(L$1,m_preprocess!$1:$1048576, $D51, FALSE))</f>
        <v/>
      </c>
      <c r="M51" s="39" t="str">
        <f>IF(ISBLANK(HLOOKUP(M$1, m_preprocess!$1:$1048576, $D51, FALSE)), "", HLOOKUP(M$1,m_preprocess!$1:$1048576, $D51, FALSE))</f>
        <v/>
      </c>
      <c r="N51" s="39" t="str">
        <f>IF(ISBLANK(HLOOKUP(N$1, m_preprocess!$1:$1048576, $D51, FALSE)), "", HLOOKUP(N$1,m_preprocess!$1:$1048576, $D51, FALSE))</f>
        <v/>
      </c>
      <c r="O51" s="39" t="str">
        <f>IF(ISBLANK(HLOOKUP(O$1, m_preprocess!$1:$1048576, $D51, FALSE)), "", HLOOKUP(O$1,m_preprocess!$1:$1048576, $D51, FALSE))</f>
        <v/>
      </c>
      <c r="P51" s="39" t="str">
        <f>IF(ISBLANK(HLOOKUP(P$1, m_preprocess!$1:$1048576, $D51, FALSE)), "", HLOOKUP(P$1,m_preprocess!$1:$1048576, $D51, FALSE))</f>
        <v/>
      </c>
      <c r="Q51" s="39">
        <f>IF(ISBLANK(HLOOKUP(Q$1, m_preprocess!$1:$1048576, $D51, FALSE)), "", HLOOKUP(Q$1,m_preprocess!$1:$1048576, $D51, FALSE))</f>
        <v>104.01472859009384</v>
      </c>
      <c r="R51" s="39">
        <f>IF(ISBLANK(HLOOKUP(R$1, m_preprocess!$1:$1048576, $D51, FALSE)), "", HLOOKUP(R$1,m_preprocess!$1:$1048576, $D51, FALSE))</f>
        <v>3592139535.22896</v>
      </c>
      <c r="S51" s="39">
        <f>IF(ISBLANK(HLOOKUP(S$1, m_preprocess!$1:$1048576, $D51, FALSE)), "", HLOOKUP(S$1,m_preprocess!$1:$1048576, $D51, FALSE))</f>
        <v>737655931.25499606</v>
      </c>
      <c r="T51" s="39">
        <f>IF(ISBLANK(HLOOKUP(T$1, m_preprocess!$1:$1048576, $D51, FALSE)), "", HLOOKUP(T$1,m_preprocess!$1:$1048576, $D51, FALSE))</f>
        <v>5047283743.9125795</v>
      </c>
      <c r="U51" s="39">
        <f>IF(ISBLANK(HLOOKUP(U$1, m_preprocess!$1:$1048576, $D51, FALSE)), "", HLOOKUP(U$1,m_preprocess!$1:$1048576, $D51, FALSE))</f>
        <v>782654542.10713863</v>
      </c>
      <c r="V51" s="39">
        <f>IF(ISBLANK(HLOOKUP(V$1, m_preprocess!$1:$1048576, $D51, FALSE)), "", HLOOKUP(V$1,m_preprocess!$1:$1048576, $D51, FALSE))</f>
        <v>2852033167.8346596</v>
      </c>
      <c r="W51" s="39">
        <f>IF(ISBLANK(HLOOKUP(W$1, m_preprocess!$1:$1048576, $D51, FALSE)), "", HLOOKUP(W$1,m_preprocess!$1:$1048576, $D51, FALSE))</f>
        <v>901955626.55897379</v>
      </c>
      <c r="X51" s="39">
        <f>IF(ISBLANK(HLOOKUP(X$1, m_preprocess!$1:$1048576, $D51, FALSE)), "", HLOOKUP(X$1,m_preprocess!$1:$1048576, $D51, FALSE))</f>
        <v>14597.512449764687</v>
      </c>
      <c r="Y51" s="39">
        <f>IF(ISBLANK(HLOOKUP(Y$1, m_preprocess!$1:$1048576, $D51, FALSE)), "", HLOOKUP(Y$1,m_preprocess!$1:$1048576, $D51, FALSE))</f>
        <v>3850.5534531691028</v>
      </c>
      <c r="Z51" s="39" t="str">
        <f>IF(ISBLANK(HLOOKUP(Z$1, m_preprocess!$1:$1048576, $D51, FALSE)), "", HLOOKUP(Z$1,m_preprocess!$1:$1048576, $D51, FALSE))</f>
        <v/>
      </c>
    </row>
    <row r="52" spans="1:26">
      <c r="A52" s="17">
        <v>35490</v>
      </c>
      <c r="B52">
        <v>1997</v>
      </c>
      <c r="C52">
        <v>3</v>
      </c>
      <c r="D52">
        <v>52</v>
      </c>
      <c r="E52" s="39" t="str">
        <f>IF(ISBLANK(HLOOKUP(E$1, m_preprocess!$1:$1048576, $D52, FALSE)), "", HLOOKUP(E$1,m_preprocess!$1:$1048576, $D52, FALSE))</f>
        <v/>
      </c>
      <c r="F52" s="39" t="str">
        <f>IF(ISBLANK(HLOOKUP(F$1, m_preprocess!$1:$1048576, $D52, FALSE)), "", HLOOKUP(F$1,m_preprocess!$1:$1048576, $D52, FALSE))</f>
        <v/>
      </c>
      <c r="G52" s="39">
        <f>IF(ISBLANK(HLOOKUP(G$1, m_preprocess!$1:$1048576, $D52, FALSE)), "", HLOOKUP(G$1,m_preprocess!$1:$1048576, $D52, FALSE))</f>
        <v>62.954187197417831</v>
      </c>
      <c r="H52" s="39" t="str">
        <f>IF(ISBLANK(HLOOKUP(H$1, m_preprocess!$1:$1048576, $D52, FALSE)), "", HLOOKUP(H$1,m_preprocess!$1:$1048576, $D52, FALSE))</f>
        <v/>
      </c>
      <c r="I52" s="39" t="str">
        <f>IF(ISBLANK(HLOOKUP(I$1, m_preprocess!$1:$1048576, $D52, FALSE)), "", HLOOKUP(I$1,m_preprocess!$1:$1048576, $D52, FALSE))</f>
        <v/>
      </c>
      <c r="J52" s="39" t="str">
        <f>IF(ISBLANK(HLOOKUP(J$1, m_preprocess!$1:$1048576, $D52, FALSE)), "", HLOOKUP(J$1,m_preprocess!$1:$1048576, $D52, FALSE))</f>
        <v/>
      </c>
      <c r="K52" s="39" t="str">
        <f>IF(ISBLANK(HLOOKUP(K$1, m_preprocess!$1:$1048576, $D52, FALSE)), "", HLOOKUP(K$1,m_preprocess!$1:$1048576, $D52, FALSE))</f>
        <v/>
      </c>
      <c r="L52" s="39" t="str">
        <f>IF(ISBLANK(HLOOKUP(L$1, m_preprocess!$1:$1048576, $D52, FALSE)), "", HLOOKUP(L$1,m_preprocess!$1:$1048576, $D52, FALSE))</f>
        <v/>
      </c>
      <c r="M52" s="39" t="str">
        <f>IF(ISBLANK(HLOOKUP(M$1, m_preprocess!$1:$1048576, $D52, FALSE)), "", HLOOKUP(M$1,m_preprocess!$1:$1048576, $D52, FALSE))</f>
        <v/>
      </c>
      <c r="N52" s="39" t="str">
        <f>IF(ISBLANK(HLOOKUP(N$1, m_preprocess!$1:$1048576, $D52, FALSE)), "", HLOOKUP(N$1,m_preprocess!$1:$1048576, $D52, FALSE))</f>
        <v/>
      </c>
      <c r="O52" s="39" t="str">
        <f>IF(ISBLANK(HLOOKUP(O$1, m_preprocess!$1:$1048576, $D52, FALSE)), "", HLOOKUP(O$1,m_preprocess!$1:$1048576, $D52, FALSE))</f>
        <v/>
      </c>
      <c r="P52" s="39" t="str">
        <f>IF(ISBLANK(HLOOKUP(P$1, m_preprocess!$1:$1048576, $D52, FALSE)), "", HLOOKUP(P$1,m_preprocess!$1:$1048576, $D52, FALSE))</f>
        <v/>
      </c>
      <c r="Q52" s="39">
        <f>IF(ISBLANK(HLOOKUP(Q$1, m_preprocess!$1:$1048576, $D52, FALSE)), "", HLOOKUP(Q$1,m_preprocess!$1:$1048576, $D52, FALSE))</f>
        <v>107.9985301322881</v>
      </c>
      <c r="R52" s="39">
        <f>IF(ISBLANK(HLOOKUP(R$1, m_preprocess!$1:$1048576, $D52, FALSE)), "", HLOOKUP(R$1,m_preprocess!$1:$1048576, $D52, FALSE))</f>
        <v>4336445630.0328913</v>
      </c>
      <c r="S52" s="39">
        <f>IF(ISBLANK(HLOOKUP(S$1, m_preprocess!$1:$1048576, $D52, FALSE)), "", HLOOKUP(S$1,m_preprocess!$1:$1048576, $D52, FALSE))</f>
        <v>1259807071.5662925</v>
      </c>
      <c r="T52" s="39">
        <f>IF(ISBLANK(HLOOKUP(T$1, m_preprocess!$1:$1048576, $D52, FALSE)), "", HLOOKUP(T$1,m_preprocess!$1:$1048576, $D52, FALSE))</f>
        <v>5790671570.308672</v>
      </c>
      <c r="U52" s="39">
        <f>IF(ISBLANK(HLOOKUP(U$1, m_preprocess!$1:$1048576, $D52, FALSE)), "", HLOOKUP(U$1,m_preprocess!$1:$1048576, $D52, FALSE))</f>
        <v>944985164.13522792</v>
      </c>
      <c r="V52" s="39">
        <f>IF(ISBLANK(HLOOKUP(V$1, m_preprocess!$1:$1048576, $D52, FALSE)), "", HLOOKUP(V$1,m_preprocess!$1:$1048576, $D52, FALSE))</f>
        <v>3149657851.5433607</v>
      </c>
      <c r="W52" s="39">
        <f>IF(ISBLANK(HLOOKUP(W$1, m_preprocess!$1:$1048576, $D52, FALSE)), "", HLOOKUP(W$1,m_preprocess!$1:$1048576, $D52, FALSE))</f>
        <v>969634819.94120538</v>
      </c>
      <c r="X52" s="39">
        <f>IF(ISBLANK(HLOOKUP(X$1, m_preprocess!$1:$1048576, $D52, FALSE)), "", HLOOKUP(X$1,m_preprocess!$1:$1048576, $D52, FALSE))</f>
        <v>17083.834339168057</v>
      </c>
      <c r="Y52" s="39">
        <f>IF(ISBLANK(HLOOKUP(Y$1, m_preprocess!$1:$1048576, $D52, FALSE)), "", HLOOKUP(Y$1,m_preprocess!$1:$1048576, $D52, FALSE))</f>
        <v>3863.9891864524807</v>
      </c>
      <c r="Z52" s="39" t="str">
        <f>IF(ISBLANK(HLOOKUP(Z$1, m_preprocess!$1:$1048576, $D52, FALSE)), "", HLOOKUP(Z$1,m_preprocess!$1:$1048576, $D52, FALSE))</f>
        <v/>
      </c>
    </row>
    <row r="53" spans="1:26">
      <c r="A53" s="17">
        <v>35521</v>
      </c>
      <c r="B53">
        <v>1997</v>
      </c>
      <c r="C53">
        <v>4</v>
      </c>
      <c r="D53">
        <v>53</v>
      </c>
      <c r="E53" s="39" t="str">
        <f>IF(ISBLANK(HLOOKUP(E$1, m_preprocess!$1:$1048576, $D53, FALSE)), "", HLOOKUP(E$1,m_preprocess!$1:$1048576, $D53, FALSE))</f>
        <v/>
      </c>
      <c r="F53" s="39" t="str">
        <f>IF(ISBLANK(HLOOKUP(F$1, m_preprocess!$1:$1048576, $D53, FALSE)), "", HLOOKUP(F$1,m_preprocess!$1:$1048576, $D53, FALSE))</f>
        <v/>
      </c>
      <c r="G53" s="39">
        <f>IF(ISBLANK(HLOOKUP(G$1, m_preprocess!$1:$1048576, $D53, FALSE)), "", HLOOKUP(G$1,m_preprocess!$1:$1048576, $D53, FALSE))</f>
        <v>62.612669437993517</v>
      </c>
      <c r="H53" s="39" t="str">
        <f>IF(ISBLANK(HLOOKUP(H$1, m_preprocess!$1:$1048576, $D53, FALSE)), "", HLOOKUP(H$1,m_preprocess!$1:$1048576, $D53, FALSE))</f>
        <v/>
      </c>
      <c r="I53" s="39" t="str">
        <f>IF(ISBLANK(HLOOKUP(I$1, m_preprocess!$1:$1048576, $D53, FALSE)), "", HLOOKUP(I$1,m_preprocess!$1:$1048576, $D53, FALSE))</f>
        <v/>
      </c>
      <c r="J53" s="39" t="str">
        <f>IF(ISBLANK(HLOOKUP(J$1, m_preprocess!$1:$1048576, $D53, FALSE)), "", HLOOKUP(J$1,m_preprocess!$1:$1048576, $D53, FALSE))</f>
        <v/>
      </c>
      <c r="K53" s="39" t="str">
        <f>IF(ISBLANK(HLOOKUP(K$1, m_preprocess!$1:$1048576, $D53, FALSE)), "", HLOOKUP(K$1,m_preprocess!$1:$1048576, $D53, FALSE))</f>
        <v/>
      </c>
      <c r="L53" s="39" t="str">
        <f>IF(ISBLANK(HLOOKUP(L$1, m_preprocess!$1:$1048576, $D53, FALSE)), "", HLOOKUP(L$1,m_preprocess!$1:$1048576, $D53, FALSE))</f>
        <v/>
      </c>
      <c r="M53" s="39" t="str">
        <f>IF(ISBLANK(HLOOKUP(M$1, m_preprocess!$1:$1048576, $D53, FALSE)), "", HLOOKUP(M$1,m_preprocess!$1:$1048576, $D53, FALSE))</f>
        <v/>
      </c>
      <c r="N53" s="39" t="str">
        <f>IF(ISBLANK(HLOOKUP(N$1, m_preprocess!$1:$1048576, $D53, FALSE)), "", HLOOKUP(N$1,m_preprocess!$1:$1048576, $D53, FALSE))</f>
        <v/>
      </c>
      <c r="O53" s="39" t="str">
        <f>IF(ISBLANK(HLOOKUP(O$1, m_preprocess!$1:$1048576, $D53, FALSE)), "", HLOOKUP(O$1,m_preprocess!$1:$1048576, $D53, FALSE))</f>
        <v/>
      </c>
      <c r="P53" s="39" t="str">
        <f>IF(ISBLANK(HLOOKUP(P$1, m_preprocess!$1:$1048576, $D53, FALSE)), "", HLOOKUP(P$1,m_preprocess!$1:$1048576, $D53, FALSE))</f>
        <v/>
      </c>
      <c r="Q53" s="39">
        <f>IF(ISBLANK(HLOOKUP(Q$1, m_preprocess!$1:$1048576, $D53, FALSE)), "", HLOOKUP(Q$1,m_preprocess!$1:$1048576, $D53, FALSE))</f>
        <v>107.35648818137965</v>
      </c>
      <c r="R53" s="39">
        <f>IF(ISBLANK(HLOOKUP(R$1, m_preprocess!$1:$1048576, $D53, FALSE)), "", HLOOKUP(R$1,m_preprocess!$1:$1048576, $D53, FALSE))</f>
        <v>5194871327.7915077</v>
      </c>
      <c r="S53" s="39">
        <f>IF(ISBLANK(HLOOKUP(S$1, m_preprocess!$1:$1048576, $D53, FALSE)), "", HLOOKUP(S$1,m_preprocess!$1:$1048576, $D53, FALSE))</f>
        <v>1808208223.9946079</v>
      </c>
      <c r="T53" s="39">
        <f>IF(ISBLANK(HLOOKUP(T$1, m_preprocess!$1:$1048576, $D53, FALSE)), "", HLOOKUP(T$1,m_preprocess!$1:$1048576, $D53, FALSE))</f>
        <v>6674634721.4182339</v>
      </c>
      <c r="U53" s="39">
        <f>IF(ISBLANK(HLOOKUP(U$1, m_preprocess!$1:$1048576, $D53, FALSE)), "", HLOOKUP(U$1,m_preprocess!$1:$1048576, $D53, FALSE))</f>
        <v>991962103.23203099</v>
      </c>
      <c r="V53" s="39">
        <f>IF(ISBLANK(HLOOKUP(V$1, m_preprocess!$1:$1048576, $D53, FALSE)), "", HLOOKUP(V$1,m_preprocess!$1:$1048576, $D53, FALSE))</f>
        <v>3668530126.6280756</v>
      </c>
      <c r="W53" s="39">
        <f>IF(ISBLANK(HLOOKUP(W$1, m_preprocess!$1:$1048576, $D53, FALSE)), "", HLOOKUP(W$1,m_preprocess!$1:$1048576, $D53, FALSE))</f>
        <v>1247255855.0410035</v>
      </c>
      <c r="X53" s="39">
        <f>IF(ISBLANK(HLOOKUP(X$1, m_preprocess!$1:$1048576, $D53, FALSE)), "", HLOOKUP(X$1,m_preprocess!$1:$1048576, $D53, FALSE))</f>
        <v>17439.893909214254</v>
      </c>
      <c r="Y53" s="39">
        <f>IF(ISBLANK(HLOOKUP(Y$1, m_preprocess!$1:$1048576, $D53, FALSE)), "", HLOOKUP(Y$1,m_preprocess!$1:$1048576, $D53, FALSE))</f>
        <v>3869.0300012659395</v>
      </c>
      <c r="Z53" s="39" t="str">
        <f>IF(ISBLANK(HLOOKUP(Z$1, m_preprocess!$1:$1048576, $D53, FALSE)), "", HLOOKUP(Z$1,m_preprocess!$1:$1048576, $D53, FALSE))</f>
        <v/>
      </c>
    </row>
    <row r="54" spans="1:26">
      <c r="A54" s="17">
        <v>35551</v>
      </c>
      <c r="B54">
        <v>1997</v>
      </c>
      <c r="C54">
        <v>5</v>
      </c>
      <c r="D54">
        <v>54</v>
      </c>
      <c r="E54" s="39" t="str">
        <f>IF(ISBLANK(HLOOKUP(E$1, m_preprocess!$1:$1048576, $D54, FALSE)), "", HLOOKUP(E$1,m_preprocess!$1:$1048576, $D54, FALSE))</f>
        <v/>
      </c>
      <c r="F54" s="39" t="str">
        <f>IF(ISBLANK(HLOOKUP(F$1, m_preprocess!$1:$1048576, $D54, FALSE)), "", HLOOKUP(F$1,m_preprocess!$1:$1048576, $D54, FALSE))</f>
        <v/>
      </c>
      <c r="G54" s="39">
        <f>IF(ISBLANK(HLOOKUP(G$1, m_preprocess!$1:$1048576, $D54, FALSE)), "", HLOOKUP(G$1,m_preprocess!$1:$1048576, $D54, FALSE))</f>
        <v>63.240699865771354</v>
      </c>
      <c r="H54" s="39" t="str">
        <f>IF(ISBLANK(HLOOKUP(H$1, m_preprocess!$1:$1048576, $D54, FALSE)), "", HLOOKUP(H$1,m_preprocess!$1:$1048576, $D54, FALSE))</f>
        <v/>
      </c>
      <c r="I54" s="39" t="str">
        <f>IF(ISBLANK(HLOOKUP(I$1, m_preprocess!$1:$1048576, $D54, FALSE)), "", HLOOKUP(I$1,m_preprocess!$1:$1048576, $D54, FALSE))</f>
        <v/>
      </c>
      <c r="J54" s="39" t="str">
        <f>IF(ISBLANK(HLOOKUP(J$1, m_preprocess!$1:$1048576, $D54, FALSE)), "", HLOOKUP(J$1,m_preprocess!$1:$1048576, $D54, FALSE))</f>
        <v/>
      </c>
      <c r="K54" s="39" t="str">
        <f>IF(ISBLANK(HLOOKUP(K$1, m_preprocess!$1:$1048576, $D54, FALSE)), "", HLOOKUP(K$1,m_preprocess!$1:$1048576, $D54, FALSE))</f>
        <v/>
      </c>
      <c r="L54" s="39" t="str">
        <f>IF(ISBLANK(HLOOKUP(L$1, m_preprocess!$1:$1048576, $D54, FALSE)), "", HLOOKUP(L$1,m_preprocess!$1:$1048576, $D54, FALSE))</f>
        <v/>
      </c>
      <c r="M54" s="39" t="str">
        <f>IF(ISBLANK(HLOOKUP(M$1, m_preprocess!$1:$1048576, $D54, FALSE)), "", HLOOKUP(M$1,m_preprocess!$1:$1048576, $D54, FALSE))</f>
        <v/>
      </c>
      <c r="N54" s="39" t="str">
        <f>IF(ISBLANK(HLOOKUP(N$1, m_preprocess!$1:$1048576, $D54, FALSE)), "", HLOOKUP(N$1,m_preprocess!$1:$1048576, $D54, FALSE))</f>
        <v/>
      </c>
      <c r="O54" s="39" t="str">
        <f>IF(ISBLANK(HLOOKUP(O$1, m_preprocess!$1:$1048576, $D54, FALSE)), "", HLOOKUP(O$1,m_preprocess!$1:$1048576, $D54, FALSE))</f>
        <v/>
      </c>
      <c r="P54" s="39" t="str">
        <f>IF(ISBLANK(HLOOKUP(P$1, m_preprocess!$1:$1048576, $D54, FALSE)), "", HLOOKUP(P$1,m_preprocess!$1:$1048576, $D54, FALSE))</f>
        <v/>
      </c>
      <c r="Q54" s="39">
        <f>IF(ISBLANK(HLOOKUP(Q$1, m_preprocess!$1:$1048576, $D54, FALSE)), "", HLOOKUP(Q$1,m_preprocess!$1:$1048576, $D54, FALSE))</f>
        <v>113.1918119787718</v>
      </c>
      <c r="R54" s="39">
        <f>IF(ISBLANK(HLOOKUP(R$1, m_preprocess!$1:$1048576, $D54, FALSE)), "", HLOOKUP(R$1,m_preprocess!$1:$1048576, $D54, FALSE))</f>
        <v>5197403265.2377758</v>
      </c>
      <c r="S54" s="39">
        <f>IF(ISBLANK(HLOOKUP(S$1, m_preprocess!$1:$1048576, $D54, FALSE)), "", HLOOKUP(S$1,m_preprocess!$1:$1048576, $D54, FALSE))</f>
        <v>1871372519.5356109</v>
      </c>
      <c r="T54" s="39">
        <f>IF(ISBLANK(HLOOKUP(T$1, m_preprocess!$1:$1048576, $D54, FALSE)), "", HLOOKUP(T$1,m_preprocess!$1:$1048576, $D54, FALSE))</f>
        <v>5966035736.6691942</v>
      </c>
      <c r="U54" s="39">
        <f>IF(ISBLANK(HLOOKUP(U$1, m_preprocess!$1:$1048576, $D54, FALSE)), "", HLOOKUP(U$1,m_preprocess!$1:$1048576, $D54, FALSE))</f>
        <v>1033011891.5845337</v>
      </c>
      <c r="V54" s="39">
        <f>IF(ISBLANK(HLOOKUP(V$1, m_preprocess!$1:$1048576, $D54, FALSE)), "", HLOOKUP(V$1,m_preprocess!$1:$1048576, $D54, FALSE))</f>
        <v>3422628180.4397268</v>
      </c>
      <c r="W54" s="39">
        <f>IF(ISBLANK(HLOOKUP(W$1, m_preprocess!$1:$1048576, $D54, FALSE)), "", HLOOKUP(W$1,m_preprocess!$1:$1048576, $D54, FALSE))</f>
        <v>1046490961.5870609</v>
      </c>
      <c r="X54" s="39">
        <f>IF(ISBLANK(HLOOKUP(X$1, m_preprocess!$1:$1048576, $D54, FALSE)), "", HLOOKUP(X$1,m_preprocess!$1:$1048576, $D54, FALSE))</f>
        <v>15660.198977182861</v>
      </c>
      <c r="Y54" s="39">
        <f>IF(ISBLANK(HLOOKUP(Y$1, m_preprocess!$1:$1048576, $D54, FALSE)), "", HLOOKUP(Y$1,m_preprocess!$1:$1048576, $D54, FALSE))</f>
        <v>3926.5294588149536</v>
      </c>
      <c r="Z54" s="39" t="str">
        <f>IF(ISBLANK(HLOOKUP(Z$1, m_preprocess!$1:$1048576, $D54, FALSE)), "", HLOOKUP(Z$1,m_preprocess!$1:$1048576, $D54, FALSE))</f>
        <v/>
      </c>
    </row>
    <row r="55" spans="1:26">
      <c r="A55" s="17">
        <v>35582</v>
      </c>
      <c r="B55">
        <v>1997</v>
      </c>
      <c r="C55">
        <v>6</v>
      </c>
      <c r="D55">
        <v>55</v>
      </c>
      <c r="E55" s="39" t="str">
        <f>IF(ISBLANK(HLOOKUP(E$1, m_preprocess!$1:$1048576, $D55, FALSE)), "", HLOOKUP(E$1,m_preprocess!$1:$1048576, $D55, FALSE))</f>
        <v/>
      </c>
      <c r="F55" s="39" t="str">
        <f>IF(ISBLANK(HLOOKUP(F$1, m_preprocess!$1:$1048576, $D55, FALSE)), "", HLOOKUP(F$1,m_preprocess!$1:$1048576, $D55, FALSE))</f>
        <v/>
      </c>
      <c r="G55" s="39">
        <f>IF(ISBLANK(HLOOKUP(G$1, m_preprocess!$1:$1048576, $D55, FALSE)), "", HLOOKUP(G$1,m_preprocess!$1:$1048576, $D55, FALSE))</f>
        <v>63.244184423922768</v>
      </c>
      <c r="H55" s="39" t="str">
        <f>IF(ISBLANK(HLOOKUP(H$1, m_preprocess!$1:$1048576, $D55, FALSE)), "", HLOOKUP(H$1,m_preprocess!$1:$1048576, $D55, FALSE))</f>
        <v/>
      </c>
      <c r="I55" s="39" t="str">
        <f>IF(ISBLANK(HLOOKUP(I$1, m_preprocess!$1:$1048576, $D55, FALSE)), "", HLOOKUP(I$1,m_preprocess!$1:$1048576, $D55, FALSE))</f>
        <v/>
      </c>
      <c r="J55" s="39" t="str">
        <f>IF(ISBLANK(HLOOKUP(J$1, m_preprocess!$1:$1048576, $D55, FALSE)), "", HLOOKUP(J$1,m_preprocess!$1:$1048576, $D55, FALSE))</f>
        <v/>
      </c>
      <c r="K55" s="39" t="str">
        <f>IF(ISBLANK(HLOOKUP(K$1, m_preprocess!$1:$1048576, $D55, FALSE)), "", HLOOKUP(K$1,m_preprocess!$1:$1048576, $D55, FALSE))</f>
        <v/>
      </c>
      <c r="L55" s="39" t="str">
        <f>IF(ISBLANK(HLOOKUP(L$1, m_preprocess!$1:$1048576, $D55, FALSE)), "", HLOOKUP(L$1,m_preprocess!$1:$1048576, $D55, FALSE))</f>
        <v/>
      </c>
      <c r="M55" s="39" t="str">
        <f>IF(ISBLANK(HLOOKUP(M$1, m_preprocess!$1:$1048576, $D55, FALSE)), "", HLOOKUP(M$1,m_preprocess!$1:$1048576, $D55, FALSE))</f>
        <v/>
      </c>
      <c r="N55" s="39" t="str">
        <f>IF(ISBLANK(HLOOKUP(N$1, m_preprocess!$1:$1048576, $D55, FALSE)), "", HLOOKUP(N$1,m_preprocess!$1:$1048576, $D55, FALSE))</f>
        <v/>
      </c>
      <c r="O55" s="39" t="str">
        <f>IF(ISBLANK(HLOOKUP(O$1, m_preprocess!$1:$1048576, $D55, FALSE)), "", HLOOKUP(O$1,m_preprocess!$1:$1048576, $D55, FALSE))</f>
        <v/>
      </c>
      <c r="P55" s="39" t="str">
        <f>IF(ISBLANK(HLOOKUP(P$1, m_preprocess!$1:$1048576, $D55, FALSE)), "", HLOOKUP(P$1,m_preprocess!$1:$1048576, $D55, FALSE))</f>
        <v/>
      </c>
      <c r="Q55" s="39">
        <f>IF(ISBLANK(HLOOKUP(Q$1, m_preprocess!$1:$1048576, $D55, FALSE)), "", HLOOKUP(Q$1,m_preprocess!$1:$1048576, $D55, FALSE))</f>
        <v>110.37410780211665</v>
      </c>
      <c r="R55" s="39">
        <f>IF(ISBLANK(HLOOKUP(R$1, m_preprocess!$1:$1048576, $D55, FALSE)), "", HLOOKUP(R$1,m_preprocess!$1:$1048576, $D55, FALSE))</f>
        <v>5400395041.8106813</v>
      </c>
      <c r="S55" s="39">
        <f>IF(ISBLANK(HLOOKUP(S$1, m_preprocess!$1:$1048576, $D55, FALSE)), "", HLOOKUP(S$1,m_preprocess!$1:$1048576, $D55, FALSE))</f>
        <v>1826187484.6694167</v>
      </c>
      <c r="T55" s="39">
        <f>IF(ISBLANK(HLOOKUP(T$1, m_preprocess!$1:$1048576, $D55, FALSE)), "", HLOOKUP(T$1,m_preprocess!$1:$1048576, $D55, FALSE))</f>
        <v>6409145948.8063002</v>
      </c>
      <c r="U55" s="39">
        <f>IF(ISBLANK(HLOOKUP(U$1, m_preprocess!$1:$1048576, $D55, FALSE)), "", HLOOKUP(U$1,m_preprocess!$1:$1048576, $D55, FALSE))</f>
        <v>1000727328.3288211</v>
      </c>
      <c r="V55" s="39">
        <f>IF(ISBLANK(HLOOKUP(V$1, m_preprocess!$1:$1048576, $D55, FALSE)), "", HLOOKUP(V$1,m_preprocess!$1:$1048576, $D55, FALSE))</f>
        <v>3462094479.4486828</v>
      </c>
      <c r="W55" s="39">
        <f>IF(ISBLANK(HLOOKUP(W$1, m_preprocess!$1:$1048576, $D55, FALSE)), "", HLOOKUP(W$1,m_preprocess!$1:$1048576, $D55, FALSE))</f>
        <v>1294486473.0494709</v>
      </c>
      <c r="X55" s="39">
        <f>IF(ISBLANK(HLOOKUP(X$1, m_preprocess!$1:$1048576, $D55, FALSE)), "", HLOOKUP(X$1,m_preprocess!$1:$1048576, $D55, FALSE))</f>
        <v>15365.238222351785</v>
      </c>
      <c r="Y55" s="39">
        <f>IF(ISBLANK(HLOOKUP(Y$1, m_preprocess!$1:$1048576, $D55, FALSE)), "", HLOOKUP(Y$1,m_preprocess!$1:$1048576, $D55, FALSE))</f>
        <v>3938.2468940648141</v>
      </c>
      <c r="Z55" s="39" t="str">
        <f>IF(ISBLANK(HLOOKUP(Z$1, m_preprocess!$1:$1048576, $D55, FALSE)), "", HLOOKUP(Z$1,m_preprocess!$1:$1048576, $D55, FALSE))</f>
        <v/>
      </c>
    </row>
    <row r="56" spans="1:26">
      <c r="A56" s="17">
        <v>35612</v>
      </c>
      <c r="B56">
        <v>1997</v>
      </c>
      <c r="C56">
        <v>7</v>
      </c>
      <c r="D56">
        <v>56</v>
      </c>
      <c r="E56" s="39" t="str">
        <f>IF(ISBLANK(HLOOKUP(E$1, m_preprocess!$1:$1048576, $D56, FALSE)), "", HLOOKUP(E$1,m_preprocess!$1:$1048576, $D56, FALSE))</f>
        <v/>
      </c>
      <c r="F56" s="39" t="str">
        <f>IF(ISBLANK(HLOOKUP(F$1, m_preprocess!$1:$1048576, $D56, FALSE)), "", HLOOKUP(F$1,m_preprocess!$1:$1048576, $D56, FALSE))</f>
        <v/>
      </c>
      <c r="G56" s="39">
        <f>IF(ISBLANK(HLOOKUP(G$1, m_preprocess!$1:$1048576, $D56, FALSE)), "", HLOOKUP(G$1,m_preprocess!$1:$1048576, $D56, FALSE))</f>
        <v>62.789093085391123</v>
      </c>
      <c r="H56" s="39" t="str">
        <f>IF(ISBLANK(HLOOKUP(H$1, m_preprocess!$1:$1048576, $D56, FALSE)), "", HLOOKUP(H$1,m_preprocess!$1:$1048576, $D56, FALSE))</f>
        <v/>
      </c>
      <c r="I56" s="39" t="str">
        <f>IF(ISBLANK(HLOOKUP(I$1, m_preprocess!$1:$1048576, $D56, FALSE)), "", HLOOKUP(I$1,m_preprocess!$1:$1048576, $D56, FALSE))</f>
        <v/>
      </c>
      <c r="J56" s="39" t="str">
        <f>IF(ISBLANK(HLOOKUP(J$1, m_preprocess!$1:$1048576, $D56, FALSE)), "", HLOOKUP(J$1,m_preprocess!$1:$1048576, $D56, FALSE))</f>
        <v/>
      </c>
      <c r="K56" s="39" t="str">
        <f>IF(ISBLANK(HLOOKUP(K$1, m_preprocess!$1:$1048576, $D56, FALSE)), "", HLOOKUP(K$1,m_preprocess!$1:$1048576, $D56, FALSE))</f>
        <v/>
      </c>
      <c r="L56" s="39" t="str">
        <f>IF(ISBLANK(HLOOKUP(L$1, m_preprocess!$1:$1048576, $D56, FALSE)), "", HLOOKUP(L$1,m_preprocess!$1:$1048576, $D56, FALSE))</f>
        <v/>
      </c>
      <c r="M56" s="39" t="str">
        <f>IF(ISBLANK(HLOOKUP(M$1, m_preprocess!$1:$1048576, $D56, FALSE)), "", HLOOKUP(M$1,m_preprocess!$1:$1048576, $D56, FALSE))</f>
        <v/>
      </c>
      <c r="N56" s="39" t="str">
        <f>IF(ISBLANK(HLOOKUP(N$1, m_preprocess!$1:$1048576, $D56, FALSE)), "", HLOOKUP(N$1,m_preprocess!$1:$1048576, $D56, FALSE))</f>
        <v/>
      </c>
      <c r="O56" s="39" t="str">
        <f>IF(ISBLANK(HLOOKUP(O$1, m_preprocess!$1:$1048576, $D56, FALSE)), "", HLOOKUP(O$1,m_preprocess!$1:$1048576, $D56, FALSE))</f>
        <v/>
      </c>
      <c r="P56" s="39" t="str">
        <f>IF(ISBLANK(HLOOKUP(P$1, m_preprocess!$1:$1048576, $D56, FALSE)), "", HLOOKUP(P$1,m_preprocess!$1:$1048576, $D56, FALSE))</f>
        <v/>
      </c>
      <c r="Q56" s="39">
        <f>IF(ISBLANK(HLOOKUP(Q$1, m_preprocess!$1:$1048576, $D56, FALSE)), "", HLOOKUP(Q$1,m_preprocess!$1:$1048576, $D56, FALSE))</f>
        <v>111.59949622166246</v>
      </c>
      <c r="R56" s="39">
        <f>IF(ISBLANK(HLOOKUP(R$1, m_preprocess!$1:$1048576, $D56, FALSE)), "", HLOOKUP(R$1,m_preprocess!$1:$1048576, $D56, FALSE))</f>
        <v>5912194785.0129786</v>
      </c>
      <c r="S56" s="39">
        <f>IF(ISBLANK(HLOOKUP(S$1, m_preprocess!$1:$1048576, $D56, FALSE)), "", HLOOKUP(S$1,m_preprocess!$1:$1048576, $D56, FALSE))</f>
        <v>1955676850.2426364</v>
      </c>
      <c r="T56" s="39">
        <f>IF(ISBLANK(HLOOKUP(T$1, m_preprocess!$1:$1048576, $D56, FALSE)), "", HLOOKUP(T$1,m_preprocess!$1:$1048576, $D56, FALSE))</f>
        <v>7283210336.2720404</v>
      </c>
      <c r="U56" s="39">
        <f>IF(ISBLANK(HLOOKUP(U$1, m_preprocess!$1:$1048576, $D56, FALSE)), "", HLOOKUP(U$1,m_preprocess!$1:$1048576, $D56, FALSE))</f>
        <v>1142265425.6926951</v>
      </c>
      <c r="V56" s="39">
        <f>IF(ISBLANK(HLOOKUP(V$1, m_preprocess!$1:$1048576, $D56, FALSE)), "", HLOOKUP(V$1,m_preprocess!$1:$1048576, $D56, FALSE))</f>
        <v>4077187671.2846346</v>
      </c>
      <c r="W56" s="39">
        <f>IF(ISBLANK(HLOOKUP(W$1, m_preprocess!$1:$1048576, $D56, FALSE)), "", HLOOKUP(W$1,m_preprocess!$1:$1048576, $D56, FALSE))</f>
        <v>1586863338.7909319</v>
      </c>
      <c r="X56" s="39">
        <f>IF(ISBLANK(HLOOKUP(X$1, m_preprocess!$1:$1048576, $D56, FALSE)), "", HLOOKUP(X$1,m_preprocess!$1:$1048576, $D56, FALSE))</f>
        <v>17367.627424333143</v>
      </c>
      <c r="Y56" s="39">
        <f>IF(ISBLANK(HLOOKUP(Y$1, m_preprocess!$1:$1048576, $D56, FALSE)), "", HLOOKUP(Y$1,m_preprocess!$1:$1048576, $D56, FALSE))</f>
        <v>3970.1815053288233</v>
      </c>
      <c r="Z56" s="39" t="str">
        <f>IF(ISBLANK(HLOOKUP(Z$1, m_preprocess!$1:$1048576, $D56, FALSE)), "", HLOOKUP(Z$1,m_preprocess!$1:$1048576, $D56, FALSE))</f>
        <v/>
      </c>
    </row>
    <row r="57" spans="1:26">
      <c r="A57" s="17">
        <v>35643</v>
      </c>
      <c r="B57">
        <v>1997</v>
      </c>
      <c r="C57">
        <v>8</v>
      </c>
      <c r="D57">
        <v>57</v>
      </c>
      <c r="E57" s="39" t="str">
        <f>IF(ISBLANK(HLOOKUP(E$1, m_preprocess!$1:$1048576, $D57, FALSE)), "", HLOOKUP(E$1,m_preprocess!$1:$1048576, $D57, FALSE))</f>
        <v/>
      </c>
      <c r="F57" s="39" t="str">
        <f>IF(ISBLANK(HLOOKUP(F$1, m_preprocess!$1:$1048576, $D57, FALSE)), "", HLOOKUP(F$1,m_preprocess!$1:$1048576, $D57, FALSE))</f>
        <v/>
      </c>
      <c r="G57" s="39">
        <f>IF(ISBLANK(HLOOKUP(G$1, m_preprocess!$1:$1048576, $D57, FALSE)), "", HLOOKUP(G$1,m_preprocess!$1:$1048576, $D57, FALSE))</f>
        <v>62.508464446413662</v>
      </c>
      <c r="H57" s="39" t="str">
        <f>IF(ISBLANK(HLOOKUP(H$1, m_preprocess!$1:$1048576, $D57, FALSE)), "", HLOOKUP(H$1,m_preprocess!$1:$1048576, $D57, FALSE))</f>
        <v/>
      </c>
      <c r="I57" s="39" t="str">
        <f>IF(ISBLANK(HLOOKUP(I$1, m_preprocess!$1:$1048576, $D57, FALSE)), "", HLOOKUP(I$1,m_preprocess!$1:$1048576, $D57, FALSE))</f>
        <v/>
      </c>
      <c r="J57" s="39" t="str">
        <f>IF(ISBLANK(HLOOKUP(J$1, m_preprocess!$1:$1048576, $D57, FALSE)), "", HLOOKUP(J$1,m_preprocess!$1:$1048576, $D57, FALSE))</f>
        <v/>
      </c>
      <c r="K57" s="39" t="str">
        <f>IF(ISBLANK(HLOOKUP(K$1, m_preprocess!$1:$1048576, $D57, FALSE)), "", HLOOKUP(K$1,m_preprocess!$1:$1048576, $D57, FALSE))</f>
        <v/>
      </c>
      <c r="L57" s="39" t="str">
        <f>IF(ISBLANK(HLOOKUP(L$1, m_preprocess!$1:$1048576, $D57, FALSE)), "", HLOOKUP(L$1,m_preprocess!$1:$1048576, $D57, FALSE))</f>
        <v/>
      </c>
      <c r="M57" s="39" t="str">
        <f>IF(ISBLANK(HLOOKUP(M$1, m_preprocess!$1:$1048576, $D57, FALSE)), "", HLOOKUP(M$1,m_preprocess!$1:$1048576, $D57, FALSE))</f>
        <v/>
      </c>
      <c r="N57" s="39" t="str">
        <f>IF(ISBLANK(HLOOKUP(N$1, m_preprocess!$1:$1048576, $D57, FALSE)), "", HLOOKUP(N$1,m_preprocess!$1:$1048576, $D57, FALSE))</f>
        <v/>
      </c>
      <c r="O57" s="39" t="str">
        <f>IF(ISBLANK(HLOOKUP(O$1, m_preprocess!$1:$1048576, $D57, FALSE)), "", HLOOKUP(O$1,m_preprocess!$1:$1048576, $D57, FALSE))</f>
        <v/>
      </c>
      <c r="P57" s="39" t="str">
        <f>IF(ISBLANK(HLOOKUP(P$1, m_preprocess!$1:$1048576, $D57, FALSE)), "", HLOOKUP(P$1,m_preprocess!$1:$1048576, $D57, FALSE))</f>
        <v/>
      </c>
      <c r="Q57" s="39">
        <f>IF(ISBLANK(HLOOKUP(Q$1, m_preprocess!$1:$1048576, $D57, FALSE)), "", HLOOKUP(Q$1,m_preprocess!$1:$1048576, $D57, FALSE))</f>
        <v>111.23637730176625</v>
      </c>
      <c r="R57" s="39">
        <f>IF(ISBLANK(HLOOKUP(R$1, m_preprocess!$1:$1048576, $D57, FALSE)), "", HLOOKUP(R$1,m_preprocess!$1:$1048576, $D57, FALSE))</f>
        <v>5714864085.5855856</v>
      </c>
      <c r="S57" s="39">
        <f>IF(ISBLANK(HLOOKUP(S$1, m_preprocess!$1:$1048576, $D57, FALSE)), "", HLOOKUP(S$1,m_preprocess!$1:$1048576, $D57, FALSE))</f>
        <v>1585987119.3693693</v>
      </c>
      <c r="T57" s="39">
        <f>IF(ISBLANK(HLOOKUP(T$1, m_preprocess!$1:$1048576, $D57, FALSE)), "", HLOOKUP(T$1,m_preprocess!$1:$1048576, $D57, FALSE))</f>
        <v>6726199696.8558197</v>
      </c>
      <c r="U57" s="39">
        <f>IF(ISBLANK(HLOOKUP(U$1, m_preprocess!$1:$1048576, $D57, FALSE)), "", HLOOKUP(U$1,m_preprocess!$1:$1048576, $D57, FALSE))</f>
        <v>1006691927.8466742</v>
      </c>
      <c r="V57" s="39">
        <f>IF(ISBLANK(HLOOKUP(V$1, m_preprocess!$1:$1048576, $D57, FALSE)), "", HLOOKUP(V$1,m_preprocess!$1:$1048576, $D57, FALSE))</f>
        <v>3837960812.9775777</v>
      </c>
      <c r="W57" s="39">
        <f>IF(ISBLANK(HLOOKUP(W$1, m_preprocess!$1:$1048576, $D57, FALSE)), "", HLOOKUP(W$1,m_preprocess!$1:$1048576, $D57, FALSE))</f>
        <v>1304880558.6872103</v>
      </c>
      <c r="X57" s="39">
        <f>IF(ISBLANK(HLOOKUP(X$1, m_preprocess!$1:$1048576, $D57, FALSE)), "", HLOOKUP(X$1,m_preprocess!$1:$1048576, $D57, FALSE))</f>
        <v>17761.643812835875</v>
      </c>
      <c r="Y57" s="39">
        <f>IF(ISBLANK(HLOOKUP(Y$1, m_preprocess!$1:$1048576, $D57, FALSE)), "", HLOOKUP(Y$1,m_preprocess!$1:$1048576, $D57, FALSE))</f>
        <v>4029.6105246221341</v>
      </c>
      <c r="Z57" s="39" t="str">
        <f>IF(ISBLANK(HLOOKUP(Z$1, m_preprocess!$1:$1048576, $D57, FALSE)), "", HLOOKUP(Z$1,m_preprocess!$1:$1048576, $D57, FALSE))</f>
        <v/>
      </c>
    </row>
    <row r="58" spans="1:26">
      <c r="A58" s="17">
        <v>35674</v>
      </c>
      <c r="B58">
        <v>1997</v>
      </c>
      <c r="C58">
        <v>9</v>
      </c>
      <c r="D58">
        <v>58</v>
      </c>
      <c r="E58" s="39" t="str">
        <f>IF(ISBLANK(HLOOKUP(E$1, m_preprocess!$1:$1048576, $D58, FALSE)), "", HLOOKUP(E$1,m_preprocess!$1:$1048576, $D58, FALSE))</f>
        <v/>
      </c>
      <c r="F58" s="39" t="str">
        <f>IF(ISBLANK(HLOOKUP(F$1, m_preprocess!$1:$1048576, $D58, FALSE)), "", HLOOKUP(F$1,m_preprocess!$1:$1048576, $D58, FALSE))</f>
        <v/>
      </c>
      <c r="G58" s="39">
        <f>IF(ISBLANK(HLOOKUP(G$1, m_preprocess!$1:$1048576, $D58, FALSE)), "", HLOOKUP(G$1,m_preprocess!$1:$1048576, $D58, FALSE))</f>
        <v>63.481755120285456</v>
      </c>
      <c r="H58" s="39" t="str">
        <f>IF(ISBLANK(HLOOKUP(H$1, m_preprocess!$1:$1048576, $D58, FALSE)), "", HLOOKUP(H$1,m_preprocess!$1:$1048576, $D58, FALSE))</f>
        <v/>
      </c>
      <c r="I58" s="39" t="str">
        <f>IF(ISBLANK(HLOOKUP(I$1, m_preprocess!$1:$1048576, $D58, FALSE)), "", HLOOKUP(I$1,m_preprocess!$1:$1048576, $D58, FALSE))</f>
        <v/>
      </c>
      <c r="J58" s="39" t="str">
        <f>IF(ISBLANK(HLOOKUP(J$1, m_preprocess!$1:$1048576, $D58, FALSE)), "", HLOOKUP(J$1,m_preprocess!$1:$1048576, $D58, FALSE))</f>
        <v/>
      </c>
      <c r="K58" s="39" t="str">
        <f>IF(ISBLANK(HLOOKUP(K$1, m_preprocess!$1:$1048576, $D58, FALSE)), "", HLOOKUP(K$1,m_preprocess!$1:$1048576, $D58, FALSE))</f>
        <v/>
      </c>
      <c r="L58" s="39" t="str">
        <f>IF(ISBLANK(HLOOKUP(L$1, m_preprocess!$1:$1048576, $D58, FALSE)), "", HLOOKUP(L$1,m_preprocess!$1:$1048576, $D58, FALSE))</f>
        <v/>
      </c>
      <c r="M58" s="39" t="str">
        <f>IF(ISBLANK(HLOOKUP(M$1, m_preprocess!$1:$1048576, $D58, FALSE)), "", HLOOKUP(M$1,m_preprocess!$1:$1048576, $D58, FALSE))</f>
        <v/>
      </c>
      <c r="N58" s="39" t="str">
        <f>IF(ISBLANK(HLOOKUP(N$1, m_preprocess!$1:$1048576, $D58, FALSE)), "", HLOOKUP(N$1,m_preprocess!$1:$1048576, $D58, FALSE))</f>
        <v/>
      </c>
      <c r="O58" s="39" t="str">
        <f>IF(ISBLANK(HLOOKUP(O$1, m_preprocess!$1:$1048576, $D58, FALSE)), "", HLOOKUP(O$1,m_preprocess!$1:$1048576, $D58, FALSE))</f>
        <v/>
      </c>
      <c r="P58" s="39" t="str">
        <f>IF(ISBLANK(HLOOKUP(P$1, m_preprocess!$1:$1048576, $D58, FALSE)), "", HLOOKUP(P$1,m_preprocess!$1:$1048576, $D58, FALSE))</f>
        <v/>
      </c>
      <c r="Q58" s="39">
        <f>IF(ISBLANK(HLOOKUP(Q$1, m_preprocess!$1:$1048576, $D58, FALSE)), "", HLOOKUP(Q$1,m_preprocess!$1:$1048576, $D58, FALSE))</f>
        <v>112.05871188156397</v>
      </c>
      <c r="R58" s="39">
        <f>IF(ISBLANK(HLOOKUP(R$1, m_preprocess!$1:$1048576, $D58, FALSE)), "", HLOOKUP(R$1,m_preprocess!$1:$1048576, $D58, FALSE))</f>
        <v>5181019681.5718155</v>
      </c>
      <c r="S58" s="39">
        <f>IF(ISBLANK(HLOOKUP(S$1, m_preprocess!$1:$1048576, $D58, FALSE)), "", HLOOKUP(S$1,m_preprocess!$1:$1048576, $D58, FALSE))</f>
        <v>1268806656.504065</v>
      </c>
      <c r="T58" s="39">
        <f>IF(ISBLANK(HLOOKUP(T$1, m_preprocess!$1:$1048576, $D58, FALSE)), "", HLOOKUP(T$1,m_preprocess!$1:$1048576, $D58, FALSE))</f>
        <v>6877652520.5618114</v>
      </c>
      <c r="U58" s="39">
        <f>IF(ISBLANK(HLOOKUP(U$1, m_preprocess!$1:$1048576, $D58, FALSE)), "", HLOOKUP(U$1,m_preprocess!$1:$1048576, $D58, FALSE))</f>
        <v>968760197.39339483</v>
      </c>
      <c r="V58" s="39">
        <f>IF(ISBLANK(HLOOKUP(V$1, m_preprocess!$1:$1048576, $D58, FALSE)), "", HLOOKUP(V$1,m_preprocess!$1:$1048576, $D58, FALSE))</f>
        <v>3882218575.2245984</v>
      </c>
      <c r="W58" s="39">
        <f>IF(ISBLANK(HLOOKUP(W$1, m_preprocess!$1:$1048576, $D58, FALSE)), "", HLOOKUP(W$1,m_preprocess!$1:$1048576, $D58, FALSE))</f>
        <v>1341465804.1250157</v>
      </c>
      <c r="X58" s="39">
        <f>IF(ISBLANK(HLOOKUP(X$1, m_preprocess!$1:$1048576, $D58, FALSE)), "", HLOOKUP(X$1,m_preprocess!$1:$1048576, $D58, FALSE))</f>
        <v>16180.850142197505</v>
      </c>
      <c r="Y58" s="39">
        <f>IF(ISBLANK(HLOOKUP(Y$1, m_preprocess!$1:$1048576, $D58, FALSE)), "", HLOOKUP(Y$1,m_preprocess!$1:$1048576, $D58, FALSE))</f>
        <v>4087.0057876514284</v>
      </c>
      <c r="Z58" s="39" t="str">
        <f>IF(ISBLANK(HLOOKUP(Z$1, m_preprocess!$1:$1048576, $D58, FALSE)), "", HLOOKUP(Z$1,m_preprocess!$1:$1048576, $D58, FALSE))</f>
        <v/>
      </c>
    </row>
    <row r="59" spans="1:26">
      <c r="A59" s="17">
        <v>35704</v>
      </c>
      <c r="B59">
        <v>1997</v>
      </c>
      <c r="C59">
        <v>10</v>
      </c>
      <c r="D59">
        <v>59</v>
      </c>
      <c r="E59" s="39" t="str">
        <f>IF(ISBLANK(HLOOKUP(E$1, m_preprocess!$1:$1048576, $D59, FALSE)), "", HLOOKUP(E$1,m_preprocess!$1:$1048576, $D59, FALSE))</f>
        <v/>
      </c>
      <c r="F59" s="39" t="str">
        <f>IF(ISBLANK(HLOOKUP(F$1, m_preprocess!$1:$1048576, $D59, FALSE)), "", HLOOKUP(F$1,m_preprocess!$1:$1048576, $D59, FALSE))</f>
        <v/>
      </c>
      <c r="G59" s="39">
        <f>IF(ISBLANK(HLOOKUP(G$1, m_preprocess!$1:$1048576, $D59, FALSE)), "", HLOOKUP(G$1,m_preprocess!$1:$1048576, $D59, FALSE))</f>
        <v>64.201342232651243</v>
      </c>
      <c r="H59" s="39" t="str">
        <f>IF(ISBLANK(HLOOKUP(H$1, m_preprocess!$1:$1048576, $D59, FALSE)), "", HLOOKUP(H$1,m_preprocess!$1:$1048576, $D59, FALSE))</f>
        <v/>
      </c>
      <c r="I59" s="39" t="str">
        <f>IF(ISBLANK(HLOOKUP(I$1, m_preprocess!$1:$1048576, $D59, FALSE)), "", HLOOKUP(I$1,m_preprocess!$1:$1048576, $D59, FALSE))</f>
        <v/>
      </c>
      <c r="J59" s="39" t="str">
        <f>IF(ISBLANK(HLOOKUP(J$1, m_preprocess!$1:$1048576, $D59, FALSE)), "", HLOOKUP(J$1,m_preprocess!$1:$1048576, $D59, FALSE))</f>
        <v/>
      </c>
      <c r="K59" s="39" t="str">
        <f>IF(ISBLANK(HLOOKUP(K$1, m_preprocess!$1:$1048576, $D59, FALSE)), "", HLOOKUP(K$1,m_preprocess!$1:$1048576, $D59, FALSE))</f>
        <v/>
      </c>
      <c r="L59" s="39" t="str">
        <f>IF(ISBLANK(HLOOKUP(L$1, m_preprocess!$1:$1048576, $D59, FALSE)), "", HLOOKUP(L$1,m_preprocess!$1:$1048576, $D59, FALSE))</f>
        <v/>
      </c>
      <c r="M59" s="39" t="str">
        <f>IF(ISBLANK(HLOOKUP(M$1, m_preprocess!$1:$1048576, $D59, FALSE)), "", HLOOKUP(M$1,m_preprocess!$1:$1048576, $D59, FALSE))</f>
        <v/>
      </c>
      <c r="N59" s="39" t="str">
        <f>IF(ISBLANK(HLOOKUP(N$1, m_preprocess!$1:$1048576, $D59, FALSE)), "", HLOOKUP(N$1,m_preprocess!$1:$1048576, $D59, FALSE))</f>
        <v/>
      </c>
      <c r="O59" s="39" t="str">
        <f>IF(ISBLANK(HLOOKUP(O$1, m_preprocess!$1:$1048576, $D59, FALSE)), "", HLOOKUP(O$1,m_preprocess!$1:$1048576, $D59, FALSE))</f>
        <v/>
      </c>
      <c r="P59" s="39" t="str">
        <f>IF(ISBLANK(HLOOKUP(P$1, m_preprocess!$1:$1048576, $D59, FALSE)), "", HLOOKUP(P$1,m_preprocess!$1:$1048576, $D59, FALSE))</f>
        <v/>
      </c>
      <c r="Q59" s="39">
        <f>IF(ISBLANK(HLOOKUP(Q$1, m_preprocess!$1:$1048576, $D59, FALSE)), "", HLOOKUP(Q$1,m_preprocess!$1:$1048576, $D59, FALSE))</f>
        <v>109.03855783675513</v>
      </c>
      <c r="R59" s="39">
        <f>IF(ISBLANK(HLOOKUP(R$1, m_preprocess!$1:$1048576, $D59, FALSE)), "", HLOOKUP(R$1,m_preprocess!$1:$1048576, $D59, FALSE))</f>
        <v>5502884439.7244549</v>
      </c>
      <c r="S59" s="39">
        <f>IF(ISBLANK(HLOOKUP(S$1, m_preprocess!$1:$1048576, $D59, FALSE)), "", HLOOKUP(S$1,m_preprocess!$1:$1048576, $D59, FALSE))</f>
        <v>1208465011.4810565</v>
      </c>
      <c r="T59" s="39">
        <f>IF(ISBLANK(HLOOKUP(T$1, m_preprocess!$1:$1048576, $D59, FALSE)), "", HLOOKUP(T$1,m_preprocess!$1:$1048576, $D59, FALSE))</f>
        <v>7066494242.6139202</v>
      </c>
      <c r="U59" s="39">
        <f>IF(ISBLANK(HLOOKUP(U$1, m_preprocess!$1:$1048576, $D59, FALSE)), "", HLOOKUP(U$1,m_preprocess!$1:$1048576, $D59, FALSE))</f>
        <v>981043992.23835766</v>
      </c>
      <c r="V59" s="39">
        <f>IF(ISBLANK(HLOOKUP(V$1, m_preprocess!$1:$1048576, $D59, FALSE)), "", HLOOKUP(V$1,m_preprocess!$1:$1048576, $D59, FALSE))</f>
        <v>3955449718.3274918</v>
      </c>
      <c r="W59" s="39">
        <f>IF(ISBLANK(HLOOKUP(W$1, m_preprocess!$1:$1048576, $D59, FALSE)), "", HLOOKUP(W$1,m_preprocess!$1:$1048576, $D59, FALSE))</f>
        <v>1490133904.6069105</v>
      </c>
      <c r="X59" s="39">
        <f>IF(ISBLANK(HLOOKUP(X$1, m_preprocess!$1:$1048576, $D59, FALSE)), "", HLOOKUP(X$1,m_preprocess!$1:$1048576, $D59, FALSE))</f>
        <v>17301.287761090534</v>
      </c>
      <c r="Y59" s="39">
        <f>IF(ISBLANK(HLOOKUP(Y$1, m_preprocess!$1:$1048576, $D59, FALSE)), "", HLOOKUP(Y$1,m_preprocess!$1:$1048576, $D59, FALSE))</f>
        <v>4134.7054913529109</v>
      </c>
      <c r="Z59" s="39" t="str">
        <f>IF(ISBLANK(HLOOKUP(Z$1, m_preprocess!$1:$1048576, $D59, FALSE)), "", HLOOKUP(Z$1,m_preprocess!$1:$1048576, $D59, FALSE))</f>
        <v/>
      </c>
    </row>
    <row r="60" spans="1:26">
      <c r="A60" s="17">
        <v>35735</v>
      </c>
      <c r="B60">
        <v>1997</v>
      </c>
      <c r="C60">
        <v>11</v>
      </c>
      <c r="D60">
        <v>60</v>
      </c>
      <c r="E60" s="39" t="str">
        <f>IF(ISBLANK(HLOOKUP(E$1, m_preprocess!$1:$1048576, $D60, FALSE)), "", HLOOKUP(E$1,m_preprocess!$1:$1048576, $D60, FALSE))</f>
        <v/>
      </c>
      <c r="F60" s="39" t="str">
        <f>IF(ISBLANK(HLOOKUP(F$1, m_preprocess!$1:$1048576, $D60, FALSE)), "", HLOOKUP(F$1,m_preprocess!$1:$1048576, $D60, FALSE))</f>
        <v/>
      </c>
      <c r="G60" s="39">
        <f>IF(ISBLANK(HLOOKUP(G$1, m_preprocess!$1:$1048576, $D60, FALSE)), "", HLOOKUP(G$1,m_preprocess!$1:$1048576, $D60, FALSE))</f>
        <v>64.478831711295541</v>
      </c>
      <c r="H60" s="39" t="str">
        <f>IF(ISBLANK(HLOOKUP(H$1, m_preprocess!$1:$1048576, $D60, FALSE)), "", HLOOKUP(H$1,m_preprocess!$1:$1048576, $D60, FALSE))</f>
        <v/>
      </c>
      <c r="I60" s="39" t="str">
        <f>IF(ISBLANK(HLOOKUP(I$1, m_preprocess!$1:$1048576, $D60, FALSE)), "", HLOOKUP(I$1,m_preprocess!$1:$1048576, $D60, FALSE))</f>
        <v/>
      </c>
      <c r="J60" s="39" t="str">
        <f>IF(ISBLANK(HLOOKUP(J$1, m_preprocess!$1:$1048576, $D60, FALSE)), "", HLOOKUP(J$1,m_preprocess!$1:$1048576, $D60, FALSE))</f>
        <v/>
      </c>
      <c r="K60" s="39" t="str">
        <f>IF(ISBLANK(HLOOKUP(K$1, m_preprocess!$1:$1048576, $D60, FALSE)), "", HLOOKUP(K$1,m_preprocess!$1:$1048576, $D60, FALSE))</f>
        <v/>
      </c>
      <c r="L60" s="39" t="str">
        <f>IF(ISBLANK(HLOOKUP(L$1, m_preprocess!$1:$1048576, $D60, FALSE)), "", HLOOKUP(L$1,m_preprocess!$1:$1048576, $D60, FALSE))</f>
        <v/>
      </c>
      <c r="M60" s="39" t="str">
        <f>IF(ISBLANK(HLOOKUP(M$1, m_preprocess!$1:$1048576, $D60, FALSE)), "", HLOOKUP(M$1,m_preprocess!$1:$1048576, $D60, FALSE))</f>
        <v/>
      </c>
      <c r="N60" s="39" t="str">
        <f>IF(ISBLANK(HLOOKUP(N$1, m_preprocess!$1:$1048576, $D60, FALSE)), "", HLOOKUP(N$1,m_preprocess!$1:$1048576, $D60, FALSE))</f>
        <v/>
      </c>
      <c r="O60" s="39" t="str">
        <f>IF(ISBLANK(HLOOKUP(O$1, m_preprocess!$1:$1048576, $D60, FALSE)), "", HLOOKUP(O$1,m_preprocess!$1:$1048576, $D60, FALSE))</f>
        <v/>
      </c>
      <c r="P60" s="39" t="str">
        <f>IF(ISBLANK(HLOOKUP(P$1, m_preprocess!$1:$1048576, $D60, FALSE)), "", HLOOKUP(P$1,m_preprocess!$1:$1048576, $D60, FALSE))</f>
        <v/>
      </c>
      <c r="Q60" s="39">
        <f>IF(ISBLANK(HLOOKUP(Q$1, m_preprocess!$1:$1048576, $D60, FALSE)), "", HLOOKUP(Q$1,m_preprocess!$1:$1048576, $D60, FALSE))</f>
        <v>110.2114879239144</v>
      </c>
      <c r="R60" s="39">
        <f>IF(ISBLANK(HLOOKUP(R$1, m_preprocess!$1:$1048576, $D60, FALSE)), "", HLOOKUP(R$1,m_preprocess!$1:$1048576, $D60, FALSE))</f>
        <v>4514511675.9395943</v>
      </c>
      <c r="S60" s="39">
        <f>IF(ISBLANK(HLOOKUP(S$1, m_preprocess!$1:$1048576, $D60, FALSE)), "", HLOOKUP(S$1,m_preprocess!$1:$1048576, $D60, FALSE))</f>
        <v>917127642.78414905</v>
      </c>
      <c r="T60" s="39">
        <f>IF(ISBLANK(HLOOKUP(T$1, m_preprocess!$1:$1048576, $D60, FALSE)), "", HLOOKUP(T$1,m_preprocess!$1:$1048576, $D60, FALSE))</f>
        <v>6585538206.7325745</v>
      </c>
      <c r="U60" s="39">
        <f>IF(ISBLANK(HLOOKUP(U$1, m_preprocess!$1:$1048576, $D60, FALSE)), "", HLOOKUP(U$1,m_preprocess!$1:$1048576, $D60, FALSE))</f>
        <v>975143750.46927798</v>
      </c>
      <c r="V60" s="39">
        <f>IF(ISBLANK(HLOOKUP(V$1, m_preprocess!$1:$1048576, $D60, FALSE)), "", HLOOKUP(V$1,m_preprocess!$1:$1048576, $D60, FALSE))</f>
        <v>3403270745.8390689</v>
      </c>
      <c r="W60" s="39">
        <f>IF(ISBLANK(HLOOKUP(W$1, m_preprocess!$1:$1048576, $D60, FALSE)), "", HLOOKUP(W$1,m_preprocess!$1:$1048576, $D60, FALSE))</f>
        <v>1369689956.200726</v>
      </c>
      <c r="X60" s="39">
        <f>IF(ISBLANK(HLOOKUP(X$1, m_preprocess!$1:$1048576, $D60, FALSE)), "", HLOOKUP(X$1,m_preprocess!$1:$1048576, $D60, FALSE))</f>
        <v>16192.652034877588</v>
      </c>
      <c r="Y60" s="39">
        <f>IF(ISBLANK(HLOOKUP(Y$1, m_preprocess!$1:$1048576, $D60, FALSE)), "", HLOOKUP(Y$1,m_preprocess!$1:$1048576, $D60, FALSE))</f>
        <v>4146.398194381547</v>
      </c>
      <c r="Z60" s="39" t="str">
        <f>IF(ISBLANK(HLOOKUP(Z$1, m_preprocess!$1:$1048576, $D60, FALSE)), "", HLOOKUP(Z$1,m_preprocess!$1:$1048576, $D60, FALSE))</f>
        <v/>
      </c>
    </row>
    <row r="61" spans="1:26">
      <c r="A61" s="17">
        <v>35765</v>
      </c>
      <c r="B61">
        <v>1997</v>
      </c>
      <c r="C61">
        <v>12</v>
      </c>
      <c r="D61">
        <v>61</v>
      </c>
      <c r="E61" s="39" t="str">
        <f>IF(ISBLANK(HLOOKUP(E$1, m_preprocess!$1:$1048576, $D61, FALSE)), "", HLOOKUP(E$1,m_preprocess!$1:$1048576, $D61, FALSE))</f>
        <v/>
      </c>
      <c r="F61" s="39" t="str">
        <f>IF(ISBLANK(HLOOKUP(F$1, m_preprocess!$1:$1048576, $D61, FALSE)), "", HLOOKUP(F$1,m_preprocess!$1:$1048576, $D61, FALSE))</f>
        <v/>
      </c>
      <c r="G61" s="39">
        <f>IF(ISBLANK(HLOOKUP(G$1, m_preprocess!$1:$1048576, $D61, FALSE)), "", HLOOKUP(G$1,m_preprocess!$1:$1048576, $D61, FALSE))</f>
        <v>63.189050060575546</v>
      </c>
      <c r="H61" s="39" t="str">
        <f>IF(ISBLANK(HLOOKUP(H$1, m_preprocess!$1:$1048576, $D61, FALSE)), "", HLOOKUP(H$1,m_preprocess!$1:$1048576, $D61, FALSE))</f>
        <v/>
      </c>
      <c r="I61" s="39" t="str">
        <f>IF(ISBLANK(HLOOKUP(I$1, m_preprocess!$1:$1048576, $D61, FALSE)), "", HLOOKUP(I$1,m_preprocess!$1:$1048576, $D61, FALSE))</f>
        <v/>
      </c>
      <c r="J61" s="39" t="str">
        <f>IF(ISBLANK(HLOOKUP(J$1, m_preprocess!$1:$1048576, $D61, FALSE)), "", HLOOKUP(J$1,m_preprocess!$1:$1048576, $D61, FALSE))</f>
        <v/>
      </c>
      <c r="K61" s="39" t="str">
        <f>IF(ISBLANK(HLOOKUP(K$1, m_preprocess!$1:$1048576, $D61, FALSE)), "", HLOOKUP(K$1,m_preprocess!$1:$1048576, $D61, FALSE))</f>
        <v/>
      </c>
      <c r="L61" s="39" t="str">
        <f>IF(ISBLANK(HLOOKUP(L$1, m_preprocess!$1:$1048576, $D61, FALSE)), "", HLOOKUP(L$1,m_preprocess!$1:$1048576, $D61, FALSE))</f>
        <v/>
      </c>
      <c r="M61" s="39" t="str">
        <f>IF(ISBLANK(HLOOKUP(M$1, m_preprocess!$1:$1048576, $D61, FALSE)), "", HLOOKUP(M$1,m_preprocess!$1:$1048576, $D61, FALSE))</f>
        <v/>
      </c>
      <c r="N61" s="39" t="str">
        <f>IF(ISBLANK(HLOOKUP(N$1, m_preprocess!$1:$1048576, $D61, FALSE)), "", HLOOKUP(N$1,m_preprocess!$1:$1048576, $D61, FALSE))</f>
        <v/>
      </c>
      <c r="O61" s="39" t="str">
        <f>IF(ISBLANK(HLOOKUP(O$1, m_preprocess!$1:$1048576, $D61, FALSE)), "", HLOOKUP(O$1,m_preprocess!$1:$1048576, $D61, FALSE))</f>
        <v/>
      </c>
      <c r="P61" s="39" t="str">
        <f>IF(ISBLANK(HLOOKUP(P$1, m_preprocess!$1:$1048576, $D61, FALSE)), "", HLOOKUP(P$1,m_preprocess!$1:$1048576, $D61, FALSE))</f>
        <v/>
      </c>
      <c r="Q61" s="39">
        <f>IF(ISBLANK(HLOOKUP(Q$1, m_preprocess!$1:$1048576, $D61, FALSE)), "", HLOOKUP(Q$1,m_preprocess!$1:$1048576, $D61, FALSE))</f>
        <v>108.05955457118249</v>
      </c>
      <c r="R61" s="39">
        <f>IF(ISBLANK(HLOOKUP(R$1, m_preprocess!$1:$1048576, $D61, FALSE)), "", HLOOKUP(R$1,m_preprocess!$1:$1048576, $D61, FALSE))</f>
        <v>5163160175.3586884</v>
      </c>
      <c r="S61" s="39">
        <f>IF(ISBLANK(HLOOKUP(S$1, m_preprocess!$1:$1048576, $D61, FALSE)), "", HLOOKUP(S$1,m_preprocess!$1:$1048576, $D61, FALSE))</f>
        <v>943601263.94898665</v>
      </c>
      <c r="T61" s="39">
        <f>IF(ISBLANK(HLOOKUP(T$1, m_preprocess!$1:$1048576, $D61, FALSE)), "", HLOOKUP(T$1,m_preprocess!$1:$1048576, $D61, FALSE))</f>
        <v>6520325453.4268494</v>
      </c>
      <c r="U61" s="39">
        <f>IF(ISBLANK(HLOOKUP(U$1, m_preprocess!$1:$1048576, $D61, FALSE)), "", HLOOKUP(U$1,m_preprocess!$1:$1048576, $D61, FALSE))</f>
        <v>928372163.1598376</v>
      </c>
      <c r="V61" s="39">
        <f>IF(ISBLANK(HLOOKUP(V$1, m_preprocess!$1:$1048576, $D61, FALSE)), "", HLOOKUP(V$1,m_preprocess!$1:$1048576, $D61, FALSE))</f>
        <v>3085370665.6822939</v>
      </c>
      <c r="W61" s="39">
        <f>IF(ISBLANK(HLOOKUP(W$1, m_preprocess!$1:$1048576, $D61, FALSE)), "", HLOOKUP(W$1,m_preprocess!$1:$1048576, $D61, FALSE))</f>
        <v>1896837792.5433741</v>
      </c>
      <c r="X61" s="39">
        <f>IF(ISBLANK(HLOOKUP(X$1, m_preprocess!$1:$1048576, $D61, FALSE)), "", HLOOKUP(X$1,m_preprocess!$1:$1048576, $D61, FALSE))</f>
        <v>21710.45396533575</v>
      </c>
      <c r="Y61" s="39">
        <f>IF(ISBLANK(HLOOKUP(Y$1, m_preprocess!$1:$1048576, $D61, FALSE)), "", HLOOKUP(Y$1,m_preprocess!$1:$1048576, $D61, FALSE))</f>
        <v>4159.1347489450382</v>
      </c>
      <c r="Z61" s="39" t="str">
        <f>IF(ISBLANK(HLOOKUP(Z$1, m_preprocess!$1:$1048576, $D61, FALSE)), "", HLOOKUP(Z$1,m_preprocess!$1:$1048576, $D61, FALSE))</f>
        <v/>
      </c>
    </row>
    <row r="62" spans="1:26">
      <c r="A62" s="17">
        <v>35796</v>
      </c>
      <c r="B62">
        <v>1998</v>
      </c>
      <c r="C62">
        <v>1</v>
      </c>
      <c r="D62">
        <v>62</v>
      </c>
      <c r="E62" s="39" t="str">
        <f>IF(ISBLANK(HLOOKUP(E$1, m_preprocess!$1:$1048576, $D62, FALSE)), "", HLOOKUP(E$1,m_preprocess!$1:$1048576, $D62, FALSE))</f>
        <v/>
      </c>
      <c r="F62" s="39" t="str">
        <f>IF(ISBLANK(HLOOKUP(F$1, m_preprocess!$1:$1048576, $D62, FALSE)), "", HLOOKUP(F$1,m_preprocess!$1:$1048576, $D62, FALSE))</f>
        <v/>
      </c>
      <c r="G62" s="39">
        <f>IF(ISBLANK(HLOOKUP(G$1, m_preprocess!$1:$1048576, $D62, FALSE)), "", HLOOKUP(G$1,m_preprocess!$1:$1048576, $D62, FALSE))</f>
        <v>62.519412618567813</v>
      </c>
      <c r="H62" s="39" t="str">
        <f>IF(ISBLANK(HLOOKUP(H$1, m_preprocess!$1:$1048576, $D62, FALSE)), "", HLOOKUP(H$1,m_preprocess!$1:$1048576, $D62, FALSE))</f>
        <v/>
      </c>
      <c r="I62" s="39" t="str">
        <f>IF(ISBLANK(HLOOKUP(I$1, m_preprocess!$1:$1048576, $D62, FALSE)), "", HLOOKUP(I$1,m_preprocess!$1:$1048576, $D62, FALSE))</f>
        <v/>
      </c>
      <c r="J62" s="39" t="str">
        <f>IF(ISBLANK(HLOOKUP(J$1, m_preprocess!$1:$1048576, $D62, FALSE)), "", HLOOKUP(J$1,m_preprocess!$1:$1048576, $D62, FALSE))</f>
        <v/>
      </c>
      <c r="K62" s="39" t="str">
        <f>IF(ISBLANK(HLOOKUP(K$1, m_preprocess!$1:$1048576, $D62, FALSE)), "", HLOOKUP(K$1,m_preprocess!$1:$1048576, $D62, FALSE))</f>
        <v/>
      </c>
      <c r="L62" s="39" t="str">
        <f>IF(ISBLANK(HLOOKUP(L$1, m_preprocess!$1:$1048576, $D62, FALSE)), "", HLOOKUP(L$1,m_preprocess!$1:$1048576, $D62, FALSE))</f>
        <v/>
      </c>
      <c r="M62" s="39" t="str">
        <f>IF(ISBLANK(HLOOKUP(M$1, m_preprocess!$1:$1048576, $D62, FALSE)), "", HLOOKUP(M$1,m_preprocess!$1:$1048576, $D62, FALSE))</f>
        <v/>
      </c>
      <c r="N62" s="39" t="str">
        <f>IF(ISBLANK(HLOOKUP(N$1, m_preprocess!$1:$1048576, $D62, FALSE)), "", HLOOKUP(N$1,m_preprocess!$1:$1048576, $D62, FALSE))</f>
        <v/>
      </c>
      <c r="O62" s="39" t="str">
        <f>IF(ISBLANK(HLOOKUP(O$1, m_preprocess!$1:$1048576, $D62, FALSE)), "", HLOOKUP(O$1,m_preprocess!$1:$1048576, $D62, FALSE))</f>
        <v/>
      </c>
      <c r="P62" s="39" t="str">
        <f>IF(ISBLANK(HLOOKUP(P$1, m_preprocess!$1:$1048576, $D62, FALSE)), "", HLOOKUP(P$1,m_preprocess!$1:$1048576, $D62, FALSE))</f>
        <v/>
      </c>
      <c r="Q62" s="39">
        <f>IF(ISBLANK(HLOOKUP(Q$1, m_preprocess!$1:$1048576, $D62, FALSE)), "", HLOOKUP(Q$1,m_preprocess!$1:$1048576, $D62, FALSE))</f>
        <v>110.92098641167588</v>
      </c>
      <c r="R62" s="39">
        <f>IF(ISBLANK(HLOOKUP(R$1, m_preprocess!$1:$1048576, $D62, FALSE)), "", HLOOKUP(R$1,m_preprocess!$1:$1048576, $D62, FALSE))</f>
        <v>4442900510.4355717</v>
      </c>
      <c r="S62" s="39">
        <f>IF(ISBLANK(HLOOKUP(S$1, m_preprocess!$1:$1048576, $D62, FALSE)), "", HLOOKUP(S$1,m_preprocess!$1:$1048576, $D62, FALSE))</f>
        <v>1016987291.2885662</v>
      </c>
      <c r="T62" s="39">
        <f>IF(ISBLANK(HLOOKUP(T$1, m_preprocess!$1:$1048576, $D62, FALSE)), "", HLOOKUP(T$1,m_preprocess!$1:$1048576, $D62, FALSE))</f>
        <v>5839548131.6054354</v>
      </c>
      <c r="U62" s="39">
        <f>IF(ISBLANK(HLOOKUP(U$1, m_preprocess!$1:$1048576, $D62, FALSE)), "", HLOOKUP(U$1,m_preprocess!$1:$1048576, $D62, FALSE))</f>
        <v>784237659.78862607</v>
      </c>
      <c r="V62" s="39">
        <f>IF(ISBLANK(HLOOKUP(V$1, m_preprocess!$1:$1048576, $D62, FALSE)), "", HLOOKUP(V$1,m_preprocess!$1:$1048576, $D62, FALSE))</f>
        <v>3258911733.7695017</v>
      </c>
      <c r="W62" s="39">
        <f>IF(ISBLANK(HLOOKUP(W$1, m_preprocess!$1:$1048576, $D62, FALSE)), "", HLOOKUP(W$1,m_preprocess!$1:$1048576, $D62, FALSE))</f>
        <v>1249040714.6451938</v>
      </c>
      <c r="X62" s="39">
        <f>IF(ISBLANK(HLOOKUP(X$1, m_preprocess!$1:$1048576, $D62, FALSE)), "", HLOOKUP(X$1,m_preprocess!$1:$1048576, $D62, FALSE))</f>
        <v>20269.18274096321</v>
      </c>
      <c r="Y62" s="39">
        <f>IF(ISBLANK(HLOOKUP(Y$1, m_preprocess!$1:$1048576, $D62, FALSE)), "", HLOOKUP(Y$1,m_preprocess!$1:$1048576, $D62, FALSE))</f>
        <v>4123.0209956468598</v>
      </c>
      <c r="Z62" s="39" t="str">
        <f>IF(ISBLANK(HLOOKUP(Z$1, m_preprocess!$1:$1048576, $D62, FALSE)), "", HLOOKUP(Z$1,m_preprocess!$1:$1048576, $D62, FALSE))</f>
        <v/>
      </c>
    </row>
    <row r="63" spans="1:26">
      <c r="A63" s="17">
        <v>35827</v>
      </c>
      <c r="B63">
        <v>1998</v>
      </c>
      <c r="C63">
        <v>2</v>
      </c>
      <c r="D63">
        <v>63</v>
      </c>
      <c r="E63" s="39" t="str">
        <f>IF(ISBLANK(HLOOKUP(E$1, m_preprocess!$1:$1048576, $D63, FALSE)), "", HLOOKUP(E$1,m_preprocess!$1:$1048576, $D63, FALSE))</f>
        <v/>
      </c>
      <c r="F63" s="39" t="str">
        <f>IF(ISBLANK(HLOOKUP(F$1, m_preprocess!$1:$1048576, $D63, FALSE)), "", HLOOKUP(F$1,m_preprocess!$1:$1048576, $D63, FALSE))</f>
        <v/>
      </c>
      <c r="G63" s="39">
        <f>IF(ISBLANK(HLOOKUP(G$1, m_preprocess!$1:$1048576, $D63, FALSE)), "", HLOOKUP(G$1,m_preprocess!$1:$1048576, $D63, FALSE))</f>
        <v>62.93767852197675</v>
      </c>
      <c r="H63" s="39" t="str">
        <f>IF(ISBLANK(HLOOKUP(H$1, m_preprocess!$1:$1048576, $D63, FALSE)), "", HLOOKUP(H$1,m_preprocess!$1:$1048576, $D63, FALSE))</f>
        <v/>
      </c>
      <c r="I63" s="39" t="str">
        <f>IF(ISBLANK(HLOOKUP(I$1, m_preprocess!$1:$1048576, $D63, FALSE)), "", HLOOKUP(I$1,m_preprocess!$1:$1048576, $D63, FALSE))</f>
        <v/>
      </c>
      <c r="J63" s="39" t="str">
        <f>IF(ISBLANK(HLOOKUP(J$1, m_preprocess!$1:$1048576, $D63, FALSE)), "", HLOOKUP(J$1,m_preprocess!$1:$1048576, $D63, FALSE))</f>
        <v/>
      </c>
      <c r="K63" s="39" t="str">
        <f>IF(ISBLANK(HLOOKUP(K$1, m_preprocess!$1:$1048576, $D63, FALSE)), "", HLOOKUP(K$1,m_preprocess!$1:$1048576, $D63, FALSE))</f>
        <v/>
      </c>
      <c r="L63" s="39" t="str">
        <f>IF(ISBLANK(HLOOKUP(L$1, m_preprocess!$1:$1048576, $D63, FALSE)), "", HLOOKUP(L$1,m_preprocess!$1:$1048576, $D63, FALSE))</f>
        <v/>
      </c>
      <c r="M63" s="39" t="str">
        <f>IF(ISBLANK(HLOOKUP(M$1, m_preprocess!$1:$1048576, $D63, FALSE)), "", HLOOKUP(M$1,m_preprocess!$1:$1048576, $D63, FALSE))</f>
        <v/>
      </c>
      <c r="N63" s="39" t="str">
        <f>IF(ISBLANK(HLOOKUP(N$1, m_preprocess!$1:$1048576, $D63, FALSE)), "", HLOOKUP(N$1,m_preprocess!$1:$1048576, $D63, FALSE))</f>
        <v/>
      </c>
      <c r="O63" s="39" t="str">
        <f>IF(ISBLANK(HLOOKUP(O$1, m_preprocess!$1:$1048576, $D63, FALSE)), "", HLOOKUP(O$1,m_preprocess!$1:$1048576, $D63, FALSE))</f>
        <v/>
      </c>
      <c r="P63" s="39" t="str">
        <f>IF(ISBLANK(HLOOKUP(P$1, m_preprocess!$1:$1048576, $D63, FALSE)), "", HLOOKUP(P$1,m_preprocess!$1:$1048576, $D63, FALSE))</f>
        <v/>
      </c>
      <c r="Q63" s="39">
        <f>IF(ISBLANK(HLOOKUP(Q$1, m_preprocess!$1:$1048576, $D63, FALSE)), "", HLOOKUP(Q$1,m_preprocess!$1:$1048576, $D63, FALSE))</f>
        <v>110.25902768916677</v>
      </c>
      <c r="R63" s="39">
        <f>IF(ISBLANK(HLOOKUP(R$1, m_preprocess!$1:$1048576, $D63, FALSE)), "", HLOOKUP(R$1,m_preprocess!$1:$1048576, $D63, FALSE))</f>
        <v>4300342614.280755</v>
      </c>
      <c r="S63" s="39">
        <f>IF(ISBLANK(HLOOKUP(S$1, m_preprocess!$1:$1048576, $D63, FALSE)), "", HLOOKUP(S$1,m_preprocess!$1:$1048576, $D63, FALSE))</f>
        <v>811576322.18493235</v>
      </c>
      <c r="T63" s="39">
        <f>IF(ISBLANK(HLOOKUP(T$1, m_preprocess!$1:$1048576, $D63, FALSE)), "", HLOOKUP(T$1,m_preprocess!$1:$1048576, $D63, FALSE))</f>
        <v>5031562592.8288889</v>
      </c>
      <c r="U63" s="39">
        <f>IF(ISBLANK(HLOOKUP(U$1, m_preprocess!$1:$1048576, $D63, FALSE)), "", HLOOKUP(U$1,m_preprocess!$1:$1048576, $D63, FALSE))</f>
        <v>750362220.23733568</v>
      </c>
      <c r="V63" s="39">
        <f>IF(ISBLANK(HLOOKUP(V$1, m_preprocess!$1:$1048576, $D63, FALSE)), "", HLOOKUP(V$1,m_preprocess!$1:$1048576, $D63, FALSE))</f>
        <v>2886163471.9918332</v>
      </c>
      <c r="W63" s="39">
        <f>IF(ISBLANK(HLOOKUP(W$1, m_preprocess!$1:$1048576, $D63, FALSE)), "", HLOOKUP(W$1,m_preprocess!$1:$1048576, $D63, FALSE))</f>
        <v>982238938.3692739</v>
      </c>
      <c r="X63" s="39">
        <f>IF(ISBLANK(HLOOKUP(X$1, m_preprocess!$1:$1048576, $D63, FALSE)), "", HLOOKUP(X$1,m_preprocess!$1:$1048576, $D63, FALSE))</f>
        <v>17278.059872385638</v>
      </c>
      <c r="Y63" s="39">
        <f>IF(ISBLANK(HLOOKUP(Y$1, m_preprocess!$1:$1048576, $D63, FALSE)), "", HLOOKUP(Y$1,m_preprocess!$1:$1048576, $D63, FALSE))</f>
        <v>4186.9159039594961</v>
      </c>
      <c r="Z63" s="39" t="str">
        <f>IF(ISBLANK(HLOOKUP(Z$1, m_preprocess!$1:$1048576, $D63, FALSE)), "", HLOOKUP(Z$1,m_preprocess!$1:$1048576, $D63, FALSE))</f>
        <v/>
      </c>
    </row>
    <row r="64" spans="1:26">
      <c r="A64" s="17">
        <v>35855</v>
      </c>
      <c r="B64">
        <v>1998</v>
      </c>
      <c r="C64">
        <v>3</v>
      </c>
      <c r="D64">
        <v>64</v>
      </c>
      <c r="E64" s="39" t="str">
        <f>IF(ISBLANK(HLOOKUP(E$1, m_preprocess!$1:$1048576, $D64, FALSE)), "", HLOOKUP(E$1,m_preprocess!$1:$1048576, $D64, FALSE))</f>
        <v/>
      </c>
      <c r="F64" s="39" t="str">
        <f>IF(ISBLANK(HLOOKUP(F$1, m_preprocess!$1:$1048576, $D64, FALSE)), "", HLOOKUP(F$1,m_preprocess!$1:$1048576, $D64, FALSE))</f>
        <v/>
      </c>
      <c r="G64" s="39">
        <f>IF(ISBLANK(HLOOKUP(G$1, m_preprocess!$1:$1048576, $D64, FALSE)), "", HLOOKUP(G$1,m_preprocess!$1:$1048576, $D64, FALSE))</f>
        <v>63.121653186870262</v>
      </c>
      <c r="H64" s="39" t="str">
        <f>IF(ISBLANK(HLOOKUP(H$1, m_preprocess!$1:$1048576, $D64, FALSE)), "", HLOOKUP(H$1,m_preprocess!$1:$1048576, $D64, FALSE))</f>
        <v/>
      </c>
      <c r="I64" s="39" t="str">
        <f>IF(ISBLANK(HLOOKUP(I$1, m_preprocess!$1:$1048576, $D64, FALSE)), "", HLOOKUP(I$1,m_preprocess!$1:$1048576, $D64, FALSE))</f>
        <v/>
      </c>
      <c r="J64" s="39" t="str">
        <f>IF(ISBLANK(HLOOKUP(J$1, m_preprocess!$1:$1048576, $D64, FALSE)), "", HLOOKUP(J$1,m_preprocess!$1:$1048576, $D64, FALSE))</f>
        <v/>
      </c>
      <c r="K64" s="39" t="str">
        <f>IF(ISBLANK(HLOOKUP(K$1, m_preprocess!$1:$1048576, $D64, FALSE)), "", HLOOKUP(K$1,m_preprocess!$1:$1048576, $D64, FALSE))</f>
        <v/>
      </c>
      <c r="L64" s="39" t="str">
        <f>IF(ISBLANK(HLOOKUP(L$1, m_preprocess!$1:$1048576, $D64, FALSE)), "", HLOOKUP(L$1,m_preprocess!$1:$1048576, $D64, FALSE))</f>
        <v/>
      </c>
      <c r="M64" s="39" t="str">
        <f>IF(ISBLANK(HLOOKUP(M$1, m_preprocess!$1:$1048576, $D64, FALSE)), "", HLOOKUP(M$1,m_preprocess!$1:$1048576, $D64, FALSE))</f>
        <v/>
      </c>
      <c r="N64" s="39" t="str">
        <f>IF(ISBLANK(HLOOKUP(N$1, m_preprocess!$1:$1048576, $D64, FALSE)), "", HLOOKUP(N$1,m_preprocess!$1:$1048576, $D64, FALSE))</f>
        <v/>
      </c>
      <c r="O64" s="39" t="str">
        <f>IF(ISBLANK(HLOOKUP(O$1, m_preprocess!$1:$1048576, $D64, FALSE)), "", HLOOKUP(O$1,m_preprocess!$1:$1048576, $D64, FALSE))</f>
        <v/>
      </c>
      <c r="P64" s="39" t="str">
        <f>IF(ISBLANK(HLOOKUP(P$1, m_preprocess!$1:$1048576, $D64, FALSE)), "", HLOOKUP(P$1,m_preprocess!$1:$1048576, $D64, FALSE))</f>
        <v/>
      </c>
      <c r="Q64" s="39">
        <f>IF(ISBLANK(HLOOKUP(Q$1, m_preprocess!$1:$1048576, $D64, FALSE)), "", HLOOKUP(Q$1,m_preprocess!$1:$1048576, $D64, FALSE))</f>
        <v>110.83247156153051</v>
      </c>
      <c r="R64" s="39">
        <f>IF(ISBLANK(HLOOKUP(R$1, m_preprocess!$1:$1048576, $D64, FALSE)), "", HLOOKUP(R$1,m_preprocess!$1:$1048576, $D64, FALSE))</f>
        <v>4984820815.2554235</v>
      </c>
      <c r="S64" s="39">
        <f>IF(ISBLANK(HLOOKUP(S$1, m_preprocess!$1:$1048576, $D64, FALSE)), "", HLOOKUP(S$1,m_preprocess!$1:$1048576, $D64, FALSE))</f>
        <v>1113140831.5838583</v>
      </c>
      <c r="T64" s="39">
        <f>IF(ISBLANK(HLOOKUP(T$1, m_preprocess!$1:$1048576, $D64, FALSE)), "", HLOOKUP(T$1,m_preprocess!$1:$1048576, $D64, FALSE))</f>
        <v>6679274879.7828341</v>
      </c>
      <c r="U64" s="39">
        <f>IF(ISBLANK(HLOOKUP(U$1, m_preprocess!$1:$1048576, $D64, FALSE)), "", HLOOKUP(U$1,m_preprocess!$1:$1048576, $D64, FALSE))</f>
        <v>1102709729.8345399</v>
      </c>
      <c r="V64" s="39">
        <f>IF(ISBLANK(HLOOKUP(V$1, m_preprocess!$1:$1048576, $D64, FALSE)), "", HLOOKUP(V$1,m_preprocess!$1:$1048576, $D64, FALSE))</f>
        <v>3697389501.0341263</v>
      </c>
      <c r="W64" s="39">
        <f>IF(ISBLANK(HLOOKUP(W$1, m_preprocess!$1:$1048576, $D64, FALSE)), "", HLOOKUP(W$1,m_preprocess!$1:$1048576, $D64, FALSE))</f>
        <v>1272257780.506722</v>
      </c>
      <c r="X64" s="39">
        <f>IF(ISBLANK(HLOOKUP(X$1, m_preprocess!$1:$1048576, $D64, FALSE)), "", HLOOKUP(X$1,m_preprocess!$1:$1048576, $D64, FALSE))</f>
        <v>24218.749560380871</v>
      </c>
      <c r="Y64" s="39">
        <f>IF(ISBLANK(HLOOKUP(Y$1, m_preprocess!$1:$1048576, $D64, FALSE)), "", HLOOKUP(Y$1,m_preprocess!$1:$1048576, $D64, FALSE))</f>
        <v>4161.7944967052199</v>
      </c>
      <c r="Z64" s="39" t="str">
        <f>IF(ISBLANK(HLOOKUP(Z$1, m_preprocess!$1:$1048576, $D64, FALSE)), "", HLOOKUP(Z$1,m_preprocess!$1:$1048576, $D64, FALSE))</f>
        <v/>
      </c>
    </row>
    <row r="65" spans="1:26">
      <c r="A65" s="17">
        <v>35886</v>
      </c>
      <c r="B65">
        <v>1998</v>
      </c>
      <c r="C65">
        <v>4</v>
      </c>
      <c r="D65">
        <v>65</v>
      </c>
      <c r="E65" s="39" t="str">
        <f>IF(ISBLANK(HLOOKUP(E$1, m_preprocess!$1:$1048576, $D65, FALSE)), "", HLOOKUP(E$1,m_preprocess!$1:$1048576, $D65, FALSE))</f>
        <v/>
      </c>
      <c r="F65" s="39" t="str">
        <f>IF(ISBLANK(HLOOKUP(F$1, m_preprocess!$1:$1048576, $D65, FALSE)), "", HLOOKUP(F$1,m_preprocess!$1:$1048576, $D65, FALSE))</f>
        <v/>
      </c>
      <c r="G65" s="39">
        <f>IF(ISBLANK(HLOOKUP(G$1, m_preprocess!$1:$1048576, $D65, FALSE)), "", HLOOKUP(G$1,m_preprocess!$1:$1048576, $D65, FALSE))</f>
        <v>63.640175443030309</v>
      </c>
      <c r="H65" s="39" t="str">
        <f>IF(ISBLANK(HLOOKUP(H$1, m_preprocess!$1:$1048576, $D65, FALSE)), "", HLOOKUP(H$1,m_preprocess!$1:$1048576, $D65, FALSE))</f>
        <v/>
      </c>
      <c r="I65" s="39" t="str">
        <f>IF(ISBLANK(HLOOKUP(I$1, m_preprocess!$1:$1048576, $D65, FALSE)), "", HLOOKUP(I$1,m_preprocess!$1:$1048576, $D65, FALSE))</f>
        <v/>
      </c>
      <c r="J65" s="39" t="str">
        <f>IF(ISBLANK(HLOOKUP(J$1, m_preprocess!$1:$1048576, $D65, FALSE)), "", HLOOKUP(J$1,m_preprocess!$1:$1048576, $D65, FALSE))</f>
        <v/>
      </c>
      <c r="K65" s="39" t="str">
        <f>IF(ISBLANK(HLOOKUP(K$1, m_preprocess!$1:$1048576, $D65, FALSE)), "", HLOOKUP(K$1,m_preprocess!$1:$1048576, $D65, FALSE))</f>
        <v/>
      </c>
      <c r="L65" s="39" t="str">
        <f>IF(ISBLANK(HLOOKUP(L$1, m_preprocess!$1:$1048576, $D65, FALSE)), "", HLOOKUP(L$1,m_preprocess!$1:$1048576, $D65, FALSE))</f>
        <v/>
      </c>
      <c r="M65" s="39" t="str">
        <f>IF(ISBLANK(HLOOKUP(M$1, m_preprocess!$1:$1048576, $D65, FALSE)), "", HLOOKUP(M$1,m_preprocess!$1:$1048576, $D65, FALSE))</f>
        <v/>
      </c>
      <c r="N65" s="39" t="str">
        <f>IF(ISBLANK(HLOOKUP(N$1, m_preprocess!$1:$1048576, $D65, FALSE)), "", HLOOKUP(N$1,m_preprocess!$1:$1048576, $D65, FALSE))</f>
        <v/>
      </c>
      <c r="O65" s="39" t="str">
        <f>IF(ISBLANK(HLOOKUP(O$1, m_preprocess!$1:$1048576, $D65, FALSE)), "", HLOOKUP(O$1,m_preprocess!$1:$1048576, $D65, FALSE))</f>
        <v/>
      </c>
      <c r="P65" s="39" t="str">
        <f>IF(ISBLANK(HLOOKUP(P$1, m_preprocess!$1:$1048576, $D65, FALSE)), "", HLOOKUP(P$1,m_preprocess!$1:$1048576, $D65, FALSE))</f>
        <v/>
      </c>
      <c r="Q65" s="39">
        <f>IF(ISBLANK(HLOOKUP(Q$1, m_preprocess!$1:$1048576, $D65, FALSE)), "", HLOOKUP(Q$1,m_preprocess!$1:$1048576, $D65, FALSE))</f>
        <v>109.54688318491357</v>
      </c>
      <c r="R65" s="39">
        <f>IF(ISBLANK(HLOOKUP(R$1, m_preprocess!$1:$1048576, $D65, FALSE)), "", HLOOKUP(R$1,m_preprocess!$1:$1048576, $D65, FALSE))</f>
        <v>5471105947.3998804</v>
      </c>
      <c r="S65" s="39">
        <f>IF(ISBLANK(HLOOKUP(S$1, m_preprocess!$1:$1048576, $D65, FALSE)), "", HLOOKUP(S$1,m_preprocess!$1:$1048576, $D65, FALSE))</f>
        <v>1592695641.3628211</v>
      </c>
      <c r="T65" s="39">
        <f>IF(ISBLANK(HLOOKUP(T$1, m_preprocess!$1:$1048576, $D65, FALSE)), "", HLOOKUP(T$1,m_preprocess!$1:$1048576, $D65, FALSE))</f>
        <v>6062164083.2896805</v>
      </c>
      <c r="U65" s="39">
        <f>IF(ISBLANK(HLOOKUP(U$1, m_preprocess!$1:$1048576, $D65, FALSE)), "", HLOOKUP(U$1,m_preprocess!$1:$1048576, $D65, FALSE))</f>
        <v>1015764099.0047146</v>
      </c>
      <c r="V65" s="39">
        <f>IF(ISBLANK(HLOOKUP(V$1, m_preprocess!$1:$1048576, $D65, FALSE)), "", HLOOKUP(V$1,m_preprocess!$1:$1048576, $D65, FALSE))</f>
        <v>3359546361.9696178</v>
      </c>
      <c r="W65" s="39">
        <f>IF(ISBLANK(HLOOKUP(W$1, m_preprocess!$1:$1048576, $D65, FALSE)), "", HLOOKUP(W$1,m_preprocess!$1:$1048576, $D65, FALSE))</f>
        <v>1203834710.5814564</v>
      </c>
      <c r="X65" s="39">
        <f>IF(ISBLANK(HLOOKUP(X$1, m_preprocess!$1:$1048576, $D65, FALSE)), "", HLOOKUP(X$1,m_preprocess!$1:$1048576, $D65, FALSE))</f>
        <v>21176.709659589349</v>
      </c>
      <c r="Y65" s="39">
        <f>IF(ISBLANK(HLOOKUP(Y$1, m_preprocess!$1:$1048576, $D65, FALSE)), "", HLOOKUP(Y$1,m_preprocess!$1:$1048576, $D65, FALSE))</f>
        <v>4178.3009915290158</v>
      </c>
      <c r="Z65" s="39" t="str">
        <f>IF(ISBLANK(HLOOKUP(Z$1, m_preprocess!$1:$1048576, $D65, FALSE)), "", HLOOKUP(Z$1,m_preprocess!$1:$1048576, $D65, FALSE))</f>
        <v/>
      </c>
    </row>
    <row r="66" spans="1:26">
      <c r="A66" s="17">
        <v>35916</v>
      </c>
      <c r="B66">
        <v>1998</v>
      </c>
      <c r="C66">
        <v>5</v>
      </c>
      <c r="D66">
        <v>66</v>
      </c>
      <c r="E66" s="39" t="str">
        <f>IF(ISBLANK(HLOOKUP(E$1, m_preprocess!$1:$1048576, $D66, FALSE)), "", HLOOKUP(E$1,m_preprocess!$1:$1048576, $D66, FALSE))</f>
        <v/>
      </c>
      <c r="F66" s="39" t="str">
        <f>IF(ISBLANK(HLOOKUP(F$1, m_preprocess!$1:$1048576, $D66, FALSE)), "", HLOOKUP(F$1,m_preprocess!$1:$1048576, $D66, FALSE))</f>
        <v/>
      </c>
      <c r="G66" s="39">
        <f>IF(ISBLANK(HLOOKUP(G$1, m_preprocess!$1:$1048576, $D66, FALSE)), "", HLOOKUP(G$1,m_preprocess!$1:$1048576, $D66, FALSE))</f>
        <v>64.154452755931757</v>
      </c>
      <c r="H66" s="39" t="str">
        <f>IF(ISBLANK(HLOOKUP(H$1, m_preprocess!$1:$1048576, $D66, FALSE)), "", HLOOKUP(H$1,m_preprocess!$1:$1048576, $D66, FALSE))</f>
        <v/>
      </c>
      <c r="I66" s="39" t="str">
        <f>IF(ISBLANK(HLOOKUP(I$1, m_preprocess!$1:$1048576, $D66, FALSE)), "", HLOOKUP(I$1,m_preprocess!$1:$1048576, $D66, FALSE))</f>
        <v/>
      </c>
      <c r="J66" s="39" t="str">
        <f>IF(ISBLANK(HLOOKUP(J$1, m_preprocess!$1:$1048576, $D66, FALSE)), "", HLOOKUP(J$1,m_preprocess!$1:$1048576, $D66, FALSE))</f>
        <v/>
      </c>
      <c r="K66" s="39" t="str">
        <f>IF(ISBLANK(HLOOKUP(K$1, m_preprocess!$1:$1048576, $D66, FALSE)), "", HLOOKUP(K$1,m_preprocess!$1:$1048576, $D66, FALSE))</f>
        <v/>
      </c>
      <c r="L66" s="39" t="str">
        <f>IF(ISBLANK(HLOOKUP(L$1, m_preprocess!$1:$1048576, $D66, FALSE)), "", HLOOKUP(L$1,m_preprocess!$1:$1048576, $D66, FALSE))</f>
        <v/>
      </c>
      <c r="M66" s="39" t="str">
        <f>IF(ISBLANK(HLOOKUP(M$1, m_preprocess!$1:$1048576, $D66, FALSE)), "", HLOOKUP(M$1,m_preprocess!$1:$1048576, $D66, FALSE))</f>
        <v/>
      </c>
      <c r="N66" s="39" t="str">
        <f>IF(ISBLANK(HLOOKUP(N$1, m_preprocess!$1:$1048576, $D66, FALSE)), "", HLOOKUP(N$1,m_preprocess!$1:$1048576, $D66, FALSE))</f>
        <v/>
      </c>
      <c r="O66" s="39" t="str">
        <f>IF(ISBLANK(HLOOKUP(O$1, m_preprocess!$1:$1048576, $D66, FALSE)), "", HLOOKUP(O$1,m_preprocess!$1:$1048576, $D66, FALSE))</f>
        <v/>
      </c>
      <c r="P66" s="39" t="str">
        <f>IF(ISBLANK(HLOOKUP(P$1, m_preprocess!$1:$1048576, $D66, FALSE)), "", HLOOKUP(P$1,m_preprocess!$1:$1048576, $D66, FALSE))</f>
        <v/>
      </c>
      <c r="Q66" s="39">
        <f>IF(ISBLANK(HLOOKUP(Q$1, m_preprocess!$1:$1048576, $D66, FALSE)), "", HLOOKUP(Q$1,m_preprocess!$1:$1048576, $D66, FALSE))</f>
        <v>107.69430725240447</v>
      </c>
      <c r="R66" s="39">
        <f>IF(ISBLANK(HLOOKUP(R$1, m_preprocess!$1:$1048576, $D66, FALSE)), "", HLOOKUP(R$1,m_preprocess!$1:$1048576, $D66, FALSE))</f>
        <v>5565934409.8479357</v>
      </c>
      <c r="S66" s="39">
        <f>IF(ISBLANK(HLOOKUP(S$1, m_preprocess!$1:$1048576, $D66, FALSE)), "", HLOOKUP(S$1,m_preprocess!$1:$1048576, $D66, FALSE))</f>
        <v>1686782189.234854</v>
      </c>
      <c r="T66" s="39">
        <f>IF(ISBLANK(HLOOKUP(T$1, m_preprocess!$1:$1048576, $D66, FALSE)), "", HLOOKUP(T$1,m_preprocess!$1:$1048576, $D66, FALSE))</f>
        <v>6155626750.7148428</v>
      </c>
      <c r="U66" s="39">
        <f>IF(ISBLANK(HLOOKUP(U$1, m_preprocess!$1:$1048576, $D66, FALSE)), "", HLOOKUP(U$1,m_preprocess!$1:$1048576, $D66, FALSE))</f>
        <v>1010936654.5360022</v>
      </c>
      <c r="V66" s="39">
        <f>IF(ISBLANK(HLOOKUP(V$1, m_preprocess!$1:$1048576, $D66, FALSE)), "", HLOOKUP(V$1,m_preprocess!$1:$1048576, $D66, FALSE))</f>
        <v>3544829836.2360282</v>
      </c>
      <c r="W66" s="39">
        <f>IF(ISBLANK(HLOOKUP(W$1, m_preprocess!$1:$1048576, $D66, FALSE)), "", HLOOKUP(W$1,m_preprocess!$1:$1048576, $D66, FALSE))</f>
        <v>1125170927.995841</v>
      </c>
      <c r="X66" s="39">
        <f>IF(ISBLANK(HLOOKUP(X$1, m_preprocess!$1:$1048576, $D66, FALSE)), "", HLOOKUP(X$1,m_preprocess!$1:$1048576, $D66, FALSE))</f>
        <v>16204.478735612438</v>
      </c>
      <c r="Y66" s="39">
        <f>IF(ISBLANK(HLOOKUP(Y$1, m_preprocess!$1:$1048576, $D66, FALSE)), "", HLOOKUP(Y$1,m_preprocess!$1:$1048576, $D66, FALSE))</f>
        <v>4188.22519777855</v>
      </c>
      <c r="Z66" s="39" t="str">
        <f>IF(ISBLANK(HLOOKUP(Z$1, m_preprocess!$1:$1048576, $D66, FALSE)), "", HLOOKUP(Z$1,m_preprocess!$1:$1048576, $D66, FALSE))</f>
        <v/>
      </c>
    </row>
    <row r="67" spans="1:26">
      <c r="A67" s="17">
        <v>35947</v>
      </c>
      <c r="B67">
        <v>1998</v>
      </c>
      <c r="C67">
        <v>6</v>
      </c>
      <c r="D67">
        <v>67</v>
      </c>
      <c r="E67" s="39" t="str">
        <f>IF(ISBLANK(HLOOKUP(E$1, m_preprocess!$1:$1048576, $D67, FALSE)), "", HLOOKUP(E$1,m_preprocess!$1:$1048576, $D67, FALSE))</f>
        <v/>
      </c>
      <c r="F67" s="39" t="str">
        <f>IF(ISBLANK(HLOOKUP(F$1, m_preprocess!$1:$1048576, $D67, FALSE)), "", HLOOKUP(F$1,m_preprocess!$1:$1048576, $D67, FALSE))</f>
        <v/>
      </c>
      <c r="G67" s="39">
        <f>IF(ISBLANK(HLOOKUP(G$1, m_preprocess!$1:$1048576, $D67, FALSE)), "", HLOOKUP(G$1,m_preprocess!$1:$1048576, $D67, FALSE))</f>
        <v>64.070424778430862</v>
      </c>
      <c r="H67" s="39" t="str">
        <f>IF(ISBLANK(HLOOKUP(H$1, m_preprocess!$1:$1048576, $D67, FALSE)), "", HLOOKUP(H$1,m_preprocess!$1:$1048576, $D67, FALSE))</f>
        <v/>
      </c>
      <c r="I67" s="39" t="str">
        <f>IF(ISBLANK(HLOOKUP(I$1, m_preprocess!$1:$1048576, $D67, FALSE)), "", HLOOKUP(I$1,m_preprocess!$1:$1048576, $D67, FALSE))</f>
        <v/>
      </c>
      <c r="J67" s="39" t="str">
        <f>IF(ISBLANK(HLOOKUP(J$1, m_preprocess!$1:$1048576, $D67, FALSE)), "", HLOOKUP(J$1,m_preprocess!$1:$1048576, $D67, FALSE))</f>
        <v/>
      </c>
      <c r="K67" s="39" t="str">
        <f>IF(ISBLANK(HLOOKUP(K$1, m_preprocess!$1:$1048576, $D67, FALSE)), "", HLOOKUP(K$1,m_preprocess!$1:$1048576, $D67, FALSE))</f>
        <v/>
      </c>
      <c r="L67" s="39" t="str">
        <f>IF(ISBLANK(HLOOKUP(L$1, m_preprocess!$1:$1048576, $D67, FALSE)), "", HLOOKUP(L$1,m_preprocess!$1:$1048576, $D67, FALSE))</f>
        <v/>
      </c>
      <c r="M67" s="39" t="str">
        <f>IF(ISBLANK(HLOOKUP(M$1, m_preprocess!$1:$1048576, $D67, FALSE)), "", HLOOKUP(M$1,m_preprocess!$1:$1048576, $D67, FALSE))</f>
        <v/>
      </c>
      <c r="N67" s="39" t="str">
        <f>IF(ISBLANK(HLOOKUP(N$1, m_preprocess!$1:$1048576, $D67, FALSE)), "", HLOOKUP(N$1,m_preprocess!$1:$1048576, $D67, FALSE))</f>
        <v/>
      </c>
      <c r="O67" s="39" t="str">
        <f>IF(ISBLANK(HLOOKUP(O$1, m_preprocess!$1:$1048576, $D67, FALSE)), "", HLOOKUP(O$1,m_preprocess!$1:$1048576, $D67, FALSE))</f>
        <v/>
      </c>
      <c r="P67" s="39" t="str">
        <f>IF(ISBLANK(HLOOKUP(P$1, m_preprocess!$1:$1048576, $D67, FALSE)), "", HLOOKUP(P$1,m_preprocess!$1:$1048576, $D67, FALSE))</f>
        <v/>
      </c>
      <c r="Q67" s="39">
        <f>IF(ISBLANK(HLOOKUP(Q$1, m_preprocess!$1:$1048576, $D67, FALSE)), "", HLOOKUP(Q$1,m_preprocess!$1:$1048576, $D67, FALSE))</f>
        <v>108.56615709014234</v>
      </c>
      <c r="R67" s="39">
        <f>IF(ISBLANK(HLOOKUP(R$1, m_preprocess!$1:$1048576, $D67, FALSE)), "", HLOOKUP(R$1,m_preprocess!$1:$1048576, $D67, FALSE))</f>
        <v>5931493692.6438456</v>
      </c>
      <c r="S67" s="39">
        <f>IF(ISBLANK(HLOOKUP(S$1, m_preprocess!$1:$1048576, $D67, FALSE)), "", HLOOKUP(S$1,m_preprocess!$1:$1048576, $D67, FALSE))</f>
        <v>1725436080.3593106</v>
      </c>
      <c r="T67" s="39">
        <f>IF(ISBLANK(HLOOKUP(T$1, m_preprocess!$1:$1048576, $D67, FALSE)), "", HLOOKUP(T$1,m_preprocess!$1:$1048576, $D67, FALSE))</f>
        <v>6199119348.9720612</v>
      </c>
      <c r="U67" s="39">
        <f>IF(ISBLANK(HLOOKUP(U$1, m_preprocess!$1:$1048576, $D67, FALSE)), "", HLOOKUP(U$1,m_preprocess!$1:$1048576, $D67, FALSE))</f>
        <v>990866163.6794939</v>
      </c>
      <c r="V67" s="39">
        <f>IF(ISBLANK(HLOOKUP(V$1, m_preprocess!$1:$1048576, $D67, FALSE)), "", HLOOKUP(V$1,m_preprocess!$1:$1048576, $D67, FALSE))</f>
        <v>3541455587.7701631</v>
      </c>
      <c r="W67" s="39">
        <f>IF(ISBLANK(HLOOKUP(W$1, m_preprocess!$1:$1048576, $D67, FALSE)), "", HLOOKUP(W$1,m_preprocess!$1:$1048576, $D67, FALSE))</f>
        <v>1219837955.9831314</v>
      </c>
      <c r="X67" s="39">
        <f>IF(ISBLANK(HLOOKUP(X$1, m_preprocess!$1:$1048576, $D67, FALSE)), "", HLOOKUP(X$1,m_preprocess!$1:$1048576, $D67, FALSE))</f>
        <v>15579.177283174096</v>
      </c>
      <c r="Y67" s="39">
        <f>IF(ISBLANK(HLOOKUP(Y$1, m_preprocess!$1:$1048576, $D67, FALSE)), "", HLOOKUP(Y$1,m_preprocess!$1:$1048576, $D67, FALSE))</f>
        <v>4173.1321509591944</v>
      </c>
      <c r="Z67" s="39" t="str">
        <f>IF(ISBLANK(HLOOKUP(Z$1, m_preprocess!$1:$1048576, $D67, FALSE)), "", HLOOKUP(Z$1,m_preprocess!$1:$1048576, $D67, FALSE))</f>
        <v/>
      </c>
    </row>
    <row r="68" spans="1:26">
      <c r="A68" s="17">
        <v>35977</v>
      </c>
      <c r="B68">
        <v>1998</v>
      </c>
      <c r="C68">
        <v>7</v>
      </c>
      <c r="D68">
        <v>68</v>
      </c>
      <c r="E68" s="39" t="str">
        <f>IF(ISBLANK(HLOOKUP(E$1, m_preprocess!$1:$1048576, $D68, FALSE)), "", HLOOKUP(E$1,m_preprocess!$1:$1048576, $D68, FALSE))</f>
        <v/>
      </c>
      <c r="F68" s="39" t="str">
        <f>IF(ISBLANK(HLOOKUP(F$1, m_preprocess!$1:$1048576, $D68, FALSE)), "", HLOOKUP(F$1,m_preprocess!$1:$1048576, $D68, FALSE))</f>
        <v/>
      </c>
      <c r="G68" s="39">
        <f>IF(ISBLANK(HLOOKUP(G$1, m_preprocess!$1:$1048576, $D68, FALSE)), "", HLOOKUP(G$1,m_preprocess!$1:$1048576, $D68, FALSE))</f>
        <v>64.499786414235842</v>
      </c>
      <c r="H68" s="39" t="str">
        <f>IF(ISBLANK(HLOOKUP(H$1, m_preprocess!$1:$1048576, $D68, FALSE)), "", HLOOKUP(H$1,m_preprocess!$1:$1048576, $D68, FALSE))</f>
        <v/>
      </c>
      <c r="I68" s="39" t="str">
        <f>IF(ISBLANK(HLOOKUP(I$1, m_preprocess!$1:$1048576, $D68, FALSE)), "", HLOOKUP(I$1,m_preprocess!$1:$1048576, $D68, FALSE))</f>
        <v/>
      </c>
      <c r="J68" s="39" t="str">
        <f>IF(ISBLANK(HLOOKUP(J$1, m_preprocess!$1:$1048576, $D68, FALSE)), "", HLOOKUP(J$1,m_preprocess!$1:$1048576, $D68, FALSE))</f>
        <v/>
      </c>
      <c r="K68" s="39" t="str">
        <f>IF(ISBLANK(HLOOKUP(K$1, m_preprocess!$1:$1048576, $D68, FALSE)), "", HLOOKUP(K$1,m_preprocess!$1:$1048576, $D68, FALSE))</f>
        <v/>
      </c>
      <c r="L68" s="39" t="str">
        <f>IF(ISBLANK(HLOOKUP(L$1, m_preprocess!$1:$1048576, $D68, FALSE)), "", HLOOKUP(L$1,m_preprocess!$1:$1048576, $D68, FALSE))</f>
        <v/>
      </c>
      <c r="M68" s="39" t="str">
        <f>IF(ISBLANK(HLOOKUP(M$1, m_preprocess!$1:$1048576, $D68, FALSE)), "", HLOOKUP(M$1,m_preprocess!$1:$1048576, $D68, FALSE))</f>
        <v/>
      </c>
      <c r="N68" s="39" t="str">
        <f>IF(ISBLANK(HLOOKUP(N$1, m_preprocess!$1:$1048576, $D68, FALSE)), "", HLOOKUP(N$1,m_preprocess!$1:$1048576, $D68, FALSE))</f>
        <v/>
      </c>
      <c r="O68" s="39" t="str">
        <f>IF(ISBLANK(HLOOKUP(O$1, m_preprocess!$1:$1048576, $D68, FALSE)), "", HLOOKUP(O$1,m_preprocess!$1:$1048576, $D68, FALSE))</f>
        <v/>
      </c>
      <c r="P68" s="39" t="str">
        <f>IF(ISBLANK(HLOOKUP(P$1, m_preprocess!$1:$1048576, $D68, FALSE)), "", HLOOKUP(P$1,m_preprocess!$1:$1048576, $D68, FALSE))</f>
        <v/>
      </c>
      <c r="Q68" s="39">
        <f>IF(ISBLANK(HLOOKUP(Q$1, m_preprocess!$1:$1048576, $D68, FALSE)), "", HLOOKUP(Q$1,m_preprocess!$1:$1048576, $D68, FALSE))</f>
        <v>107.83434450013192</v>
      </c>
      <c r="R68" s="39">
        <f>IF(ISBLANK(HLOOKUP(R$1, m_preprocess!$1:$1048576, $D68, FALSE)), "", HLOOKUP(R$1,m_preprocess!$1:$1048576, $D68, FALSE))</f>
        <v>6078901768.5909977</v>
      </c>
      <c r="S68" s="39">
        <f>IF(ISBLANK(HLOOKUP(S$1, m_preprocess!$1:$1048576, $D68, FALSE)), "", HLOOKUP(S$1,m_preprocess!$1:$1048576, $D68, FALSE))</f>
        <v>1670294253.9138942</v>
      </c>
      <c r="T68" s="39">
        <f>IF(ISBLANK(HLOOKUP(T$1, m_preprocess!$1:$1048576, $D68, FALSE)), "", HLOOKUP(T$1,m_preprocess!$1:$1048576, $D68, FALSE))</f>
        <v>7115255960.1688223</v>
      </c>
      <c r="U68" s="39">
        <f>IF(ISBLANK(HLOOKUP(U$1, m_preprocess!$1:$1048576, $D68, FALSE)), "", HLOOKUP(U$1,m_preprocess!$1:$1048576, $D68, FALSE))</f>
        <v>1088563000.5275655</v>
      </c>
      <c r="V68" s="39">
        <f>IF(ISBLANK(HLOOKUP(V$1, m_preprocess!$1:$1048576, $D68, FALSE)), "", HLOOKUP(V$1,m_preprocess!$1:$1048576, $D68, FALSE))</f>
        <v>4180811576.1012926</v>
      </c>
      <c r="W68" s="39">
        <f>IF(ISBLANK(HLOOKUP(W$1, m_preprocess!$1:$1048576, $D68, FALSE)), "", HLOOKUP(W$1,m_preprocess!$1:$1048576, $D68, FALSE))</f>
        <v>1390737598.2590346</v>
      </c>
      <c r="X68" s="39">
        <f>IF(ISBLANK(HLOOKUP(X$1, m_preprocess!$1:$1048576, $D68, FALSE)), "", HLOOKUP(X$1,m_preprocess!$1:$1048576, $D68, FALSE))</f>
        <v>18149.679890689084</v>
      </c>
      <c r="Y68" s="39">
        <f>IF(ISBLANK(HLOOKUP(Y$1, m_preprocess!$1:$1048576, $D68, FALSE)), "", HLOOKUP(Y$1,m_preprocess!$1:$1048576, $D68, FALSE))</f>
        <v>4177.280914160714</v>
      </c>
      <c r="Z68" s="39" t="str">
        <f>IF(ISBLANK(HLOOKUP(Z$1, m_preprocess!$1:$1048576, $D68, FALSE)), "", HLOOKUP(Z$1,m_preprocess!$1:$1048576, $D68, FALSE))</f>
        <v/>
      </c>
    </row>
    <row r="69" spans="1:26">
      <c r="A69" s="17">
        <v>36008</v>
      </c>
      <c r="B69">
        <v>1998</v>
      </c>
      <c r="C69">
        <v>8</v>
      </c>
      <c r="D69">
        <v>69</v>
      </c>
      <c r="E69" s="39" t="str">
        <f>IF(ISBLANK(HLOOKUP(E$1, m_preprocess!$1:$1048576, $D69, FALSE)), "", HLOOKUP(E$1,m_preprocess!$1:$1048576, $D69, FALSE))</f>
        <v/>
      </c>
      <c r="F69" s="39" t="str">
        <f>IF(ISBLANK(HLOOKUP(F$1, m_preprocess!$1:$1048576, $D69, FALSE)), "", HLOOKUP(F$1,m_preprocess!$1:$1048576, $D69, FALSE))</f>
        <v/>
      </c>
      <c r="G69" s="39">
        <f>IF(ISBLANK(HLOOKUP(G$1, m_preprocess!$1:$1048576, $D69, FALSE)), "", HLOOKUP(G$1,m_preprocess!$1:$1048576, $D69, FALSE))</f>
        <v>65.300661107618097</v>
      </c>
      <c r="H69" s="39" t="str">
        <f>IF(ISBLANK(HLOOKUP(H$1, m_preprocess!$1:$1048576, $D69, FALSE)), "", HLOOKUP(H$1,m_preprocess!$1:$1048576, $D69, FALSE))</f>
        <v/>
      </c>
      <c r="I69" s="39" t="str">
        <f>IF(ISBLANK(HLOOKUP(I$1, m_preprocess!$1:$1048576, $D69, FALSE)), "", HLOOKUP(I$1,m_preprocess!$1:$1048576, $D69, FALSE))</f>
        <v/>
      </c>
      <c r="J69" s="39" t="str">
        <f>IF(ISBLANK(HLOOKUP(J$1, m_preprocess!$1:$1048576, $D69, FALSE)), "", HLOOKUP(J$1,m_preprocess!$1:$1048576, $D69, FALSE))</f>
        <v/>
      </c>
      <c r="K69" s="39" t="str">
        <f>IF(ISBLANK(HLOOKUP(K$1, m_preprocess!$1:$1048576, $D69, FALSE)), "", HLOOKUP(K$1,m_preprocess!$1:$1048576, $D69, FALSE))</f>
        <v/>
      </c>
      <c r="L69" s="39" t="str">
        <f>IF(ISBLANK(HLOOKUP(L$1, m_preprocess!$1:$1048576, $D69, FALSE)), "", HLOOKUP(L$1,m_preprocess!$1:$1048576, $D69, FALSE))</f>
        <v/>
      </c>
      <c r="M69" s="39" t="str">
        <f>IF(ISBLANK(HLOOKUP(M$1, m_preprocess!$1:$1048576, $D69, FALSE)), "", HLOOKUP(M$1,m_preprocess!$1:$1048576, $D69, FALSE))</f>
        <v/>
      </c>
      <c r="N69" s="39" t="str">
        <f>IF(ISBLANK(HLOOKUP(N$1, m_preprocess!$1:$1048576, $D69, FALSE)), "", HLOOKUP(N$1,m_preprocess!$1:$1048576, $D69, FALSE))</f>
        <v/>
      </c>
      <c r="O69" s="39" t="str">
        <f>IF(ISBLANK(HLOOKUP(O$1, m_preprocess!$1:$1048576, $D69, FALSE)), "", HLOOKUP(O$1,m_preprocess!$1:$1048576, $D69, FALSE))</f>
        <v/>
      </c>
      <c r="P69" s="39" t="str">
        <f>IF(ISBLANK(HLOOKUP(P$1, m_preprocess!$1:$1048576, $D69, FALSE)), "", HLOOKUP(P$1,m_preprocess!$1:$1048576, $D69, FALSE))</f>
        <v/>
      </c>
      <c r="Q69" s="39">
        <f>IF(ISBLANK(HLOOKUP(Q$1, m_preprocess!$1:$1048576, $D69, FALSE)), "", HLOOKUP(Q$1,m_preprocess!$1:$1048576, $D69, FALSE))</f>
        <v>106.82209564180687</v>
      </c>
      <c r="R69" s="39">
        <f>IF(ISBLANK(HLOOKUP(R$1, m_preprocess!$1:$1048576, $D69, FALSE)), "", HLOOKUP(R$1,m_preprocess!$1:$1048576, $D69, FALSE))</f>
        <v>4942487207.3412704</v>
      </c>
      <c r="S69" s="39">
        <f>IF(ISBLANK(HLOOKUP(S$1, m_preprocess!$1:$1048576, $D69, FALSE)), "", HLOOKUP(S$1,m_preprocess!$1:$1048576, $D69, FALSE))</f>
        <v>1373970891.6170635</v>
      </c>
      <c r="T69" s="39">
        <f>IF(ISBLANK(HLOOKUP(T$1, m_preprocess!$1:$1048576, $D69, FALSE)), "", HLOOKUP(T$1,m_preprocess!$1:$1048576, $D69, FALSE))</f>
        <v>5505355192.7407608</v>
      </c>
      <c r="U69" s="39">
        <f>IF(ISBLANK(HLOOKUP(U$1, m_preprocess!$1:$1048576, $D69, FALSE)), "", HLOOKUP(U$1,m_preprocess!$1:$1048576, $D69, FALSE))</f>
        <v>950949996.02596366</v>
      </c>
      <c r="V69" s="39">
        <f>IF(ISBLANK(HLOOKUP(V$1, m_preprocess!$1:$1048576, $D69, FALSE)), "", HLOOKUP(V$1,m_preprocess!$1:$1048576, $D69, FALSE))</f>
        <v>3193983442.8401117</v>
      </c>
      <c r="W69" s="39">
        <f>IF(ISBLANK(HLOOKUP(W$1, m_preprocess!$1:$1048576, $D69, FALSE)), "", HLOOKUP(W$1,m_preprocess!$1:$1048576, $D69, FALSE))</f>
        <v>1022486285.600742</v>
      </c>
      <c r="X69" s="39">
        <f>IF(ISBLANK(HLOOKUP(X$1, m_preprocess!$1:$1048576, $D69, FALSE)), "", HLOOKUP(X$1,m_preprocess!$1:$1048576, $D69, FALSE))</f>
        <v>28448.275894572889</v>
      </c>
      <c r="Y69" s="39">
        <f>IF(ISBLANK(HLOOKUP(Y$1, m_preprocess!$1:$1048576, $D69, FALSE)), "", HLOOKUP(Y$1,m_preprocess!$1:$1048576, $D69, FALSE))</f>
        <v>4266.006770745521</v>
      </c>
      <c r="Z69" s="39" t="str">
        <f>IF(ISBLANK(HLOOKUP(Z$1, m_preprocess!$1:$1048576, $D69, FALSE)), "", HLOOKUP(Z$1,m_preprocess!$1:$1048576, $D69, FALSE))</f>
        <v/>
      </c>
    </row>
    <row r="70" spans="1:26">
      <c r="A70" s="17">
        <v>36039</v>
      </c>
      <c r="B70">
        <v>1998</v>
      </c>
      <c r="C70">
        <v>9</v>
      </c>
      <c r="D70">
        <v>70</v>
      </c>
      <c r="E70" s="39" t="str">
        <f>IF(ISBLANK(HLOOKUP(E$1, m_preprocess!$1:$1048576, $D70, FALSE)), "", HLOOKUP(E$1,m_preprocess!$1:$1048576, $D70, FALSE))</f>
        <v/>
      </c>
      <c r="F70" s="39" t="str">
        <f>IF(ISBLANK(HLOOKUP(F$1, m_preprocess!$1:$1048576, $D70, FALSE)), "", HLOOKUP(F$1,m_preprocess!$1:$1048576, $D70, FALSE))</f>
        <v/>
      </c>
      <c r="G70" s="39">
        <f>IF(ISBLANK(HLOOKUP(G$1, m_preprocess!$1:$1048576, $D70, FALSE)), "", HLOOKUP(G$1,m_preprocess!$1:$1048576, $D70, FALSE))</f>
        <v>67.317989900055309</v>
      </c>
      <c r="H70" s="39" t="str">
        <f>IF(ISBLANK(HLOOKUP(H$1, m_preprocess!$1:$1048576, $D70, FALSE)), "", HLOOKUP(H$1,m_preprocess!$1:$1048576, $D70, FALSE))</f>
        <v/>
      </c>
      <c r="I70" s="39" t="str">
        <f>IF(ISBLANK(HLOOKUP(I$1, m_preprocess!$1:$1048576, $D70, FALSE)), "", HLOOKUP(I$1,m_preprocess!$1:$1048576, $D70, FALSE))</f>
        <v/>
      </c>
      <c r="J70" s="39" t="str">
        <f>IF(ISBLANK(HLOOKUP(J$1, m_preprocess!$1:$1048576, $D70, FALSE)), "", HLOOKUP(J$1,m_preprocess!$1:$1048576, $D70, FALSE))</f>
        <v/>
      </c>
      <c r="K70" s="39" t="str">
        <f>IF(ISBLANK(HLOOKUP(K$1, m_preprocess!$1:$1048576, $D70, FALSE)), "", HLOOKUP(K$1,m_preprocess!$1:$1048576, $D70, FALSE))</f>
        <v/>
      </c>
      <c r="L70" s="39" t="str">
        <f>IF(ISBLANK(HLOOKUP(L$1, m_preprocess!$1:$1048576, $D70, FALSE)), "", HLOOKUP(L$1,m_preprocess!$1:$1048576, $D70, FALSE))</f>
        <v/>
      </c>
      <c r="M70" s="39" t="str">
        <f>IF(ISBLANK(HLOOKUP(M$1, m_preprocess!$1:$1048576, $D70, FALSE)), "", HLOOKUP(M$1,m_preprocess!$1:$1048576, $D70, FALSE))</f>
        <v/>
      </c>
      <c r="N70" s="39" t="str">
        <f>IF(ISBLANK(HLOOKUP(N$1, m_preprocess!$1:$1048576, $D70, FALSE)), "", HLOOKUP(N$1,m_preprocess!$1:$1048576, $D70, FALSE))</f>
        <v/>
      </c>
      <c r="O70" s="39" t="str">
        <f>IF(ISBLANK(HLOOKUP(O$1, m_preprocess!$1:$1048576, $D70, FALSE)), "", HLOOKUP(O$1,m_preprocess!$1:$1048576, $D70, FALSE))</f>
        <v/>
      </c>
      <c r="P70" s="39" t="str">
        <f>IF(ISBLANK(HLOOKUP(P$1, m_preprocess!$1:$1048576, $D70, FALSE)), "", HLOOKUP(P$1,m_preprocess!$1:$1048576, $D70, FALSE))</f>
        <v/>
      </c>
      <c r="Q70" s="39">
        <f>IF(ISBLANK(HLOOKUP(Q$1, m_preprocess!$1:$1048576, $D70, FALSE)), "", HLOOKUP(Q$1,m_preprocess!$1:$1048576, $D70, FALSE))</f>
        <v>107.20671904632891</v>
      </c>
      <c r="R70" s="39">
        <f>IF(ISBLANK(HLOOKUP(R$1, m_preprocess!$1:$1048576, $D70, FALSE)), "", HLOOKUP(R$1,m_preprocess!$1:$1048576, $D70, FALSE))</f>
        <v>5734260822.5928736</v>
      </c>
      <c r="S70" s="39">
        <f>IF(ISBLANK(HLOOKUP(S$1, m_preprocess!$1:$1048576, $D70, FALSE)), "", HLOOKUP(S$1,m_preprocess!$1:$1048576, $D70, FALSE))</f>
        <v>1530342845.5900936</v>
      </c>
      <c r="T70" s="39">
        <f>IF(ISBLANK(HLOOKUP(T$1, m_preprocess!$1:$1048576, $D70, FALSE)), "", HLOOKUP(T$1,m_preprocess!$1:$1048576, $D70, FALSE))</f>
        <v>7777253026.2801409</v>
      </c>
      <c r="U70" s="39">
        <f>IF(ISBLANK(HLOOKUP(U$1, m_preprocess!$1:$1048576, $D70, FALSE)), "", HLOOKUP(U$1,m_preprocess!$1:$1048576, $D70, FALSE))</f>
        <v>1317078115.686806</v>
      </c>
      <c r="V70" s="39">
        <f>IF(ISBLANK(HLOOKUP(V$1, m_preprocess!$1:$1048576, $D70, FALSE)), "", HLOOKUP(V$1,m_preprocess!$1:$1048576, $D70, FALSE))</f>
        <v>4373088392.0346794</v>
      </c>
      <c r="W70" s="39">
        <f>IF(ISBLANK(HLOOKUP(W$1, m_preprocess!$1:$1048576, $D70, FALSE)), "", HLOOKUP(W$1,m_preprocess!$1:$1048576, $D70, FALSE))</f>
        <v>1559675681.3871582</v>
      </c>
      <c r="X70" s="39">
        <f>IF(ISBLANK(HLOOKUP(X$1, m_preprocess!$1:$1048576, $D70, FALSE)), "", HLOOKUP(X$1,m_preprocess!$1:$1048576, $D70, FALSE))</f>
        <v>17695.641501369832</v>
      </c>
      <c r="Y70" s="39">
        <f>IF(ISBLANK(HLOOKUP(Y$1, m_preprocess!$1:$1048576, $D70, FALSE)), "", HLOOKUP(Y$1,m_preprocess!$1:$1048576, $D70, FALSE))</f>
        <v>4327.6073273450484</v>
      </c>
      <c r="Z70" s="39" t="str">
        <f>IF(ISBLANK(HLOOKUP(Z$1, m_preprocess!$1:$1048576, $D70, FALSE)), "", HLOOKUP(Z$1,m_preprocess!$1:$1048576, $D70, FALSE))</f>
        <v/>
      </c>
    </row>
    <row r="71" spans="1:26">
      <c r="A71" s="17">
        <v>36069</v>
      </c>
      <c r="B71">
        <v>1998</v>
      </c>
      <c r="C71">
        <v>10</v>
      </c>
      <c r="D71">
        <v>71</v>
      </c>
      <c r="E71" s="39" t="str">
        <f>IF(ISBLANK(HLOOKUP(E$1, m_preprocess!$1:$1048576, $D71, FALSE)), "", HLOOKUP(E$1,m_preprocess!$1:$1048576, $D71, FALSE))</f>
        <v/>
      </c>
      <c r="F71" s="39" t="str">
        <f>IF(ISBLANK(HLOOKUP(F$1, m_preprocess!$1:$1048576, $D71, FALSE)), "", HLOOKUP(F$1,m_preprocess!$1:$1048576, $D71, FALSE))</f>
        <v/>
      </c>
      <c r="G71" s="39">
        <f>IF(ISBLANK(HLOOKUP(G$1, m_preprocess!$1:$1048576, $D71, FALSE)), "", HLOOKUP(G$1,m_preprocess!$1:$1048576, $D71, FALSE))</f>
        <v>69.268251557984257</v>
      </c>
      <c r="H71" s="39" t="str">
        <f>IF(ISBLANK(HLOOKUP(H$1, m_preprocess!$1:$1048576, $D71, FALSE)), "", HLOOKUP(H$1,m_preprocess!$1:$1048576, $D71, FALSE))</f>
        <v/>
      </c>
      <c r="I71" s="39" t="str">
        <f>IF(ISBLANK(HLOOKUP(I$1, m_preprocess!$1:$1048576, $D71, FALSE)), "", HLOOKUP(I$1,m_preprocess!$1:$1048576, $D71, FALSE))</f>
        <v/>
      </c>
      <c r="J71" s="39" t="str">
        <f>IF(ISBLANK(HLOOKUP(J$1, m_preprocess!$1:$1048576, $D71, FALSE)), "", HLOOKUP(J$1,m_preprocess!$1:$1048576, $D71, FALSE))</f>
        <v/>
      </c>
      <c r="K71" s="39" t="str">
        <f>IF(ISBLANK(HLOOKUP(K$1, m_preprocess!$1:$1048576, $D71, FALSE)), "", HLOOKUP(K$1,m_preprocess!$1:$1048576, $D71, FALSE))</f>
        <v/>
      </c>
      <c r="L71" s="39" t="str">
        <f>IF(ISBLANK(HLOOKUP(L$1, m_preprocess!$1:$1048576, $D71, FALSE)), "", HLOOKUP(L$1,m_preprocess!$1:$1048576, $D71, FALSE))</f>
        <v/>
      </c>
      <c r="M71" s="39" t="str">
        <f>IF(ISBLANK(HLOOKUP(M$1, m_preprocess!$1:$1048576, $D71, FALSE)), "", HLOOKUP(M$1,m_preprocess!$1:$1048576, $D71, FALSE))</f>
        <v/>
      </c>
      <c r="N71" s="39" t="str">
        <f>IF(ISBLANK(HLOOKUP(N$1, m_preprocess!$1:$1048576, $D71, FALSE)), "", HLOOKUP(N$1,m_preprocess!$1:$1048576, $D71, FALSE))</f>
        <v/>
      </c>
      <c r="O71" s="39" t="str">
        <f>IF(ISBLANK(HLOOKUP(O$1, m_preprocess!$1:$1048576, $D71, FALSE)), "", HLOOKUP(O$1,m_preprocess!$1:$1048576, $D71, FALSE))</f>
        <v/>
      </c>
      <c r="P71" s="39" t="str">
        <f>IF(ISBLANK(HLOOKUP(P$1, m_preprocess!$1:$1048576, $D71, FALSE)), "", HLOOKUP(P$1,m_preprocess!$1:$1048576, $D71, FALSE))</f>
        <v/>
      </c>
      <c r="Q71" s="39">
        <f>IF(ISBLANK(HLOOKUP(Q$1, m_preprocess!$1:$1048576, $D71, FALSE)), "", HLOOKUP(Q$1,m_preprocess!$1:$1048576, $D71, FALSE))</f>
        <v>103.32500985674858</v>
      </c>
      <c r="R71" s="39">
        <f>IF(ISBLANK(HLOOKUP(R$1, m_preprocess!$1:$1048576, $D71, FALSE)), "", HLOOKUP(R$1,m_preprocess!$1:$1048576, $D71, FALSE))</f>
        <v>5109251989.3156958</v>
      </c>
      <c r="S71" s="39">
        <f>IF(ISBLANK(HLOOKUP(S$1, m_preprocess!$1:$1048576, $D71, FALSE)), "", HLOOKUP(S$1,m_preprocess!$1:$1048576, $D71, FALSE))</f>
        <v>1213275840.7529891</v>
      </c>
      <c r="T71" s="39">
        <f>IF(ISBLANK(HLOOKUP(T$1, m_preprocess!$1:$1048576, $D71, FALSE)), "", HLOOKUP(T$1,m_preprocess!$1:$1048576, $D71, FALSE))</f>
        <v>7175818740.9646463</v>
      </c>
      <c r="U71" s="39">
        <f>IF(ISBLANK(HLOOKUP(U$1, m_preprocess!$1:$1048576, $D71, FALSE)), "", HLOOKUP(U$1,m_preprocess!$1:$1048576, $D71, FALSE))</f>
        <v>1096017036.404258</v>
      </c>
      <c r="V71" s="39">
        <f>IF(ISBLANK(HLOOKUP(V$1, m_preprocess!$1:$1048576, $D71, FALSE)), "", HLOOKUP(V$1,m_preprocess!$1:$1048576, $D71, FALSE))</f>
        <v>4143880123.5379152</v>
      </c>
      <c r="W71" s="39">
        <f>IF(ISBLANK(HLOOKUP(W$1, m_preprocess!$1:$1048576, $D71, FALSE)), "", HLOOKUP(W$1,m_preprocess!$1:$1048576, $D71, FALSE))</f>
        <v>1481599437.508214</v>
      </c>
      <c r="X71" s="39">
        <f>IF(ISBLANK(HLOOKUP(X$1, m_preprocess!$1:$1048576, $D71, FALSE)), "", HLOOKUP(X$1,m_preprocess!$1:$1048576, $D71, FALSE))</f>
        <v>16688.493530378055</v>
      </c>
      <c r="Y71" s="39">
        <f>IF(ISBLANK(HLOOKUP(Y$1, m_preprocess!$1:$1048576, $D71, FALSE)), "", HLOOKUP(Y$1,m_preprocess!$1:$1048576, $D71, FALSE))</f>
        <v>4328.885103509956</v>
      </c>
      <c r="Z71" s="39" t="str">
        <f>IF(ISBLANK(HLOOKUP(Z$1, m_preprocess!$1:$1048576, $D71, FALSE)), "", HLOOKUP(Z$1,m_preprocess!$1:$1048576, $D71, FALSE))</f>
        <v/>
      </c>
    </row>
    <row r="72" spans="1:26">
      <c r="A72" s="17">
        <v>36100</v>
      </c>
      <c r="B72">
        <v>1998</v>
      </c>
      <c r="C72">
        <v>11</v>
      </c>
      <c r="D72">
        <v>72</v>
      </c>
      <c r="E72" s="39" t="str">
        <f>IF(ISBLANK(HLOOKUP(E$1, m_preprocess!$1:$1048576, $D72, FALSE)), "", HLOOKUP(E$1,m_preprocess!$1:$1048576, $D72, FALSE))</f>
        <v/>
      </c>
      <c r="F72" s="39" t="str">
        <f>IF(ISBLANK(HLOOKUP(F$1, m_preprocess!$1:$1048576, $D72, FALSE)), "", HLOOKUP(F$1,m_preprocess!$1:$1048576, $D72, FALSE))</f>
        <v/>
      </c>
      <c r="G72" s="39">
        <f>IF(ISBLANK(HLOOKUP(G$1, m_preprocess!$1:$1048576, $D72, FALSE)), "", HLOOKUP(G$1,m_preprocess!$1:$1048576, $D72, FALSE))</f>
        <v>69.025057221489249</v>
      </c>
      <c r="H72" s="39" t="str">
        <f>IF(ISBLANK(HLOOKUP(H$1, m_preprocess!$1:$1048576, $D72, FALSE)), "", HLOOKUP(H$1,m_preprocess!$1:$1048576, $D72, FALSE))</f>
        <v/>
      </c>
      <c r="I72" s="39" t="str">
        <f>IF(ISBLANK(HLOOKUP(I$1, m_preprocess!$1:$1048576, $D72, FALSE)), "", HLOOKUP(I$1,m_preprocess!$1:$1048576, $D72, FALSE))</f>
        <v/>
      </c>
      <c r="J72" s="39" t="str">
        <f>IF(ISBLANK(HLOOKUP(J$1, m_preprocess!$1:$1048576, $D72, FALSE)), "", HLOOKUP(J$1,m_preprocess!$1:$1048576, $D72, FALSE))</f>
        <v/>
      </c>
      <c r="K72" s="39" t="str">
        <f>IF(ISBLANK(HLOOKUP(K$1, m_preprocess!$1:$1048576, $D72, FALSE)), "", HLOOKUP(K$1,m_preprocess!$1:$1048576, $D72, FALSE))</f>
        <v/>
      </c>
      <c r="L72" s="39" t="str">
        <f>IF(ISBLANK(HLOOKUP(L$1, m_preprocess!$1:$1048576, $D72, FALSE)), "", HLOOKUP(L$1,m_preprocess!$1:$1048576, $D72, FALSE))</f>
        <v/>
      </c>
      <c r="M72" s="39" t="str">
        <f>IF(ISBLANK(HLOOKUP(M$1, m_preprocess!$1:$1048576, $D72, FALSE)), "", HLOOKUP(M$1,m_preprocess!$1:$1048576, $D72, FALSE))</f>
        <v/>
      </c>
      <c r="N72" s="39" t="str">
        <f>IF(ISBLANK(HLOOKUP(N$1, m_preprocess!$1:$1048576, $D72, FALSE)), "", HLOOKUP(N$1,m_preprocess!$1:$1048576, $D72, FALSE))</f>
        <v/>
      </c>
      <c r="O72" s="39" t="str">
        <f>IF(ISBLANK(HLOOKUP(O$1, m_preprocess!$1:$1048576, $D72, FALSE)), "", HLOOKUP(O$1,m_preprocess!$1:$1048576, $D72, FALSE))</f>
        <v/>
      </c>
      <c r="P72" s="39" t="str">
        <f>IF(ISBLANK(HLOOKUP(P$1, m_preprocess!$1:$1048576, $D72, FALSE)), "", HLOOKUP(P$1,m_preprocess!$1:$1048576, $D72, FALSE))</f>
        <v/>
      </c>
      <c r="Q72" s="39">
        <f>IF(ISBLANK(HLOOKUP(Q$1, m_preprocess!$1:$1048576, $D72, FALSE)), "", HLOOKUP(Q$1,m_preprocess!$1:$1048576, $D72, FALSE))</f>
        <v>102.73936864075138</v>
      </c>
      <c r="R72" s="39">
        <f>IF(ISBLANK(HLOOKUP(R$1, m_preprocess!$1:$1048576, $D72, FALSE)), "", HLOOKUP(R$1,m_preprocess!$1:$1048576, $D72, FALSE))</f>
        <v>4702265820.2133064</v>
      </c>
      <c r="S72" s="39">
        <f>IF(ISBLANK(HLOOKUP(S$1, m_preprocess!$1:$1048576, $D72, FALSE)), "", HLOOKUP(S$1,m_preprocess!$1:$1048576, $D72, FALSE))</f>
        <v>1007436452.5139663</v>
      </c>
      <c r="T72" s="39">
        <f>IF(ISBLANK(HLOOKUP(T$1, m_preprocess!$1:$1048576, $D72, FALSE)), "", HLOOKUP(T$1,m_preprocess!$1:$1048576, $D72, FALSE))</f>
        <v>6177968241.5862255</v>
      </c>
      <c r="U72" s="39">
        <f>IF(ISBLANK(HLOOKUP(U$1, m_preprocess!$1:$1048576, $D72, FALSE)), "", HLOOKUP(U$1,m_preprocess!$1:$1048576, $D72, FALSE))</f>
        <v>1037784549.9608662</v>
      </c>
      <c r="V72" s="39">
        <f>IF(ISBLANK(HLOOKUP(V$1, m_preprocess!$1:$1048576, $D72, FALSE)), "", HLOOKUP(V$1,m_preprocess!$1:$1048576, $D72, FALSE))</f>
        <v>3395373786.8510303</v>
      </c>
      <c r="W72" s="39">
        <f>IF(ISBLANK(HLOOKUP(W$1, m_preprocess!$1:$1048576, $D72, FALSE)), "", HLOOKUP(W$1,m_preprocess!$1:$1048576, $D72, FALSE))</f>
        <v>1412316977.5632665</v>
      </c>
      <c r="X72" s="39">
        <f>IF(ISBLANK(HLOOKUP(X$1, m_preprocess!$1:$1048576, $D72, FALSE)), "", HLOOKUP(X$1,m_preprocess!$1:$1048576, $D72, FALSE))</f>
        <v>15560.681827482207</v>
      </c>
      <c r="Y72" s="39">
        <f>IF(ISBLANK(HLOOKUP(Y$1, m_preprocess!$1:$1048576, $D72, FALSE)), "", HLOOKUP(Y$1,m_preprocess!$1:$1048576, $D72, FALSE))</f>
        <v>4485.47120503516</v>
      </c>
      <c r="Z72" s="39" t="str">
        <f>IF(ISBLANK(HLOOKUP(Z$1, m_preprocess!$1:$1048576, $D72, FALSE)), "", HLOOKUP(Z$1,m_preprocess!$1:$1048576, $D72, FALSE))</f>
        <v/>
      </c>
    </row>
    <row r="73" spans="1:26">
      <c r="A73" s="17">
        <v>36130</v>
      </c>
      <c r="B73">
        <v>1998</v>
      </c>
      <c r="C73">
        <v>12</v>
      </c>
      <c r="D73">
        <v>73</v>
      </c>
      <c r="E73" s="39" t="str">
        <f>IF(ISBLANK(HLOOKUP(E$1, m_preprocess!$1:$1048576, $D73, FALSE)), "", HLOOKUP(E$1,m_preprocess!$1:$1048576, $D73, FALSE))</f>
        <v/>
      </c>
      <c r="F73" s="39" t="str">
        <f>IF(ISBLANK(HLOOKUP(F$1, m_preprocess!$1:$1048576, $D73, FALSE)), "", HLOOKUP(F$1,m_preprocess!$1:$1048576, $D73, FALSE))</f>
        <v/>
      </c>
      <c r="G73" s="39">
        <f>IF(ISBLANK(HLOOKUP(G$1, m_preprocess!$1:$1048576, $D73, FALSE)), "", HLOOKUP(G$1,m_preprocess!$1:$1048576, $D73, FALSE))</f>
        <v>69.754222813790662</v>
      </c>
      <c r="H73" s="39" t="str">
        <f>IF(ISBLANK(HLOOKUP(H$1, m_preprocess!$1:$1048576, $D73, FALSE)), "", HLOOKUP(H$1,m_preprocess!$1:$1048576, $D73, FALSE))</f>
        <v/>
      </c>
      <c r="I73" s="39" t="str">
        <f>IF(ISBLANK(HLOOKUP(I$1, m_preprocess!$1:$1048576, $D73, FALSE)), "", HLOOKUP(I$1,m_preprocess!$1:$1048576, $D73, FALSE))</f>
        <v/>
      </c>
      <c r="J73" s="39" t="str">
        <f>IF(ISBLANK(HLOOKUP(J$1, m_preprocess!$1:$1048576, $D73, FALSE)), "", HLOOKUP(J$1,m_preprocess!$1:$1048576, $D73, FALSE))</f>
        <v/>
      </c>
      <c r="K73" s="39" t="str">
        <f>IF(ISBLANK(HLOOKUP(K$1, m_preprocess!$1:$1048576, $D73, FALSE)), "", HLOOKUP(K$1,m_preprocess!$1:$1048576, $D73, FALSE))</f>
        <v/>
      </c>
      <c r="L73" s="39" t="str">
        <f>IF(ISBLANK(HLOOKUP(L$1, m_preprocess!$1:$1048576, $D73, FALSE)), "", HLOOKUP(L$1,m_preprocess!$1:$1048576, $D73, FALSE))</f>
        <v/>
      </c>
      <c r="M73" s="39" t="str">
        <f>IF(ISBLANK(HLOOKUP(M$1, m_preprocess!$1:$1048576, $D73, FALSE)), "", HLOOKUP(M$1,m_preprocess!$1:$1048576, $D73, FALSE))</f>
        <v/>
      </c>
      <c r="N73" s="39" t="str">
        <f>IF(ISBLANK(HLOOKUP(N$1, m_preprocess!$1:$1048576, $D73, FALSE)), "", HLOOKUP(N$1,m_preprocess!$1:$1048576, $D73, FALSE))</f>
        <v/>
      </c>
      <c r="O73" s="39" t="str">
        <f>IF(ISBLANK(HLOOKUP(O$1, m_preprocess!$1:$1048576, $D73, FALSE)), "", HLOOKUP(O$1,m_preprocess!$1:$1048576, $D73, FALSE))</f>
        <v/>
      </c>
      <c r="P73" s="39" t="str">
        <f>IF(ISBLANK(HLOOKUP(P$1, m_preprocess!$1:$1048576, $D73, FALSE)), "", HLOOKUP(P$1,m_preprocess!$1:$1048576, $D73, FALSE))</f>
        <v/>
      </c>
      <c r="Q73" s="39">
        <f>IF(ISBLANK(HLOOKUP(Q$1, m_preprocess!$1:$1048576, $D73, FALSE)), "", HLOOKUP(Q$1,m_preprocess!$1:$1048576, $D73, FALSE))</f>
        <v>102.58307372793354</v>
      </c>
      <c r="R73" s="39">
        <f>IF(ISBLANK(HLOOKUP(R$1, m_preprocess!$1:$1048576, $D73, FALSE)), "", HLOOKUP(R$1,m_preprocess!$1:$1048576, $D73, FALSE))</f>
        <v>4990493350.6263447</v>
      </c>
      <c r="S73" s="39">
        <f>IF(ISBLANK(HLOOKUP(S$1, m_preprocess!$1:$1048576, $D73, FALSE)), "", HLOOKUP(S$1,m_preprocess!$1:$1048576, $D73, FALSE))</f>
        <v>1064078542.3256991</v>
      </c>
      <c r="T73" s="39">
        <f>IF(ISBLANK(HLOOKUP(T$1, m_preprocess!$1:$1048576, $D73, FALSE)), "", HLOOKUP(T$1,m_preprocess!$1:$1048576, $D73, FALSE))</f>
        <v>5782349646.936656</v>
      </c>
      <c r="U73" s="39">
        <f>IF(ISBLANK(HLOOKUP(U$1, m_preprocess!$1:$1048576, $D73, FALSE)), "", HLOOKUP(U$1,m_preprocess!$1:$1048576, $D73, FALSE))</f>
        <v>1074156847.0924194</v>
      </c>
      <c r="V73" s="39">
        <f>IF(ISBLANK(HLOOKUP(V$1, m_preprocess!$1:$1048576, $D73, FALSE)), "", HLOOKUP(V$1,m_preprocess!$1:$1048576, $D73, FALSE))</f>
        <v>3130490203.7902384</v>
      </c>
      <c r="W73" s="39">
        <f>IF(ISBLANK(HLOOKUP(W$1, m_preprocess!$1:$1048576, $D73, FALSE)), "", HLOOKUP(W$1,m_preprocess!$1:$1048576, $D73, FALSE))</f>
        <v>1316084710.5399792</v>
      </c>
      <c r="X73" s="39">
        <f>IF(ISBLANK(HLOOKUP(X$1, m_preprocess!$1:$1048576, $D73, FALSE)), "", HLOOKUP(X$1,m_preprocess!$1:$1048576, $D73, FALSE))</f>
        <v>20362.304940964335</v>
      </c>
      <c r="Y73" s="39">
        <f>IF(ISBLANK(HLOOKUP(Y$1, m_preprocess!$1:$1048576, $D73, FALSE)), "", HLOOKUP(Y$1,m_preprocess!$1:$1048576, $D73, FALSE))</f>
        <v>4451.7308692254483</v>
      </c>
      <c r="Z73" s="39" t="str">
        <f>IF(ISBLANK(HLOOKUP(Z$1, m_preprocess!$1:$1048576, $D73, FALSE)), "", HLOOKUP(Z$1,m_preprocess!$1:$1048576, $D73, FALSE))</f>
        <v/>
      </c>
    </row>
    <row r="74" spans="1:26">
      <c r="A74" s="17">
        <v>36161</v>
      </c>
      <c r="B74">
        <v>1999</v>
      </c>
      <c r="C74">
        <v>1</v>
      </c>
      <c r="D74">
        <v>74</v>
      </c>
      <c r="E74" s="39" t="str">
        <f>IF(ISBLANK(HLOOKUP(E$1, m_preprocess!$1:$1048576, $D74, FALSE)), "", HLOOKUP(E$1,m_preprocess!$1:$1048576, $D74, FALSE))</f>
        <v/>
      </c>
      <c r="F74" s="39">
        <f>IF(ISBLANK(HLOOKUP(F$1, m_preprocess!$1:$1048576, $D74, FALSE)), "", HLOOKUP(F$1,m_preprocess!$1:$1048576, $D74, FALSE))</f>
        <v>78.16</v>
      </c>
      <c r="G74" s="39">
        <f>IF(ISBLANK(HLOOKUP(G$1, m_preprocess!$1:$1048576, $D74, FALSE)), "", HLOOKUP(G$1,m_preprocess!$1:$1048576, $D74, FALSE))</f>
        <v>85.861456967995039</v>
      </c>
      <c r="H74" s="39" t="str">
        <f>IF(ISBLANK(HLOOKUP(H$1, m_preprocess!$1:$1048576, $D74, FALSE)), "", HLOOKUP(H$1,m_preprocess!$1:$1048576, $D74, FALSE))</f>
        <v/>
      </c>
      <c r="I74" s="39" t="str">
        <f>IF(ISBLANK(HLOOKUP(I$1, m_preprocess!$1:$1048576, $D74, FALSE)), "", HLOOKUP(I$1,m_preprocess!$1:$1048576, $D74, FALSE))</f>
        <v/>
      </c>
      <c r="J74" s="39" t="str">
        <f>IF(ISBLANK(HLOOKUP(J$1, m_preprocess!$1:$1048576, $D74, FALSE)), "", HLOOKUP(J$1,m_preprocess!$1:$1048576, $D74, FALSE))</f>
        <v/>
      </c>
      <c r="K74" s="39" t="str">
        <f>IF(ISBLANK(HLOOKUP(K$1, m_preprocess!$1:$1048576, $D74, FALSE)), "", HLOOKUP(K$1,m_preprocess!$1:$1048576, $D74, FALSE))</f>
        <v/>
      </c>
      <c r="L74" s="39" t="str">
        <f>IF(ISBLANK(HLOOKUP(L$1, m_preprocess!$1:$1048576, $D74, FALSE)), "", HLOOKUP(L$1,m_preprocess!$1:$1048576, $D74, FALSE))</f>
        <v/>
      </c>
      <c r="M74" s="39" t="str">
        <f>IF(ISBLANK(HLOOKUP(M$1, m_preprocess!$1:$1048576, $D74, FALSE)), "", HLOOKUP(M$1,m_preprocess!$1:$1048576, $D74, FALSE))</f>
        <v/>
      </c>
      <c r="N74" s="39" t="str">
        <f>IF(ISBLANK(HLOOKUP(N$1, m_preprocess!$1:$1048576, $D74, FALSE)), "", HLOOKUP(N$1,m_preprocess!$1:$1048576, $D74, FALSE))</f>
        <v/>
      </c>
      <c r="O74" s="39" t="str">
        <f>IF(ISBLANK(HLOOKUP(O$1, m_preprocess!$1:$1048576, $D74, FALSE)), "", HLOOKUP(O$1,m_preprocess!$1:$1048576, $D74, FALSE))</f>
        <v/>
      </c>
      <c r="P74" s="39" t="str">
        <f>IF(ISBLANK(HLOOKUP(P$1, m_preprocess!$1:$1048576, $D74, FALSE)), "", HLOOKUP(P$1,m_preprocess!$1:$1048576, $D74, FALSE))</f>
        <v/>
      </c>
      <c r="Q74" s="39">
        <f>IF(ISBLANK(HLOOKUP(Q$1, m_preprocess!$1:$1048576, $D74, FALSE)), "", HLOOKUP(Q$1,m_preprocess!$1:$1048576, $D74, FALSE))</f>
        <v>100.19508388607102</v>
      </c>
      <c r="R74" s="39">
        <f>IF(ISBLANK(HLOOKUP(R$1, m_preprocess!$1:$1048576, $D74, FALSE)), "", HLOOKUP(R$1,m_preprocess!$1:$1048576, $D74, FALSE))</f>
        <v>3828082523.3644857</v>
      </c>
      <c r="S74" s="39">
        <f>IF(ISBLANK(HLOOKUP(S$1, m_preprocess!$1:$1048576, $D74, FALSE)), "", HLOOKUP(S$1,m_preprocess!$1:$1048576, $D74, FALSE))</f>
        <v>865597599.94807875</v>
      </c>
      <c r="T74" s="39">
        <f>IF(ISBLANK(HLOOKUP(T$1, m_preprocess!$1:$1048576, $D74, FALSE)), "", HLOOKUP(T$1,m_preprocess!$1:$1048576, $D74, FALSE))</f>
        <v>4769557796.8526468</v>
      </c>
      <c r="U74" s="39">
        <f>IF(ISBLANK(HLOOKUP(U$1, m_preprocess!$1:$1048576, $D74, FALSE)), "", HLOOKUP(U$1,m_preprocess!$1:$1048576, $D74, FALSE))</f>
        <v>745694671.60879183</v>
      </c>
      <c r="V74" s="39">
        <f>IF(ISBLANK(HLOOKUP(V$1, m_preprocess!$1:$1048576, $D74, FALSE)), "", HLOOKUP(V$1,m_preprocess!$1:$1048576, $D74, FALSE))</f>
        <v>2786439008.9738588</v>
      </c>
      <c r="W74" s="39">
        <f>IF(ISBLANK(HLOOKUP(W$1, m_preprocess!$1:$1048576, $D74, FALSE)), "", HLOOKUP(W$1,m_preprocess!$1:$1048576, $D74, FALSE))</f>
        <v>945874016.12693465</v>
      </c>
      <c r="X74" s="39">
        <f>IF(ISBLANK(HLOOKUP(X$1, m_preprocess!$1:$1048576, $D74, FALSE)), "", HLOOKUP(X$1,m_preprocess!$1:$1048576, $D74, FALSE))</f>
        <v>18064.177882511678</v>
      </c>
      <c r="Y74" s="39">
        <f>IF(ISBLANK(HLOOKUP(Y$1, m_preprocess!$1:$1048576, $D74, FALSE)), "", HLOOKUP(Y$1,m_preprocess!$1:$1048576, $D74, FALSE))</f>
        <v>4556.9141982592564</v>
      </c>
      <c r="Z74" s="39" t="str">
        <f>IF(ISBLANK(HLOOKUP(Z$1, m_preprocess!$1:$1048576, $D74, FALSE)), "", HLOOKUP(Z$1,m_preprocess!$1:$1048576, $D74, FALSE))</f>
        <v/>
      </c>
    </row>
    <row r="75" spans="1:26">
      <c r="A75" s="17">
        <v>36192</v>
      </c>
      <c r="B75">
        <v>1999</v>
      </c>
      <c r="C75">
        <v>2</v>
      </c>
      <c r="D75">
        <v>75</v>
      </c>
      <c r="E75" s="39" t="str">
        <f>IF(ISBLANK(HLOOKUP(E$1, m_preprocess!$1:$1048576, $D75, FALSE)), "", HLOOKUP(E$1,m_preprocess!$1:$1048576, $D75, FALSE))</f>
        <v/>
      </c>
      <c r="F75" s="39">
        <f>IF(ISBLANK(HLOOKUP(F$1, m_preprocess!$1:$1048576, $D75, FALSE)), "", HLOOKUP(F$1,m_preprocess!$1:$1048576, $D75, FALSE))</f>
        <v>90.3</v>
      </c>
      <c r="G75" s="39">
        <f>IF(ISBLANK(HLOOKUP(G$1, m_preprocess!$1:$1048576, $D75, FALSE)), "", HLOOKUP(G$1,m_preprocess!$1:$1048576, $D75, FALSE))</f>
        <v>106.77706293113643</v>
      </c>
      <c r="H75" s="39" t="str">
        <f>IF(ISBLANK(HLOOKUP(H$1, m_preprocess!$1:$1048576, $D75, FALSE)), "", HLOOKUP(H$1,m_preprocess!$1:$1048576, $D75, FALSE))</f>
        <v/>
      </c>
      <c r="I75" s="39" t="str">
        <f>IF(ISBLANK(HLOOKUP(I$1, m_preprocess!$1:$1048576, $D75, FALSE)), "", HLOOKUP(I$1,m_preprocess!$1:$1048576, $D75, FALSE))</f>
        <v/>
      </c>
      <c r="J75" s="39" t="str">
        <f>IF(ISBLANK(HLOOKUP(J$1, m_preprocess!$1:$1048576, $D75, FALSE)), "", HLOOKUP(J$1,m_preprocess!$1:$1048576, $D75, FALSE))</f>
        <v/>
      </c>
      <c r="K75" s="39" t="str">
        <f>IF(ISBLANK(HLOOKUP(K$1, m_preprocess!$1:$1048576, $D75, FALSE)), "", HLOOKUP(K$1,m_preprocess!$1:$1048576, $D75, FALSE))</f>
        <v/>
      </c>
      <c r="L75" s="39" t="str">
        <f>IF(ISBLANK(HLOOKUP(L$1, m_preprocess!$1:$1048576, $D75, FALSE)), "", HLOOKUP(L$1,m_preprocess!$1:$1048576, $D75, FALSE))</f>
        <v/>
      </c>
      <c r="M75" s="39" t="str">
        <f>IF(ISBLANK(HLOOKUP(M$1, m_preprocess!$1:$1048576, $D75, FALSE)), "", HLOOKUP(M$1,m_preprocess!$1:$1048576, $D75, FALSE))</f>
        <v/>
      </c>
      <c r="N75" s="39" t="str">
        <f>IF(ISBLANK(HLOOKUP(N$1, m_preprocess!$1:$1048576, $D75, FALSE)), "", HLOOKUP(N$1,m_preprocess!$1:$1048576, $D75, FALSE))</f>
        <v/>
      </c>
      <c r="O75" s="39" t="str">
        <f>IF(ISBLANK(HLOOKUP(O$1, m_preprocess!$1:$1048576, $D75, FALSE)), "", HLOOKUP(O$1,m_preprocess!$1:$1048576, $D75, FALSE))</f>
        <v/>
      </c>
      <c r="P75" s="39" t="str">
        <f>IF(ISBLANK(HLOOKUP(P$1, m_preprocess!$1:$1048576, $D75, FALSE)), "", HLOOKUP(P$1,m_preprocess!$1:$1048576, $D75, FALSE))</f>
        <v/>
      </c>
      <c r="Q75" s="39">
        <f>IF(ISBLANK(HLOOKUP(Q$1, m_preprocess!$1:$1048576, $D75, FALSE)), "", HLOOKUP(Q$1,m_preprocess!$1:$1048576, $D75, FALSE))</f>
        <v>95.070957932083118</v>
      </c>
      <c r="R75" s="39">
        <f>IF(ISBLANK(HLOOKUP(R$1, m_preprocess!$1:$1048576, $D75, FALSE)), "", HLOOKUP(R$1,m_preprocess!$1:$1048576, $D75, FALSE))</f>
        <v>4354081051.5793686</v>
      </c>
      <c r="S75" s="39">
        <f>IF(ISBLANK(HLOOKUP(S$1, m_preprocess!$1:$1048576, $D75, FALSE)), "", HLOOKUP(S$1,m_preprocess!$1:$1048576, $D75, FALSE))</f>
        <v>988009155.00466466</v>
      </c>
      <c r="T75" s="39">
        <f>IF(ISBLANK(HLOOKUP(T$1, m_preprocess!$1:$1048576, $D75, FALSE)), "", HLOOKUP(T$1,m_preprocess!$1:$1048576, $D75, FALSE))</f>
        <v>4012196092.2453113</v>
      </c>
      <c r="U75" s="39">
        <f>IF(ISBLANK(HLOOKUP(U$1, m_preprocess!$1:$1048576, $D75, FALSE)), "", HLOOKUP(U$1,m_preprocess!$1:$1048576, $D75, FALSE))</f>
        <v>481469474.151039</v>
      </c>
      <c r="V75" s="39">
        <f>IF(ISBLANK(HLOOKUP(V$1, m_preprocess!$1:$1048576, $D75, FALSE)), "", HLOOKUP(V$1,m_preprocess!$1:$1048576, $D75, FALSE))</f>
        <v>2403595608.2108464</v>
      </c>
      <c r="W75" s="39">
        <f>IF(ISBLANK(HLOOKUP(W$1, m_preprocess!$1:$1048576, $D75, FALSE)), "", HLOOKUP(W$1,m_preprocess!$1:$1048576, $D75, FALSE))</f>
        <v>928835817.28332496</v>
      </c>
      <c r="X75" s="39">
        <f>IF(ISBLANK(HLOOKUP(X$1, m_preprocess!$1:$1048576, $D75, FALSE)), "", HLOOKUP(X$1,m_preprocess!$1:$1048576, $D75, FALSE))</f>
        <v>21357.107601451578</v>
      </c>
      <c r="Y75" s="39">
        <f>IF(ISBLANK(HLOOKUP(Y$1, m_preprocess!$1:$1048576, $D75, FALSE)), "", HLOOKUP(Y$1,m_preprocess!$1:$1048576, $D75, FALSE))</f>
        <v>4554.3660316691748</v>
      </c>
      <c r="Z75" s="39" t="str">
        <f>IF(ISBLANK(HLOOKUP(Z$1, m_preprocess!$1:$1048576, $D75, FALSE)), "", HLOOKUP(Z$1,m_preprocess!$1:$1048576, $D75, FALSE))</f>
        <v/>
      </c>
    </row>
    <row r="76" spans="1:26">
      <c r="A76" s="17">
        <v>36220</v>
      </c>
      <c r="B76">
        <v>1999</v>
      </c>
      <c r="C76">
        <v>3</v>
      </c>
      <c r="D76">
        <v>76</v>
      </c>
      <c r="E76" s="39" t="str">
        <f>IF(ISBLANK(HLOOKUP(E$1, m_preprocess!$1:$1048576, $D76, FALSE)), "", HLOOKUP(E$1,m_preprocess!$1:$1048576, $D76, FALSE))</f>
        <v/>
      </c>
      <c r="F76" s="39">
        <f>IF(ISBLANK(HLOOKUP(F$1, m_preprocess!$1:$1048576, $D76, FALSE)), "", HLOOKUP(F$1,m_preprocess!$1:$1048576, $D76, FALSE))</f>
        <v>137.08000000000001</v>
      </c>
      <c r="G76" s="39">
        <f>IF(ISBLANK(HLOOKUP(G$1, m_preprocess!$1:$1048576, $D76, FALSE)), "", HLOOKUP(G$1,m_preprocess!$1:$1048576, $D76, FALSE))</f>
        <v>103.56136935603844</v>
      </c>
      <c r="H76" s="39" t="str">
        <f>IF(ISBLANK(HLOOKUP(H$1, m_preprocess!$1:$1048576, $D76, FALSE)), "", HLOOKUP(H$1,m_preprocess!$1:$1048576, $D76, FALSE))</f>
        <v/>
      </c>
      <c r="I76" s="39" t="str">
        <f>IF(ISBLANK(HLOOKUP(I$1, m_preprocess!$1:$1048576, $D76, FALSE)), "", HLOOKUP(I$1,m_preprocess!$1:$1048576, $D76, FALSE))</f>
        <v/>
      </c>
      <c r="J76" s="39" t="str">
        <f>IF(ISBLANK(HLOOKUP(J$1, m_preprocess!$1:$1048576, $D76, FALSE)), "", HLOOKUP(J$1,m_preprocess!$1:$1048576, $D76, FALSE))</f>
        <v/>
      </c>
      <c r="K76" s="39" t="str">
        <f>IF(ISBLANK(HLOOKUP(K$1, m_preprocess!$1:$1048576, $D76, FALSE)), "", HLOOKUP(K$1,m_preprocess!$1:$1048576, $D76, FALSE))</f>
        <v/>
      </c>
      <c r="L76" s="39" t="str">
        <f>IF(ISBLANK(HLOOKUP(L$1, m_preprocess!$1:$1048576, $D76, FALSE)), "", HLOOKUP(L$1,m_preprocess!$1:$1048576, $D76, FALSE))</f>
        <v/>
      </c>
      <c r="M76" s="39" t="str">
        <f>IF(ISBLANK(HLOOKUP(M$1, m_preprocess!$1:$1048576, $D76, FALSE)), "", HLOOKUP(M$1,m_preprocess!$1:$1048576, $D76, FALSE))</f>
        <v/>
      </c>
      <c r="N76" s="39" t="str">
        <f>IF(ISBLANK(HLOOKUP(N$1, m_preprocess!$1:$1048576, $D76, FALSE)), "", HLOOKUP(N$1,m_preprocess!$1:$1048576, $D76, FALSE))</f>
        <v/>
      </c>
      <c r="O76" s="39">
        <f>IF(ISBLANK(HLOOKUP(O$1, m_preprocess!$1:$1048576, $D76, FALSE)), "", HLOOKUP(O$1,m_preprocess!$1:$1048576, $D76, FALSE))</f>
        <v>75.72</v>
      </c>
      <c r="P76" s="39" t="str">
        <f>IF(ISBLANK(HLOOKUP(P$1, m_preprocess!$1:$1048576, $D76, FALSE)), "", HLOOKUP(P$1,m_preprocess!$1:$1048576, $D76, FALSE))</f>
        <v/>
      </c>
      <c r="Q76" s="39">
        <f>IF(ISBLANK(HLOOKUP(Q$1, m_preprocess!$1:$1048576, $D76, FALSE)), "", HLOOKUP(Q$1,m_preprocess!$1:$1048576, $D76, FALSE))</f>
        <v>95.459897945832765</v>
      </c>
      <c r="R76" s="39">
        <f>IF(ISBLANK(HLOOKUP(R$1, m_preprocess!$1:$1048576, $D76, FALSE)), "", HLOOKUP(R$1,m_preprocess!$1:$1048576, $D76, FALSE))</f>
        <v>5248647177.9057016</v>
      </c>
      <c r="S76" s="39">
        <f>IF(ISBLANK(HLOOKUP(S$1, m_preprocess!$1:$1048576, $D76, FALSE)), "", HLOOKUP(S$1,m_preprocess!$1:$1048576, $D76, FALSE))</f>
        <v>1179861636.5131578</v>
      </c>
      <c r="T76" s="39">
        <f>IF(ISBLANK(HLOOKUP(T$1, m_preprocess!$1:$1048576, $D76, FALSE)), "", HLOOKUP(T$1,m_preprocess!$1:$1048576, $D76, FALSE))</f>
        <v>5308172513.410964</v>
      </c>
      <c r="U76" s="39">
        <f>IF(ISBLANK(HLOOKUP(U$1, m_preprocess!$1:$1048576, $D76, FALSE)), "", HLOOKUP(U$1,m_preprocess!$1:$1048576, $D76, FALSE))</f>
        <v>738494370.01177537</v>
      </c>
      <c r="V76" s="39">
        <f>IF(ISBLANK(HLOOKUP(V$1, m_preprocess!$1:$1048576, $D76, FALSE)), "", HLOOKUP(V$1,m_preprocess!$1:$1048576, $D76, FALSE))</f>
        <v>3123875806.6204367</v>
      </c>
      <c r="W76" s="39">
        <f>IF(ISBLANK(HLOOKUP(W$1, m_preprocess!$1:$1048576, $D76, FALSE)), "", HLOOKUP(W$1,m_preprocess!$1:$1048576, $D76, FALSE))</f>
        <v>961470506.34567571</v>
      </c>
      <c r="X76" s="39">
        <f>IF(ISBLANK(HLOOKUP(X$1, m_preprocess!$1:$1048576, $D76, FALSE)), "", HLOOKUP(X$1,m_preprocess!$1:$1048576, $D76, FALSE))</f>
        <v>22563.022567374417</v>
      </c>
      <c r="Y76" s="39">
        <f>IF(ISBLANK(HLOOKUP(Y$1, m_preprocess!$1:$1048576, $D76, FALSE)), "", HLOOKUP(Y$1,m_preprocess!$1:$1048576, $D76, FALSE))</f>
        <v>4378.3925567651304</v>
      </c>
      <c r="Z76" s="39" t="str">
        <f>IF(ISBLANK(HLOOKUP(Z$1, m_preprocess!$1:$1048576, $D76, FALSE)), "", HLOOKUP(Z$1,m_preprocess!$1:$1048576, $D76, FALSE))</f>
        <v/>
      </c>
    </row>
    <row r="77" spans="1:26">
      <c r="A77" s="17">
        <v>36251</v>
      </c>
      <c r="B77">
        <v>1999</v>
      </c>
      <c r="C77">
        <v>4</v>
      </c>
      <c r="D77">
        <v>77</v>
      </c>
      <c r="E77" s="39" t="str">
        <f>IF(ISBLANK(HLOOKUP(E$1, m_preprocess!$1:$1048576, $D77, FALSE)), "", HLOOKUP(E$1,m_preprocess!$1:$1048576, $D77, FALSE))</f>
        <v/>
      </c>
      <c r="F77" s="39">
        <f>IF(ISBLANK(HLOOKUP(F$1, m_preprocess!$1:$1048576, $D77, FALSE)), "", HLOOKUP(F$1,m_preprocess!$1:$1048576, $D77, FALSE))</f>
        <v>91.13</v>
      </c>
      <c r="G77" s="39">
        <f>IF(ISBLANK(HLOOKUP(G$1, m_preprocess!$1:$1048576, $D77, FALSE)), "", HLOOKUP(G$1,m_preprocess!$1:$1048576, $D77, FALSE))</f>
        <v>91.930721167253623</v>
      </c>
      <c r="H77" s="39" t="str">
        <f>IF(ISBLANK(HLOOKUP(H$1, m_preprocess!$1:$1048576, $D77, FALSE)), "", HLOOKUP(H$1,m_preprocess!$1:$1048576, $D77, FALSE))</f>
        <v/>
      </c>
      <c r="I77" s="39" t="str">
        <f>IF(ISBLANK(HLOOKUP(I$1, m_preprocess!$1:$1048576, $D77, FALSE)), "", HLOOKUP(I$1,m_preprocess!$1:$1048576, $D77, FALSE))</f>
        <v/>
      </c>
      <c r="J77" s="39" t="str">
        <f>IF(ISBLANK(HLOOKUP(J$1, m_preprocess!$1:$1048576, $D77, FALSE)), "", HLOOKUP(J$1,m_preprocess!$1:$1048576, $D77, FALSE))</f>
        <v/>
      </c>
      <c r="K77" s="39" t="str">
        <f>IF(ISBLANK(HLOOKUP(K$1, m_preprocess!$1:$1048576, $D77, FALSE)), "", HLOOKUP(K$1,m_preprocess!$1:$1048576, $D77, FALSE))</f>
        <v/>
      </c>
      <c r="L77" s="39" t="str">
        <f>IF(ISBLANK(HLOOKUP(L$1, m_preprocess!$1:$1048576, $D77, FALSE)), "", HLOOKUP(L$1,m_preprocess!$1:$1048576, $D77, FALSE))</f>
        <v/>
      </c>
      <c r="M77" s="39" t="str">
        <f>IF(ISBLANK(HLOOKUP(M$1, m_preprocess!$1:$1048576, $D77, FALSE)), "", HLOOKUP(M$1,m_preprocess!$1:$1048576, $D77, FALSE))</f>
        <v/>
      </c>
      <c r="N77" s="39" t="str">
        <f>IF(ISBLANK(HLOOKUP(N$1, m_preprocess!$1:$1048576, $D77, FALSE)), "", HLOOKUP(N$1,m_preprocess!$1:$1048576, $D77, FALSE))</f>
        <v/>
      </c>
      <c r="O77" s="39">
        <f>IF(ISBLANK(HLOOKUP(O$1, m_preprocess!$1:$1048576, $D77, FALSE)), "", HLOOKUP(O$1,m_preprocess!$1:$1048576, $D77, FALSE))</f>
        <v>75.86</v>
      </c>
      <c r="P77" s="39" t="str">
        <f>IF(ISBLANK(HLOOKUP(P$1, m_preprocess!$1:$1048576, $D77, FALSE)), "", HLOOKUP(P$1,m_preprocess!$1:$1048576, $D77, FALSE))</f>
        <v/>
      </c>
      <c r="Q77" s="39">
        <f>IF(ISBLANK(HLOOKUP(Q$1, m_preprocess!$1:$1048576, $D77, FALSE)), "", HLOOKUP(Q$1,m_preprocess!$1:$1048576, $D77, FALSE))</f>
        <v>92.567039833376739</v>
      </c>
      <c r="R77" s="39">
        <f>IF(ISBLANK(HLOOKUP(R$1, m_preprocess!$1:$1048576, $D77, FALSE)), "", HLOOKUP(R$1,m_preprocess!$1:$1048576, $D77, FALSE))</f>
        <v>5212699859.3728027</v>
      </c>
      <c r="S77" s="39">
        <f>IF(ISBLANK(HLOOKUP(S$1, m_preprocess!$1:$1048576, $D77, FALSE)), "", HLOOKUP(S$1,m_preprocess!$1:$1048576, $D77, FALSE))</f>
        <v>1390593767.4026155</v>
      </c>
      <c r="T77" s="39">
        <f>IF(ISBLANK(HLOOKUP(T$1, m_preprocess!$1:$1048576, $D77, FALSE)), "", HLOOKUP(T$1,m_preprocess!$1:$1048576, $D77, FALSE))</f>
        <v>4784694619.8906536</v>
      </c>
      <c r="U77" s="39">
        <f>IF(ISBLANK(HLOOKUP(U$1, m_preprocess!$1:$1048576, $D77, FALSE)), "", HLOOKUP(U$1,m_preprocess!$1:$1048576, $D77, FALSE))</f>
        <v>745972961.4683677</v>
      </c>
      <c r="V77" s="39">
        <f>IF(ISBLANK(HLOOKUP(V$1, m_preprocess!$1:$1048576, $D77, FALSE)), "", HLOOKUP(V$1,m_preprocess!$1:$1048576, $D77, FALSE))</f>
        <v>2844556027.0762825</v>
      </c>
      <c r="W77" s="39">
        <f>IF(ISBLANK(HLOOKUP(W$1, m_preprocess!$1:$1048576, $D77, FALSE)), "", HLOOKUP(W$1,m_preprocess!$1:$1048576, $D77, FALSE))</f>
        <v>824992543.60843539</v>
      </c>
      <c r="X77" s="39">
        <f>IF(ISBLANK(HLOOKUP(X$1, m_preprocess!$1:$1048576, $D77, FALSE)), "", HLOOKUP(X$1,m_preprocess!$1:$1048576, $D77, FALSE))</f>
        <v>19859.176227813095</v>
      </c>
      <c r="Y77" s="39">
        <f>IF(ISBLANK(HLOOKUP(Y$1, m_preprocess!$1:$1048576, $D77, FALSE)), "", HLOOKUP(Y$1,m_preprocess!$1:$1048576, $D77, FALSE))</f>
        <v>4307.2193532352749</v>
      </c>
      <c r="Z77" s="39" t="str">
        <f>IF(ISBLANK(HLOOKUP(Z$1, m_preprocess!$1:$1048576, $D77, FALSE)), "", HLOOKUP(Z$1,m_preprocess!$1:$1048576, $D77, FALSE))</f>
        <v/>
      </c>
    </row>
    <row r="78" spans="1:26">
      <c r="A78" s="17">
        <v>36281</v>
      </c>
      <c r="B78">
        <v>1999</v>
      </c>
      <c r="C78">
        <v>5</v>
      </c>
      <c r="D78">
        <v>78</v>
      </c>
      <c r="E78" s="39" t="str">
        <f>IF(ISBLANK(HLOOKUP(E$1, m_preprocess!$1:$1048576, $D78, FALSE)), "", HLOOKUP(E$1,m_preprocess!$1:$1048576, $D78, FALSE))</f>
        <v/>
      </c>
      <c r="F78" s="39">
        <f>IF(ISBLANK(HLOOKUP(F$1, m_preprocess!$1:$1048576, $D78, FALSE)), "", HLOOKUP(F$1,m_preprocess!$1:$1048576, $D78, FALSE))</f>
        <v>97.92</v>
      </c>
      <c r="G78" s="39">
        <f>IF(ISBLANK(HLOOKUP(G$1, m_preprocess!$1:$1048576, $D78, FALSE)), "", HLOOKUP(G$1,m_preprocess!$1:$1048576, $D78, FALSE))</f>
        <v>90.815292229247277</v>
      </c>
      <c r="H78" s="39" t="str">
        <f>IF(ISBLANK(HLOOKUP(H$1, m_preprocess!$1:$1048576, $D78, FALSE)), "", HLOOKUP(H$1,m_preprocess!$1:$1048576, $D78, FALSE))</f>
        <v/>
      </c>
      <c r="I78" s="39" t="str">
        <f>IF(ISBLANK(HLOOKUP(I$1, m_preprocess!$1:$1048576, $D78, FALSE)), "", HLOOKUP(I$1,m_preprocess!$1:$1048576, $D78, FALSE))</f>
        <v/>
      </c>
      <c r="J78" s="39" t="str">
        <f>IF(ISBLANK(HLOOKUP(J$1, m_preprocess!$1:$1048576, $D78, FALSE)), "", HLOOKUP(J$1,m_preprocess!$1:$1048576, $D78, FALSE))</f>
        <v/>
      </c>
      <c r="K78" s="39" t="str">
        <f>IF(ISBLANK(HLOOKUP(K$1, m_preprocess!$1:$1048576, $D78, FALSE)), "", HLOOKUP(K$1,m_preprocess!$1:$1048576, $D78, FALSE))</f>
        <v/>
      </c>
      <c r="L78" s="39" t="str">
        <f>IF(ISBLANK(HLOOKUP(L$1, m_preprocess!$1:$1048576, $D78, FALSE)), "", HLOOKUP(L$1,m_preprocess!$1:$1048576, $D78, FALSE))</f>
        <v/>
      </c>
      <c r="M78" s="39" t="str">
        <f>IF(ISBLANK(HLOOKUP(M$1, m_preprocess!$1:$1048576, $D78, FALSE)), "", HLOOKUP(M$1,m_preprocess!$1:$1048576, $D78, FALSE))</f>
        <v/>
      </c>
      <c r="N78" s="39" t="str">
        <f>IF(ISBLANK(HLOOKUP(N$1, m_preprocess!$1:$1048576, $D78, FALSE)), "", HLOOKUP(N$1,m_preprocess!$1:$1048576, $D78, FALSE))</f>
        <v/>
      </c>
      <c r="O78" s="39">
        <f>IF(ISBLANK(HLOOKUP(O$1, m_preprocess!$1:$1048576, $D78, FALSE)), "", HLOOKUP(O$1,m_preprocess!$1:$1048576, $D78, FALSE))</f>
        <v>77.290000000000006</v>
      </c>
      <c r="P78" s="39" t="str">
        <f>IF(ISBLANK(HLOOKUP(P$1, m_preprocess!$1:$1048576, $D78, FALSE)), "", HLOOKUP(P$1,m_preprocess!$1:$1048576, $D78, FALSE))</f>
        <v/>
      </c>
      <c r="Q78" s="39">
        <f>IF(ISBLANK(HLOOKUP(Q$1, m_preprocess!$1:$1048576, $D78, FALSE)), "", HLOOKUP(Q$1,m_preprocess!$1:$1048576, $D78, FALSE))</f>
        <v>91.251455933738853</v>
      </c>
      <c r="R78" s="39">
        <f>IF(ISBLANK(HLOOKUP(R$1, m_preprocess!$1:$1048576, $D78, FALSE)), "", HLOOKUP(R$1,m_preprocess!$1:$1048576, $D78, FALSE))</f>
        <v>6221056016.1679192</v>
      </c>
      <c r="S78" s="39">
        <f>IF(ISBLANK(HLOOKUP(S$1, m_preprocess!$1:$1048576, $D78, FALSE)), "", HLOOKUP(S$1,m_preprocess!$1:$1048576, $D78, FALSE))</f>
        <v>1836857631.541625</v>
      </c>
      <c r="T78" s="39">
        <f>IF(ISBLANK(HLOOKUP(T$1, m_preprocess!$1:$1048576, $D78, FALSE)), "", HLOOKUP(T$1,m_preprocess!$1:$1048576, $D78, FALSE))</f>
        <v>5289783764.7211084</v>
      </c>
      <c r="U78" s="39">
        <f>IF(ISBLANK(HLOOKUP(U$1, m_preprocess!$1:$1048576, $D78, FALSE)), "", HLOOKUP(U$1,m_preprocess!$1:$1048576, $D78, FALSE))</f>
        <v>631500665.19994831</v>
      </c>
      <c r="V78" s="39">
        <f>IF(ISBLANK(HLOOKUP(V$1, m_preprocess!$1:$1048576, $D78, FALSE)), "", HLOOKUP(V$1,m_preprocess!$1:$1048576, $D78, FALSE))</f>
        <v>3169107679.5651617</v>
      </c>
      <c r="W78" s="39">
        <f>IF(ISBLANK(HLOOKUP(W$1, m_preprocess!$1:$1048576, $D78, FALSE)), "", HLOOKUP(W$1,m_preprocess!$1:$1048576, $D78, FALSE))</f>
        <v>1013446113.6275398</v>
      </c>
      <c r="X78" s="39">
        <f>IF(ISBLANK(HLOOKUP(X$1, m_preprocess!$1:$1048576, $D78, FALSE)), "", HLOOKUP(X$1,m_preprocess!$1:$1048576, $D78, FALSE))</f>
        <v>17055.021095032582</v>
      </c>
      <c r="Y78" s="39">
        <f>IF(ISBLANK(HLOOKUP(Y$1, m_preprocess!$1:$1048576, $D78, FALSE)), "", HLOOKUP(Y$1,m_preprocess!$1:$1048576, $D78, FALSE))</f>
        <v>4317.3936334802902</v>
      </c>
      <c r="Z78" s="39" t="str">
        <f>IF(ISBLANK(HLOOKUP(Z$1, m_preprocess!$1:$1048576, $D78, FALSE)), "", HLOOKUP(Z$1,m_preprocess!$1:$1048576, $D78, FALSE))</f>
        <v/>
      </c>
    </row>
    <row r="79" spans="1:26">
      <c r="A79" s="17">
        <v>36312</v>
      </c>
      <c r="B79">
        <v>1999</v>
      </c>
      <c r="C79">
        <v>6</v>
      </c>
      <c r="D79">
        <v>79</v>
      </c>
      <c r="E79" s="39" t="str">
        <f>IF(ISBLANK(HLOOKUP(E$1, m_preprocess!$1:$1048576, $D79, FALSE)), "", HLOOKUP(E$1,m_preprocess!$1:$1048576, $D79, FALSE))</f>
        <v/>
      </c>
      <c r="F79" s="39">
        <f>IF(ISBLANK(HLOOKUP(F$1, m_preprocess!$1:$1048576, $D79, FALSE)), "", HLOOKUP(F$1,m_preprocess!$1:$1048576, $D79, FALSE))</f>
        <v>120.67</v>
      </c>
      <c r="G79" s="39">
        <f>IF(ISBLANK(HLOOKUP(G$1, m_preprocess!$1:$1048576, $D79, FALSE)), "", HLOOKUP(G$1,m_preprocess!$1:$1048576, $D79, FALSE))</f>
        <v>94.267713621310307</v>
      </c>
      <c r="H79" s="39" t="str">
        <f>IF(ISBLANK(HLOOKUP(H$1, m_preprocess!$1:$1048576, $D79, FALSE)), "", HLOOKUP(H$1,m_preprocess!$1:$1048576, $D79, FALSE))</f>
        <v/>
      </c>
      <c r="I79" s="39" t="str">
        <f>IF(ISBLANK(HLOOKUP(I$1, m_preprocess!$1:$1048576, $D79, FALSE)), "", HLOOKUP(I$1,m_preprocess!$1:$1048576, $D79, FALSE))</f>
        <v/>
      </c>
      <c r="J79" s="39" t="str">
        <f>IF(ISBLANK(HLOOKUP(J$1, m_preprocess!$1:$1048576, $D79, FALSE)), "", HLOOKUP(J$1,m_preprocess!$1:$1048576, $D79, FALSE))</f>
        <v/>
      </c>
      <c r="K79" s="39" t="str">
        <f>IF(ISBLANK(HLOOKUP(K$1, m_preprocess!$1:$1048576, $D79, FALSE)), "", HLOOKUP(K$1,m_preprocess!$1:$1048576, $D79, FALSE))</f>
        <v/>
      </c>
      <c r="L79" s="39" t="str">
        <f>IF(ISBLANK(HLOOKUP(L$1, m_preprocess!$1:$1048576, $D79, FALSE)), "", HLOOKUP(L$1,m_preprocess!$1:$1048576, $D79, FALSE))</f>
        <v/>
      </c>
      <c r="M79" s="39" t="str">
        <f>IF(ISBLANK(HLOOKUP(M$1, m_preprocess!$1:$1048576, $D79, FALSE)), "", HLOOKUP(M$1,m_preprocess!$1:$1048576, $D79, FALSE))</f>
        <v/>
      </c>
      <c r="N79" s="39" t="str">
        <f>IF(ISBLANK(HLOOKUP(N$1, m_preprocess!$1:$1048576, $D79, FALSE)), "", HLOOKUP(N$1,m_preprocess!$1:$1048576, $D79, FALSE))</f>
        <v/>
      </c>
      <c r="O79" s="39">
        <f>IF(ISBLANK(HLOOKUP(O$1, m_preprocess!$1:$1048576, $D79, FALSE)), "", HLOOKUP(O$1,m_preprocess!$1:$1048576, $D79, FALSE))</f>
        <v>91.51</v>
      </c>
      <c r="P79" s="39" t="str">
        <f>IF(ISBLANK(HLOOKUP(P$1, m_preprocess!$1:$1048576, $D79, FALSE)), "", HLOOKUP(P$1,m_preprocess!$1:$1048576, $D79, FALSE))</f>
        <v/>
      </c>
      <c r="Q79" s="39">
        <f>IF(ISBLANK(HLOOKUP(Q$1, m_preprocess!$1:$1048576, $D79, FALSE)), "", HLOOKUP(Q$1,m_preprocess!$1:$1048576, $D79, FALSE))</f>
        <v>92.729188619599583</v>
      </c>
      <c r="R79" s="39">
        <f>IF(ISBLANK(HLOOKUP(R$1, m_preprocess!$1:$1048576, $D79, FALSE)), "", HLOOKUP(R$1,m_preprocess!$1:$1048576, $D79, FALSE))</f>
        <v>6125870612.215909</v>
      </c>
      <c r="S79" s="39">
        <f>IF(ISBLANK(HLOOKUP(S$1, m_preprocess!$1:$1048576, $D79, FALSE)), "", HLOOKUP(S$1,m_preprocess!$1:$1048576, $D79, FALSE))</f>
        <v>1632754286.931818</v>
      </c>
      <c r="T79" s="39">
        <f>IF(ISBLANK(HLOOKUP(T$1, m_preprocess!$1:$1048576, $D79, FALSE)), "", HLOOKUP(T$1,m_preprocess!$1:$1048576, $D79, FALSE))</f>
        <v>5875735226.5542679</v>
      </c>
      <c r="U79" s="39">
        <f>IF(ISBLANK(HLOOKUP(U$1, m_preprocess!$1:$1048576, $D79, FALSE)), "", HLOOKUP(U$1,m_preprocess!$1:$1048576, $D79, FALSE))</f>
        <v>636449108.27186513</v>
      </c>
      <c r="V79" s="39">
        <f>IF(ISBLANK(HLOOKUP(V$1, m_preprocess!$1:$1048576, $D79, FALSE)), "", HLOOKUP(V$1,m_preprocess!$1:$1048576, $D79, FALSE))</f>
        <v>3296922465.7534246</v>
      </c>
      <c r="W79" s="39">
        <f>IF(ISBLANK(HLOOKUP(W$1, m_preprocess!$1:$1048576, $D79, FALSE)), "", HLOOKUP(W$1,m_preprocess!$1:$1048576, $D79, FALSE))</f>
        <v>1340048252.1074815</v>
      </c>
      <c r="X79" s="39">
        <f>IF(ISBLANK(HLOOKUP(X$1, m_preprocess!$1:$1048576, $D79, FALSE)), "", HLOOKUP(X$1,m_preprocess!$1:$1048576, $D79, FALSE))</f>
        <v>18797.197692930415</v>
      </c>
      <c r="Y79" s="39">
        <f>IF(ISBLANK(HLOOKUP(Y$1, m_preprocess!$1:$1048576, $D79, FALSE)), "", HLOOKUP(Y$1,m_preprocess!$1:$1048576, $D79, FALSE))</f>
        <v>4304.1217498732658</v>
      </c>
      <c r="Z79" s="39" t="str">
        <f>IF(ISBLANK(HLOOKUP(Z$1, m_preprocess!$1:$1048576, $D79, FALSE)), "", HLOOKUP(Z$1,m_preprocess!$1:$1048576, $D79, FALSE))</f>
        <v/>
      </c>
    </row>
    <row r="80" spans="1:26">
      <c r="A80" s="17">
        <v>36342</v>
      </c>
      <c r="B80">
        <v>1999</v>
      </c>
      <c r="C80">
        <v>7</v>
      </c>
      <c r="D80">
        <v>80</v>
      </c>
      <c r="E80" s="39" t="str">
        <f>IF(ISBLANK(HLOOKUP(E$1, m_preprocess!$1:$1048576, $D80, FALSE)), "", HLOOKUP(E$1,m_preprocess!$1:$1048576, $D80, FALSE))</f>
        <v/>
      </c>
      <c r="F80" s="39">
        <f>IF(ISBLANK(HLOOKUP(F$1, m_preprocess!$1:$1048576, $D80, FALSE)), "", HLOOKUP(F$1,m_preprocess!$1:$1048576, $D80, FALSE))</f>
        <v>96.37</v>
      </c>
      <c r="G80" s="39">
        <f>IF(ISBLANK(HLOOKUP(G$1, m_preprocess!$1:$1048576, $D80, FALSE)), "", HLOOKUP(G$1,m_preprocess!$1:$1048576, $D80, FALSE))</f>
        <v>95.110649156660131</v>
      </c>
      <c r="H80" s="39" t="str">
        <f>IF(ISBLANK(HLOOKUP(H$1, m_preprocess!$1:$1048576, $D80, FALSE)), "", HLOOKUP(H$1,m_preprocess!$1:$1048576, $D80, FALSE))</f>
        <v/>
      </c>
      <c r="I80" s="39" t="str">
        <f>IF(ISBLANK(HLOOKUP(I$1, m_preprocess!$1:$1048576, $D80, FALSE)), "", HLOOKUP(I$1,m_preprocess!$1:$1048576, $D80, FALSE))</f>
        <v/>
      </c>
      <c r="J80" s="39" t="str">
        <f>IF(ISBLANK(HLOOKUP(J$1, m_preprocess!$1:$1048576, $D80, FALSE)), "", HLOOKUP(J$1,m_preprocess!$1:$1048576, $D80, FALSE))</f>
        <v/>
      </c>
      <c r="K80" s="39" t="str">
        <f>IF(ISBLANK(HLOOKUP(K$1, m_preprocess!$1:$1048576, $D80, FALSE)), "", HLOOKUP(K$1,m_preprocess!$1:$1048576, $D80, FALSE))</f>
        <v/>
      </c>
      <c r="L80" s="39" t="str">
        <f>IF(ISBLANK(HLOOKUP(L$1, m_preprocess!$1:$1048576, $D80, FALSE)), "", HLOOKUP(L$1,m_preprocess!$1:$1048576, $D80, FALSE))</f>
        <v/>
      </c>
      <c r="M80" s="39" t="str">
        <f>IF(ISBLANK(HLOOKUP(M$1, m_preprocess!$1:$1048576, $D80, FALSE)), "", HLOOKUP(M$1,m_preprocess!$1:$1048576, $D80, FALSE))</f>
        <v/>
      </c>
      <c r="N80" s="39" t="str">
        <f>IF(ISBLANK(HLOOKUP(N$1, m_preprocess!$1:$1048576, $D80, FALSE)), "", HLOOKUP(N$1,m_preprocess!$1:$1048576, $D80, FALSE))</f>
        <v/>
      </c>
      <c r="O80" s="39">
        <f>IF(ISBLANK(HLOOKUP(O$1, m_preprocess!$1:$1048576, $D80, FALSE)), "", HLOOKUP(O$1,m_preprocess!$1:$1048576, $D80, FALSE))</f>
        <v>99.11</v>
      </c>
      <c r="P80" s="39" t="str">
        <f>IF(ISBLANK(HLOOKUP(P$1, m_preprocess!$1:$1048576, $D80, FALSE)), "", HLOOKUP(P$1,m_preprocess!$1:$1048576, $D80, FALSE))</f>
        <v/>
      </c>
      <c r="Q80" s="39">
        <f>IF(ISBLANK(HLOOKUP(Q$1, m_preprocess!$1:$1048576, $D80, FALSE)), "", HLOOKUP(Q$1,m_preprocess!$1:$1048576, $D80, FALSE))</f>
        <v>92.825052854122617</v>
      </c>
      <c r="R80" s="39">
        <f>IF(ISBLANK(HLOOKUP(R$1, m_preprocess!$1:$1048576, $D80, FALSE)), "", HLOOKUP(R$1,m_preprocess!$1:$1048576, $D80, FALSE))</f>
        <v>5860636140.9252663</v>
      </c>
      <c r="S80" s="39">
        <f>IF(ISBLANK(HLOOKUP(S$1, m_preprocess!$1:$1048576, $D80, FALSE)), "", HLOOKUP(S$1,m_preprocess!$1:$1048576, $D80, FALSE))</f>
        <v>1619430226.3345194</v>
      </c>
      <c r="T80" s="39">
        <f>IF(ISBLANK(HLOOKUP(T$1, m_preprocess!$1:$1048576, $D80, FALSE)), "", HLOOKUP(T$1,m_preprocess!$1:$1048576, $D80, FALSE))</f>
        <v>5328316300.2114162</v>
      </c>
      <c r="U80" s="39">
        <f>IF(ISBLANK(HLOOKUP(U$1, m_preprocess!$1:$1048576, $D80, FALSE)), "", HLOOKUP(U$1,m_preprocess!$1:$1048576, $D80, FALSE))</f>
        <v>610111065.01057076</v>
      </c>
      <c r="V80" s="39">
        <f>IF(ISBLANK(HLOOKUP(V$1, m_preprocess!$1:$1048576, $D80, FALSE)), "", HLOOKUP(V$1,m_preprocess!$1:$1048576, $D80, FALSE))</f>
        <v>3393035944.7674417</v>
      </c>
      <c r="W80" s="39">
        <f>IF(ISBLANK(HLOOKUP(W$1, m_preprocess!$1:$1048576, $D80, FALSE)), "", HLOOKUP(W$1,m_preprocess!$1:$1048576, $D80, FALSE))</f>
        <v>931770258.98520076</v>
      </c>
      <c r="X80" s="39">
        <f>IF(ISBLANK(HLOOKUP(X$1, m_preprocess!$1:$1048576, $D80, FALSE)), "", HLOOKUP(X$1,m_preprocess!$1:$1048576, $D80, FALSE))</f>
        <v>22786.928452351847</v>
      </c>
      <c r="Y80" s="39">
        <f>IF(ISBLANK(HLOOKUP(Y$1, m_preprocess!$1:$1048576, $D80, FALSE)), "", HLOOKUP(Y$1,m_preprocess!$1:$1048576, $D80, FALSE))</f>
        <v>4287.9893672367643</v>
      </c>
      <c r="Z80" s="39" t="str">
        <f>IF(ISBLANK(HLOOKUP(Z$1, m_preprocess!$1:$1048576, $D80, FALSE)), "", HLOOKUP(Z$1,m_preprocess!$1:$1048576, $D80, FALSE))</f>
        <v/>
      </c>
    </row>
    <row r="81" spans="1:26">
      <c r="A81" s="17">
        <v>36373</v>
      </c>
      <c r="B81">
        <v>1999</v>
      </c>
      <c r="C81">
        <v>8</v>
      </c>
      <c r="D81">
        <v>81</v>
      </c>
      <c r="E81" s="39" t="str">
        <f>IF(ISBLANK(HLOOKUP(E$1, m_preprocess!$1:$1048576, $D81, FALSE)), "", HLOOKUP(E$1,m_preprocess!$1:$1048576, $D81, FALSE))</f>
        <v/>
      </c>
      <c r="F81" s="39">
        <f>IF(ISBLANK(HLOOKUP(F$1, m_preprocess!$1:$1048576, $D81, FALSE)), "", HLOOKUP(F$1,m_preprocess!$1:$1048576, $D81, FALSE))</f>
        <v>101.94</v>
      </c>
      <c r="G81" s="39">
        <f>IF(ISBLANK(HLOOKUP(G$1, m_preprocess!$1:$1048576, $D81, FALSE)), "", HLOOKUP(G$1,m_preprocess!$1:$1048576, $D81, FALSE))</f>
        <v>100.31695827671332</v>
      </c>
      <c r="H81" s="39" t="str">
        <f>IF(ISBLANK(HLOOKUP(H$1, m_preprocess!$1:$1048576, $D81, FALSE)), "", HLOOKUP(H$1,m_preprocess!$1:$1048576, $D81, FALSE))</f>
        <v/>
      </c>
      <c r="I81" s="39" t="str">
        <f>IF(ISBLANK(HLOOKUP(I$1, m_preprocess!$1:$1048576, $D81, FALSE)), "", HLOOKUP(I$1,m_preprocess!$1:$1048576, $D81, FALSE))</f>
        <v/>
      </c>
      <c r="J81" s="39" t="str">
        <f>IF(ISBLANK(HLOOKUP(J$1, m_preprocess!$1:$1048576, $D81, FALSE)), "", HLOOKUP(J$1,m_preprocess!$1:$1048576, $D81, FALSE))</f>
        <v/>
      </c>
      <c r="K81" s="39" t="str">
        <f>IF(ISBLANK(HLOOKUP(K$1, m_preprocess!$1:$1048576, $D81, FALSE)), "", HLOOKUP(K$1,m_preprocess!$1:$1048576, $D81, FALSE))</f>
        <v/>
      </c>
      <c r="L81" s="39" t="str">
        <f>IF(ISBLANK(HLOOKUP(L$1, m_preprocess!$1:$1048576, $D81, FALSE)), "", HLOOKUP(L$1,m_preprocess!$1:$1048576, $D81, FALSE))</f>
        <v/>
      </c>
      <c r="M81" s="39" t="str">
        <f>IF(ISBLANK(HLOOKUP(M$1, m_preprocess!$1:$1048576, $D81, FALSE)), "", HLOOKUP(M$1,m_preprocess!$1:$1048576, $D81, FALSE))</f>
        <v/>
      </c>
      <c r="N81" s="39" t="str">
        <f>IF(ISBLANK(HLOOKUP(N$1, m_preprocess!$1:$1048576, $D81, FALSE)), "", HLOOKUP(N$1,m_preprocess!$1:$1048576, $D81, FALSE))</f>
        <v/>
      </c>
      <c r="O81" s="39">
        <f>IF(ISBLANK(HLOOKUP(O$1, m_preprocess!$1:$1048576, $D81, FALSE)), "", HLOOKUP(O$1,m_preprocess!$1:$1048576, $D81, FALSE))</f>
        <v>98.17</v>
      </c>
      <c r="P81" s="39" t="str">
        <f>IF(ISBLANK(HLOOKUP(P$1, m_preprocess!$1:$1048576, $D81, FALSE)), "", HLOOKUP(P$1,m_preprocess!$1:$1048576, $D81, FALSE))</f>
        <v/>
      </c>
      <c r="Q81" s="39">
        <f>IF(ISBLANK(HLOOKUP(Q$1, m_preprocess!$1:$1048576, $D81, FALSE)), "", HLOOKUP(Q$1,m_preprocess!$1:$1048576, $D81, FALSE))</f>
        <v>90.653721682847902</v>
      </c>
      <c r="R81" s="39">
        <f>IF(ISBLANK(HLOOKUP(R$1, m_preprocess!$1:$1048576, $D81, FALSE)), "", HLOOKUP(R$1,m_preprocess!$1:$1048576, $D81, FALSE))</f>
        <v>6107509887.1912041</v>
      </c>
      <c r="S81" s="39">
        <f>IF(ISBLANK(HLOOKUP(S$1, m_preprocess!$1:$1048576, $D81, FALSE)), "", HLOOKUP(S$1,m_preprocess!$1:$1048576, $D81, FALSE))</f>
        <v>1578544996.4301014</v>
      </c>
      <c r="T81" s="39">
        <f>IF(ISBLANK(HLOOKUP(T$1, m_preprocess!$1:$1048576, $D81, FALSE)), "", HLOOKUP(T$1,m_preprocess!$1:$1048576, $D81, FALSE))</f>
        <v>5781346805.1779938</v>
      </c>
      <c r="U81" s="39">
        <f>IF(ISBLANK(HLOOKUP(U$1, m_preprocess!$1:$1048576, $D81, FALSE)), "", HLOOKUP(U$1,m_preprocess!$1:$1048576, $D81, FALSE))</f>
        <v>670510122.9773463</v>
      </c>
      <c r="V81" s="39">
        <f>IF(ISBLANK(HLOOKUP(V$1, m_preprocess!$1:$1048576, $D81, FALSE)), "", HLOOKUP(V$1,m_preprocess!$1:$1048576, $D81, FALSE))</f>
        <v>3723660705.5016184</v>
      </c>
      <c r="W81" s="39">
        <f>IF(ISBLANK(HLOOKUP(W$1, m_preprocess!$1:$1048576, $D81, FALSE)), "", HLOOKUP(W$1,m_preprocess!$1:$1048576, $D81, FALSE))</f>
        <v>924240511.32686079</v>
      </c>
      <c r="X81" s="39">
        <f>IF(ISBLANK(HLOOKUP(X$1, m_preprocess!$1:$1048576, $D81, FALSE)), "", HLOOKUP(X$1,m_preprocess!$1:$1048576, $D81, FALSE))</f>
        <v>22034.837160673069</v>
      </c>
      <c r="Y81" s="39">
        <f>IF(ISBLANK(HLOOKUP(Y$1, m_preprocess!$1:$1048576, $D81, FALSE)), "", HLOOKUP(Y$1,m_preprocess!$1:$1048576, $D81, FALSE))</f>
        <v>4321.4637744596957</v>
      </c>
      <c r="Z81" s="39" t="str">
        <f>IF(ISBLANK(HLOOKUP(Z$1, m_preprocess!$1:$1048576, $D81, FALSE)), "", HLOOKUP(Z$1,m_preprocess!$1:$1048576, $D81, FALSE))</f>
        <v/>
      </c>
    </row>
    <row r="82" spans="1:26">
      <c r="A82" s="17">
        <v>36404</v>
      </c>
      <c r="B82">
        <v>1999</v>
      </c>
      <c r="C82">
        <v>9</v>
      </c>
      <c r="D82">
        <v>82</v>
      </c>
      <c r="E82" s="39" t="str">
        <f>IF(ISBLANK(HLOOKUP(E$1, m_preprocess!$1:$1048576, $D82, FALSE)), "", HLOOKUP(E$1,m_preprocess!$1:$1048576, $D82, FALSE))</f>
        <v/>
      </c>
      <c r="F82" s="39">
        <f>IF(ISBLANK(HLOOKUP(F$1, m_preprocess!$1:$1048576, $D82, FALSE)), "", HLOOKUP(F$1,m_preprocess!$1:$1048576, $D82, FALSE))</f>
        <v>94</v>
      </c>
      <c r="G82" s="39">
        <f>IF(ISBLANK(HLOOKUP(G$1, m_preprocess!$1:$1048576, $D82, FALSE)), "", HLOOKUP(G$1,m_preprocess!$1:$1048576, $D82, FALSE))</f>
        <v>101.32767759171226</v>
      </c>
      <c r="H82" s="39" t="str">
        <f>IF(ISBLANK(HLOOKUP(H$1, m_preprocess!$1:$1048576, $D82, FALSE)), "", HLOOKUP(H$1,m_preprocess!$1:$1048576, $D82, FALSE))</f>
        <v/>
      </c>
      <c r="I82" s="39" t="str">
        <f>IF(ISBLANK(HLOOKUP(I$1, m_preprocess!$1:$1048576, $D82, FALSE)), "", HLOOKUP(I$1,m_preprocess!$1:$1048576, $D82, FALSE))</f>
        <v/>
      </c>
      <c r="J82" s="39" t="str">
        <f>IF(ISBLANK(HLOOKUP(J$1, m_preprocess!$1:$1048576, $D82, FALSE)), "", HLOOKUP(J$1,m_preprocess!$1:$1048576, $D82, FALSE))</f>
        <v/>
      </c>
      <c r="K82" s="39" t="str">
        <f>IF(ISBLANK(HLOOKUP(K$1, m_preprocess!$1:$1048576, $D82, FALSE)), "", HLOOKUP(K$1,m_preprocess!$1:$1048576, $D82, FALSE))</f>
        <v/>
      </c>
      <c r="L82" s="39" t="str">
        <f>IF(ISBLANK(HLOOKUP(L$1, m_preprocess!$1:$1048576, $D82, FALSE)), "", HLOOKUP(L$1,m_preprocess!$1:$1048576, $D82, FALSE))</f>
        <v/>
      </c>
      <c r="M82" s="39" t="str">
        <f>IF(ISBLANK(HLOOKUP(M$1, m_preprocess!$1:$1048576, $D82, FALSE)), "", HLOOKUP(M$1,m_preprocess!$1:$1048576, $D82, FALSE))</f>
        <v/>
      </c>
      <c r="N82" s="39" t="str">
        <f>IF(ISBLANK(HLOOKUP(N$1, m_preprocess!$1:$1048576, $D82, FALSE)), "", HLOOKUP(N$1,m_preprocess!$1:$1048576, $D82, FALSE))</f>
        <v/>
      </c>
      <c r="O82" s="39">
        <f>IF(ISBLANK(HLOOKUP(O$1, m_preprocess!$1:$1048576, $D82, FALSE)), "", HLOOKUP(O$1,m_preprocess!$1:$1048576, $D82, FALSE))</f>
        <v>99.03</v>
      </c>
      <c r="P82" s="39" t="str">
        <f>IF(ISBLANK(HLOOKUP(P$1, m_preprocess!$1:$1048576, $D82, FALSE)), "", HLOOKUP(P$1,m_preprocess!$1:$1048576, $D82, FALSE))</f>
        <v/>
      </c>
      <c r="Q82" s="39">
        <f>IF(ISBLANK(HLOOKUP(Q$1, m_preprocess!$1:$1048576, $D82, FALSE)), "", HLOOKUP(Q$1,m_preprocess!$1:$1048576, $D82, FALSE))</f>
        <v>91.467576791808881</v>
      </c>
      <c r="R82" s="39">
        <f>IF(ISBLANK(HLOOKUP(R$1, m_preprocess!$1:$1048576, $D82, FALSE)), "", HLOOKUP(R$1,m_preprocess!$1:$1048576, $D82, FALSE))</f>
        <v>6009023671.0677376</v>
      </c>
      <c r="S82" s="39">
        <f>IF(ISBLANK(HLOOKUP(S$1, m_preprocess!$1:$1048576, $D82, FALSE)), "", HLOOKUP(S$1,m_preprocess!$1:$1048576, $D82, FALSE))</f>
        <v>1512877831.5154991</v>
      </c>
      <c r="T82" s="39">
        <f>IF(ISBLANK(HLOOKUP(T$1, m_preprocess!$1:$1048576, $D82, FALSE)), "", HLOOKUP(T$1,m_preprocess!$1:$1048576, $D82, FALSE))</f>
        <v>5570536354.6862688</v>
      </c>
      <c r="U82" s="39">
        <f>IF(ISBLANK(HLOOKUP(U$1, m_preprocess!$1:$1048576, $D82, FALSE)), "", HLOOKUP(U$1,m_preprocess!$1:$1048576, $D82, FALSE))</f>
        <v>601452666.05408239</v>
      </c>
      <c r="V82" s="39">
        <f>IF(ISBLANK(HLOOKUP(V$1, m_preprocess!$1:$1048576, $D82, FALSE)), "", HLOOKUP(V$1,m_preprocess!$1:$1048576, $D82, FALSE))</f>
        <v>3562619446.048831</v>
      </c>
      <c r="W82" s="39">
        <f>IF(ISBLANK(HLOOKUP(W$1, m_preprocess!$1:$1048576, $D82, FALSE)), "", HLOOKUP(W$1,m_preprocess!$1:$1048576, $D82, FALSE))</f>
        <v>897407798.63481224</v>
      </c>
      <c r="X82" s="39">
        <f>IF(ISBLANK(HLOOKUP(X$1, m_preprocess!$1:$1048576, $D82, FALSE)), "", HLOOKUP(X$1,m_preprocess!$1:$1048576, $D82, FALSE))</f>
        <v>23068.931668719873</v>
      </c>
      <c r="Y82" s="39">
        <f>IF(ISBLANK(HLOOKUP(Y$1, m_preprocess!$1:$1048576, $D82, FALSE)), "", HLOOKUP(Y$1,m_preprocess!$1:$1048576, $D82, FALSE))</f>
        <v>4357.3136110253308</v>
      </c>
      <c r="Z82" s="39" t="str">
        <f>IF(ISBLANK(HLOOKUP(Z$1, m_preprocess!$1:$1048576, $D82, FALSE)), "", HLOOKUP(Z$1,m_preprocess!$1:$1048576, $D82, FALSE))</f>
        <v/>
      </c>
    </row>
    <row r="83" spans="1:26">
      <c r="A83" s="17">
        <v>36434</v>
      </c>
      <c r="B83">
        <v>1999</v>
      </c>
      <c r="C83">
        <v>10</v>
      </c>
      <c r="D83">
        <v>83</v>
      </c>
      <c r="E83" s="39" t="str">
        <f>IF(ISBLANK(HLOOKUP(E$1, m_preprocess!$1:$1048576, $D83, FALSE)), "", HLOOKUP(E$1,m_preprocess!$1:$1048576, $D83, FALSE))</f>
        <v/>
      </c>
      <c r="F83" s="39">
        <f>IF(ISBLANK(HLOOKUP(F$1, m_preprocess!$1:$1048576, $D83, FALSE)), "", HLOOKUP(F$1,m_preprocess!$1:$1048576, $D83, FALSE))</f>
        <v>95.04</v>
      </c>
      <c r="G83" s="39">
        <f>IF(ISBLANK(HLOOKUP(G$1, m_preprocess!$1:$1048576, $D83, FALSE)), "", HLOOKUP(G$1,m_preprocess!$1:$1048576, $D83, FALSE))</f>
        <v>104.96207653317859</v>
      </c>
      <c r="H83" s="39" t="str">
        <f>IF(ISBLANK(HLOOKUP(H$1, m_preprocess!$1:$1048576, $D83, FALSE)), "", HLOOKUP(H$1,m_preprocess!$1:$1048576, $D83, FALSE))</f>
        <v/>
      </c>
      <c r="I83" s="39" t="str">
        <f>IF(ISBLANK(HLOOKUP(I$1, m_preprocess!$1:$1048576, $D83, FALSE)), "", HLOOKUP(I$1,m_preprocess!$1:$1048576, $D83, FALSE))</f>
        <v/>
      </c>
      <c r="J83" s="39" t="str">
        <f>IF(ISBLANK(HLOOKUP(J$1, m_preprocess!$1:$1048576, $D83, FALSE)), "", HLOOKUP(J$1,m_preprocess!$1:$1048576, $D83, FALSE))</f>
        <v/>
      </c>
      <c r="K83" s="39" t="str">
        <f>IF(ISBLANK(HLOOKUP(K$1, m_preprocess!$1:$1048576, $D83, FALSE)), "", HLOOKUP(K$1,m_preprocess!$1:$1048576, $D83, FALSE))</f>
        <v/>
      </c>
      <c r="L83" s="39" t="str">
        <f>IF(ISBLANK(HLOOKUP(L$1, m_preprocess!$1:$1048576, $D83, FALSE)), "", HLOOKUP(L$1,m_preprocess!$1:$1048576, $D83, FALSE))</f>
        <v/>
      </c>
      <c r="M83" s="39" t="str">
        <f>IF(ISBLANK(HLOOKUP(M$1, m_preprocess!$1:$1048576, $D83, FALSE)), "", HLOOKUP(M$1,m_preprocess!$1:$1048576, $D83, FALSE))</f>
        <v/>
      </c>
      <c r="N83" s="39" t="str">
        <f>IF(ISBLANK(HLOOKUP(N$1, m_preprocess!$1:$1048576, $D83, FALSE)), "", HLOOKUP(N$1,m_preprocess!$1:$1048576, $D83, FALSE))</f>
        <v/>
      </c>
      <c r="O83" s="39">
        <f>IF(ISBLANK(HLOOKUP(O$1, m_preprocess!$1:$1048576, $D83, FALSE)), "", HLOOKUP(O$1,m_preprocess!$1:$1048576, $D83, FALSE))</f>
        <v>95.52</v>
      </c>
      <c r="P83" s="39" t="str">
        <f>IF(ISBLANK(HLOOKUP(P$1, m_preprocess!$1:$1048576, $D83, FALSE)), "", HLOOKUP(P$1,m_preprocess!$1:$1048576, $D83, FALSE))</f>
        <v/>
      </c>
      <c r="Q83" s="39">
        <f>IF(ISBLANK(HLOOKUP(Q$1, m_preprocess!$1:$1048576, $D83, FALSE)), "", HLOOKUP(Q$1,m_preprocess!$1:$1048576, $D83, FALSE))</f>
        <v>91.487166258222629</v>
      </c>
      <c r="R83" s="39">
        <f>IF(ISBLANK(HLOOKUP(R$1, m_preprocess!$1:$1048576, $D83, FALSE)), "", HLOOKUP(R$1,m_preprocess!$1:$1048576, $D83, FALSE))</f>
        <v>6068141137.7414341</v>
      </c>
      <c r="S83" s="39">
        <f>IF(ISBLANK(HLOOKUP(S$1, m_preprocess!$1:$1048576, $D83, FALSE)), "", HLOOKUP(S$1,m_preprocess!$1:$1048576, $D83, FALSE))</f>
        <v>1392411851.1208231</v>
      </c>
      <c r="T83" s="39">
        <f>IF(ISBLANK(HLOOKUP(T$1, m_preprocess!$1:$1048576, $D83, FALSE)), "", HLOOKUP(T$1,m_preprocess!$1:$1048576, $D83, FALSE))</f>
        <v>5752614812.3307114</v>
      </c>
      <c r="U83" s="39">
        <f>IF(ISBLANK(HLOOKUP(U$1, m_preprocess!$1:$1048576, $D83, FALSE)), "", HLOOKUP(U$1,m_preprocess!$1:$1048576, $D83, FALSE))</f>
        <v>599175423.7069521</v>
      </c>
      <c r="V83" s="39">
        <f>IF(ISBLANK(HLOOKUP(V$1, m_preprocess!$1:$1048576, $D83, FALSE)), "", HLOOKUP(V$1,m_preprocess!$1:$1048576, $D83, FALSE))</f>
        <v>3593967145.6210504</v>
      </c>
      <c r="W83" s="39">
        <f>IF(ISBLANK(HLOOKUP(W$1, m_preprocess!$1:$1048576, $D83, FALSE)), "", HLOOKUP(W$1,m_preprocess!$1:$1048576, $D83, FALSE))</f>
        <v>952811749.00038695</v>
      </c>
      <c r="X83" s="39">
        <f>IF(ISBLANK(HLOOKUP(X$1, m_preprocess!$1:$1048576, $D83, FALSE)), "", HLOOKUP(X$1,m_preprocess!$1:$1048576, $D83, FALSE))</f>
        <v>20525.169728085042</v>
      </c>
      <c r="Y83" s="39">
        <f>IF(ISBLANK(HLOOKUP(Y$1, m_preprocess!$1:$1048576, $D83, FALSE)), "", HLOOKUP(Y$1,m_preprocess!$1:$1048576, $D83, FALSE))</f>
        <v>4385.672647877187</v>
      </c>
      <c r="Z83" s="39" t="str">
        <f>IF(ISBLANK(HLOOKUP(Z$1, m_preprocess!$1:$1048576, $D83, FALSE)), "", HLOOKUP(Z$1,m_preprocess!$1:$1048576, $D83, FALSE))</f>
        <v/>
      </c>
    </row>
    <row r="84" spans="1:26">
      <c r="A84" s="17">
        <v>36465</v>
      </c>
      <c r="B84">
        <v>1999</v>
      </c>
      <c r="C84">
        <v>11</v>
      </c>
      <c r="D84">
        <v>84</v>
      </c>
      <c r="E84" s="39" t="str">
        <f>IF(ISBLANK(HLOOKUP(E$1, m_preprocess!$1:$1048576, $D84, FALSE)), "", HLOOKUP(E$1,m_preprocess!$1:$1048576, $D84, FALSE))</f>
        <v/>
      </c>
      <c r="F84" s="39">
        <f>IF(ISBLANK(HLOOKUP(F$1, m_preprocess!$1:$1048576, $D84, FALSE)), "", HLOOKUP(F$1,m_preprocess!$1:$1048576, $D84, FALSE))</f>
        <v>89.88</v>
      </c>
      <c r="G84" s="39">
        <f>IF(ISBLANK(HLOOKUP(G$1, m_preprocess!$1:$1048576, $D84, FALSE)), "", HLOOKUP(G$1,m_preprocess!$1:$1048576, $D84, FALSE))</f>
        <v>100.64491357131178</v>
      </c>
      <c r="H84" s="39" t="str">
        <f>IF(ISBLANK(HLOOKUP(H$1, m_preprocess!$1:$1048576, $D84, FALSE)), "", HLOOKUP(H$1,m_preprocess!$1:$1048576, $D84, FALSE))</f>
        <v/>
      </c>
      <c r="I84" s="39" t="str">
        <f>IF(ISBLANK(HLOOKUP(I$1, m_preprocess!$1:$1048576, $D84, FALSE)), "", HLOOKUP(I$1,m_preprocess!$1:$1048576, $D84, FALSE))</f>
        <v/>
      </c>
      <c r="J84" s="39" t="str">
        <f>IF(ISBLANK(HLOOKUP(J$1, m_preprocess!$1:$1048576, $D84, FALSE)), "", HLOOKUP(J$1,m_preprocess!$1:$1048576, $D84, FALSE))</f>
        <v/>
      </c>
      <c r="K84" s="39" t="str">
        <f>IF(ISBLANK(HLOOKUP(K$1, m_preprocess!$1:$1048576, $D84, FALSE)), "", HLOOKUP(K$1,m_preprocess!$1:$1048576, $D84, FALSE))</f>
        <v/>
      </c>
      <c r="L84" s="39" t="str">
        <f>IF(ISBLANK(HLOOKUP(L$1, m_preprocess!$1:$1048576, $D84, FALSE)), "", HLOOKUP(L$1,m_preprocess!$1:$1048576, $D84, FALSE))</f>
        <v/>
      </c>
      <c r="M84" s="39" t="str">
        <f>IF(ISBLANK(HLOOKUP(M$1, m_preprocess!$1:$1048576, $D84, FALSE)), "", HLOOKUP(M$1,m_preprocess!$1:$1048576, $D84, FALSE))</f>
        <v/>
      </c>
      <c r="N84" s="39" t="str">
        <f>IF(ISBLANK(HLOOKUP(N$1, m_preprocess!$1:$1048576, $D84, FALSE)), "", HLOOKUP(N$1,m_preprocess!$1:$1048576, $D84, FALSE))</f>
        <v/>
      </c>
      <c r="O84" s="39">
        <f>IF(ISBLANK(HLOOKUP(O$1, m_preprocess!$1:$1048576, $D84, FALSE)), "", HLOOKUP(O$1,m_preprocess!$1:$1048576, $D84, FALSE))</f>
        <v>93.87</v>
      </c>
      <c r="P84" s="39" t="str">
        <f>IF(ISBLANK(HLOOKUP(P$1, m_preprocess!$1:$1048576, $D84, FALSE)), "", HLOOKUP(P$1,m_preprocess!$1:$1048576, $D84, FALSE))</f>
        <v/>
      </c>
      <c r="Q84" s="39">
        <f>IF(ISBLANK(HLOOKUP(Q$1, m_preprocess!$1:$1048576, $D84, FALSE)), "", HLOOKUP(Q$1,m_preprocess!$1:$1048576, $D84, FALSE))</f>
        <v>92.689906347554654</v>
      </c>
      <c r="R84" s="39">
        <f>IF(ISBLANK(HLOOKUP(R$1, m_preprocess!$1:$1048576, $D84, FALSE)), "", HLOOKUP(R$1,m_preprocess!$1:$1048576, $D84, FALSE))</f>
        <v>5615769584.6197023</v>
      </c>
      <c r="S84" s="39">
        <f>IF(ISBLANK(HLOOKUP(S$1, m_preprocess!$1:$1048576, $D84, FALSE)), "", HLOOKUP(S$1,m_preprocess!$1:$1048576, $D84, FALSE))</f>
        <v>1237943296.3794553</v>
      </c>
      <c r="T84" s="39">
        <f>IF(ISBLANK(HLOOKUP(T$1, m_preprocess!$1:$1048576, $D84, FALSE)), "", HLOOKUP(T$1,m_preprocess!$1:$1048576, $D84, FALSE))</f>
        <v>5899773634.2351723</v>
      </c>
      <c r="U84" s="39">
        <f>IF(ISBLANK(HLOOKUP(U$1, m_preprocess!$1:$1048576, $D84, FALSE)), "", HLOOKUP(U$1,m_preprocess!$1:$1048576, $D84, FALSE))</f>
        <v>683251216.18106139</v>
      </c>
      <c r="V84" s="39">
        <f>IF(ISBLANK(HLOOKUP(V$1, m_preprocess!$1:$1048576, $D84, FALSE)), "", HLOOKUP(V$1,m_preprocess!$1:$1048576, $D84, FALSE))</f>
        <v>3672179626.6909471</v>
      </c>
      <c r="W84" s="39">
        <f>IF(ISBLANK(HLOOKUP(W$1, m_preprocess!$1:$1048576, $D84, FALSE)), "", HLOOKUP(W$1,m_preprocess!$1:$1048576, $D84, FALSE))</f>
        <v>992218177.67950058</v>
      </c>
      <c r="X84" s="39">
        <f>IF(ISBLANK(HLOOKUP(X$1, m_preprocess!$1:$1048576, $D84, FALSE)), "", HLOOKUP(X$1,m_preprocess!$1:$1048576, $D84, FALSE))</f>
        <v>20959.814529123461</v>
      </c>
      <c r="Y84" s="39">
        <f>IF(ISBLANK(HLOOKUP(Y$1, m_preprocess!$1:$1048576, $D84, FALSE)), "", HLOOKUP(Y$1,m_preprocess!$1:$1048576, $D84, FALSE))</f>
        <v>4393.9343375405215</v>
      </c>
      <c r="Z84" s="39" t="str">
        <f>IF(ISBLANK(HLOOKUP(Z$1, m_preprocess!$1:$1048576, $D84, FALSE)), "", HLOOKUP(Z$1,m_preprocess!$1:$1048576, $D84, FALSE))</f>
        <v/>
      </c>
    </row>
    <row r="85" spans="1:26">
      <c r="A85" s="17">
        <v>36495</v>
      </c>
      <c r="B85">
        <v>1999</v>
      </c>
      <c r="C85">
        <v>12</v>
      </c>
      <c r="D85">
        <v>85</v>
      </c>
      <c r="E85" s="39" t="str">
        <f>IF(ISBLANK(HLOOKUP(E$1, m_preprocess!$1:$1048576, $D85, FALSE)), "", HLOOKUP(E$1,m_preprocess!$1:$1048576, $D85, FALSE))</f>
        <v/>
      </c>
      <c r="F85" s="39">
        <f>IF(ISBLANK(HLOOKUP(F$1, m_preprocess!$1:$1048576, $D85, FALSE)), "", HLOOKUP(F$1,m_preprocess!$1:$1048576, $D85, FALSE))</f>
        <v>107.51</v>
      </c>
      <c r="G85" s="39">
        <f>IF(ISBLANK(HLOOKUP(G$1, m_preprocess!$1:$1048576, $D85, FALSE)), "", HLOOKUP(G$1,m_preprocess!$1:$1048576, $D85, FALSE))</f>
        <v>94.997328593751959</v>
      </c>
      <c r="H85" s="39" t="str">
        <f>IF(ISBLANK(HLOOKUP(H$1, m_preprocess!$1:$1048576, $D85, FALSE)), "", HLOOKUP(H$1,m_preprocess!$1:$1048576, $D85, FALSE))</f>
        <v/>
      </c>
      <c r="I85" s="39" t="str">
        <f>IF(ISBLANK(HLOOKUP(I$1, m_preprocess!$1:$1048576, $D85, FALSE)), "", HLOOKUP(I$1,m_preprocess!$1:$1048576, $D85, FALSE))</f>
        <v/>
      </c>
      <c r="J85" s="39" t="str">
        <f>IF(ISBLANK(HLOOKUP(J$1, m_preprocess!$1:$1048576, $D85, FALSE)), "", HLOOKUP(J$1,m_preprocess!$1:$1048576, $D85, FALSE))</f>
        <v/>
      </c>
      <c r="K85" s="39" t="str">
        <f>IF(ISBLANK(HLOOKUP(K$1, m_preprocess!$1:$1048576, $D85, FALSE)), "", HLOOKUP(K$1,m_preprocess!$1:$1048576, $D85, FALSE))</f>
        <v/>
      </c>
      <c r="L85" s="39" t="str">
        <f>IF(ISBLANK(HLOOKUP(L$1, m_preprocess!$1:$1048576, $D85, FALSE)), "", HLOOKUP(L$1,m_preprocess!$1:$1048576, $D85, FALSE))</f>
        <v/>
      </c>
      <c r="M85" s="39" t="str">
        <f>IF(ISBLANK(HLOOKUP(M$1, m_preprocess!$1:$1048576, $D85, FALSE)), "", HLOOKUP(M$1,m_preprocess!$1:$1048576, $D85, FALSE))</f>
        <v/>
      </c>
      <c r="N85" s="39" t="str">
        <f>IF(ISBLANK(HLOOKUP(N$1, m_preprocess!$1:$1048576, $D85, FALSE)), "", HLOOKUP(N$1,m_preprocess!$1:$1048576, $D85, FALSE))</f>
        <v/>
      </c>
      <c r="O85" s="39">
        <f>IF(ISBLANK(HLOOKUP(O$1, m_preprocess!$1:$1048576, $D85, FALSE)), "", HLOOKUP(O$1,m_preprocess!$1:$1048576, $D85, FALSE))</f>
        <v>94.62</v>
      </c>
      <c r="P85" s="39" t="str">
        <f>IF(ISBLANK(HLOOKUP(P$1, m_preprocess!$1:$1048576, $D85, FALSE)), "", HLOOKUP(P$1,m_preprocess!$1:$1048576, $D85, FALSE))</f>
        <v/>
      </c>
      <c r="Q85" s="39">
        <f>IF(ISBLANK(HLOOKUP(Q$1, m_preprocess!$1:$1048576, $D85, FALSE)), "", HLOOKUP(Q$1,m_preprocess!$1:$1048576, $D85, FALSE))</f>
        <v>91.951219512195109</v>
      </c>
      <c r="R85" s="39">
        <f>IF(ISBLANK(HLOOKUP(R$1, m_preprocess!$1:$1048576, $D85, FALSE)), "", HLOOKUP(R$1,m_preprocess!$1:$1048576, $D85, FALSE))</f>
        <v>6525647252.5478153</v>
      </c>
      <c r="S85" s="39">
        <f>IF(ISBLANK(HLOOKUP(S$1, m_preprocess!$1:$1048576, $D85, FALSE)), "", HLOOKUP(S$1,m_preprocess!$1:$1048576, $D85, FALSE))</f>
        <v>1337672734.8876171</v>
      </c>
      <c r="T85" s="39">
        <f>IF(ISBLANK(HLOOKUP(T$1, m_preprocess!$1:$1048576, $D85, FALSE)), "", HLOOKUP(T$1,m_preprocess!$1:$1048576, $D85, FALSE))</f>
        <v>5711121663.6713724</v>
      </c>
      <c r="U85" s="39">
        <f>IF(ISBLANK(HLOOKUP(U$1, m_preprocess!$1:$1048576, $D85, FALSE)), "", HLOOKUP(U$1,m_preprocess!$1:$1048576, $D85, FALSE))</f>
        <v>700870386.39281118</v>
      </c>
      <c r="V85" s="39">
        <f>IF(ISBLANK(HLOOKUP(V$1, m_preprocess!$1:$1048576, $D85, FALSE)), "", HLOOKUP(V$1,m_preprocess!$1:$1048576, $D85, FALSE))</f>
        <v>3301569810.0128369</v>
      </c>
      <c r="W85" s="39">
        <f>IF(ISBLANK(HLOOKUP(W$1, m_preprocess!$1:$1048576, $D85, FALSE)), "", HLOOKUP(W$1,m_preprocess!$1:$1048576, $D85, FALSE))</f>
        <v>1107897804.8780489</v>
      </c>
      <c r="X85" s="39">
        <f>IF(ISBLANK(HLOOKUP(X$1, m_preprocess!$1:$1048576, $D85, FALSE)), "", HLOOKUP(X$1,m_preprocess!$1:$1048576, $D85, FALSE))</f>
        <v>23975.827420682937</v>
      </c>
      <c r="Y85" s="39">
        <f>IF(ISBLANK(HLOOKUP(Y$1, m_preprocess!$1:$1048576, $D85, FALSE)), "", HLOOKUP(Y$1,m_preprocess!$1:$1048576, $D85, FALSE))</f>
        <v>4326.1509290945223</v>
      </c>
      <c r="Z85" s="39" t="str">
        <f>IF(ISBLANK(HLOOKUP(Z$1, m_preprocess!$1:$1048576, $D85, FALSE)), "", HLOOKUP(Z$1,m_preprocess!$1:$1048576, $D85, FALSE))</f>
        <v/>
      </c>
    </row>
    <row r="86" spans="1:26">
      <c r="A86" s="17">
        <v>36526</v>
      </c>
      <c r="B86">
        <v>2000</v>
      </c>
      <c r="C86">
        <v>1</v>
      </c>
      <c r="D86">
        <v>86</v>
      </c>
      <c r="E86" s="39">
        <f>IF(ISBLANK(HLOOKUP(E$1, m_preprocess!$1:$1048576, $D86, FALSE)), "", HLOOKUP(E$1,m_preprocess!$1:$1048576, $D86, FALSE))</f>
        <v>46</v>
      </c>
      <c r="F86" s="39">
        <f>IF(ISBLANK(HLOOKUP(F$1, m_preprocess!$1:$1048576, $D86, FALSE)), "", HLOOKUP(F$1,m_preprocess!$1:$1048576, $D86, FALSE))</f>
        <v>75.319999999999993</v>
      </c>
      <c r="G86" s="39">
        <f>IF(ISBLANK(HLOOKUP(G$1, m_preprocess!$1:$1048576, $D86, FALSE)), "", HLOOKUP(G$1,m_preprocess!$1:$1048576, $D86, FALSE))</f>
        <v>93.19966632709999</v>
      </c>
      <c r="H86" s="39" t="str">
        <f>IF(ISBLANK(HLOOKUP(H$1, m_preprocess!$1:$1048576, $D86, FALSE)), "", HLOOKUP(H$1,m_preprocess!$1:$1048576, $D86, FALSE))</f>
        <v/>
      </c>
      <c r="I86" s="39" t="str">
        <f>IF(ISBLANK(HLOOKUP(I$1, m_preprocess!$1:$1048576, $D86, FALSE)), "", HLOOKUP(I$1,m_preprocess!$1:$1048576, $D86, FALSE))</f>
        <v/>
      </c>
      <c r="J86" s="39" t="str">
        <f>IF(ISBLANK(HLOOKUP(J$1, m_preprocess!$1:$1048576, $D86, FALSE)), "", HLOOKUP(J$1,m_preprocess!$1:$1048576, $D86, FALSE))</f>
        <v/>
      </c>
      <c r="K86" s="39" t="str">
        <f>IF(ISBLANK(HLOOKUP(K$1, m_preprocess!$1:$1048576, $D86, FALSE)), "", HLOOKUP(K$1,m_preprocess!$1:$1048576, $D86, FALSE))</f>
        <v/>
      </c>
      <c r="L86" s="39" t="str">
        <f>IF(ISBLANK(HLOOKUP(L$1, m_preprocess!$1:$1048576, $D86, FALSE)), "", HLOOKUP(L$1,m_preprocess!$1:$1048576, $D86, FALSE))</f>
        <v/>
      </c>
      <c r="M86" s="39" t="str">
        <f>IF(ISBLANK(HLOOKUP(M$1, m_preprocess!$1:$1048576, $D86, FALSE)), "", HLOOKUP(M$1,m_preprocess!$1:$1048576, $D86, FALSE))</f>
        <v/>
      </c>
      <c r="N86" s="39" t="str">
        <f>IF(ISBLANK(HLOOKUP(N$1, m_preprocess!$1:$1048576, $D86, FALSE)), "", HLOOKUP(N$1,m_preprocess!$1:$1048576, $D86, FALSE))</f>
        <v/>
      </c>
      <c r="O86" s="39">
        <f>IF(ISBLANK(HLOOKUP(O$1, m_preprocess!$1:$1048576, $D86, FALSE)), "", HLOOKUP(O$1,m_preprocess!$1:$1048576, $D86, FALSE))</f>
        <v>100.91</v>
      </c>
      <c r="P86" s="39" t="str">
        <f>IF(ISBLANK(HLOOKUP(P$1, m_preprocess!$1:$1048576, $D86, FALSE)), "", HLOOKUP(P$1,m_preprocess!$1:$1048576, $D86, FALSE))</f>
        <v/>
      </c>
      <c r="Q86" s="39">
        <f>IF(ISBLANK(HLOOKUP(Q$1, m_preprocess!$1:$1048576, $D86, FALSE)), "", HLOOKUP(Q$1,m_preprocess!$1:$1048576, $D86, FALSE))</f>
        <v>91.065420560747668</v>
      </c>
      <c r="R86" s="39">
        <f>IF(ISBLANK(HLOOKUP(R$1, m_preprocess!$1:$1048576, $D86, FALSE)), "", HLOOKUP(R$1,m_preprocess!$1:$1048576, $D86, FALSE))</f>
        <v>4726162390.5309248</v>
      </c>
      <c r="S86" s="39">
        <f>IF(ISBLANK(HLOOKUP(S$1, m_preprocess!$1:$1048576, $D86, FALSE)), "", HLOOKUP(S$1,m_preprocess!$1:$1048576, $D86, FALSE))</f>
        <v>970278096.60645866</v>
      </c>
      <c r="T86" s="39">
        <f>IF(ISBLANK(HLOOKUP(T$1, m_preprocess!$1:$1048576, $D86, FALSE)), "", HLOOKUP(T$1,m_preprocess!$1:$1048576, $D86, FALSE))</f>
        <v>4447180858.5669775</v>
      </c>
      <c r="U86" s="39">
        <f>IF(ISBLANK(HLOOKUP(U$1, m_preprocess!$1:$1048576, $D86, FALSE)), "", HLOOKUP(U$1,m_preprocess!$1:$1048576, $D86, FALSE))</f>
        <v>444033257.32087225</v>
      </c>
      <c r="V86" s="39">
        <f>IF(ISBLANK(HLOOKUP(V$1, m_preprocess!$1:$1048576, $D86, FALSE)), "", HLOOKUP(V$1,m_preprocess!$1:$1048576, $D86, FALSE))</f>
        <v>2889249720.8722739</v>
      </c>
      <c r="W86" s="39">
        <f>IF(ISBLANK(HLOOKUP(W$1, m_preprocess!$1:$1048576, $D86, FALSE)), "", HLOOKUP(W$1,m_preprocess!$1:$1048576, $D86, FALSE))</f>
        <v>706937514.01869166</v>
      </c>
      <c r="X86" s="39">
        <f>IF(ISBLANK(HLOOKUP(X$1, m_preprocess!$1:$1048576, $D86, FALSE)), "", HLOOKUP(X$1,m_preprocess!$1:$1048576, $D86, FALSE))</f>
        <v>22790.709872811494</v>
      </c>
      <c r="Y86" s="39">
        <f>IF(ISBLANK(HLOOKUP(Y$1, m_preprocess!$1:$1048576, $D86, FALSE)), "", HLOOKUP(Y$1,m_preprocess!$1:$1048576, $D86, FALSE))</f>
        <v>4288.565057602088</v>
      </c>
      <c r="Z86" s="39" t="str">
        <f>IF(ISBLANK(HLOOKUP(Z$1, m_preprocess!$1:$1048576, $D86, FALSE)), "", HLOOKUP(Z$1,m_preprocess!$1:$1048576, $D86, FALSE))</f>
        <v/>
      </c>
    </row>
    <row r="87" spans="1:26">
      <c r="A87" s="17">
        <v>36557</v>
      </c>
      <c r="B87">
        <v>2000</v>
      </c>
      <c r="C87">
        <v>2</v>
      </c>
      <c r="D87">
        <v>87</v>
      </c>
      <c r="E87" s="39">
        <f>IF(ISBLANK(HLOOKUP(E$1, m_preprocess!$1:$1048576, $D87, FALSE)), "", HLOOKUP(E$1,m_preprocess!$1:$1048576, $D87, FALSE))</f>
        <v>46.5</v>
      </c>
      <c r="F87" s="39">
        <f>IF(ISBLANK(HLOOKUP(F$1, m_preprocess!$1:$1048576, $D87, FALSE)), "", HLOOKUP(F$1,m_preprocess!$1:$1048576, $D87, FALSE))</f>
        <v>97.87</v>
      </c>
      <c r="G87" s="39">
        <f>IF(ISBLANK(HLOOKUP(G$1, m_preprocess!$1:$1048576, $D87, FALSE)), "", HLOOKUP(G$1,m_preprocess!$1:$1048576, $D87, FALSE))</f>
        <v>90.745793086809471</v>
      </c>
      <c r="H87" s="39" t="str">
        <f>IF(ISBLANK(HLOOKUP(H$1, m_preprocess!$1:$1048576, $D87, FALSE)), "", HLOOKUP(H$1,m_preprocess!$1:$1048576, $D87, FALSE))</f>
        <v/>
      </c>
      <c r="I87" s="39" t="str">
        <f>IF(ISBLANK(HLOOKUP(I$1, m_preprocess!$1:$1048576, $D87, FALSE)), "", HLOOKUP(I$1,m_preprocess!$1:$1048576, $D87, FALSE))</f>
        <v/>
      </c>
      <c r="J87" s="39" t="str">
        <f>IF(ISBLANK(HLOOKUP(J$1, m_preprocess!$1:$1048576, $D87, FALSE)), "", HLOOKUP(J$1,m_preprocess!$1:$1048576, $D87, FALSE))</f>
        <v/>
      </c>
      <c r="K87" s="39" t="str">
        <f>IF(ISBLANK(HLOOKUP(K$1, m_preprocess!$1:$1048576, $D87, FALSE)), "", HLOOKUP(K$1,m_preprocess!$1:$1048576, $D87, FALSE))</f>
        <v/>
      </c>
      <c r="L87" s="39" t="str">
        <f>IF(ISBLANK(HLOOKUP(L$1, m_preprocess!$1:$1048576, $D87, FALSE)), "", HLOOKUP(L$1,m_preprocess!$1:$1048576, $D87, FALSE))</f>
        <v/>
      </c>
      <c r="M87" s="39" t="str">
        <f>IF(ISBLANK(HLOOKUP(M$1, m_preprocess!$1:$1048576, $D87, FALSE)), "", HLOOKUP(M$1,m_preprocess!$1:$1048576, $D87, FALSE))</f>
        <v/>
      </c>
      <c r="N87" s="39" t="str">
        <f>IF(ISBLANK(HLOOKUP(N$1, m_preprocess!$1:$1048576, $D87, FALSE)), "", HLOOKUP(N$1,m_preprocess!$1:$1048576, $D87, FALSE))</f>
        <v/>
      </c>
      <c r="O87" s="39">
        <f>IF(ISBLANK(HLOOKUP(O$1, m_preprocess!$1:$1048576, $D87, FALSE)), "", HLOOKUP(O$1,m_preprocess!$1:$1048576, $D87, FALSE))</f>
        <v>107.34</v>
      </c>
      <c r="P87" s="39" t="str">
        <f>IF(ISBLANK(HLOOKUP(P$1, m_preprocess!$1:$1048576, $D87, FALSE)), "", HLOOKUP(P$1,m_preprocess!$1:$1048576, $D87, FALSE))</f>
        <v/>
      </c>
      <c r="Q87" s="39">
        <f>IF(ISBLANK(HLOOKUP(Q$1, m_preprocess!$1:$1048576, $D87, FALSE)), "", HLOOKUP(Q$1,m_preprocess!$1:$1048576, $D87, FALSE))</f>
        <v>97.061170212765944</v>
      </c>
      <c r="R87" s="39">
        <f>IF(ISBLANK(HLOOKUP(R$1, m_preprocess!$1:$1048576, $D87, FALSE)), "", HLOOKUP(R$1,m_preprocess!$1:$1048576, $D87, FALSE))</f>
        <v>5651308203.8635435</v>
      </c>
      <c r="S87" s="39">
        <f>IF(ISBLANK(HLOOKUP(S$1, m_preprocess!$1:$1048576, $D87, FALSE)), "", HLOOKUP(S$1,m_preprocess!$1:$1048576, $D87, FALSE))</f>
        <v>967266183.03877246</v>
      </c>
      <c r="T87" s="39">
        <f>IF(ISBLANK(HLOOKUP(T$1, m_preprocess!$1:$1048576, $D87, FALSE)), "", HLOOKUP(T$1,m_preprocess!$1:$1048576, $D87, FALSE))</f>
        <v>5381317018.6170216</v>
      </c>
      <c r="U87" s="39">
        <f>IF(ISBLANK(HLOOKUP(U$1, m_preprocess!$1:$1048576, $D87, FALSE)), "", HLOOKUP(U$1,m_preprocess!$1:$1048576, $D87, FALSE))</f>
        <v>504190406.91489363</v>
      </c>
      <c r="V87" s="39">
        <f>IF(ISBLANK(HLOOKUP(V$1, m_preprocess!$1:$1048576, $D87, FALSE)), "", HLOOKUP(V$1,m_preprocess!$1:$1048576, $D87, FALSE))</f>
        <v>3443610026.5957446</v>
      </c>
      <c r="W87" s="39">
        <f>IF(ISBLANK(HLOOKUP(W$1, m_preprocess!$1:$1048576, $D87, FALSE)), "", HLOOKUP(W$1,m_preprocess!$1:$1048576, $D87, FALSE))</f>
        <v>924177470.74468076</v>
      </c>
      <c r="X87" s="39">
        <f>IF(ISBLANK(HLOOKUP(X$1, m_preprocess!$1:$1048576, $D87, FALSE)), "", HLOOKUP(X$1,m_preprocess!$1:$1048576, $D87, FALSE))</f>
        <v>20497.364773532987</v>
      </c>
      <c r="Y87" s="39">
        <f>IF(ISBLANK(HLOOKUP(Y$1, m_preprocess!$1:$1048576, $D87, FALSE)), "", HLOOKUP(Y$1,m_preprocess!$1:$1048576, $D87, FALSE))</f>
        <v>4292.5812912004276</v>
      </c>
      <c r="Z87" s="39" t="str">
        <f>IF(ISBLANK(HLOOKUP(Z$1, m_preprocess!$1:$1048576, $D87, FALSE)), "", HLOOKUP(Z$1,m_preprocess!$1:$1048576, $D87, FALSE))</f>
        <v/>
      </c>
    </row>
    <row r="88" spans="1:26">
      <c r="A88" s="17">
        <v>36586</v>
      </c>
      <c r="B88">
        <v>2000</v>
      </c>
      <c r="C88">
        <v>3</v>
      </c>
      <c r="D88">
        <v>88</v>
      </c>
      <c r="E88" s="39">
        <f>IF(ISBLANK(HLOOKUP(E$1, m_preprocess!$1:$1048576, $D88, FALSE)), "", HLOOKUP(E$1,m_preprocess!$1:$1048576, $D88, FALSE))</f>
        <v>48.5</v>
      </c>
      <c r="F88" s="39">
        <f>IF(ISBLANK(HLOOKUP(F$1, m_preprocess!$1:$1048576, $D88, FALSE)), "", HLOOKUP(F$1,m_preprocess!$1:$1048576, $D88, FALSE))</f>
        <v>104.84</v>
      </c>
      <c r="G88" s="39">
        <f>IF(ISBLANK(HLOOKUP(G$1, m_preprocess!$1:$1048576, $D88, FALSE)), "", HLOOKUP(G$1,m_preprocess!$1:$1048576, $D88, FALSE))</f>
        <v>88.867887830898013</v>
      </c>
      <c r="H88" s="39" t="str">
        <f>IF(ISBLANK(HLOOKUP(H$1, m_preprocess!$1:$1048576, $D88, FALSE)), "", HLOOKUP(H$1,m_preprocess!$1:$1048576, $D88, FALSE))</f>
        <v/>
      </c>
      <c r="I88" s="39" t="str">
        <f>IF(ISBLANK(HLOOKUP(I$1, m_preprocess!$1:$1048576, $D88, FALSE)), "", HLOOKUP(I$1,m_preprocess!$1:$1048576, $D88, FALSE))</f>
        <v/>
      </c>
      <c r="J88" s="39" t="str">
        <f>IF(ISBLANK(HLOOKUP(J$1, m_preprocess!$1:$1048576, $D88, FALSE)), "", HLOOKUP(J$1,m_preprocess!$1:$1048576, $D88, FALSE))</f>
        <v/>
      </c>
      <c r="K88" s="39" t="str">
        <f>IF(ISBLANK(HLOOKUP(K$1, m_preprocess!$1:$1048576, $D88, FALSE)), "", HLOOKUP(K$1,m_preprocess!$1:$1048576, $D88, FALSE))</f>
        <v/>
      </c>
      <c r="L88" s="39" t="str">
        <f>IF(ISBLANK(HLOOKUP(L$1, m_preprocess!$1:$1048576, $D88, FALSE)), "", HLOOKUP(L$1,m_preprocess!$1:$1048576, $D88, FALSE))</f>
        <v/>
      </c>
      <c r="M88" s="39" t="str">
        <f>IF(ISBLANK(HLOOKUP(M$1, m_preprocess!$1:$1048576, $D88, FALSE)), "", HLOOKUP(M$1,m_preprocess!$1:$1048576, $D88, FALSE))</f>
        <v/>
      </c>
      <c r="N88" s="39" t="str">
        <f>IF(ISBLANK(HLOOKUP(N$1, m_preprocess!$1:$1048576, $D88, FALSE)), "", HLOOKUP(N$1,m_preprocess!$1:$1048576, $D88, FALSE))</f>
        <v/>
      </c>
      <c r="O88" s="39">
        <f>IF(ISBLANK(HLOOKUP(O$1, m_preprocess!$1:$1048576, $D88, FALSE)), "", HLOOKUP(O$1,m_preprocess!$1:$1048576, $D88, FALSE))</f>
        <v>100.09</v>
      </c>
      <c r="P88" s="39" t="str">
        <f>IF(ISBLANK(HLOOKUP(P$1, m_preprocess!$1:$1048576, $D88, FALSE)), "", HLOOKUP(P$1,m_preprocess!$1:$1048576, $D88, FALSE))</f>
        <v/>
      </c>
      <c r="Q88" s="39">
        <f>IF(ISBLANK(HLOOKUP(Q$1, m_preprocess!$1:$1048576, $D88, FALSE)), "", HLOOKUP(Q$1,m_preprocess!$1:$1048576, $D88, FALSE))</f>
        <v>96.499737808075508</v>
      </c>
      <c r="R88" s="39">
        <f>IF(ISBLANK(HLOOKUP(R$1, m_preprocess!$1:$1048576, $D88, FALSE)), "", HLOOKUP(R$1,m_preprocess!$1:$1048576, $D88, FALSE))</f>
        <v>6076953056.6499119</v>
      </c>
      <c r="S88" s="39">
        <f>IF(ISBLANK(HLOOKUP(S$1, m_preprocess!$1:$1048576, $D88, FALSE)), "", HLOOKUP(S$1,m_preprocess!$1:$1048576, $D88, FALSE))</f>
        <v>1200412389.6209755</v>
      </c>
      <c r="T88" s="39">
        <f>IF(ISBLANK(HLOOKUP(T$1, m_preprocess!$1:$1048576, $D88, FALSE)), "", HLOOKUP(T$1,m_preprocess!$1:$1048576, $D88, FALSE))</f>
        <v>5836901628.2118511</v>
      </c>
      <c r="U88" s="39">
        <f>IF(ISBLANK(HLOOKUP(U$1, m_preprocess!$1:$1048576, $D88, FALSE)), "", HLOOKUP(U$1,m_preprocess!$1:$1048576, $D88, FALSE))</f>
        <v>612338194.80859995</v>
      </c>
      <c r="V88" s="39">
        <f>IF(ISBLANK(HLOOKUP(V$1, m_preprocess!$1:$1048576, $D88, FALSE)), "", HLOOKUP(V$1,m_preprocess!$1:$1048576, $D88, FALSE))</f>
        <v>3662170756.4237022</v>
      </c>
      <c r="W88" s="39">
        <f>IF(ISBLANK(HLOOKUP(W$1, m_preprocess!$1:$1048576, $D88, FALSE)), "", HLOOKUP(W$1,m_preprocess!$1:$1048576, $D88, FALSE))</f>
        <v>843035566.33455694</v>
      </c>
      <c r="X88" s="39">
        <f>IF(ISBLANK(HLOOKUP(X$1, m_preprocess!$1:$1048576, $D88, FALSE)), "", HLOOKUP(X$1,m_preprocess!$1:$1048576, $D88, FALSE))</f>
        <v>24503.642702439851</v>
      </c>
      <c r="Y88" s="39">
        <f>IF(ISBLANK(HLOOKUP(Y$1, m_preprocess!$1:$1048576, $D88, FALSE)), "", HLOOKUP(Y$1,m_preprocess!$1:$1048576, $D88, FALSE))</f>
        <v>4264.8066919769026</v>
      </c>
      <c r="Z88" s="39" t="str">
        <f>IF(ISBLANK(HLOOKUP(Z$1, m_preprocess!$1:$1048576, $D88, FALSE)), "", HLOOKUP(Z$1,m_preprocess!$1:$1048576, $D88, FALSE))</f>
        <v/>
      </c>
    </row>
    <row r="89" spans="1:26">
      <c r="A89" s="17">
        <v>36617</v>
      </c>
      <c r="B89">
        <v>2000</v>
      </c>
      <c r="C89">
        <v>4</v>
      </c>
      <c r="D89">
        <v>89</v>
      </c>
      <c r="E89" s="39">
        <f>IF(ISBLANK(HLOOKUP(E$1, m_preprocess!$1:$1048576, $D89, FALSE)), "", HLOOKUP(E$1,m_preprocess!$1:$1048576, $D89, FALSE))</f>
        <v>48.5</v>
      </c>
      <c r="F89" s="39">
        <f>IF(ISBLANK(HLOOKUP(F$1, m_preprocess!$1:$1048576, $D89, FALSE)), "", HLOOKUP(F$1,m_preprocess!$1:$1048576, $D89, FALSE))</f>
        <v>92.63</v>
      </c>
      <c r="G89" s="39">
        <f>IF(ISBLANK(HLOOKUP(G$1, m_preprocess!$1:$1048576, $D89, FALSE)), "", HLOOKUP(G$1,m_preprocess!$1:$1048576, $D89, FALSE))</f>
        <v>89.511390499796022</v>
      </c>
      <c r="H89" s="39" t="str">
        <f>IF(ISBLANK(HLOOKUP(H$1, m_preprocess!$1:$1048576, $D89, FALSE)), "", HLOOKUP(H$1,m_preprocess!$1:$1048576, $D89, FALSE))</f>
        <v/>
      </c>
      <c r="I89" s="39" t="str">
        <f>IF(ISBLANK(HLOOKUP(I$1, m_preprocess!$1:$1048576, $D89, FALSE)), "", HLOOKUP(I$1,m_preprocess!$1:$1048576, $D89, FALSE))</f>
        <v/>
      </c>
      <c r="J89" s="39" t="str">
        <f>IF(ISBLANK(HLOOKUP(J$1, m_preprocess!$1:$1048576, $D89, FALSE)), "", HLOOKUP(J$1,m_preprocess!$1:$1048576, $D89, FALSE))</f>
        <v/>
      </c>
      <c r="K89" s="39" t="str">
        <f>IF(ISBLANK(HLOOKUP(K$1, m_preprocess!$1:$1048576, $D89, FALSE)), "", HLOOKUP(K$1,m_preprocess!$1:$1048576, $D89, FALSE))</f>
        <v/>
      </c>
      <c r="L89" s="39" t="str">
        <f>IF(ISBLANK(HLOOKUP(L$1, m_preprocess!$1:$1048576, $D89, FALSE)), "", HLOOKUP(L$1,m_preprocess!$1:$1048576, $D89, FALSE))</f>
        <v/>
      </c>
      <c r="M89" s="39" t="str">
        <f>IF(ISBLANK(HLOOKUP(M$1, m_preprocess!$1:$1048576, $D89, FALSE)), "", HLOOKUP(M$1,m_preprocess!$1:$1048576, $D89, FALSE))</f>
        <v/>
      </c>
      <c r="N89" s="39" t="str">
        <f>IF(ISBLANK(HLOOKUP(N$1, m_preprocess!$1:$1048576, $D89, FALSE)), "", HLOOKUP(N$1,m_preprocess!$1:$1048576, $D89, FALSE))</f>
        <v/>
      </c>
      <c r="O89" s="39">
        <f>IF(ISBLANK(HLOOKUP(O$1, m_preprocess!$1:$1048576, $D89, FALSE)), "", HLOOKUP(O$1,m_preprocess!$1:$1048576, $D89, FALSE))</f>
        <v>93.93</v>
      </c>
      <c r="P89" s="39" t="str">
        <f>IF(ISBLANK(HLOOKUP(P$1, m_preprocess!$1:$1048576, $D89, FALSE)), "", HLOOKUP(P$1,m_preprocess!$1:$1048576, $D89, FALSE))</f>
        <v/>
      </c>
      <c r="Q89" s="39">
        <f>IF(ISBLANK(HLOOKUP(Q$1, m_preprocess!$1:$1048576, $D89, FALSE)), "", HLOOKUP(Q$1,m_preprocess!$1:$1048576, $D89, FALSE))</f>
        <v>95.304551976001036</v>
      </c>
      <c r="R89" s="39">
        <f>IF(ISBLANK(HLOOKUP(R$1, m_preprocess!$1:$1048576, $D89, FALSE)), "", HLOOKUP(R$1,m_preprocess!$1:$1048576, $D89, FALSE))</f>
        <v>5725662018.6122904</v>
      </c>
      <c r="S89" s="39">
        <f>IF(ISBLANK(HLOOKUP(S$1, m_preprocess!$1:$1048576, $D89, FALSE)), "", HLOOKUP(S$1,m_preprocess!$1:$1048576, $D89, FALSE))</f>
        <v>1484552949.226769</v>
      </c>
      <c r="T89" s="39">
        <f>IF(ISBLANK(HLOOKUP(T$1, m_preprocess!$1:$1048576, $D89, FALSE)), "", HLOOKUP(T$1,m_preprocess!$1:$1048576, $D89, FALSE))</f>
        <v>5213154422.8511801</v>
      </c>
      <c r="U89" s="39">
        <f>IF(ISBLANK(HLOOKUP(U$1, m_preprocess!$1:$1048576, $D89, FALSE)), "", HLOOKUP(U$1,m_preprocess!$1:$1048576, $D89, FALSE))</f>
        <v>528521886.00495625</v>
      </c>
      <c r="V89" s="39">
        <f>IF(ISBLANK(HLOOKUP(V$1, m_preprocess!$1:$1048576, $D89, FALSE)), "", HLOOKUP(V$1,m_preprocess!$1:$1048576, $D89, FALSE))</f>
        <v>3418059294.3785048</v>
      </c>
      <c r="W89" s="39">
        <f>IF(ISBLANK(HLOOKUP(W$1, m_preprocess!$1:$1048576, $D89, FALSE)), "", HLOOKUP(W$1,m_preprocess!$1:$1048576, $D89, FALSE))</f>
        <v>789522397.28707445</v>
      </c>
      <c r="X89" s="39">
        <f>IF(ISBLANK(HLOOKUP(X$1, m_preprocess!$1:$1048576, $D89, FALSE)), "", HLOOKUP(X$1,m_preprocess!$1:$1048576, $D89, FALSE))</f>
        <v>21805.524419480455</v>
      </c>
      <c r="Y89" s="39">
        <f>IF(ISBLANK(HLOOKUP(Y$1, m_preprocess!$1:$1048576, $D89, FALSE)), "", HLOOKUP(Y$1,m_preprocess!$1:$1048576, $D89, FALSE))</f>
        <v>4333.4957812960993</v>
      </c>
      <c r="Z89" s="39" t="str">
        <f>IF(ISBLANK(HLOOKUP(Z$1, m_preprocess!$1:$1048576, $D89, FALSE)), "", HLOOKUP(Z$1,m_preprocess!$1:$1048576, $D89, FALSE))</f>
        <v/>
      </c>
    </row>
    <row r="90" spans="1:26">
      <c r="A90" s="17">
        <v>36647</v>
      </c>
      <c r="B90">
        <v>2000</v>
      </c>
      <c r="C90">
        <v>5</v>
      </c>
      <c r="D90">
        <v>90</v>
      </c>
      <c r="E90" s="39">
        <f>IF(ISBLANK(HLOOKUP(E$1, m_preprocess!$1:$1048576, $D90, FALSE)), "", HLOOKUP(E$1,m_preprocess!$1:$1048576, $D90, FALSE))</f>
        <v>50.5</v>
      </c>
      <c r="F90" s="39">
        <f>IF(ISBLANK(HLOOKUP(F$1, m_preprocess!$1:$1048576, $D90, FALSE)), "", HLOOKUP(F$1,m_preprocess!$1:$1048576, $D90, FALSE))</f>
        <v>118.54</v>
      </c>
      <c r="G90" s="39">
        <f>IF(ISBLANK(HLOOKUP(G$1, m_preprocess!$1:$1048576, $D90, FALSE)), "", HLOOKUP(G$1,m_preprocess!$1:$1048576, $D90, FALSE))</f>
        <v>90.875716293426862</v>
      </c>
      <c r="H90" s="39" t="str">
        <f>IF(ISBLANK(HLOOKUP(H$1, m_preprocess!$1:$1048576, $D90, FALSE)), "", HLOOKUP(H$1,m_preprocess!$1:$1048576, $D90, FALSE))</f>
        <v/>
      </c>
      <c r="I90" s="39" t="str">
        <f>IF(ISBLANK(HLOOKUP(I$1, m_preprocess!$1:$1048576, $D90, FALSE)), "", HLOOKUP(I$1,m_preprocess!$1:$1048576, $D90, FALSE))</f>
        <v/>
      </c>
      <c r="J90" s="39" t="str">
        <f>IF(ISBLANK(HLOOKUP(J$1, m_preprocess!$1:$1048576, $D90, FALSE)), "", HLOOKUP(J$1,m_preprocess!$1:$1048576, $D90, FALSE))</f>
        <v/>
      </c>
      <c r="K90" s="39" t="str">
        <f>IF(ISBLANK(HLOOKUP(K$1, m_preprocess!$1:$1048576, $D90, FALSE)), "", HLOOKUP(K$1,m_preprocess!$1:$1048576, $D90, FALSE))</f>
        <v/>
      </c>
      <c r="L90" s="39" t="str">
        <f>IF(ISBLANK(HLOOKUP(L$1, m_preprocess!$1:$1048576, $D90, FALSE)), "", HLOOKUP(L$1,m_preprocess!$1:$1048576, $D90, FALSE))</f>
        <v/>
      </c>
      <c r="M90" s="39" t="str">
        <f>IF(ISBLANK(HLOOKUP(M$1, m_preprocess!$1:$1048576, $D90, FALSE)), "", HLOOKUP(M$1,m_preprocess!$1:$1048576, $D90, FALSE))</f>
        <v/>
      </c>
      <c r="N90" s="39" t="str">
        <f>IF(ISBLANK(HLOOKUP(N$1, m_preprocess!$1:$1048576, $D90, FALSE)), "", HLOOKUP(N$1,m_preprocess!$1:$1048576, $D90, FALSE))</f>
        <v/>
      </c>
      <c r="O90" s="39">
        <f>IF(ISBLANK(HLOOKUP(O$1, m_preprocess!$1:$1048576, $D90, FALSE)), "", HLOOKUP(O$1,m_preprocess!$1:$1048576, $D90, FALSE))</f>
        <v>89.44</v>
      </c>
      <c r="P90" s="39" t="str">
        <f>IF(ISBLANK(HLOOKUP(P$1, m_preprocess!$1:$1048576, $D90, FALSE)), "", HLOOKUP(P$1,m_preprocess!$1:$1048576, $D90, FALSE))</f>
        <v/>
      </c>
      <c r="Q90" s="39">
        <f>IF(ISBLANK(HLOOKUP(Q$1, m_preprocess!$1:$1048576, $D90, FALSE)), "", HLOOKUP(Q$1,m_preprocess!$1:$1048576, $D90, FALSE))</f>
        <v>98.293650793650798</v>
      </c>
      <c r="R90" s="39">
        <f>IF(ISBLANK(HLOOKUP(R$1, m_preprocess!$1:$1048576, $D90, FALSE)), "", HLOOKUP(R$1,m_preprocess!$1:$1048576, $D90, FALSE))</f>
        <v>6816752634.9078178</v>
      </c>
      <c r="S90" s="39">
        <f>IF(ISBLANK(HLOOKUP(S$1, m_preprocess!$1:$1048576, $D90, FALSE)), "", HLOOKUP(S$1,m_preprocess!$1:$1048576, $D90, FALSE))</f>
        <v>1787095639.88696</v>
      </c>
      <c r="T90" s="39">
        <f>IF(ISBLANK(HLOOKUP(T$1, m_preprocess!$1:$1048576, $D90, FALSE)), "", HLOOKUP(T$1,m_preprocess!$1:$1048576, $D90, FALSE))</f>
        <v>6214122547.6190481</v>
      </c>
      <c r="U90" s="39">
        <f>IF(ISBLANK(HLOOKUP(U$1, m_preprocess!$1:$1048576, $D90, FALSE)), "", HLOOKUP(U$1,m_preprocess!$1:$1048576, $D90, FALSE))</f>
        <v>597599088.62433875</v>
      </c>
      <c r="V90" s="39">
        <f>IF(ISBLANK(HLOOKUP(V$1, m_preprocess!$1:$1048576, $D90, FALSE)), "", HLOOKUP(V$1,m_preprocess!$1:$1048576, $D90, FALSE))</f>
        <v>3953057461.6402121</v>
      </c>
      <c r="W90" s="39">
        <f>IF(ISBLANK(HLOOKUP(W$1, m_preprocess!$1:$1048576, $D90, FALSE)), "", HLOOKUP(W$1,m_preprocess!$1:$1048576, $D90, FALSE))</f>
        <v>947553277.77777779</v>
      </c>
      <c r="X90" s="39">
        <f>IF(ISBLANK(HLOOKUP(X$1, m_preprocess!$1:$1048576, $D90, FALSE)), "", HLOOKUP(X$1,m_preprocess!$1:$1048576, $D90, FALSE))</f>
        <v>20563.104776688444</v>
      </c>
      <c r="Y90" s="39">
        <f>IF(ISBLANK(HLOOKUP(Y$1, m_preprocess!$1:$1048576, $D90, FALSE)), "", HLOOKUP(Y$1,m_preprocess!$1:$1048576, $D90, FALSE))</f>
        <v>4506.2395449742753</v>
      </c>
      <c r="Z90" s="39" t="str">
        <f>IF(ISBLANK(HLOOKUP(Z$1, m_preprocess!$1:$1048576, $D90, FALSE)), "", HLOOKUP(Z$1,m_preprocess!$1:$1048576, $D90, FALSE))</f>
        <v/>
      </c>
    </row>
    <row r="91" spans="1:26">
      <c r="A91" s="17">
        <v>36678</v>
      </c>
      <c r="B91">
        <v>2000</v>
      </c>
      <c r="C91">
        <v>6</v>
      </c>
      <c r="D91">
        <v>91</v>
      </c>
      <c r="E91" s="39">
        <f>IF(ISBLANK(HLOOKUP(E$1, m_preprocess!$1:$1048576, $D91, FALSE)), "", HLOOKUP(E$1,m_preprocess!$1:$1048576, $D91, FALSE))</f>
        <v>48.1</v>
      </c>
      <c r="F91" s="39">
        <f>IF(ISBLANK(HLOOKUP(F$1, m_preprocess!$1:$1048576, $D91, FALSE)), "", HLOOKUP(F$1,m_preprocess!$1:$1048576, $D91, FALSE))</f>
        <v>122.74</v>
      </c>
      <c r="G91" s="39">
        <f>IF(ISBLANK(HLOOKUP(G$1, m_preprocess!$1:$1048576, $D91, FALSE)), "", HLOOKUP(G$1,m_preprocess!$1:$1048576, $D91, FALSE))</f>
        <v>91.627600226039931</v>
      </c>
      <c r="H91" s="39" t="str">
        <f>IF(ISBLANK(HLOOKUP(H$1, m_preprocess!$1:$1048576, $D91, FALSE)), "", HLOOKUP(H$1,m_preprocess!$1:$1048576, $D91, FALSE))</f>
        <v/>
      </c>
      <c r="I91" s="39" t="str">
        <f>IF(ISBLANK(HLOOKUP(I$1, m_preprocess!$1:$1048576, $D91, FALSE)), "", HLOOKUP(I$1,m_preprocess!$1:$1048576, $D91, FALSE))</f>
        <v/>
      </c>
      <c r="J91" s="39" t="str">
        <f>IF(ISBLANK(HLOOKUP(J$1, m_preprocess!$1:$1048576, $D91, FALSE)), "", HLOOKUP(J$1,m_preprocess!$1:$1048576, $D91, FALSE))</f>
        <v/>
      </c>
      <c r="K91" s="39" t="str">
        <f>IF(ISBLANK(HLOOKUP(K$1, m_preprocess!$1:$1048576, $D91, FALSE)), "", HLOOKUP(K$1,m_preprocess!$1:$1048576, $D91, FALSE))</f>
        <v/>
      </c>
      <c r="L91" s="39" t="str">
        <f>IF(ISBLANK(HLOOKUP(L$1, m_preprocess!$1:$1048576, $D91, FALSE)), "", HLOOKUP(L$1,m_preprocess!$1:$1048576, $D91, FALSE))</f>
        <v/>
      </c>
      <c r="M91" s="39" t="str">
        <f>IF(ISBLANK(HLOOKUP(M$1, m_preprocess!$1:$1048576, $D91, FALSE)), "", HLOOKUP(M$1,m_preprocess!$1:$1048576, $D91, FALSE))</f>
        <v/>
      </c>
      <c r="N91" s="39" t="str">
        <f>IF(ISBLANK(HLOOKUP(N$1, m_preprocess!$1:$1048576, $D91, FALSE)), "", HLOOKUP(N$1,m_preprocess!$1:$1048576, $D91, FALSE))</f>
        <v/>
      </c>
      <c r="O91" s="39">
        <f>IF(ISBLANK(HLOOKUP(O$1, m_preprocess!$1:$1048576, $D91, FALSE)), "", HLOOKUP(O$1,m_preprocess!$1:$1048576, $D91, FALSE))</f>
        <v>94.54</v>
      </c>
      <c r="P91" s="39" t="str">
        <f>IF(ISBLANK(HLOOKUP(P$1, m_preprocess!$1:$1048576, $D91, FALSE)), "", HLOOKUP(P$1,m_preprocess!$1:$1048576, $D91, FALSE))</f>
        <v/>
      </c>
      <c r="Q91" s="39">
        <f>IF(ISBLANK(HLOOKUP(Q$1, m_preprocess!$1:$1048576, $D91, FALSE)), "", HLOOKUP(Q$1,m_preprocess!$1:$1048576, $D91, FALSE))</f>
        <v>95.870129870129858</v>
      </c>
      <c r="R91" s="39">
        <f>IF(ISBLANK(HLOOKUP(R$1, m_preprocess!$1:$1048576, $D91, FALSE)), "", HLOOKUP(R$1,m_preprocess!$1:$1048576, $D91, FALSE))</f>
        <v>6588415173.3947449</v>
      </c>
      <c r="S91" s="39">
        <f>IF(ISBLANK(HLOOKUP(S$1, m_preprocess!$1:$1048576, $D91, FALSE)), "", HLOOKUP(S$1,m_preprocess!$1:$1048576, $D91, FALSE))</f>
        <v>1694477962.6117582</v>
      </c>
      <c r="T91" s="39">
        <f>IF(ISBLANK(HLOOKUP(T$1, m_preprocess!$1:$1048576, $D91, FALSE)), "", HLOOKUP(T$1,m_preprocess!$1:$1048576, $D91, FALSE))</f>
        <v>5981491289.6103897</v>
      </c>
      <c r="U91" s="39">
        <f>IF(ISBLANK(HLOOKUP(U$1, m_preprocess!$1:$1048576, $D91, FALSE)), "", HLOOKUP(U$1,m_preprocess!$1:$1048576, $D91, FALSE))</f>
        <v>524282432.46753246</v>
      </c>
      <c r="V91" s="39">
        <f>IF(ISBLANK(HLOOKUP(V$1, m_preprocess!$1:$1048576, $D91, FALSE)), "", HLOOKUP(V$1,m_preprocess!$1:$1048576, $D91, FALSE))</f>
        <v>3843783501.2987008</v>
      </c>
      <c r="W91" s="39">
        <f>IF(ISBLANK(HLOOKUP(W$1, m_preprocess!$1:$1048576, $D91, FALSE)), "", HLOOKUP(W$1,m_preprocess!$1:$1048576, $D91, FALSE))</f>
        <v>886549641.55844152</v>
      </c>
      <c r="X91" s="39">
        <f>IF(ISBLANK(HLOOKUP(X$1, m_preprocess!$1:$1048576, $D91, FALSE)), "", HLOOKUP(X$1,m_preprocess!$1:$1048576, $D91, FALSE))</f>
        <v>21346.604786358592</v>
      </c>
      <c r="Y91" s="39">
        <f>IF(ISBLANK(HLOOKUP(Y$1, m_preprocess!$1:$1048576, $D91, FALSE)), "", HLOOKUP(Y$1,m_preprocess!$1:$1048576, $D91, FALSE))</f>
        <v>4552.0056559358545</v>
      </c>
      <c r="Z91" s="39" t="str">
        <f>IF(ISBLANK(HLOOKUP(Z$1, m_preprocess!$1:$1048576, $D91, FALSE)), "", HLOOKUP(Z$1,m_preprocess!$1:$1048576, $D91, FALSE))</f>
        <v/>
      </c>
    </row>
    <row r="92" spans="1:26">
      <c r="A92" s="17">
        <v>36708</v>
      </c>
      <c r="B92">
        <v>2000</v>
      </c>
      <c r="C92">
        <v>7</v>
      </c>
      <c r="D92">
        <v>92</v>
      </c>
      <c r="E92" s="39">
        <f>IF(ISBLANK(HLOOKUP(E$1, m_preprocess!$1:$1048576, $D92, FALSE)), "", HLOOKUP(E$1,m_preprocess!$1:$1048576, $D92, FALSE))</f>
        <v>49.8</v>
      </c>
      <c r="F92" s="39">
        <f>IF(ISBLANK(HLOOKUP(F$1, m_preprocess!$1:$1048576, $D92, FALSE)), "", HLOOKUP(F$1,m_preprocess!$1:$1048576, $D92, FALSE))</f>
        <v>125.59</v>
      </c>
      <c r="G92" s="39">
        <f>IF(ISBLANK(HLOOKUP(G$1, m_preprocess!$1:$1048576, $D92, FALSE)), "", HLOOKUP(G$1,m_preprocess!$1:$1048576, $D92, FALSE))</f>
        <v>89.324457932674989</v>
      </c>
      <c r="H92" s="39" t="str">
        <f>IF(ISBLANK(HLOOKUP(H$1, m_preprocess!$1:$1048576, $D92, FALSE)), "", HLOOKUP(H$1,m_preprocess!$1:$1048576, $D92, FALSE))</f>
        <v/>
      </c>
      <c r="I92" s="39" t="str">
        <f>IF(ISBLANK(HLOOKUP(I$1, m_preprocess!$1:$1048576, $D92, FALSE)), "", HLOOKUP(I$1,m_preprocess!$1:$1048576, $D92, FALSE))</f>
        <v/>
      </c>
      <c r="J92" s="39" t="str">
        <f>IF(ISBLANK(HLOOKUP(J$1, m_preprocess!$1:$1048576, $D92, FALSE)), "", HLOOKUP(J$1,m_preprocess!$1:$1048576, $D92, FALSE))</f>
        <v/>
      </c>
      <c r="K92" s="39" t="str">
        <f>IF(ISBLANK(HLOOKUP(K$1, m_preprocess!$1:$1048576, $D92, FALSE)), "", HLOOKUP(K$1,m_preprocess!$1:$1048576, $D92, FALSE))</f>
        <v/>
      </c>
      <c r="L92" s="39" t="str">
        <f>IF(ISBLANK(HLOOKUP(L$1, m_preprocess!$1:$1048576, $D92, FALSE)), "", HLOOKUP(L$1,m_preprocess!$1:$1048576, $D92, FALSE))</f>
        <v/>
      </c>
      <c r="M92" s="39" t="str">
        <f>IF(ISBLANK(HLOOKUP(M$1, m_preprocess!$1:$1048576, $D92, FALSE)), "", HLOOKUP(M$1,m_preprocess!$1:$1048576, $D92, FALSE))</f>
        <v/>
      </c>
      <c r="N92" s="39" t="str">
        <f>IF(ISBLANK(HLOOKUP(N$1, m_preprocess!$1:$1048576, $D92, FALSE)), "", HLOOKUP(N$1,m_preprocess!$1:$1048576, $D92, FALSE))</f>
        <v/>
      </c>
      <c r="O92" s="39">
        <f>IF(ISBLANK(HLOOKUP(O$1, m_preprocess!$1:$1048576, $D92, FALSE)), "", HLOOKUP(O$1,m_preprocess!$1:$1048576, $D92, FALSE))</f>
        <v>98.31</v>
      </c>
      <c r="P92" s="39" t="str">
        <f>IF(ISBLANK(HLOOKUP(P$1, m_preprocess!$1:$1048576, $D92, FALSE)), "", HLOOKUP(P$1,m_preprocess!$1:$1048576, $D92, FALSE))</f>
        <v/>
      </c>
      <c r="Q92" s="39">
        <f>IF(ISBLANK(HLOOKUP(Q$1, m_preprocess!$1:$1048576, $D92, FALSE)), "", HLOOKUP(Q$1,m_preprocess!$1:$1048576, $D92, FALSE))</f>
        <v>97.240217672972264</v>
      </c>
      <c r="R92" s="39">
        <f>IF(ISBLANK(HLOOKUP(R$1, m_preprocess!$1:$1048576, $D92, FALSE)), "", HLOOKUP(R$1,m_preprocess!$1:$1048576, $D92, FALSE))</f>
        <v>6670207513.6575613</v>
      </c>
      <c r="S92" s="39">
        <f>IF(ISBLANK(HLOOKUP(S$1, m_preprocess!$1:$1048576, $D92, FALSE)), "", HLOOKUP(S$1,m_preprocess!$1:$1048576, $D92, FALSE))</f>
        <v>1719696556.9620256</v>
      </c>
      <c r="T92" s="39">
        <f>IF(ISBLANK(HLOOKUP(T$1, m_preprocess!$1:$1048576, $D92, FALSE)), "", HLOOKUP(T$1,m_preprocess!$1:$1048576, $D92, FALSE))</f>
        <v>6332338629.1785431</v>
      </c>
      <c r="U92" s="39">
        <f>IF(ISBLANK(HLOOKUP(U$1, m_preprocess!$1:$1048576, $D92, FALSE)), "", HLOOKUP(U$1,m_preprocess!$1:$1048576, $D92, FALSE))</f>
        <v>649442206.53018916</v>
      </c>
      <c r="V92" s="39">
        <f>IF(ISBLANK(HLOOKUP(V$1, m_preprocess!$1:$1048576, $D92, FALSE)), "", HLOOKUP(V$1,m_preprocess!$1:$1048576, $D92, FALSE))</f>
        <v>3974573215.8590302</v>
      </c>
      <c r="W92" s="39">
        <f>IF(ISBLANK(HLOOKUP(W$1, m_preprocess!$1:$1048576, $D92, FALSE)), "", HLOOKUP(W$1,m_preprocess!$1:$1048576, $D92, FALSE))</f>
        <v>987311015.80720377</v>
      </c>
      <c r="X92" s="39">
        <f>IF(ISBLANK(HLOOKUP(X$1, m_preprocess!$1:$1048576, $D92, FALSE)), "", HLOOKUP(X$1,m_preprocess!$1:$1048576, $D92, FALSE))</f>
        <v>21917.073984829065</v>
      </c>
      <c r="Y92" s="39">
        <f>IF(ISBLANK(HLOOKUP(Y$1, m_preprocess!$1:$1048576, $D92, FALSE)), "", HLOOKUP(Y$1,m_preprocess!$1:$1048576, $D92, FALSE))</f>
        <v>4520.3385563125803</v>
      </c>
      <c r="Z92" s="39" t="str">
        <f>IF(ISBLANK(HLOOKUP(Z$1, m_preprocess!$1:$1048576, $D92, FALSE)), "", HLOOKUP(Z$1,m_preprocess!$1:$1048576, $D92, FALSE))</f>
        <v/>
      </c>
    </row>
    <row r="93" spans="1:26">
      <c r="A93" s="17">
        <v>36739</v>
      </c>
      <c r="B93">
        <v>2000</v>
      </c>
      <c r="C93">
        <v>8</v>
      </c>
      <c r="D93">
        <v>93</v>
      </c>
      <c r="E93" s="39">
        <f>IF(ISBLANK(HLOOKUP(E$1, m_preprocess!$1:$1048576, $D93, FALSE)), "", HLOOKUP(E$1,m_preprocess!$1:$1048576, $D93, FALSE))</f>
        <v>49.7</v>
      </c>
      <c r="F93" s="39">
        <f>IF(ISBLANK(HLOOKUP(F$1, m_preprocess!$1:$1048576, $D93, FALSE)), "", HLOOKUP(F$1,m_preprocess!$1:$1048576, $D93, FALSE))</f>
        <v>133.06</v>
      </c>
      <c r="G93" s="39">
        <f>IF(ISBLANK(HLOOKUP(G$1, m_preprocess!$1:$1048576, $D93, FALSE)), "", HLOOKUP(G$1,m_preprocess!$1:$1048576, $D93, FALSE))</f>
        <v>87.58450769447424</v>
      </c>
      <c r="H93" s="39" t="str">
        <f>IF(ISBLANK(HLOOKUP(H$1, m_preprocess!$1:$1048576, $D93, FALSE)), "", HLOOKUP(H$1,m_preprocess!$1:$1048576, $D93, FALSE))</f>
        <v/>
      </c>
      <c r="I93" s="39" t="str">
        <f>IF(ISBLANK(HLOOKUP(I$1, m_preprocess!$1:$1048576, $D93, FALSE)), "", HLOOKUP(I$1,m_preprocess!$1:$1048576, $D93, FALSE))</f>
        <v/>
      </c>
      <c r="J93" s="39" t="str">
        <f>IF(ISBLANK(HLOOKUP(J$1, m_preprocess!$1:$1048576, $D93, FALSE)), "", HLOOKUP(J$1,m_preprocess!$1:$1048576, $D93, FALSE))</f>
        <v/>
      </c>
      <c r="K93" s="39" t="str">
        <f>IF(ISBLANK(HLOOKUP(K$1, m_preprocess!$1:$1048576, $D93, FALSE)), "", HLOOKUP(K$1,m_preprocess!$1:$1048576, $D93, FALSE))</f>
        <v/>
      </c>
      <c r="L93" s="39" t="str">
        <f>IF(ISBLANK(HLOOKUP(L$1, m_preprocess!$1:$1048576, $D93, FALSE)), "", HLOOKUP(L$1,m_preprocess!$1:$1048576, $D93, FALSE))</f>
        <v/>
      </c>
      <c r="M93" s="39" t="str">
        <f>IF(ISBLANK(HLOOKUP(M$1, m_preprocess!$1:$1048576, $D93, FALSE)), "", HLOOKUP(M$1,m_preprocess!$1:$1048576, $D93, FALSE))</f>
        <v/>
      </c>
      <c r="N93" s="39" t="str">
        <f>IF(ISBLANK(HLOOKUP(N$1, m_preprocess!$1:$1048576, $D93, FALSE)), "", HLOOKUP(N$1,m_preprocess!$1:$1048576, $D93, FALSE))</f>
        <v/>
      </c>
      <c r="O93" s="39">
        <f>IF(ISBLANK(HLOOKUP(O$1, m_preprocess!$1:$1048576, $D93, FALSE)), "", HLOOKUP(O$1,m_preprocess!$1:$1048576, $D93, FALSE))</f>
        <v>91.2</v>
      </c>
      <c r="P93" s="39" t="str">
        <f>IF(ISBLANK(HLOOKUP(P$1, m_preprocess!$1:$1048576, $D93, FALSE)), "", HLOOKUP(P$1,m_preprocess!$1:$1048576, $D93, FALSE))</f>
        <v/>
      </c>
      <c r="Q93" s="39">
        <f>IF(ISBLANK(HLOOKUP(Q$1, m_preprocess!$1:$1048576, $D93, FALSE)), "", HLOOKUP(Q$1,m_preprocess!$1:$1048576, $D93, FALSE))</f>
        <v>100.8476821192053</v>
      </c>
      <c r="R93" s="39">
        <f>IF(ISBLANK(HLOOKUP(R$1, m_preprocess!$1:$1048576, $D93, FALSE)), "", HLOOKUP(R$1,m_preprocess!$1:$1048576, $D93, FALSE))</f>
        <v>7252947117.1526136</v>
      </c>
      <c r="S93" s="39">
        <f>IF(ISBLANK(HLOOKUP(S$1, m_preprocess!$1:$1048576, $D93, FALSE)), "", HLOOKUP(S$1,m_preprocess!$1:$1048576, $D93, FALSE))</f>
        <v>1847866308.1166272</v>
      </c>
      <c r="T93" s="39">
        <f>IF(ISBLANK(HLOOKUP(T$1, m_preprocess!$1:$1048576, $D93, FALSE)), "", HLOOKUP(T$1,m_preprocess!$1:$1048576, $D93, FALSE))</f>
        <v>7185651964.2384109</v>
      </c>
      <c r="U93" s="39">
        <f>IF(ISBLANK(HLOOKUP(U$1, m_preprocess!$1:$1048576, $D93, FALSE)), "", HLOOKUP(U$1,m_preprocess!$1:$1048576, $D93, FALSE))</f>
        <v>706293550.99337757</v>
      </c>
      <c r="V93" s="39">
        <f>IF(ISBLANK(HLOOKUP(V$1, m_preprocess!$1:$1048576, $D93, FALSE)), "", HLOOKUP(V$1,m_preprocess!$1:$1048576, $D93, FALSE))</f>
        <v>4496791438.4105959</v>
      </c>
      <c r="W93" s="39">
        <f>IF(ISBLANK(HLOOKUP(W$1, m_preprocess!$1:$1048576, $D93, FALSE)), "", HLOOKUP(W$1,m_preprocess!$1:$1048576, $D93, FALSE))</f>
        <v>1019775622.5165563</v>
      </c>
      <c r="X93" s="39">
        <f>IF(ISBLANK(HLOOKUP(X$1, m_preprocess!$1:$1048576, $D93, FALSE)), "", HLOOKUP(X$1,m_preprocess!$1:$1048576, $D93, FALSE))</f>
        <v>26316.748297644324</v>
      </c>
      <c r="Y93" s="39">
        <f>IF(ISBLANK(HLOOKUP(Y$1, m_preprocess!$1:$1048576, $D93, FALSE)), "", HLOOKUP(Y$1,m_preprocess!$1:$1048576, $D93, FALSE))</f>
        <v>4478.4235058054783</v>
      </c>
      <c r="Z93" s="39" t="str">
        <f>IF(ISBLANK(HLOOKUP(Z$1, m_preprocess!$1:$1048576, $D93, FALSE)), "", HLOOKUP(Z$1,m_preprocess!$1:$1048576, $D93, FALSE))</f>
        <v/>
      </c>
    </row>
    <row r="94" spans="1:26">
      <c r="A94" s="17">
        <v>36770</v>
      </c>
      <c r="B94">
        <v>2000</v>
      </c>
      <c r="C94">
        <v>9</v>
      </c>
      <c r="D94">
        <v>94</v>
      </c>
      <c r="E94" s="39">
        <f>IF(ISBLANK(HLOOKUP(E$1, m_preprocess!$1:$1048576, $D94, FALSE)), "", HLOOKUP(E$1,m_preprocess!$1:$1048576, $D94, FALSE))</f>
        <v>48.4</v>
      </c>
      <c r="F94" s="39">
        <f>IF(ISBLANK(HLOOKUP(F$1, m_preprocess!$1:$1048576, $D94, FALSE)), "", HLOOKUP(F$1,m_preprocess!$1:$1048576, $D94, FALSE))</f>
        <v>128.15</v>
      </c>
      <c r="G94" s="39">
        <f>IF(ISBLANK(HLOOKUP(G$1, m_preprocess!$1:$1048576, $D94, FALSE)), "", HLOOKUP(G$1,m_preprocess!$1:$1048576, $D94, FALSE))</f>
        <v>88.086077575564758</v>
      </c>
      <c r="H94" s="39" t="str">
        <f>IF(ISBLANK(HLOOKUP(H$1, m_preprocess!$1:$1048576, $D94, FALSE)), "", HLOOKUP(H$1,m_preprocess!$1:$1048576, $D94, FALSE))</f>
        <v/>
      </c>
      <c r="I94" s="39" t="str">
        <f>IF(ISBLANK(HLOOKUP(I$1, m_preprocess!$1:$1048576, $D94, FALSE)), "", HLOOKUP(I$1,m_preprocess!$1:$1048576, $D94, FALSE))</f>
        <v/>
      </c>
      <c r="J94" s="39" t="str">
        <f>IF(ISBLANK(HLOOKUP(J$1, m_preprocess!$1:$1048576, $D94, FALSE)), "", HLOOKUP(J$1,m_preprocess!$1:$1048576, $D94, FALSE))</f>
        <v/>
      </c>
      <c r="K94" s="39" t="str">
        <f>IF(ISBLANK(HLOOKUP(K$1, m_preprocess!$1:$1048576, $D94, FALSE)), "", HLOOKUP(K$1,m_preprocess!$1:$1048576, $D94, FALSE))</f>
        <v/>
      </c>
      <c r="L94" s="39" t="str">
        <f>IF(ISBLANK(HLOOKUP(L$1, m_preprocess!$1:$1048576, $D94, FALSE)), "", HLOOKUP(L$1,m_preprocess!$1:$1048576, $D94, FALSE))</f>
        <v/>
      </c>
      <c r="M94" s="39" t="str">
        <f>IF(ISBLANK(HLOOKUP(M$1, m_preprocess!$1:$1048576, $D94, FALSE)), "", HLOOKUP(M$1,m_preprocess!$1:$1048576, $D94, FALSE))</f>
        <v/>
      </c>
      <c r="N94" s="39" t="str">
        <f>IF(ISBLANK(HLOOKUP(N$1, m_preprocess!$1:$1048576, $D94, FALSE)), "", HLOOKUP(N$1,m_preprocess!$1:$1048576, $D94, FALSE))</f>
        <v/>
      </c>
      <c r="O94" s="39">
        <f>IF(ISBLANK(HLOOKUP(O$1, m_preprocess!$1:$1048576, $D94, FALSE)), "", HLOOKUP(O$1,m_preprocess!$1:$1048576, $D94, FALSE))</f>
        <v>92.02</v>
      </c>
      <c r="P94" s="39" t="str">
        <f>IF(ISBLANK(HLOOKUP(P$1, m_preprocess!$1:$1048576, $D94, FALSE)), "", HLOOKUP(P$1,m_preprocess!$1:$1048576, $D94, FALSE))</f>
        <v/>
      </c>
      <c r="Q94" s="39">
        <f>IF(ISBLANK(HLOOKUP(Q$1, m_preprocess!$1:$1048576, $D94, FALSE)), "", HLOOKUP(Q$1,m_preprocess!$1:$1048576, $D94, FALSE))</f>
        <v>97.996357012750451</v>
      </c>
      <c r="R94" s="39">
        <f>IF(ISBLANK(HLOOKUP(R$1, m_preprocess!$1:$1048576, $D94, FALSE)), "", HLOOKUP(R$1,m_preprocess!$1:$1048576, $D94, FALSE))</f>
        <v>6276463890.0690393</v>
      </c>
      <c r="S94" s="39">
        <f>IF(ISBLANK(HLOOKUP(S$1, m_preprocess!$1:$1048576, $D94, FALSE)), "", HLOOKUP(S$1,m_preprocess!$1:$1048576, $D94, FALSE))</f>
        <v>1326272344.6627724</v>
      </c>
      <c r="T94" s="39">
        <f>IF(ISBLANK(HLOOKUP(T$1, m_preprocess!$1:$1048576, $D94, FALSE)), "", HLOOKUP(T$1,m_preprocess!$1:$1048576, $D94, FALSE))</f>
        <v>6575825532.1363516</v>
      </c>
      <c r="U94" s="39">
        <f>IF(ISBLANK(HLOOKUP(U$1, m_preprocess!$1:$1048576, $D94, FALSE)), "", HLOOKUP(U$1,m_preprocess!$1:$1048576, $D94, FALSE))</f>
        <v>759816440.28103042</v>
      </c>
      <c r="V94" s="39">
        <f>IF(ISBLANK(HLOOKUP(V$1, m_preprocess!$1:$1048576, $D94, FALSE)), "", HLOOKUP(V$1,m_preprocess!$1:$1048576, $D94, FALSE))</f>
        <v>4023936249.0241995</v>
      </c>
      <c r="W94" s="39">
        <f>IF(ISBLANK(HLOOKUP(W$1, m_preprocess!$1:$1048576, $D94, FALSE)), "", HLOOKUP(W$1,m_preprocess!$1:$1048576, $D94, FALSE))</f>
        <v>1012569889.4093156</v>
      </c>
      <c r="X94" s="39">
        <f>IF(ISBLANK(HLOOKUP(X$1, m_preprocess!$1:$1048576, $D94, FALSE)), "", HLOOKUP(X$1,m_preprocess!$1:$1048576, $D94, FALSE))</f>
        <v>20984.388672568275</v>
      </c>
      <c r="Y94" s="39">
        <f>IF(ISBLANK(HLOOKUP(Y$1, m_preprocess!$1:$1048576, $D94, FALSE)), "", HLOOKUP(Y$1,m_preprocess!$1:$1048576, $D94, FALSE))</f>
        <v>4444.2372276201622</v>
      </c>
      <c r="Z94" s="39" t="str">
        <f>IF(ISBLANK(HLOOKUP(Z$1, m_preprocess!$1:$1048576, $D94, FALSE)), "", HLOOKUP(Z$1,m_preprocess!$1:$1048576, $D94, FALSE))</f>
        <v/>
      </c>
    </row>
    <row r="95" spans="1:26">
      <c r="A95" s="17">
        <v>36800</v>
      </c>
      <c r="B95">
        <v>2000</v>
      </c>
      <c r="C95">
        <v>10</v>
      </c>
      <c r="D95">
        <v>95</v>
      </c>
      <c r="E95" s="39">
        <f>IF(ISBLANK(HLOOKUP(E$1, m_preprocess!$1:$1048576, $D95, FALSE)), "", HLOOKUP(E$1,m_preprocess!$1:$1048576, $D95, FALSE))</f>
        <v>49.4</v>
      </c>
      <c r="F95" s="39">
        <f>IF(ISBLANK(HLOOKUP(F$1, m_preprocess!$1:$1048576, $D95, FALSE)), "", HLOOKUP(F$1,m_preprocess!$1:$1048576, $D95, FALSE))</f>
        <v>120.72</v>
      </c>
      <c r="G95" s="39">
        <f>IF(ISBLANK(HLOOKUP(G$1, m_preprocess!$1:$1048576, $D95, FALSE)), "", HLOOKUP(G$1,m_preprocess!$1:$1048576, $D95, FALSE))</f>
        <v>89.321118037087473</v>
      </c>
      <c r="H95" s="39" t="str">
        <f>IF(ISBLANK(HLOOKUP(H$1, m_preprocess!$1:$1048576, $D95, FALSE)), "", HLOOKUP(H$1,m_preprocess!$1:$1048576, $D95, FALSE))</f>
        <v/>
      </c>
      <c r="I95" s="39" t="str">
        <f>IF(ISBLANK(HLOOKUP(I$1, m_preprocess!$1:$1048576, $D95, FALSE)), "", HLOOKUP(I$1,m_preprocess!$1:$1048576, $D95, FALSE))</f>
        <v/>
      </c>
      <c r="J95" s="39" t="str">
        <f>IF(ISBLANK(HLOOKUP(J$1, m_preprocess!$1:$1048576, $D95, FALSE)), "", HLOOKUP(J$1,m_preprocess!$1:$1048576, $D95, FALSE))</f>
        <v/>
      </c>
      <c r="K95" s="39" t="str">
        <f>IF(ISBLANK(HLOOKUP(K$1, m_preprocess!$1:$1048576, $D95, FALSE)), "", HLOOKUP(K$1,m_preprocess!$1:$1048576, $D95, FALSE))</f>
        <v/>
      </c>
      <c r="L95" s="39" t="str">
        <f>IF(ISBLANK(HLOOKUP(L$1, m_preprocess!$1:$1048576, $D95, FALSE)), "", HLOOKUP(L$1,m_preprocess!$1:$1048576, $D95, FALSE))</f>
        <v/>
      </c>
      <c r="M95" s="39" t="str">
        <f>IF(ISBLANK(HLOOKUP(M$1, m_preprocess!$1:$1048576, $D95, FALSE)), "", HLOOKUP(M$1,m_preprocess!$1:$1048576, $D95, FALSE))</f>
        <v/>
      </c>
      <c r="N95" s="39" t="str">
        <f>IF(ISBLANK(HLOOKUP(N$1, m_preprocess!$1:$1048576, $D95, FALSE)), "", HLOOKUP(N$1,m_preprocess!$1:$1048576, $D95, FALSE))</f>
        <v/>
      </c>
      <c r="O95" s="39">
        <f>IF(ISBLANK(HLOOKUP(O$1, m_preprocess!$1:$1048576, $D95, FALSE)), "", HLOOKUP(O$1,m_preprocess!$1:$1048576, $D95, FALSE))</f>
        <v>98.51</v>
      </c>
      <c r="P95" s="39" t="str">
        <f>IF(ISBLANK(HLOOKUP(P$1, m_preprocess!$1:$1048576, $D95, FALSE)), "", HLOOKUP(P$1,m_preprocess!$1:$1048576, $D95, FALSE))</f>
        <v/>
      </c>
      <c r="Q95" s="39">
        <f>IF(ISBLANK(HLOOKUP(Q$1, m_preprocess!$1:$1048576, $D95, FALSE)), "", HLOOKUP(Q$1,m_preprocess!$1:$1048576, $D95, FALSE))</f>
        <v>93.218623481781378</v>
      </c>
      <c r="R95" s="39">
        <f>IF(ISBLANK(HLOOKUP(R$1, m_preprocess!$1:$1048576, $D95, FALSE)), "", HLOOKUP(R$1,m_preprocess!$1:$1048576, $D95, FALSE))</f>
        <v>6299252050.7600422</v>
      </c>
      <c r="S95" s="39">
        <f>IF(ISBLANK(HLOOKUP(S$1, m_preprocess!$1:$1048576, $D95, FALSE)), "", HLOOKUP(S$1,m_preprocess!$1:$1048576, $D95, FALSE))</f>
        <v>1434846703.3116176</v>
      </c>
      <c r="T95" s="39">
        <f>IF(ISBLANK(HLOOKUP(T$1, m_preprocess!$1:$1048576, $D95, FALSE)), "", HLOOKUP(T$1,m_preprocess!$1:$1048576, $D95, FALSE))</f>
        <v>6564075211.2854242</v>
      </c>
      <c r="U95" s="39">
        <f>IF(ISBLANK(HLOOKUP(U$1, m_preprocess!$1:$1048576, $D95, FALSE)), "", HLOOKUP(U$1,m_preprocess!$1:$1048576, $D95, FALSE))</f>
        <v>661447903.59311736</v>
      </c>
      <c r="V95" s="39">
        <f>IF(ISBLANK(HLOOKUP(V$1, m_preprocess!$1:$1048576, $D95, FALSE)), "", HLOOKUP(V$1,m_preprocess!$1:$1048576, $D95, FALSE))</f>
        <v>4102617596.1538458</v>
      </c>
      <c r="W95" s="39">
        <f>IF(ISBLANK(HLOOKUP(W$1, m_preprocess!$1:$1048576, $D95, FALSE)), "", HLOOKUP(W$1,m_preprocess!$1:$1048576, $D95, FALSE))</f>
        <v>947955600.96153843</v>
      </c>
      <c r="X95" s="39">
        <f>IF(ISBLANK(HLOOKUP(X$1, m_preprocess!$1:$1048576, $D95, FALSE)), "", HLOOKUP(X$1,m_preprocess!$1:$1048576, $D95, FALSE))</f>
        <v>24003.777558425987</v>
      </c>
      <c r="Y95" s="39">
        <f>IF(ISBLANK(HLOOKUP(Y$1, m_preprocess!$1:$1048576, $D95, FALSE)), "", HLOOKUP(Y$1,m_preprocess!$1:$1048576, $D95, FALSE))</f>
        <v>4502.4636653263096</v>
      </c>
      <c r="Z95" s="39" t="str">
        <f>IF(ISBLANK(HLOOKUP(Z$1, m_preprocess!$1:$1048576, $D95, FALSE)), "", HLOOKUP(Z$1,m_preprocess!$1:$1048576, $D95, FALSE))</f>
        <v/>
      </c>
    </row>
    <row r="96" spans="1:26">
      <c r="A96" s="17">
        <v>36831</v>
      </c>
      <c r="B96">
        <v>2000</v>
      </c>
      <c r="C96">
        <v>11</v>
      </c>
      <c r="D96">
        <v>96</v>
      </c>
      <c r="E96" s="39">
        <f>IF(ISBLANK(HLOOKUP(E$1, m_preprocess!$1:$1048576, $D96, FALSE)), "", HLOOKUP(E$1,m_preprocess!$1:$1048576, $D96, FALSE))</f>
        <v>50.3</v>
      </c>
      <c r="F96" s="39">
        <f>IF(ISBLANK(HLOOKUP(F$1, m_preprocess!$1:$1048576, $D96, FALSE)), "", HLOOKUP(F$1,m_preprocess!$1:$1048576, $D96, FALSE))</f>
        <v>122.47</v>
      </c>
      <c r="G96" s="39">
        <f>IF(ISBLANK(HLOOKUP(G$1, m_preprocess!$1:$1048576, $D96, FALSE)), "", HLOOKUP(G$1,m_preprocess!$1:$1048576, $D96, FALSE))</f>
        <v>92.326853665389081</v>
      </c>
      <c r="H96" s="39" t="str">
        <f>IF(ISBLANK(HLOOKUP(H$1, m_preprocess!$1:$1048576, $D96, FALSE)), "", HLOOKUP(H$1,m_preprocess!$1:$1048576, $D96, FALSE))</f>
        <v/>
      </c>
      <c r="I96" s="39" t="str">
        <f>IF(ISBLANK(HLOOKUP(I$1, m_preprocess!$1:$1048576, $D96, FALSE)), "", HLOOKUP(I$1,m_preprocess!$1:$1048576, $D96, FALSE))</f>
        <v/>
      </c>
      <c r="J96" s="39" t="str">
        <f>IF(ISBLANK(HLOOKUP(J$1, m_preprocess!$1:$1048576, $D96, FALSE)), "", HLOOKUP(J$1,m_preprocess!$1:$1048576, $D96, FALSE))</f>
        <v/>
      </c>
      <c r="K96" s="39" t="str">
        <f>IF(ISBLANK(HLOOKUP(K$1, m_preprocess!$1:$1048576, $D96, FALSE)), "", HLOOKUP(K$1,m_preprocess!$1:$1048576, $D96, FALSE))</f>
        <v/>
      </c>
      <c r="L96" s="39" t="str">
        <f>IF(ISBLANK(HLOOKUP(L$1, m_preprocess!$1:$1048576, $D96, FALSE)), "", HLOOKUP(L$1,m_preprocess!$1:$1048576, $D96, FALSE))</f>
        <v/>
      </c>
      <c r="M96" s="39" t="str">
        <f>IF(ISBLANK(HLOOKUP(M$1, m_preprocess!$1:$1048576, $D96, FALSE)), "", HLOOKUP(M$1,m_preprocess!$1:$1048576, $D96, FALSE))</f>
        <v/>
      </c>
      <c r="N96" s="39" t="str">
        <f>IF(ISBLANK(HLOOKUP(N$1, m_preprocess!$1:$1048576, $D96, FALSE)), "", HLOOKUP(N$1,m_preprocess!$1:$1048576, $D96, FALSE))</f>
        <v/>
      </c>
      <c r="O96" s="39">
        <f>IF(ISBLANK(HLOOKUP(O$1, m_preprocess!$1:$1048576, $D96, FALSE)), "", HLOOKUP(O$1,m_preprocess!$1:$1048576, $D96, FALSE))</f>
        <v>99.37</v>
      </c>
      <c r="P96" s="39" t="str">
        <f>IF(ISBLANK(HLOOKUP(P$1, m_preprocess!$1:$1048576, $D96, FALSE)), "", HLOOKUP(P$1,m_preprocess!$1:$1048576, $D96, FALSE))</f>
        <v/>
      </c>
      <c r="Q96" s="39">
        <f>IF(ISBLANK(HLOOKUP(Q$1, m_preprocess!$1:$1048576, $D96, FALSE)), "", HLOOKUP(Q$1,m_preprocess!$1:$1048576, $D96, FALSE))</f>
        <v>95.233160621761655</v>
      </c>
      <c r="R96" s="39">
        <f>IF(ISBLANK(HLOOKUP(R$1, m_preprocess!$1:$1048576, $D96, FALSE)), "", HLOOKUP(R$1,m_preprocess!$1:$1048576, $D96, FALSE))</f>
        <v>5977191829.4341679</v>
      </c>
      <c r="S96" s="39">
        <f>IF(ISBLANK(HLOOKUP(S$1, m_preprocess!$1:$1048576, $D96, FALSE)), "", HLOOKUP(S$1,m_preprocess!$1:$1048576, $D96, FALSE))</f>
        <v>1397982309.5756257</v>
      </c>
      <c r="T96" s="39">
        <f>IF(ISBLANK(HLOOKUP(T$1, m_preprocess!$1:$1048576, $D96, FALSE)), "", HLOOKUP(T$1,m_preprocess!$1:$1048576, $D96, FALSE))</f>
        <v>6545173898.9637299</v>
      </c>
      <c r="U96" s="39">
        <f>IF(ISBLANK(HLOOKUP(U$1, m_preprocess!$1:$1048576, $D96, FALSE)), "", HLOOKUP(U$1,m_preprocess!$1:$1048576, $D96, FALSE))</f>
        <v>734067020.72538853</v>
      </c>
      <c r="V96" s="39">
        <f>IF(ISBLANK(HLOOKUP(V$1, m_preprocess!$1:$1048576, $D96, FALSE)), "", HLOOKUP(V$1,m_preprocess!$1:$1048576, $D96, FALSE))</f>
        <v>3980363902.8497405</v>
      </c>
      <c r="W96" s="39">
        <f>IF(ISBLANK(HLOOKUP(W$1, m_preprocess!$1:$1048576, $D96, FALSE)), "", HLOOKUP(W$1,m_preprocess!$1:$1048576, $D96, FALSE))</f>
        <v>995621120.46632111</v>
      </c>
      <c r="X96" s="39">
        <f>IF(ISBLANK(HLOOKUP(X$1, m_preprocess!$1:$1048576, $D96, FALSE)), "", HLOOKUP(X$1,m_preprocess!$1:$1048576, $D96, FALSE))</f>
        <v>23227.300946821204</v>
      </c>
      <c r="Y96" s="39">
        <f>IF(ISBLANK(HLOOKUP(Y$1, m_preprocess!$1:$1048576, $D96, FALSE)), "", HLOOKUP(Y$1,m_preprocess!$1:$1048576, $D96, FALSE))</f>
        <v>4595.7544925167849</v>
      </c>
      <c r="Z96" s="39" t="str">
        <f>IF(ISBLANK(HLOOKUP(Z$1, m_preprocess!$1:$1048576, $D96, FALSE)), "", HLOOKUP(Z$1,m_preprocess!$1:$1048576, $D96, FALSE))</f>
        <v/>
      </c>
    </row>
    <row r="97" spans="1:26">
      <c r="A97" s="17">
        <v>36861</v>
      </c>
      <c r="B97">
        <v>2000</v>
      </c>
      <c r="C97">
        <v>12</v>
      </c>
      <c r="D97">
        <v>97</v>
      </c>
      <c r="E97" s="39">
        <f>IF(ISBLANK(HLOOKUP(E$1, m_preprocess!$1:$1048576, $D97, FALSE)), "", HLOOKUP(E$1,m_preprocess!$1:$1048576, $D97, FALSE))</f>
        <v>69.3</v>
      </c>
      <c r="F97" s="39">
        <f>IF(ISBLANK(HLOOKUP(F$1, m_preprocess!$1:$1048576, $D97, FALSE)), "", HLOOKUP(F$1,m_preprocess!$1:$1048576, $D97, FALSE))</f>
        <v>138.72999999999999</v>
      </c>
      <c r="G97" s="39">
        <f>IF(ISBLANK(HLOOKUP(G$1, m_preprocess!$1:$1048576, $D97, FALSE)), "", HLOOKUP(G$1,m_preprocess!$1:$1048576, $D97, FALSE))</f>
        <v>93.960059264391546</v>
      </c>
      <c r="H97" s="39" t="str">
        <f>IF(ISBLANK(HLOOKUP(H$1, m_preprocess!$1:$1048576, $D97, FALSE)), "", HLOOKUP(H$1,m_preprocess!$1:$1048576, $D97, FALSE))</f>
        <v/>
      </c>
      <c r="I97" s="39" t="str">
        <f>IF(ISBLANK(HLOOKUP(I$1, m_preprocess!$1:$1048576, $D97, FALSE)), "", HLOOKUP(I$1,m_preprocess!$1:$1048576, $D97, FALSE))</f>
        <v/>
      </c>
      <c r="J97" s="39" t="str">
        <f>IF(ISBLANK(HLOOKUP(J$1, m_preprocess!$1:$1048576, $D97, FALSE)), "", HLOOKUP(J$1,m_preprocess!$1:$1048576, $D97, FALSE))</f>
        <v/>
      </c>
      <c r="K97" s="39" t="str">
        <f>IF(ISBLANK(HLOOKUP(K$1, m_preprocess!$1:$1048576, $D97, FALSE)), "", HLOOKUP(K$1,m_preprocess!$1:$1048576, $D97, FALSE))</f>
        <v/>
      </c>
      <c r="L97" s="39" t="str">
        <f>IF(ISBLANK(HLOOKUP(L$1, m_preprocess!$1:$1048576, $D97, FALSE)), "", HLOOKUP(L$1,m_preprocess!$1:$1048576, $D97, FALSE))</f>
        <v/>
      </c>
      <c r="M97" s="39" t="str">
        <f>IF(ISBLANK(HLOOKUP(M$1, m_preprocess!$1:$1048576, $D97, FALSE)), "", HLOOKUP(M$1,m_preprocess!$1:$1048576, $D97, FALSE))</f>
        <v/>
      </c>
      <c r="N97" s="39" t="str">
        <f>IF(ISBLANK(HLOOKUP(N$1, m_preprocess!$1:$1048576, $D97, FALSE)), "", HLOOKUP(N$1,m_preprocess!$1:$1048576, $D97, FALSE))</f>
        <v/>
      </c>
      <c r="O97" s="39">
        <f>IF(ISBLANK(HLOOKUP(O$1, m_preprocess!$1:$1048576, $D97, FALSE)), "", HLOOKUP(O$1,m_preprocess!$1:$1048576, $D97, FALSE))</f>
        <v>100.82</v>
      </c>
      <c r="P97" s="39" t="str">
        <f>IF(ISBLANK(HLOOKUP(P$1, m_preprocess!$1:$1048576, $D97, FALSE)), "", HLOOKUP(P$1,m_preprocess!$1:$1048576, $D97, FALSE))</f>
        <v/>
      </c>
      <c r="Q97" s="39">
        <f>IF(ISBLANK(HLOOKUP(Q$1, m_preprocess!$1:$1048576, $D97, FALSE)), "", HLOOKUP(Q$1,m_preprocess!$1:$1048576, $D97, FALSE))</f>
        <v>96.023601847101091</v>
      </c>
      <c r="R97" s="39">
        <f>IF(ISBLANK(HLOOKUP(R$1, m_preprocess!$1:$1048576, $D97, FALSE)), "", HLOOKUP(R$1,m_preprocess!$1:$1048576, $D97, FALSE))</f>
        <v>6228332308.3088436</v>
      </c>
      <c r="S97" s="39">
        <f>IF(ISBLANK(HLOOKUP(S$1, m_preprocess!$1:$1048576, $D97, FALSE)), "", HLOOKUP(S$1,m_preprocess!$1:$1048576, $D97, FALSE))</f>
        <v>1095843418.3809779</v>
      </c>
      <c r="T97" s="39">
        <f>IF(ISBLANK(HLOOKUP(T$1, m_preprocess!$1:$1048576, $D97, FALSE)), "", HLOOKUP(T$1,m_preprocess!$1:$1048576, $D97, FALSE))</f>
        <v>6252368029.7588511</v>
      </c>
      <c r="U97" s="39">
        <f>IF(ISBLANK(HLOOKUP(U$1, m_preprocess!$1:$1048576, $D97, FALSE)), "", HLOOKUP(U$1,m_preprocess!$1:$1048576, $D97, FALSE))</f>
        <v>738613905.8491534</v>
      </c>
      <c r="V97" s="39">
        <f>IF(ISBLANK(HLOOKUP(V$1, m_preprocess!$1:$1048576, $D97, FALSE)), "", HLOOKUP(V$1,m_preprocess!$1:$1048576, $D97, FALSE))</f>
        <v>3655061564.9050794</v>
      </c>
      <c r="W97" s="39">
        <f>IF(ISBLANK(HLOOKUP(W$1, m_preprocess!$1:$1048576, $D97, FALSE)), "", HLOOKUP(W$1,m_preprocess!$1:$1048576, $D97, FALSE))</f>
        <v>1208314778.0913289</v>
      </c>
      <c r="X97" s="39">
        <f>IF(ISBLANK(HLOOKUP(X$1, m_preprocess!$1:$1048576, $D97, FALSE)), "", HLOOKUP(X$1,m_preprocess!$1:$1048576, $D97, FALSE))</f>
        <v>25823.074465544778</v>
      </c>
      <c r="Y97" s="39">
        <f>IF(ISBLANK(HLOOKUP(Y$1, m_preprocess!$1:$1048576, $D97, FALSE)), "", HLOOKUP(Y$1,m_preprocess!$1:$1048576, $D97, FALSE))</f>
        <v>4676.3771536804998</v>
      </c>
      <c r="Z97" s="39" t="str">
        <f>IF(ISBLANK(HLOOKUP(Z$1, m_preprocess!$1:$1048576, $D97, FALSE)), "", HLOOKUP(Z$1,m_preprocess!$1:$1048576, $D97, FALSE))</f>
        <v/>
      </c>
    </row>
    <row r="98" spans="1:26">
      <c r="A98" s="17">
        <v>36892</v>
      </c>
      <c r="B98">
        <v>2001</v>
      </c>
      <c r="C98">
        <v>1</v>
      </c>
      <c r="D98">
        <v>98</v>
      </c>
      <c r="E98" s="39">
        <f>IF(ISBLANK(HLOOKUP(E$1, m_preprocess!$1:$1048576, $D98, FALSE)), "", HLOOKUP(E$1,m_preprocess!$1:$1048576, $D98, FALSE))</f>
        <v>46.9</v>
      </c>
      <c r="F98" s="39">
        <f>IF(ISBLANK(HLOOKUP(F$1, m_preprocess!$1:$1048576, $D98, FALSE)), "", HLOOKUP(F$1,m_preprocess!$1:$1048576, $D98, FALSE))</f>
        <v>94.27</v>
      </c>
      <c r="G98" s="39">
        <f>IF(ISBLANK(HLOOKUP(G$1, m_preprocess!$1:$1048576, $D98, FALSE)), "", HLOOKUP(G$1,m_preprocess!$1:$1048576, $D98, FALSE))</f>
        <v>94.261768984844835</v>
      </c>
      <c r="H98" s="39" t="str">
        <f>IF(ISBLANK(HLOOKUP(H$1, m_preprocess!$1:$1048576, $D98, FALSE)), "", HLOOKUP(H$1,m_preprocess!$1:$1048576, $D98, FALSE))</f>
        <v/>
      </c>
      <c r="I98" s="39" t="str">
        <f>IF(ISBLANK(HLOOKUP(I$1, m_preprocess!$1:$1048576, $D98, FALSE)), "", HLOOKUP(I$1,m_preprocess!$1:$1048576, $D98, FALSE))</f>
        <v/>
      </c>
      <c r="J98" s="39" t="str">
        <f>IF(ISBLANK(HLOOKUP(J$1, m_preprocess!$1:$1048576, $D98, FALSE)), "", HLOOKUP(J$1,m_preprocess!$1:$1048576, $D98, FALSE))</f>
        <v/>
      </c>
      <c r="K98" s="39" t="str">
        <f>IF(ISBLANK(HLOOKUP(K$1, m_preprocess!$1:$1048576, $D98, FALSE)), "", HLOOKUP(K$1,m_preprocess!$1:$1048576, $D98, FALSE))</f>
        <v/>
      </c>
      <c r="L98" s="39" t="str">
        <f>IF(ISBLANK(HLOOKUP(L$1, m_preprocess!$1:$1048576, $D98, FALSE)), "", HLOOKUP(L$1,m_preprocess!$1:$1048576, $D98, FALSE))</f>
        <v/>
      </c>
      <c r="M98" s="39" t="str">
        <f>IF(ISBLANK(HLOOKUP(M$1, m_preprocess!$1:$1048576, $D98, FALSE)), "", HLOOKUP(M$1,m_preprocess!$1:$1048576, $D98, FALSE))</f>
        <v/>
      </c>
      <c r="N98" s="39" t="str">
        <f>IF(ISBLANK(HLOOKUP(N$1, m_preprocess!$1:$1048576, $D98, FALSE)), "", HLOOKUP(N$1,m_preprocess!$1:$1048576, $D98, FALSE))</f>
        <v/>
      </c>
      <c r="O98" s="39">
        <f>IF(ISBLANK(HLOOKUP(O$1, m_preprocess!$1:$1048576, $D98, FALSE)), "", HLOOKUP(O$1,m_preprocess!$1:$1048576, $D98, FALSE))</f>
        <v>111.34</v>
      </c>
      <c r="P98" s="39" t="str">
        <f>IF(ISBLANK(HLOOKUP(P$1, m_preprocess!$1:$1048576, $D98, FALSE)), "", HLOOKUP(P$1,m_preprocess!$1:$1048576, $D98, FALSE))</f>
        <v/>
      </c>
      <c r="Q98" s="39">
        <f>IF(ISBLANK(HLOOKUP(Q$1, m_preprocess!$1:$1048576, $D98, FALSE)), "", HLOOKUP(Q$1,m_preprocess!$1:$1048576, $D98, FALSE))</f>
        <v>97.091144149967676</v>
      </c>
      <c r="R98" s="39">
        <f>IF(ISBLANK(HLOOKUP(R$1, m_preprocess!$1:$1048576, $D98, FALSE)), "", HLOOKUP(R$1,m_preprocess!$1:$1048576, $D98, FALSE))</f>
        <v>6047435105.1930761</v>
      </c>
      <c r="S98" s="39">
        <f>IF(ISBLANK(HLOOKUP(S$1, m_preprocess!$1:$1048576, $D98, FALSE)), "", HLOOKUP(S$1,m_preprocess!$1:$1048576, $D98, FALSE))</f>
        <v>1340310173.10253</v>
      </c>
      <c r="T98" s="39">
        <f>IF(ISBLANK(HLOOKUP(T$1, m_preprocess!$1:$1048576, $D98, FALSE)), "", HLOOKUP(T$1,m_preprocess!$1:$1048576, $D98, FALSE))</f>
        <v>6492832580.4783459</v>
      </c>
      <c r="U98" s="39">
        <f>IF(ISBLANK(HLOOKUP(U$1, m_preprocess!$1:$1048576, $D98, FALSE)), "", HLOOKUP(U$1,m_preprocess!$1:$1048576, $D98, FALSE))</f>
        <v>620763269.55397546</v>
      </c>
      <c r="V98" s="39">
        <f>IF(ISBLANK(HLOOKUP(V$1, m_preprocess!$1:$1048576, $D98, FALSE)), "", HLOOKUP(V$1,m_preprocess!$1:$1048576, $D98, FALSE))</f>
        <v>3915838364.5766006</v>
      </c>
      <c r="W98" s="39">
        <f>IF(ISBLANK(HLOOKUP(W$1, m_preprocess!$1:$1048576, $D98, FALSE)), "", HLOOKUP(W$1,m_preprocess!$1:$1048576, $D98, FALSE))</f>
        <v>1169848870.0711055</v>
      </c>
      <c r="X98" s="39">
        <f>IF(ISBLANK(HLOOKUP(X$1, m_preprocess!$1:$1048576, $D98, FALSE)), "", HLOOKUP(X$1,m_preprocess!$1:$1048576, $D98, FALSE))</f>
        <v>26194.863925763668</v>
      </c>
      <c r="Y98" s="39">
        <f>IF(ISBLANK(HLOOKUP(Y$1, m_preprocess!$1:$1048576, $D98, FALSE)), "", HLOOKUP(Y$1,m_preprocess!$1:$1048576, $D98, FALSE))</f>
        <v>4651.5950423215936</v>
      </c>
      <c r="Z98" s="39" t="str">
        <f>IF(ISBLANK(HLOOKUP(Z$1, m_preprocess!$1:$1048576, $D98, FALSE)), "", HLOOKUP(Z$1,m_preprocess!$1:$1048576, $D98, FALSE))</f>
        <v/>
      </c>
    </row>
    <row r="99" spans="1:26">
      <c r="A99" s="17">
        <v>36923</v>
      </c>
      <c r="B99">
        <v>2001</v>
      </c>
      <c r="C99">
        <v>2</v>
      </c>
      <c r="D99">
        <v>99</v>
      </c>
      <c r="E99" s="39">
        <f>IF(ISBLANK(HLOOKUP(E$1, m_preprocess!$1:$1048576, $D99, FALSE)), "", HLOOKUP(E$1,m_preprocess!$1:$1048576, $D99, FALSE))</f>
        <v>44.2</v>
      </c>
      <c r="F99" s="39">
        <f>IF(ISBLANK(HLOOKUP(F$1, m_preprocess!$1:$1048576, $D99, FALSE)), "", HLOOKUP(F$1,m_preprocess!$1:$1048576, $D99, FALSE))</f>
        <v>97.72</v>
      </c>
      <c r="G99" s="39">
        <f>IF(ISBLANK(HLOOKUP(G$1, m_preprocess!$1:$1048576, $D99, FALSE)), "", HLOOKUP(G$1,m_preprocess!$1:$1048576, $D99, FALSE))</f>
        <v>95.97780594604221</v>
      </c>
      <c r="H99" s="39" t="str">
        <f>IF(ISBLANK(HLOOKUP(H$1, m_preprocess!$1:$1048576, $D99, FALSE)), "", HLOOKUP(H$1,m_preprocess!$1:$1048576, $D99, FALSE))</f>
        <v/>
      </c>
      <c r="I99" s="39" t="str">
        <f>IF(ISBLANK(HLOOKUP(I$1, m_preprocess!$1:$1048576, $D99, FALSE)), "", HLOOKUP(I$1,m_preprocess!$1:$1048576, $D99, FALSE))</f>
        <v/>
      </c>
      <c r="J99" s="39" t="str">
        <f>IF(ISBLANK(HLOOKUP(J$1, m_preprocess!$1:$1048576, $D99, FALSE)), "", HLOOKUP(J$1,m_preprocess!$1:$1048576, $D99, FALSE))</f>
        <v/>
      </c>
      <c r="K99" s="39" t="str">
        <f>IF(ISBLANK(HLOOKUP(K$1, m_preprocess!$1:$1048576, $D99, FALSE)), "", HLOOKUP(K$1,m_preprocess!$1:$1048576, $D99, FALSE))</f>
        <v/>
      </c>
      <c r="L99" s="39" t="str">
        <f>IF(ISBLANK(HLOOKUP(L$1, m_preprocess!$1:$1048576, $D99, FALSE)), "", HLOOKUP(L$1,m_preprocess!$1:$1048576, $D99, FALSE))</f>
        <v/>
      </c>
      <c r="M99" s="39" t="str">
        <f>IF(ISBLANK(HLOOKUP(M$1, m_preprocess!$1:$1048576, $D99, FALSE)), "", HLOOKUP(M$1,m_preprocess!$1:$1048576, $D99, FALSE))</f>
        <v/>
      </c>
      <c r="N99" s="39" t="str">
        <f>IF(ISBLANK(HLOOKUP(N$1, m_preprocess!$1:$1048576, $D99, FALSE)), "", HLOOKUP(N$1,m_preprocess!$1:$1048576, $D99, FALSE))</f>
        <v/>
      </c>
      <c r="O99" s="39">
        <f>IF(ISBLANK(HLOOKUP(O$1, m_preprocess!$1:$1048576, $D99, FALSE)), "", HLOOKUP(O$1,m_preprocess!$1:$1048576, $D99, FALSE))</f>
        <v>113.47</v>
      </c>
      <c r="P99" s="39" t="str">
        <f>IF(ISBLANK(HLOOKUP(P$1, m_preprocess!$1:$1048576, $D99, FALSE)), "", HLOOKUP(P$1,m_preprocess!$1:$1048576, $D99, FALSE))</f>
        <v/>
      </c>
      <c r="Q99" s="39">
        <f>IF(ISBLANK(HLOOKUP(Q$1, m_preprocess!$1:$1048576, $D99, FALSE)), "", HLOOKUP(Q$1,m_preprocess!$1:$1048576, $D99, FALSE))</f>
        <v>97.299433539718095</v>
      </c>
      <c r="R99" s="39">
        <f>IF(ISBLANK(HLOOKUP(R$1, m_preprocess!$1:$1048576, $D99, FALSE)), "", HLOOKUP(R$1,m_preprocess!$1:$1048576, $D99, FALSE))</f>
        <v>5533157525.0473871</v>
      </c>
      <c r="S99" s="39">
        <f>IF(ISBLANK(HLOOKUP(S$1, m_preprocess!$1:$1048576, $D99, FALSE)), "", HLOOKUP(S$1,m_preprocess!$1:$1048576, $D99, FALSE))</f>
        <v>1144538080.1516383</v>
      </c>
      <c r="T99" s="39">
        <f>IF(ISBLANK(HLOOKUP(T$1, m_preprocess!$1:$1048576, $D99, FALSE)), "", HLOOKUP(T$1,m_preprocess!$1:$1048576, $D99, FALSE))</f>
        <v>5273396054.538269</v>
      </c>
      <c r="U99" s="39">
        <f>IF(ISBLANK(HLOOKUP(U$1, m_preprocess!$1:$1048576, $D99, FALSE)), "", HLOOKUP(U$1,m_preprocess!$1:$1048576, $D99, FALSE))</f>
        <v>526890494.00605989</v>
      </c>
      <c r="V99" s="39">
        <f>IF(ISBLANK(HLOOKUP(V$1, m_preprocess!$1:$1048576, $D99, FALSE)), "", HLOOKUP(V$1,m_preprocess!$1:$1048576, $D99, FALSE))</f>
        <v>3339610977.4733238</v>
      </c>
      <c r="W99" s="39">
        <f>IF(ISBLANK(HLOOKUP(W$1, m_preprocess!$1:$1048576, $D99, FALSE)), "", HLOOKUP(W$1,m_preprocess!$1:$1048576, $D99, FALSE))</f>
        <v>916060642.86655259</v>
      </c>
      <c r="X99" s="39">
        <f>IF(ISBLANK(HLOOKUP(X$1, m_preprocess!$1:$1048576, $D99, FALSE)), "", HLOOKUP(X$1,m_preprocess!$1:$1048576, $D99, FALSE))</f>
        <v>19733.580016787822</v>
      </c>
      <c r="Y99" s="39">
        <f>IF(ISBLANK(HLOOKUP(Y$1, m_preprocess!$1:$1048576, $D99, FALSE)), "", HLOOKUP(Y$1,m_preprocess!$1:$1048576, $D99, FALSE))</f>
        <v>4758.89637322814</v>
      </c>
      <c r="Z99" s="39" t="str">
        <f>IF(ISBLANK(HLOOKUP(Z$1, m_preprocess!$1:$1048576, $D99, FALSE)), "", HLOOKUP(Z$1,m_preprocess!$1:$1048576, $D99, FALSE))</f>
        <v/>
      </c>
    </row>
    <row r="100" spans="1:26">
      <c r="A100" s="17">
        <v>36951</v>
      </c>
      <c r="B100">
        <v>2001</v>
      </c>
      <c r="C100">
        <v>3</v>
      </c>
      <c r="D100">
        <v>100</v>
      </c>
      <c r="E100" s="39">
        <f>IF(ISBLANK(HLOOKUP(E$1, m_preprocess!$1:$1048576, $D100, FALSE)), "", HLOOKUP(E$1,m_preprocess!$1:$1048576, $D100, FALSE))</f>
        <v>49.7</v>
      </c>
      <c r="F100" s="39">
        <f>IF(ISBLANK(HLOOKUP(F$1, m_preprocess!$1:$1048576, $D100, FALSE)), "", HLOOKUP(F$1,m_preprocess!$1:$1048576, $D100, FALSE))</f>
        <v>109.22</v>
      </c>
      <c r="G100" s="39">
        <f>IF(ISBLANK(HLOOKUP(G$1, m_preprocess!$1:$1048576, $D100, FALSE)), "", HLOOKUP(G$1,m_preprocess!$1:$1048576, $D100, FALSE))</f>
        <v>99.080740665884818</v>
      </c>
      <c r="H100" s="39" t="str">
        <f>IF(ISBLANK(HLOOKUP(H$1, m_preprocess!$1:$1048576, $D100, FALSE)), "", HLOOKUP(H$1,m_preprocess!$1:$1048576, $D100, FALSE))</f>
        <v/>
      </c>
      <c r="I100" s="39" t="str">
        <f>IF(ISBLANK(HLOOKUP(I$1, m_preprocess!$1:$1048576, $D100, FALSE)), "", HLOOKUP(I$1,m_preprocess!$1:$1048576, $D100, FALSE))</f>
        <v/>
      </c>
      <c r="J100" s="39" t="str">
        <f>IF(ISBLANK(HLOOKUP(J$1, m_preprocess!$1:$1048576, $D100, FALSE)), "", HLOOKUP(J$1,m_preprocess!$1:$1048576, $D100, FALSE))</f>
        <v/>
      </c>
      <c r="K100" s="39" t="str">
        <f>IF(ISBLANK(HLOOKUP(K$1, m_preprocess!$1:$1048576, $D100, FALSE)), "", HLOOKUP(K$1,m_preprocess!$1:$1048576, $D100, FALSE))</f>
        <v/>
      </c>
      <c r="L100" s="39" t="str">
        <f>IF(ISBLANK(HLOOKUP(L$1, m_preprocess!$1:$1048576, $D100, FALSE)), "", HLOOKUP(L$1,m_preprocess!$1:$1048576, $D100, FALSE))</f>
        <v/>
      </c>
      <c r="M100" s="39" t="str">
        <f>IF(ISBLANK(HLOOKUP(M$1, m_preprocess!$1:$1048576, $D100, FALSE)), "", HLOOKUP(M$1,m_preprocess!$1:$1048576, $D100, FALSE))</f>
        <v/>
      </c>
      <c r="N100" s="39" t="str">
        <f>IF(ISBLANK(HLOOKUP(N$1, m_preprocess!$1:$1048576, $D100, FALSE)), "", HLOOKUP(N$1,m_preprocess!$1:$1048576, $D100, FALSE))</f>
        <v/>
      </c>
      <c r="O100" s="39">
        <f>IF(ISBLANK(HLOOKUP(O$1, m_preprocess!$1:$1048576, $D100, FALSE)), "", HLOOKUP(O$1,m_preprocess!$1:$1048576, $D100, FALSE))</f>
        <v>108.55</v>
      </c>
      <c r="P100" s="39" t="str">
        <f>IF(ISBLANK(HLOOKUP(P$1, m_preprocess!$1:$1048576, $D100, FALSE)), "", HLOOKUP(P$1,m_preprocess!$1:$1048576, $D100, FALSE))</f>
        <v/>
      </c>
      <c r="Q100" s="39">
        <f>IF(ISBLANK(HLOOKUP(Q$1, m_preprocess!$1:$1048576, $D100, FALSE)), "", HLOOKUP(Q$1,m_preprocess!$1:$1048576, $D100, FALSE))</f>
        <v>100.02674869600109</v>
      </c>
      <c r="R100" s="39">
        <f>IF(ISBLANK(HLOOKUP(R$1, m_preprocess!$1:$1048576, $D100, FALSE)), "", HLOOKUP(R$1,m_preprocess!$1:$1048576, $D100, FALSE))</f>
        <v>6916736911.3517847</v>
      </c>
      <c r="S100" s="39">
        <f>IF(ISBLANK(HLOOKUP(S$1, m_preprocess!$1:$1048576, $D100, FALSE)), "", HLOOKUP(S$1,m_preprocess!$1:$1048576, $D100, FALSE))</f>
        <v>1479342084.5032756</v>
      </c>
      <c r="T100" s="39">
        <f>IF(ISBLANK(HLOOKUP(T$1, m_preprocess!$1:$1048576, $D100, FALSE)), "", HLOOKUP(T$1,m_preprocess!$1:$1048576, $D100, FALSE))</f>
        <v>7287924492.4434948</v>
      </c>
      <c r="U100" s="39">
        <f>IF(ISBLANK(HLOOKUP(U$1, m_preprocess!$1:$1048576, $D100, FALSE)), "", HLOOKUP(U$1,m_preprocess!$1:$1048576, $D100, FALSE))</f>
        <v>795464150.0601846</v>
      </c>
      <c r="V100" s="39">
        <f>IF(ISBLANK(HLOOKUP(V$1, m_preprocess!$1:$1048576, $D100, FALSE)), "", HLOOKUP(V$1,m_preprocess!$1:$1048576, $D100, FALSE))</f>
        <v>4542631583.5228033</v>
      </c>
      <c r="W100" s="39">
        <f>IF(ISBLANK(HLOOKUP(W$1, m_preprocess!$1:$1048576, $D100, FALSE)), "", HLOOKUP(W$1,m_preprocess!$1:$1048576, $D100, FALSE))</f>
        <v>1248677600.6419687</v>
      </c>
      <c r="X100" s="39">
        <f>IF(ISBLANK(HLOOKUP(X$1, m_preprocess!$1:$1048576, $D100, FALSE)), "", HLOOKUP(X$1,m_preprocess!$1:$1048576, $D100, FALSE))</f>
        <v>22294.811126695415</v>
      </c>
      <c r="Y100" s="39">
        <f>IF(ISBLANK(HLOOKUP(Y$1, m_preprocess!$1:$1048576, $D100, FALSE)), "", HLOOKUP(Y$1,m_preprocess!$1:$1048576, $D100, FALSE))</f>
        <v>4854.6494580512644</v>
      </c>
      <c r="Z100" s="39" t="str">
        <f>IF(ISBLANK(HLOOKUP(Z$1, m_preprocess!$1:$1048576, $D100, FALSE)), "", HLOOKUP(Z$1,m_preprocess!$1:$1048576, $D100, FALSE))</f>
        <v/>
      </c>
    </row>
    <row r="101" spans="1:26">
      <c r="A101" s="17">
        <v>36982</v>
      </c>
      <c r="B101">
        <v>2001</v>
      </c>
      <c r="C101">
        <v>4</v>
      </c>
      <c r="D101">
        <v>101</v>
      </c>
      <c r="E101" s="39">
        <f>IF(ISBLANK(HLOOKUP(E$1, m_preprocess!$1:$1048576, $D101, FALSE)), "", HLOOKUP(E$1,m_preprocess!$1:$1048576, $D101, FALSE))</f>
        <v>47.6</v>
      </c>
      <c r="F101" s="39">
        <f>IF(ISBLANK(HLOOKUP(F$1, m_preprocess!$1:$1048576, $D101, FALSE)), "", HLOOKUP(F$1,m_preprocess!$1:$1048576, $D101, FALSE))</f>
        <v>108.92</v>
      </c>
      <c r="G101" s="39">
        <f>IF(ISBLANK(HLOOKUP(G$1, m_preprocess!$1:$1048576, $D101, FALSE)), "", HLOOKUP(G$1,m_preprocess!$1:$1048576, $D101, FALSE))</f>
        <v>103.10437684600427</v>
      </c>
      <c r="H101" s="39" t="str">
        <f>IF(ISBLANK(HLOOKUP(H$1, m_preprocess!$1:$1048576, $D101, FALSE)), "", HLOOKUP(H$1,m_preprocess!$1:$1048576, $D101, FALSE))</f>
        <v/>
      </c>
      <c r="I101" s="39" t="str">
        <f>IF(ISBLANK(HLOOKUP(I$1, m_preprocess!$1:$1048576, $D101, FALSE)), "", HLOOKUP(I$1,m_preprocess!$1:$1048576, $D101, FALSE))</f>
        <v/>
      </c>
      <c r="J101" s="39" t="str">
        <f>IF(ISBLANK(HLOOKUP(J$1, m_preprocess!$1:$1048576, $D101, FALSE)), "", HLOOKUP(J$1,m_preprocess!$1:$1048576, $D101, FALSE))</f>
        <v/>
      </c>
      <c r="K101" s="39" t="str">
        <f>IF(ISBLANK(HLOOKUP(K$1, m_preprocess!$1:$1048576, $D101, FALSE)), "", HLOOKUP(K$1,m_preprocess!$1:$1048576, $D101, FALSE))</f>
        <v/>
      </c>
      <c r="L101" s="39" t="str">
        <f>IF(ISBLANK(HLOOKUP(L$1, m_preprocess!$1:$1048576, $D101, FALSE)), "", HLOOKUP(L$1,m_preprocess!$1:$1048576, $D101, FALSE))</f>
        <v/>
      </c>
      <c r="M101" s="39" t="str">
        <f>IF(ISBLANK(HLOOKUP(M$1, m_preprocess!$1:$1048576, $D101, FALSE)), "", HLOOKUP(M$1,m_preprocess!$1:$1048576, $D101, FALSE))</f>
        <v/>
      </c>
      <c r="N101" s="39" t="str">
        <f>IF(ISBLANK(HLOOKUP(N$1, m_preprocess!$1:$1048576, $D101, FALSE)), "", HLOOKUP(N$1,m_preprocess!$1:$1048576, $D101, FALSE))</f>
        <v/>
      </c>
      <c r="O101" s="39">
        <f>IF(ISBLANK(HLOOKUP(O$1, m_preprocess!$1:$1048576, $D101, FALSE)), "", HLOOKUP(O$1,m_preprocess!$1:$1048576, $D101, FALSE))</f>
        <v>105.22</v>
      </c>
      <c r="P101" s="39" t="str">
        <f>IF(ISBLANK(HLOOKUP(P$1, m_preprocess!$1:$1048576, $D101, FALSE)), "", HLOOKUP(P$1,m_preprocess!$1:$1048576, $D101, FALSE))</f>
        <v/>
      </c>
      <c r="Q101" s="39">
        <f>IF(ISBLANK(HLOOKUP(Q$1, m_preprocess!$1:$1048576, $D101, FALSE)), "", HLOOKUP(Q$1,m_preprocess!$1:$1048576, $D101, FALSE))</f>
        <v>96.490758103402101</v>
      </c>
      <c r="R101" s="39">
        <f>IF(ISBLANK(HLOOKUP(R$1, m_preprocess!$1:$1048576, $D101, FALSE)), "", HLOOKUP(R$1,m_preprocess!$1:$1048576, $D101, FALSE))</f>
        <v>6573185789.8389778</v>
      </c>
      <c r="S101" s="39">
        <f>IF(ISBLANK(HLOOKUP(S$1, m_preprocess!$1:$1048576, $D101, FALSE)), "", HLOOKUP(S$1,m_preprocess!$1:$1048576, $D101, FALSE))</f>
        <v>1788287316.7684619</v>
      </c>
      <c r="T101" s="39">
        <f>IF(ISBLANK(HLOOKUP(T$1, m_preprocess!$1:$1048576, $D101, FALSE)), "", HLOOKUP(T$1,m_preprocess!$1:$1048576, $D101, FALSE))</f>
        <v>6176690026.7881069</v>
      </c>
      <c r="U101" s="39">
        <f>IF(ISBLANK(HLOOKUP(U$1, m_preprocess!$1:$1048576, $D101, FALSE)), "", HLOOKUP(U$1,m_preprocess!$1:$1048576, $D101, FALSE))</f>
        <v>720949334.31556392</v>
      </c>
      <c r="V101" s="39">
        <f>IF(ISBLANK(HLOOKUP(V$1, m_preprocess!$1:$1048576, $D101, FALSE)), "", HLOOKUP(V$1,m_preprocess!$1:$1048576, $D101, FALSE))</f>
        <v>4045565117.8676672</v>
      </c>
      <c r="W101" s="39">
        <f>IF(ISBLANK(HLOOKUP(W$1, m_preprocess!$1:$1048576, $D101, FALSE)), "", HLOOKUP(W$1,m_preprocess!$1:$1048576, $D101, FALSE))</f>
        <v>941422787.30243778</v>
      </c>
      <c r="X101" s="39">
        <f>IF(ISBLANK(HLOOKUP(X$1, m_preprocess!$1:$1048576, $D101, FALSE)), "", HLOOKUP(X$1,m_preprocess!$1:$1048576, $D101, FALSE))</f>
        <v>24823.893228581495</v>
      </c>
      <c r="Y101" s="39">
        <f>IF(ISBLANK(HLOOKUP(Y$1, m_preprocess!$1:$1048576, $D101, FALSE)), "", HLOOKUP(Y$1,m_preprocess!$1:$1048576, $D101, FALSE))</f>
        <v>4902.7226038203089</v>
      </c>
      <c r="Z101" s="39" t="str">
        <f>IF(ISBLANK(HLOOKUP(Z$1, m_preprocess!$1:$1048576, $D101, FALSE)), "", HLOOKUP(Z$1,m_preprocess!$1:$1048576, $D101, FALSE))</f>
        <v/>
      </c>
    </row>
    <row r="102" spans="1:26">
      <c r="A102" s="17">
        <v>37012</v>
      </c>
      <c r="B102">
        <v>2001</v>
      </c>
      <c r="C102">
        <v>5</v>
      </c>
      <c r="D102">
        <v>102</v>
      </c>
      <c r="E102" s="39">
        <f>IF(ISBLANK(HLOOKUP(E$1, m_preprocess!$1:$1048576, $D102, FALSE)), "", HLOOKUP(E$1,m_preprocess!$1:$1048576, $D102, FALSE))</f>
        <v>49.4</v>
      </c>
      <c r="F102" s="39">
        <f>IF(ISBLANK(HLOOKUP(F$1, m_preprocess!$1:$1048576, $D102, FALSE)), "", HLOOKUP(F$1,m_preprocess!$1:$1048576, $D102, FALSE))</f>
        <v>130.66</v>
      </c>
      <c r="G102" s="39">
        <f>IF(ISBLANK(HLOOKUP(G$1, m_preprocess!$1:$1048576, $D102, FALSE)), "", HLOOKUP(G$1,m_preprocess!$1:$1048576, $D102, FALSE))</f>
        <v>107.21319799412203</v>
      </c>
      <c r="H102" s="39" t="str">
        <f>IF(ISBLANK(HLOOKUP(H$1, m_preprocess!$1:$1048576, $D102, FALSE)), "", HLOOKUP(H$1,m_preprocess!$1:$1048576, $D102, FALSE))</f>
        <v/>
      </c>
      <c r="I102" s="39" t="str">
        <f>IF(ISBLANK(HLOOKUP(I$1, m_preprocess!$1:$1048576, $D102, FALSE)), "", HLOOKUP(I$1,m_preprocess!$1:$1048576, $D102, FALSE))</f>
        <v/>
      </c>
      <c r="J102" s="39" t="str">
        <f>IF(ISBLANK(HLOOKUP(J$1, m_preprocess!$1:$1048576, $D102, FALSE)), "", HLOOKUP(J$1,m_preprocess!$1:$1048576, $D102, FALSE))</f>
        <v/>
      </c>
      <c r="K102" s="39" t="str">
        <f>IF(ISBLANK(HLOOKUP(K$1, m_preprocess!$1:$1048576, $D102, FALSE)), "", HLOOKUP(K$1,m_preprocess!$1:$1048576, $D102, FALSE))</f>
        <v/>
      </c>
      <c r="L102" s="39" t="str">
        <f>IF(ISBLANK(HLOOKUP(L$1, m_preprocess!$1:$1048576, $D102, FALSE)), "", HLOOKUP(L$1,m_preprocess!$1:$1048576, $D102, FALSE))</f>
        <v/>
      </c>
      <c r="M102" s="39" t="str">
        <f>IF(ISBLANK(HLOOKUP(M$1, m_preprocess!$1:$1048576, $D102, FALSE)), "", HLOOKUP(M$1,m_preprocess!$1:$1048576, $D102, FALSE))</f>
        <v/>
      </c>
      <c r="N102" s="39" t="str">
        <f>IF(ISBLANK(HLOOKUP(N$1, m_preprocess!$1:$1048576, $D102, FALSE)), "", HLOOKUP(N$1,m_preprocess!$1:$1048576, $D102, FALSE))</f>
        <v/>
      </c>
      <c r="O102" s="39">
        <f>IF(ISBLANK(HLOOKUP(O$1, m_preprocess!$1:$1048576, $D102, FALSE)), "", HLOOKUP(O$1,m_preprocess!$1:$1048576, $D102, FALSE))</f>
        <v>102.4</v>
      </c>
      <c r="P102" s="39" t="str">
        <f>IF(ISBLANK(HLOOKUP(P$1, m_preprocess!$1:$1048576, $D102, FALSE)), "", HLOOKUP(P$1,m_preprocess!$1:$1048576, $D102, FALSE))</f>
        <v/>
      </c>
      <c r="Q102" s="39">
        <f>IF(ISBLANK(HLOOKUP(Q$1, m_preprocess!$1:$1048576, $D102, FALSE)), "", HLOOKUP(Q$1,m_preprocess!$1:$1048576, $D102, FALSE))</f>
        <v>96.133779264214041</v>
      </c>
      <c r="R102" s="39">
        <f>IF(ISBLANK(HLOOKUP(R$1, m_preprocess!$1:$1048576, $D102, FALSE)), "", HLOOKUP(R$1,m_preprocess!$1:$1048576, $D102, FALSE))</f>
        <v>7476511238.5193434</v>
      </c>
      <c r="S102" s="39">
        <f>IF(ISBLANK(HLOOKUP(S$1, m_preprocess!$1:$1048576, $D102, FALSE)), "", HLOOKUP(S$1,m_preprocess!$1:$1048576, $D102, FALSE))</f>
        <v>2226812329.5296407</v>
      </c>
      <c r="T102" s="39">
        <f>IF(ISBLANK(HLOOKUP(T$1, m_preprocess!$1:$1048576, $D102, FALSE)), "", HLOOKUP(T$1,m_preprocess!$1:$1048576, $D102, FALSE))</f>
        <v>6904083993.3110371</v>
      </c>
      <c r="U102" s="39">
        <f>IF(ISBLANK(HLOOKUP(U$1, m_preprocess!$1:$1048576, $D102, FALSE)), "", HLOOKUP(U$1,m_preprocess!$1:$1048576, $D102, FALSE))</f>
        <v>688913670.90301001</v>
      </c>
      <c r="V102" s="39">
        <f>IF(ISBLANK(HLOOKUP(V$1, m_preprocess!$1:$1048576, $D102, FALSE)), "", HLOOKUP(V$1,m_preprocess!$1:$1048576, $D102, FALSE))</f>
        <v>4315380531.1036787</v>
      </c>
      <c r="W102" s="39">
        <f>IF(ISBLANK(HLOOKUP(W$1, m_preprocess!$1:$1048576, $D102, FALSE)), "", HLOOKUP(W$1,m_preprocess!$1:$1048576, $D102, FALSE))</f>
        <v>1189897788.6287625</v>
      </c>
      <c r="X102" s="39">
        <f>IF(ISBLANK(HLOOKUP(X$1, m_preprocess!$1:$1048576, $D102, FALSE)), "", HLOOKUP(X$1,m_preprocess!$1:$1048576, $D102, FALSE))</f>
        <v>23490.30097912953</v>
      </c>
      <c r="Y102" s="39">
        <f>IF(ISBLANK(HLOOKUP(Y$1, m_preprocess!$1:$1048576, $D102, FALSE)), "", HLOOKUP(Y$1,m_preprocess!$1:$1048576, $D102, FALSE))</f>
        <v>4972.2828080073059</v>
      </c>
      <c r="Z102" s="39" t="str">
        <f>IF(ISBLANK(HLOOKUP(Z$1, m_preprocess!$1:$1048576, $D102, FALSE)), "", HLOOKUP(Z$1,m_preprocess!$1:$1048576, $D102, FALSE))</f>
        <v/>
      </c>
    </row>
    <row r="103" spans="1:26">
      <c r="A103" s="17">
        <v>37043</v>
      </c>
      <c r="B103">
        <v>2001</v>
      </c>
      <c r="C103">
        <v>6</v>
      </c>
      <c r="D103">
        <v>103</v>
      </c>
      <c r="E103" s="39">
        <f>IF(ISBLANK(HLOOKUP(E$1, m_preprocess!$1:$1048576, $D103, FALSE)), "", HLOOKUP(E$1,m_preprocess!$1:$1048576, $D103, FALSE))</f>
        <v>47.5</v>
      </c>
      <c r="F103" s="39">
        <f>IF(ISBLANK(HLOOKUP(F$1, m_preprocess!$1:$1048576, $D103, FALSE)), "", HLOOKUP(F$1,m_preprocess!$1:$1048576, $D103, FALSE))</f>
        <v>117.76</v>
      </c>
      <c r="G103" s="39">
        <f>IF(ISBLANK(HLOOKUP(G$1, m_preprocess!$1:$1048576, $D103, FALSE)), "", HLOOKUP(G$1,m_preprocess!$1:$1048576, $D103, FALSE))</f>
        <v>109.72561074178009</v>
      </c>
      <c r="H103" s="39" t="str">
        <f>IF(ISBLANK(HLOOKUP(H$1, m_preprocess!$1:$1048576, $D103, FALSE)), "", HLOOKUP(H$1,m_preprocess!$1:$1048576, $D103, FALSE))</f>
        <v/>
      </c>
      <c r="I103" s="39" t="str">
        <f>IF(ISBLANK(HLOOKUP(I$1, m_preprocess!$1:$1048576, $D103, FALSE)), "", HLOOKUP(I$1,m_preprocess!$1:$1048576, $D103, FALSE))</f>
        <v/>
      </c>
      <c r="J103" s="39" t="str">
        <f>IF(ISBLANK(HLOOKUP(J$1, m_preprocess!$1:$1048576, $D103, FALSE)), "", HLOOKUP(J$1,m_preprocess!$1:$1048576, $D103, FALSE))</f>
        <v/>
      </c>
      <c r="K103" s="39" t="str">
        <f>IF(ISBLANK(HLOOKUP(K$1, m_preprocess!$1:$1048576, $D103, FALSE)), "", HLOOKUP(K$1,m_preprocess!$1:$1048576, $D103, FALSE))</f>
        <v/>
      </c>
      <c r="L103" s="39" t="str">
        <f>IF(ISBLANK(HLOOKUP(L$1, m_preprocess!$1:$1048576, $D103, FALSE)), "", HLOOKUP(L$1,m_preprocess!$1:$1048576, $D103, FALSE))</f>
        <v/>
      </c>
      <c r="M103" s="39" t="str">
        <f>IF(ISBLANK(HLOOKUP(M$1, m_preprocess!$1:$1048576, $D103, FALSE)), "", HLOOKUP(M$1,m_preprocess!$1:$1048576, $D103, FALSE))</f>
        <v/>
      </c>
      <c r="N103" s="39" t="str">
        <f>IF(ISBLANK(HLOOKUP(N$1, m_preprocess!$1:$1048576, $D103, FALSE)), "", HLOOKUP(N$1,m_preprocess!$1:$1048576, $D103, FALSE))</f>
        <v/>
      </c>
      <c r="O103" s="39">
        <f>IF(ISBLANK(HLOOKUP(O$1, m_preprocess!$1:$1048576, $D103, FALSE)), "", HLOOKUP(O$1,m_preprocess!$1:$1048576, $D103, FALSE))</f>
        <v>79.44</v>
      </c>
      <c r="P103" s="39" t="str">
        <f>IF(ISBLANK(HLOOKUP(P$1, m_preprocess!$1:$1048576, $D103, FALSE)), "", HLOOKUP(P$1,m_preprocess!$1:$1048576, $D103, FALSE))</f>
        <v/>
      </c>
      <c r="Q103" s="39">
        <f>IF(ISBLANK(HLOOKUP(Q$1, m_preprocess!$1:$1048576, $D103, FALSE)), "", HLOOKUP(Q$1,m_preprocess!$1:$1048576, $D103, FALSE))</f>
        <v>94.803128728622568</v>
      </c>
      <c r="R103" s="39">
        <f>IF(ISBLANK(HLOOKUP(R$1, m_preprocess!$1:$1048576, $D103, FALSE)), "", HLOOKUP(R$1,m_preprocess!$1:$1048576, $D103, FALSE))</f>
        <v>7058822209.4811916</v>
      </c>
      <c r="S103" s="39">
        <f>IF(ISBLANK(HLOOKUP(S$1, m_preprocess!$1:$1048576, $D103, FALSE)), "", HLOOKUP(S$1,m_preprocess!$1:$1048576, $D103, FALSE))</f>
        <v>2215033686.1977344</v>
      </c>
      <c r="T103" s="39">
        <f>IF(ISBLANK(HLOOKUP(T$1, m_preprocess!$1:$1048576, $D103, FALSE)), "", HLOOKUP(T$1,m_preprocess!$1:$1048576, $D103, FALSE))</f>
        <v>6312331753.9440536</v>
      </c>
      <c r="U103" s="39">
        <f>IF(ISBLANK(HLOOKUP(U$1, m_preprocess!$1:$1048576, $D103, FALSE)), "", HLOOKUP(U$1,m_preprocess!$1:$1048576, $D103, FALSE))</f>
        <v>621486478.85456705</v>
      </c>
      <c r="V103" s="39">
        <f>IF(ISBLANK(HLOOKUP(V$1, m_preprocess!$1:$1048576, $D103, FALSE)), "", HLOOKUP(V$1,m_preprocess!$1:$1048576, $D103, FALSE))</f>
        <v>3809283991.7804585</v>
      </c>
      <c r="W103" s="39">
        <f>IF(ISBLANK(HLOOKUP(W$1, m_preprocess!$1:$1048576, $D103, FALSE)), "", HLOOKUP(W$1,m_preprocess!$1:$1048576, $D103, FALSE))</f>
        <v>1001739758.7166909</v>
      </c>
      <c r="X103" s="39">
        <f>IF(ISBLANK(HLOOKUP(X$1, m_preprocess!$1:$1048576, $D103, FALSE)), "", HLOOKUP(X$1,m_preprocess!$1:$1048576, $D103, FALSE))</f>
        <v>23144.969606670504</v>
      </c>
      <c r="Y103" s="39">
        <f>IF(ISBLANK(HLOOKUP(Y$1, m_preprocess!$1:$1048576, $D103, FALSE)), "", HLOOKUP(Y$1,m_preprocess!$1:$1048576, $D103, FALSE))</f>
        <v>4478.0732719648549</v>
      </c>
      <c r="Z103" s="39" t="str">
        <f>IF(ISBLANK(HLOOKUP(Z$1, m_preprocess!$1:$1048576, $D103, FALSE)), "", HLOOKUP(Z$1,m_preprocess!$1:$1048576, $D103, FALSE))</f>
        <v/>
      </c>
    </row>
    <row r="104" spans="1:26">
      <c r="A104" s="17">
        <v>37073</v>
      </c>
      <c r="B104">
        <v>2001</v>
      </c>
      <c r="C104">
        <v>7</v>
      </c>
      <c r="D104">
        <v>104</v>
      </c>
      <c r="E104" s="39">
        <f>IF(ISBLANK(HLOOKUP(E$1, m_preprocess!$1:$1048576, $D104, FALSE)), "", HLOOKUP(E$1,m_preprocess!$1:$1048576, $D104, FALSE))</f>
        <v>47.8</v>
      </c>
      <c r="F104" s="39">
        <f>IF(ISBLANK(HLOOKUP(F$1, m_preprocess!$1:$1048576, $D104, FALSE)), "", HLOOKUP(F$1,m_preprocess!$1:$1048576, $D104, FALSE))</f>
        <v>127.47</v>
      </c>
      <c r="G104" s="39">
        <f>IF(ISBLANK(HLOOKUP(G$1, m_preprocess!$1:$1048576, $D104, FALSE)), "", HLOOKUP(G$1,m_preprocess!$1:$1048576, $D104, FALSE))</f>
        <v>112.45886992758621</v>
      </c>
      <c r="H104" s="39" t="str">
        <f>IF(ISBLANK(HLOOKUP(H$1, m_preprocess!$1:$1048576, $D104, FALSE)), "", HLOOKUP(H$1,m_preprocess!$1:$1048576, $D104, FALSE))</f>
        <v/>
      </c>
      <c r="I104" s="39" t="str">
        <f>IF(ISBLANK(HLOOKUP(I$1, m_preprocess!$1:$1048576, $D104, FALSE)), "", HLOOKUP(I$1,m_preprocess!$1:$1048576, $D104, FALSE))</f>
        <v/>
      </c>
      <c r="J104" s="39" t="str">
        <f>IF(ISBLANK(HLOOKUP(J$1, m_preprocess!$1:$1048576, $D104, FALSE)), "", HLOOKUP(J$1,m_preprocess!$1:$1048576, $D104, FALSE))</f>
        <v/>
      </c>
      <c r="K104" s="39" t="str">
        <f>IF(ISBLANK(HLOOKUP(K$1, m_preprocess!$1:$1048576, $D104, FALSE)), "", HLOOKUP(K$1,m_preprocess!$1:$1048576, $D104, FALSE))</f>
        <v/>
      </c>
      <c r="L104" s="39" t="str">
        <f>IF(ISBLANK(HLOOKUP(L$1, m_preprocess!$1:$1048576, $D104, FALSE)), "", HLOOKUP(L$1,m_preprocess!$1:$1048576, $D104, FALSE))</f>
        <v/>
      </c>
      <c r="M104" s="39" t="str">
        <f>IF(ISBLANK(HLOOKUP(M$1, m_preprocess!$1:$1048576, $D104, FALSE)), "", HLOOKUP(M$1,m_preprocess!$1:$1048576, $D104, FALSE))</f>
        <v/>
      </c>
      <c r="N104" s="39" t="str">
        <f>IF(ISBLANK(HLOOKUP(N$1, m_preprocess!$1:$1048576, $D104, FALSE)), "", HLOOKUP(N$1,m_preprocess!$1:$1048576, $D104, FALSE))</f>
        <v/>
      </c>
      <c r="O104" s="39">
        <f>IF(ISBLANK(HLOOKUP(O$1, m_preprocess!$1:$1048576, $D104, FALSE)), "", HLOOKUP(O$1,m_preprocess!$1:$1048576, $D104, FALSE))</f>
        <v>87.2</v>
      </c>
      <c r="P104" s="39" t="str">
        <f>IF(ISBLANK(HLOOKUP(P$1, m_preprocess!$1:$1048576, $D104, FALSE)), "", HLOOKUP(P$1,m_preprocess!$1:$1048576, $D104, FALSE))</f>
        <v/>
      </c>
      <c r="Q104" s="39">
        <f>IF(ISBLANK(HLOOKUP(Q$1, m_preprocess!$1:$1048576, $D104, FALSE)), "", HLOOKUP(Q$1,m_preprocess!$1:$1048576, $D104, FALSE))</f>
        <v>96.081316035843258</v>
      </c>
      <c r="R104" s="39">
        <f>IF(ISBLANK(HLOOKUP(R$1, m_preprocess!$1:$1048576, $D104, FALSE)), "", HLOOKUP(R$1,m_preprocess!$1:$1048576, $D104, FALSE))</f>
        <v>6918369734.131403</v>
      </c>
      <c r="S104" s="39">
        <f>IF(ISBLANK(HLOOKUP(S$1, m_preprocess!$1:$1048576, $D104, FALSE)), "", HLOOKUP(S$1,m_preprocess!$1:$1048576, $D104, FALSE))</f>
        <v>2074942154.7884185</v>
      </c>
      <c r="T104" s="39">
        <f>IF(ISBLANK(HLOOKUP(T$1, m_preprocess!$1:$1048576, $D104, FALSE)), "", HLOOKUP(T$1,m_preprocess!$1:$1048576, $D104, FALSE))</f>
        <v>6495308456.6002417</v>
      </c>
      <c r="U104" s="39">
        <f>IF(ISBLANK(HLOOKUP(U$1, m_preprocess!$1:$1048576, $D104, FALSE)), "", HLOOKUP(U$1,m_preprocess!$1:$1048576, $D104, FALSE))</f>
        <v>686197622.0409255</v>
      </c>
      <c r="V104" s="39">
        <f>IF(ISBLANK(HLOOKUP(V$1, m_preprocess!$1:$1048576, $D104, FALSE)), "", HLOOKUP(V$1,m_preprocess!$1:$1048576, $D104, FALSE))</f>
        <v>4014935959.6094689</v>
      </c>
      <c r="W104" s="39">
        <f>IF(ISBLANK(HLOOKUP(W$1, m_preprocess!$1:$1048576, $D104, FALSE)), "", HLOOKUP(W$1,m_preprocess!$1:$1048576, $D104, FALSE))</f>
        <v>1030304852.2134546</v>
      </c>
      <c r="X104" s="39">
        <f>IF(ISBLANK(HLOOKUP(X$1, m_preprocess!$1:$1048576, $D104, FALSE)), "", HLOOKUP(X$1,m_preprocess!$1:$1048576, $D104, FALSE))</f>
        <v>24820.404512256358</v>
      </c>
      <c r="Y104" s="39">
        <f>IF(ISBLANK(HLOOKUP(Y$1, m_preprocess!$1:$1048576, $D104, FALSE)), "", HLOOKUP(Y$1,m_preprocess!$1:$1048576, $D104, FALSE))</f>
        <v>4487.7970743419473</v>
      </c>
      <c r="Z104" s="39" t="str">
        <f>IF(ISBLANK(HLOOKUP(Z$1, m_preprocess!$1:$1048576, $D104, FALSE)), "", HLOOKUP(Z$1,m_preprocess!$1:$1048576, $D104, FALSE))</f>
        <v/>
      </c>
    </row>
    <row r="105" spans="1:26">
      <c r="A105" s="17">
        <v>37104</v>
      </c>
      <c r="B105">
        <v>2001</v>
      </c>
      <c r="C105">
        <v>8</v>
      </c>
      <c r="D105">
        <v>105</v>
      </c>
      <c r="E105" s="39">
        <f>IF(ISBLANK(HLOOKUP(E$1, m_preprocess!$1:$1048576, $D105, FALSE)), "", HLOOKUP(E$1,m_preprocess!$1:$1048576, $D105, FALSE))</f>
        <v>49.1</v>
      </c>
      <c r="F105" s="39">
        <f>IF(ISBLANK(HLOOKUP(F$1, m_preprocess!$1:$1048576, $D105, FALSE)), "", HLOOKUP(F$1,m_preprocess!$1:$1048576, $D105, FALSE))</f>
        <v>150.59</v>
      </c>
      <c r="G105" s="39">
        <f>IF(ISBLANK(HLOOKUP(G$1, m_preprocess!$1:$1048576, $D105, FALSE)), "", HLOOKUP(G$1,m_preprocess!$1:$1048576, $D105, FALSE))</f>
        <v>115.5557273140619</v>
      </c>
      <c r="H105" s="39" t="str">
        <f>IF(ISBLANK(HLOOKUP(H$1, m_preprocess!$1:$1048576, $D105, FALSE)), "", HLOOKUP(H$1,m_preprocess!$1:$1048576, $D105, FALSE))</f>
        <v/>
      </c>
      <c r="I105" s="39" t="str">
        <f>IF(ISBLANK(HLOOKUP(I$1, m_preprocess!$1:$1048576, $D105, FALSE)), "", HLOOKUP(I$1,m_preprocess!$1:$1048576, $D105, FALSE))</f>
        <v/>
      </c>
      <c r="J105" s="39" t="str">
        <f>IF(ISBLANK(HLOOKUP(J$1, m_preprocess!$1:$1048576, $D105, FALSE)), "", HLOOKUP(J$1,m_preprocess!$1:$1048576, $D105, FALSE))</f>
        <v/>
      </c>
      <c r="K105" s="39" t="str">
        <f>IF(ISBLANK(HLOOKUP(K$1, m_preprocess!$1:$1048576, $D105, FALSE)), "", HLOOKUP(K$1,m_preprocess!$1:$1048576, $D105, FALSE))</f>
        <v/>
      </c>
      <c r="L105" s="39" t="str">
        <f>IF(ISBLANK(HLOOKUP(L$1, m_preprocess!$1:$1048576, $D105, FALSE)), "", HLOOKUP(L$1,m_preprocess!$1:$1048576, $D105, FALSE))</f>
        <v/>
      </c>
      <c r="M105" s="39" t="str">
        <f>IF(ISBLANK(HLOOKUP(M$1, m_preprocess!$1:$1048576, $D105, FALSE)), "", HLOOKUP(M$1,m_preprocess!$1:$1048576, $D105, FALSE))</f>
        <v/>
      </c>
      <c r="N105" s="39" t="str">
        <f>IF(ISBLANK(HLOOKUP(N$1, m_preprocess!$1:$1048576, $D105, FALSE)), "", HLOOKUP(N$1,m_preprocess!$1:$1048576, $D105, FALSE))</f>
        <v/>
      </c>
      <c r="O105" s="39">
        <f>IF(ISBLANK(HLOOKUP(O$1, m_preprocess!$1:$1048576, $D105, FALSE)), "", HLOOKUP(O$1,m_preprocess!$1:$1048576, $D105, FALSE))</f>
        <v>86.38</v>
      </c>
      <c r="P105" s="39" t="str">
        <f>IF(ISBLANK(HLOOKUP(P$1, m_preprocess!$1:$1048576, $D105, FALSE)), "", HLOOKUP(P$1,m_preprocess!$1:$1048576, $D105, FALSE))</f>
        <v/>
      </c>
      <c r="Q105" s="39">
        <f>IF(ISBLANK(HLOOKUP(Q$1, m_preprocess!$1:$1048576, $D105, FALSE)), "", HLOOKUP(Q$1,m_preprocess!$1:$1048576, $D105, FALSE))</f>
        <v>96.733360555328701</v>
      </c>
      <c r="R105" s="39">
        <f>IF(ISBLANK(HLOOKUP(R$1, m_preprocess!$1:$1048576, $D105, FALSE)), "", HLOOKUP(R$1,m_preprocess!$1:$1048576, $D105, FALSE))</f>
        <v>8066770061.9107933</v>
      </c>
      <c r="S105" s="39">
        <f>IF(ISBLANK(HLOOKUP(S$1, m_preprocess!$1:$1048576, $D105, FALSE)), "", HLOOKUP(S$1,m_preprocess!$1:$1048576, $D105, FALSE))</f>
        <v>2242273478.26087</v>
      </c>
      <c r="T105" s="39">
        <f>IF(ISBLANK(HLOOKUP(T$1, m_preprocess!$1:$1048576, $D105, FALSE)), "", HLOOKUP(T$1,m_preprocess!$1:$1048576, $D105, FALSE))</f>
        <v>6939988131.2100172</v>
      </c>
      <c r="U105" s="39">
        <f>IF(ISBLANK(HLOOKUP(U$1, m_preprocess!$1:$1048576, $D105, FALSE)), "", HLOOKUP(U$1,m_preprocess!$1:$1048576, $D105, FALSE))</f>
        <v>682471898.73417723</v>
      </c>
      <c r="V105" s="39">
        <f>IF(ISBLANK(HLOOKUP(V$1, m_preprocess!$1:$1048576, $D105, FALSE)), "", HLOOKUP(V$1,m_preprocess!$1:$1048576, $D105, FALSE))</f>
        <v>4331252518.0345726</v>
      </c>
      <c r="W105" s="39">
        <f>IF(ISBLANK(HLOOKUP(W$1, m_preprocess!$1:$1048576, $D105, FALSE)), "", HLOOKUP(W$1,m_preprocess!$1:$1048576, $D105, FALSE))</f>
        <v>1112431758.5409009</v>
      </c>
      <c r="X105" s="39">
        <f>IF(ISBLANK(HLOOKUP(X$1, m_preprocess!$1:$1048576, $D105, FALSE)), "", HLOOKUP(X$1,m_preprocess!$1:$1048576, $D105, FALSE))</f>
        <v>24224.957690057108</v>
      </c>
      <c r="Y105" s="39">
        <f>IF(ISBLANK(HLOOKUP(Y$1, m_preprocess!$1:$1048576, $D105, FALSE)), "", HLOOKUP(Y$1,m_preprocess!$1:$1048576, $D105, FALSE))</f>
        <v>4562.5008342106312</v>
      </c>
      <c r="Z105" s="39" t="str">
        <f>IF(ISBLANK(HLOOKUP(Z$1, m_preprocess!$1:$1048576, $D105, FALSE)), "", HLOOKUP(Z$1,m_preprocess!$1:$1048576, $D105, FALSE))</f>
        <v/>
      </c>
    </row>
    <row r="106" spans="1:26">
      <c r="A106" s="17">
        <v>37135</v>
      </c>
      <c r="B106">
        <v>2001</v>
      </c>
      <c r="C106">
        <v>9</v>
      </c>
      <c r="D106">
        <v>106</v>
      </c>
      <c r="E106" s="39">
        <f>IF(ISBLANK(HLOOKUP(E$1, m_preprocess!$1:$1048576, $D106, FALSE)), "", HLOOKUP(E$1,m_preprocess!$1:$1048576, $D106, FALSE))</f>
        <v>47.1</v>
      </c>
      <c r="F106" s="39">
        <f>IF(ISBLANK(HLOOKUP(F$1, m_preprocess!$1:$1048576, $D106, FALSE)), "", HLOOKUP(F$1,m_preprocess!$1:$1048576, $D106, FALSE))</f>
        <v>131.36000000000001</v>
      </c>
      <c r="G106" s="39">
        <f>IF(ISBLANK(HLOOKUP(G$1, m_preprocess!$1:$1048576, $D106, FALSE)), "", HLOOKUP(G$1,m_preprocess!$1:$1048576, $D106, FALSE))</f>
        <v>123.41915508954786</v>
      </c>
      <c r="H106" s="39" t="str">
        <f>IF(ISBLANK(HLOOKUP(H$1, m_preprocess!$1:$1048576, $D106, FALSE)), "", HLOOKUP(H$1,m_preprocess!$1:$1048576, $D106, FALSE))</f>
        <v/>
      </c>
      <c r="I106" s="39" t="str">
        <f>IF(ISBLANK(HLOOKUP(I$1, m_preprocess!$1:$1048576, $D106, FALSE)), "", HLOOKUP(I$1,m_preprocess!$1:$1048576, $D106, FALSE))</f>
        <v/>
      </c>
      <c r="J106" s="39" t="str">
        <f>IF(ISBLANK(HLOOKUP(J$1, m_preprocess!$1:$1048576, $D106, FALSE)), "", HLOOKUP(J$1,m_preprocess!$1:$1048576, $D106, FALSE))</f>
        <v/>
      </c>
      <c r="K106" s="39" t="str">
        <f>IF(ISBLANK(HLOOKUP(K$1, m_preprocess!$1:$1048576, $D106, FALSE)), "", HLOOKUP(K$1,m_preprocess!$1:$1048576, $D106, FALSE))</f>
        <v/>
      </c>
      <c r="L106" s="39" t="str">
        <f>IF(ISBLANK(HLOOKUP(L$1, m_preprocess!$1:$1048576, $D106, FALSE)), "", HLOOKUP(L$1,m_preprocess!$1:$1048576, $D106, FALSE))</f>
        <v/>
      </c>
      <c r="M106" s="39" t="str">
        <f>IF(ISBLANK(HLOOKUP(M$1, m_preprocess!$1:$1048576, $D106, FALSE)), "", HLOOKUP(M$1,m_preprocess!$1:$1048576, $D106, FALSE))</f>
        <v/>
      </c>
      <c r="N106" s="39" t="str">
        <f>IF(ISBLANK(HLOOKUP(N$1, m_preprocess!$1:$1048576, $D106, FALSE)), "", HLOOKUP(N$1,m_preprocess!$1:$1048576, $D106, FALSE))</f>
        <v/>
      </c>
      <c r="O106" s="39">
        <f>IF(ISBLANK(HLOOKUP(O$1, m_preprocess!$1:$1048576, $D106, FALSE)), "", HLOOKUP(O$1,m_preprocess!$1:$1048576, $D106, FALSE))</f>
        <v>90.74</v>
      </c>
      <c r="P106" s="39" t="str">
        <f>IF(ISBLANK(HLOOKUP(P$1, m_preprocess!$1:$1048576, $D106, FALSE)), "", HLOOKUP(P$1,m_preprocess!$1:$1048576, $D106, FALSE))</f>
        <v/>
      </c>
      <c r="Q106" s="39">
        <f>IF(ISBLANK(HLOOKUP(Q$1, m_preprocess!$1:$1048576, $D106, FALSE)), "", HLOOKUP(Q$1,m_preprocess!$1:$1048576, $D106, FALSE))</f>
        <v>94.094959436095223</v>
      </c>
      <c r="R106" s="39">
        <f>IF(ISBLANK(HLOOKUP(R$1, m_preprocess!$1:$1048576, $D106, FALSE)), "", HLOOKUP(R$1,m_preprocess!$1:$1048576, $D106, FALSE))</f>
        <v>6727704313.7809191</v>
      </c>
      <c r="S106" s="39">
        <f>IF(ISBLANK(HLOOKUP(S$1, m_preprocess!$1:$1048576, $D106, FALSE)), "", HLOOKUP(S$1,m_preprocess!$1:$1048576, $D106, FALSE))</f>
        <v>1955129447.3498232</v>
      </c>
      <c r="T106" s="39">
        <f>IF(ISBLANK(HLOOKUP(T$1, m_preprocess!$1:$1048576, $D106, FALSE)), "", HLOOKUP(T$1,m_preprocess!$1:$1048576, $D106, FALSE))</f>
        <v>5532457765.6603279</v>
      </c>
      <c r="U106" s="39">
        <f>IF(ISBLANK(HLOOKUP(U$1, m_preprocess!$1:$1048576, $D106, FALSE)), "", HLOOKUP(U$1,m_preprocess!$1:$1048576, $D106, FALSE))</f>
        <v>578808720.57454443</v>
      </c>
      <c r="V106" s="39">
        <f>IF(ISBLANK(HLOOKUP(V$1, m_preprocess!$1:$1048576, $D106, FALSE)), "", HLOOKUP(V$1,m_preprocess!$1:$1048576, $D106, FALSE))</f>
        <v>3338348608.8575611</v>
      </c>
      <c r="W106" s="39">
        <f>IF(ISBLANK(HLOOKUP(W$1, m_preprocess!$1:$1048576, $D106, FALSE)), "", HLOOKUP(W$1,m_preprocess!$1:$1048576, $D106, FALSE))</f>
        <v>916586543.42332757</v>
      </c>
      <c r="X106" s="39">
        <f>IF(ISBLANK(HLOOKUP(X$1, m_preprocess!$1:$1048576, $D106, FALSE)), "", HLOOKUP(X$1,m_preprocess!$1:$1048576, $D106, FALSE))</f>
        <v>22304.560479578417</v>
      </c>
      <c r="Y106" s="39">
        <f>IF(ISBLANK(HLOOKUP(Y$1, m_preprocess!$1:$1048576, $D106, FALSE)), "", HLOOKUP(Y$1,m_preprocess!$1:$1048576, $D106, FALSE))</f>
        <v>4668.3751017352206</v>
      </c>
      <c r="Z106" s="39" t="str">
        <f>IF(ISBLANK(HLOOKUP(Z$1, m_preprocess!$1:$1048576, $D106, FALSE)), "", HLOOKUP(Z$1,m_preprocess!$1:$1048576, $D106, FALSE))</f>
        <v/>
      </c>
    </row>
    <row r="107" spans="1:26">
      <c r="A107" s="17">
        <v>37165</v>
      </c>
      <c r="B107">
        <v>2001</v>
      </c>
      <c r="C107">
        <v>10</v>
      </c>
      <c r="D107">
        <v>107</v>
      </c>
      <c r="E107" s="39">
        <f>IF(ISBLANK(HLOOKUP(E$1, m_preprocess!$1:$1048576, $D107, FALSE)), "", HLOOKUP(E$1,m_preprocess!$1:$1048576, $D107, FALSE))</f>
        <v>50</v>
      </c>
      <c r="F107" s="39">
        <f>IF(ISBLANK(HLOOKUP(F$1, m_preprocess!$1:$1048576, $D107, FALSE)), "", HLOOKUP(F$1,m_preprocess!$1:$1048576, $D107, FALSE))</f>
        <v>129.35</v>
      </c>
      <c r="G107" s="39">
        <f>IF(ISBLANK(HLOOKUP(G$1, m_preprocess!$1:$1048576, $D107, FALSE)), "", HLOOKUP(G$1,m_preprocess!$1:$1048576, $D107, FALSE))</f>
        <v>124.98253747295955</v>
      </c>
      <c r="H107" s="39" t="str">
        <f>IF(ISBLANK(HLOOKUP(H$1, m_preprocess!$1:$1048576, $D107, FALSE)), "", HLOOKUP(H$1,m_preprocess!$1:$1048576, $D107, FALSE))</f>
        <v/>
      </c>
      <c r="I107" s="39" t="str">
        <f>IF(ISBLANK(HLOOKUP(I$1, m_preprocess!$1:$1048576, $D107, FALSE)), "", HLOOKUP(I$1,m_preprocess!$1:$1048576, $D107, FALSE))</f>
        <v/>
      </c>
      <c r="J107" s="39" t="str">
        <f>IF(ISBLANK(HLOOKUP(J$1, m_preprocess!$1:$1048576, $D107, FALSE)), "", HLOOKUP(J$1,m_preprocess!$1:$1048576, $D107, FALSE))</f>
        <v/>
      </c>
      <c r="K107" s="39" t="str">
        <f>IF(ISBLANK(HLOOKUP(K$1, m_preprocess!$1:$1048576, $D107, FALSE)), "", HLOOKUP(K$1,m_preprocess!$1:$1048576, $D107, FALSE))</f>
        <v/>
      </c>
      <c r="L107" s="39" t="str">
        <f>IF(ISBLANK(HLOOKUP(L$1, m_preprocess!$1:$1048576, $D107, FALSE)), "", HLOOKUP(L$1,m_preprocess!$1:$1048576, $D107, FALSE))</f>
        <v/>
      </c>
      <c r="M107" s="39" t="str">
        <f>IF(ISBLANK(HLOOKUP(M$1, m_preprocess!$1:$1048576, $D107, FALSE)), "", HLOOKUP(M$1,m_preprocess!$1:$1048576, $D107, FALSE))</f>
        <v/>
      </c>
      <c r="N107" s="39" t="str">
        <f>IF(ISBLANK(HLOOKUP(N$1, m_preprocess!$1:$1048576, $D107, FALSE)), "", HLOOKUP(N$1,m_preprocess!$1:$1048576, $D107, FALSE))</f>
        <v/>
      </c>
      <c r="O107" s="39">
        <f>IF(ISBLANK(HLOOKUP(O$1, m_preprocess!$1:$1048576, $D107, FALSE)), "", HLOOKUP(O$1,m_preprocess!$1:$1048576, $D107, FALSE))</f>
        <v>80.650000000000006</v>
      </c>
      <c r="P107" s="39" t="str">
        <f>IF(ISBLANK(HLOOKUP(P$1, m_preprocess!$1:$1048576, $D107, FALSE)), "", HLOOKUP(P$1,m_preprocess!$1:$1048576, $D107, FALSE))</f>
        <v/>
      </c>
      <c r="Q107" s="39">
        <f>IF(ISBLANK(HLOOKUP(Q$1, m_preprocess!$1:$1048576, $D107, FALSE)), "", HLOOKUP(Q$1,m_preprocess!$1:$1048576, $D107, FALSE))</f>
        <v>92.534722222222243</v>
      </c>
      <c r="R107" s="39">
        <f>IF(ISBLANK(HLOOKUP(R$1, m_preprocess!$1:$1048576, $D107, FALSE)), "", HLOOKUP(R$1,m_preprocess!$1:$1048576, $D107, FALSE))</f>
        <v>7228398219.0792322</v>
      </c>
      <c r="S107" s="39">
        <f>IF(ISBLANK(HLOOKUP(S$1, m_preprocess!$1:$1048576, $D107, FALSE)), "", HLOOKUP(S$1,m_preprocess!$1:$1048576, $D107, FALSE))</f>
        <v>1965409379.4198296</v>
      </c>
      <c r="T107" s="39">
        <f>IF(ISBLANK(HLOOKUP(T$1, m_preprocess!$1:$1048576, $D107, FALSE)), "", HLOOKUP(T$1,m_preprocess!$1:$1048576, $D107, FALSE))</f>
        <v>6355499013.0876074</v>
      </c>
      <c r="U107" s="39">
        <f>IF(ISBLANK(HLOOKUP(U$1, m_preprocess!$1:$1048576, $D107, FALSE)), "", HLOOKUP(U$1,m_preprocess!$1:$1048576, $D107, FALSE))</f>
        <v>662766244.65811968</v>
      </c>
      <c r="V107" s="39">
        <f>IF(ISBLANK(HLOOKUP(V$1, m_preprocess!$1:$1048576, $D107, FALSE)), "", HLOOKUP(V$1,m_preprocess!$1:$1048576, $D107, FALSE))</f>
        <v>3829075503.4722223</v>
      </c>
      <c r="W107" s="39">
        <f>IF(ISBLANK(HLOOKUP(W$1, m_preprocess!$1:$1048576, $D107, FALSE)), "", HLOOKUP(W$1,m_preprocess!$1:$1048576, $D107, FALSE))</f>
        <v>993618147.7029916</v>
      </c>
      <c r="X107" s="39">
        <f>IF(ISBLANK(HLOOKUP(X$1, m_preprocess!$1:$1048576, $D107, FALSE)), "", HLOOKUP(X$1,m_preprocess!$1:$1048576, $D107, FALSE))</f>
        <v>25820.0704752784</v>
      </c>
      <c r="Y107" s="39">
        <f>IF(ISBLANK(HLOOKUP(Y$1, m_preprocess!$1:$1048576, $D107, FALSE)), "", HLOOKUP(Y$1,m_preprocess!$1:$1048576, $D107, FALSE))</f>
        <v>4669.1636751291708</v>
      </c>
      <c r="Z107" s="39" t="str">
        <f>IF(ISBLANK(HLOOKUP(Z$1, m_preprocess!$1:$1048576, $D107, FALSE)), "", HLOOKUP(Z$1,m_preprocess!$1:$1048576, $D107, FALSE))</f>
        <v/>
      </c>
    </row>
    <row r="108" spans="1:26">
      <c r="A108" s="17">
        <v>37196</v>
      </c>
      <c r="B108">
        <v>2001</v>
      </c>
      <c r="C108">
        <v>11</v>
      </c>
      <c r="D108">
        <v>108</v>
      </c>
      <c r="E108" s="39">
        <f>IF(ISBLANK(HLOOKUP(E$1, m_preprocess!$1:$1048576, $D108, FALSE)), "", HLOOKUP(E$1,m_preprocess!$1:$1048576, $D108, FALSE))</f>
        <v>49.1</v>
      </c>
      <c r="F108" s="39">
        <f>IF(ISBLANK(HLOOKUP(F$1, m_preprocess!$1:$1048576, $D108, FALSE)), "", HLOOKUP(F$1,m_preprocess!$1:$1048576, $D108, FALSE))</f>
        <v>111.92</v>
      </c>
      <c r="G108" s="39">
        <f>IF(ISBLANK(HLOOKUP(G$1, m_preprocess!$1:$1048576, $D108, FALSE)), "", HLOOKUP(G$1,m_preprocess!$1:$1048576, $D108, FALSE))</f>
        <v>114.32639146035177</v>
      </c>
      <c r="H108" s="39" t="str">
        <f>IF(ISBLANK(HLOOKUP(H$1, m_preprocess!$1:$1048576, $D108, FALSE)), "", HLOOKUP(H$1,m_preprocess!$1:$1048576, $D108, FALSE))</f>
        <v/>
      </c>
      <c r="I108" s="39" t="str">
        <f>IF(ISBLANK(HLOOKUP(I$1, m_preprocess!$1:$1048576, $D108, FALSE)), "", HLOOKUP(I$1,m_preprocess!$1:$1048576, $D108, FALSE))</f>
        <v/>
      </c>
      <c r="J108" s="39" t="str">
        <f>IF(ISBLANK(HLOOKUP(J$1, m_preprocess!$1:$1048576, $D108, FALSE)), "", HLOOKUP(J$1,m_preprocess!$1:$1048576, $D108, FALSE))</f>
        <v/>
      </c>
      <c r="K108" s="39" t="str">
        <f>IF(ISBLANK(HLOOKUP(K$1, m_preprocess!$1:$1048576, $D108, FALSE)), "", HLOOKUP(K$1,m_preprocess!$1:$1048576, $D108, FALSE))</f>
        <v/>
      </c>
      <c r="L108" s="39" t="str">
        <f>IF(ISBLANK(HLOOKUP(L$1, m_preprocess!$1:$1048576, $D108, FALSE)), "", HLOOKUP(L$1,m_preprocess!$1:$1048576, $D108, FALSE))</f>
        <v/>
      </c>
      <c r="M108" s="39" t="str">
        <f>IF(ISBLANK(HLOOKUP(M$1, m_preprocess!$1:$1048576, $D108, FALSE)), "", HLOOKUP(M$1,m_preprocess!$1:$1048576, $D108, FALSE))</f>
        <v/>
      </c>
      <c r="N108" s="39" t="str">
        <f>IF(ISBLANK(HLOOKUP(N$1, m_preprocess!$1:$1048576, $D108, FALSE)), "", HLOOKUP(N$1,m_preprocess!$1:$1048576, $D108, FALSE))</f>
        <v/>
      </c>
      <c r="O108" s="39">
        <f>IF(ISBLANK(HLOOKUP(O$1, m_preprocess!$1:$1048576, $D108, FALSE)), "", HLOOKUP(O$1,m_preprocess!$1:$1048576, $D108, FALSE))</f>
        <v>78.31</v>
      </c>
      <c r="P108" s="39" t="str">
        <f>IF(ISBLANK(HLOOKUP(P$1, m_preprocess!$1:$1048576, $D108, FALSE)), "", HLOOKUP(P$1,m_preprocess!$1:$1048576, $D108, FALSE))</f>
        <v/>
      </c>
      <c r="Q108" s="39">
        <f>IF(ISBLANK(HLOOKUP(Q$1, m_preprocess!$1:$1048576, $D108, FALSE)), "", HLOOKUP(Q$1,m_preprocess!$1:$1048576, $D108, FALSE))</f>
        <v>96.419042269344203</v>
      </c>
      <c r="R108" s="39">
        <f>IF(ISBLANK(HLOOKUP(R$1, m_preprocess!$1:$1048576, $D108, FALSE)), "", HLOOKUP(R$1,m_preprocess!$1:$1048576, $D108, FALSE))</f>
        <v>6563186693.8537722</v>
      </c>
      <c r="S108" s="39">
        <f>IF(ISBLANK(HLOOKUP(S$1, m_preprocess!$1:$1048576, $D108, FALSE)), "", HLOOKUP(S$1,m_preprocess!$1:$1048576, $D108, FALSE))</f>
        <v>1545959268.8610547</v>
      </c>
      <c r="T108" s="39">
        <f>IF(ISBLANK(HLOOKUP(T$1, m_preprocess!$1:$1048576, $D108, FALSE)), "", HLOOKUP(T$1,m_preprocess!$1:$1048576, $D108, FALSE))</f>
        <v>5917050422.6934423</v>
      </c>
      <c r="U108" s="39">
        <f>IF(ISBLANK(HLOOKUP(U$1, m_preprocess!$1:$1048576, $D108, FALSE)), "", HLOOKUP(U$1,m_preprocess!$1:$1048576, $D108, FALSE))</f>
        <v>673304148.29377902</v>
      </c>
      <c r="V108" s="39">
        <f>IF(ISBLANK(HLOOKUP(V$1, m_preprocess!$1:$1048576, $D108, FALSE)), "", HLOOKUP(V$1,m_preprocess!$1:$1048576, $D108, FALSE))</f>
        <v>3513176368.4875717</v>
      </c>
      <c r="W108" s="39">
        <f>IF(ISBLANK(HLOOKUP(W$1, m_preprocess!$1:$1048576, $D108, FALSE)), "", HLOOKUP(W$1,m_preprocess!$1:$1048576, $D108, FALSE))</f>
        <v>946594020.50273848</v>
      </c>
      <c r="X108" s="39">
        <f>IF(ISBLANK(HLOOKUP(X$1, m_preprocess!$1:$1048576, $D108, FALSE)), "", HLOOKUP(X$1,m_preprocess!$1:$1048576, $D108, FALSE))</f>
        <v>22773.100945840317</v>
      </c>
      <c r="Y108" s="39">
        <f>IF(ISBLANK(HLOOKUP(Y$1, m_preprocess!$1:$1048576, $D108, FALSE)), "", HLOOKUP(Y$1,m_preprocess!$1:$1048576, $D108, FALSE))</f>
        <v>4658.9828235099985</v>
      </c>
      <c r="Z108" s="39" t="str">
        <f>IF(ISBLANK(HLOOKUP(Z$1, m_preprocess!$1:$1048576, $D108, FALSE)), "", HLOOKUP(Z$1,m_preprocess!$1:$1048576, $D108, FALSE))</f>
        <v/>
      </c>
    </row>
    <row r="109" spans="1:26">
      <c r="A109" s="17">
        <v>37226</v>
      </c>
      <c r="B109">
        <v>2001</v>
      </c>
      <c r="C109">
        <v>12</v>
      </c>
      <c r="D109">
        <v>109</v>
      </c>
      <c r="E109" s="39">
        <f>IF(ISBLANK(HLOOKUP(E$1, m_preprocess!$1:$1048576, $D109, FALSE)), "", HLOOKUP(E$1,m_preprocess!$1:$1048576, $D109, FALSE))</f>
        <v>67.400000000000006</v>
      </c>
      <c r="F109" s="39">
        <f>IF(ISBLANK(HLOOKUP(F$1, m_preprocess!$1:$1048576, $D109, FALSE)), "", HLOOKUP(F$1,m_preprocess!$1:$1048576, $D109, FALSE))</f>
        <v>106.42</v>
      </c>
      <c r="G109" s="39">
        <f>IF(ISBLANK(HLOOKUP(G$1, m_preprocess!$1:$1048576, $D109, FALSE)), "", HLOOKUP(G$1,m_preprocess!$1:$1048576, $D109, FALSE))</f>
        <v>105.11527242399339</v>
      </c>
      <c r="H109" s="39" t="str">
        <f>IF(ISBLANK(HLOOKUP(H$1, m_preprocess!$1:$1048576, $D109, FALSE)), "", HLOOKUP(H$1,m_preprocess!$1:$1048576, $D109, FALSE))</f>
        <v/>
      </c>
      <c r="I109" s="39" t="str">
        <f>IF(ISBLANK(HLOOKUP(I$1, m_preprocess!$1:$1048576, $D109, FALSE)), "", HLOOKUP(I$1,m_preprocess!$1:$1048576, $D109, FALSE))</f>
        <v/>
      </c>
      <c r="J109" s="39" t="str">
        <f>IF(ISBLANK(HLOOKUP(J$1, m_preprocess!$1:$1048576, $D109, FALSE)), "", HLOOKUP(J$1,m_preprocess!$1:$1048576, $D109, FALSE))</f>
        <v/>
      </c>
      <c r="K109" s="39" t="str">
        <f>IF(ISBLANK(HLOOKUP(K$1, m_preprocess!$1:$1048576, $D109, FALSE)), "", HLOOKUP(K$1,m_preprocess!$1:$1048576, $D109, FALSE))</f>
        <v/>
      </c>
      <c r="L109" s="39" t="str">
        <f>IF(ISBLANK(HLOOKUP(L$1, m_preprocess!$1:$1048576, $D109, FALSE)), "", HLOOKUP(L$1,m_preprocess!$1:$1048576, $D109, FALSE))</f>
        <v/>
      </c>
      <c r="M109" s="39" t="str">
        <f>IF(ISBLANK(HLOOKUP(M$1, m_preprocess!$1:$1048576, $D109, FALSE)), "", HLOOKUP(M$1,m_preprocess!$1:$1048576, $D109, FALSE))</f>
        <v/>
      </c>
      <c r="N109" s="39" t="str">
        <f>IF(ISBLANK(HLOOKUP(N$1, m_preprocess!$1:$1048576, $D109, FALSE)), "", HLOOKUP(N$1,m_preprocess!$1:$1048576, $D109, FALSE))</f>
        <v/>
      </c>
      <c r="O109" s="39">
        <f>IF(ISBLANK(HLOOKUP(O$1, m_preprocess!$1:$1048576, $D109, FALSE)), "", HLOOKUP(O$1,m_preprocess!$1:$1048576, $D109, FALSE))</f>
        <v>86.28</v>
      </c>
      <c r="P109" s="39" t="str">
        <f>IF(ISBLANK(HLOOKUP(P$1, m_preprocess!$1:$1048576, $D109, FALSE)), "", HLOOKUP(P$1,m_preprocess!$1:$1048576, $D109, FALSE))</f>
        <v/>
      </c>
      <c r="Q109" s="39">
        <f>IF(ISBLANK(HLOOKUP(Q$1, m_preprocess!$1:$1048576, $D109, FALSE)), "", HLOOKUP(Q$1,m_preprocess!$1:$1048576, $D109, FALSE))</f>
        <v>94.375</v>
      </c>
      <c r="R109" s="39">
        <f>IF(ISBLANK(HLOOKUP(R$1, m_preprocess!$1:$1048576, $D109, FALSE)), "", HLOOKUP(R$1,m_preprocess!$1:$1048576, $D109, FALSE))</f>
        <v>6404034701.9867544</v>
      </c>
      <c r="S109" s="39">
        <f>IF(ISBLANK(HLOOKUP(S$1, m_preprocess!$1:$1048576, $D109, FALSE)), "", HLOOKUP(S$1,m_preprocess!$1:$1048576, $D109, FALSE))</f>
        <v>1512324161.8837378</v>
      </c>
      <c r="T109" s="39">
        <f>IF(ISBLANK(HLOOKUP(T$1, m_preprocess!$1:$1048576, $D109, FALSE)), "", HLOOKUP(T$1,m_preprocess!$1:$1048576, $D109, FALSE))</f>
        <v>4869290627.7777777</v>
      </c>
      <c r="U109" s="39">
        <f>IF(ISBLANK(HLOOKUP(U$1, m_preprocess!$1:$1048576, $D109, FALSE)), "", HLOOKUP(U$1,m_preprocess!$1:$1048576, $D109, FALSE))</f>
        <v>564687793.05555558</v>
      </c>
      <c r="V109" s="39">
        <f>IF(ISBLANK(HLOOKUP(V$1, m_preprocess!$1:$1048576, $D109, FALSE)), "", HLOOKUP(V$1,m_preprocess!$1:$1048576, $D109, FALSE))</f>
        <v>2850835536.1111112</v>
      </c>
      <c r="W109" s="39">
        <f>IF(ISBLANK(HLOOKUP(W$1, m_preprocess!$1:$1048576, $D109, FALSE)), "", HLOOKUP(W$1,m_preprocess!$1:$1048576, $D109, FALSE))</f>
        <v>902170268.05555558</v>
      </c>
      <c r="X109" s="39">
        <f>IF(ISBLANK(HLOOKUP(X$1, m_preprocess!$1:$1048576, $D109, FALSE)), "", HLOOKUP(X$1,m_preprocess!$1:$1048576, $D109, FALSE))</f>
        <v>25567.583714572829</v>
      </c>
      <c r="Y109" s="39">
        <f>IF(ISBLANK(HLOOKUP(Y$1, m_preprocess!$1:$1048576, $D109, FALSE)), "", HLOOKUP(Y$1,m_preprocess!$1:$1048576, $D109, FALSE))</f>
        <v>4567.2664848013146</v>
      </c>
      <c r="Z109" s="39" t="str">
        <f>IF(ISBLANK(HLOOKUP(Z$1, m_preprocess!$1:$1048576, $D109, FALSE)), "", HLOOKUP(Z$1,m_preprocess!$1:$1048576, $D109, FALSE))</f>
        <v/>
      </c>
    </row>
    <row r="110" spans="1:26">
      <c r="A110" s="17">
        <v>37257</v>
      </c>
      <c r="B110">
        <v>2002</v>
      </c>
      <c r="C110">
        <v>1</v>
      </c>
      <c r="D110">
        <v>110</v>
      </c>
      <c r="E110" s="39">
        <f>IF(ISBLANK(HLOOKUP(E$1, m_preprocess!$1:$1048576, $D110, FALSE)), "", HLOOKUP(E$1,m_preprocess!$1:$1048576, $D110, FALSE))</f>
        <v>46.4</v>
      </c>
      <c r="F110" s="39">
        <f>IF(ISBLANK(HLOOKUP(F$1, m_preprocess!$1:$1048576, $D110, FALSE)), "", HLOOKUP(F$1,m_preprocess!$1:$1048576, $D110, FALSE))</f>
        <v>90.41</v>
      </c>
      <c r="G110" s="39">
        <f>IF(ISBLANK(HLOOKUP(G$1, m_preprocess!$1:$1048576, $D110, FALSE)), "", HLOOKUP(G$1,m_preprocess!$1:$1048576, $D110, FALSE))</f>
        <v>105.32340290004889</v>
      </c>
      <c r="H110" s="39" t="str">
        <f>IF(ISBLANK(HLOOKUP(H$1, m_preprocess!$1:$1048576, $D110, FALSE)), "", HLOOKUP(H$1,m_preprocess!$1:$1048576, $D110, FALSE))</f>
        <v/>
      </c>
      <c r="I110" s="39">
        <f>IF(ISBLANK(HLOOKUP(I$1, m_preprocess!$1:$1048576, $D110, FALSE)), "", HLOOKUP(I$1,m_preprocess!$1:$1048576, $D110, FALSE))</f>
        <v>72.400000000000006</v>
      </c>
      <c r="J110" s="39">
        <f>IF(ISBLANK(HLOOKUP(J$1, m_preprocess!$1:$1048576, $D110, FALSE)), "", HLOOKUP(J$1,m_preprocess!$1:$1048576, $D110, FALSE))</f>
        <v>62.4</v>
      </c>
      <c r="K110" s="39">
        <f>IF(ISBLANK(HLOOKUP(K$1, m_preprocess!$1:$1048576, $D110, FALSE)), "", HLOOKUP(K$1,m_preprocess!$1:$1048576, $D110, FALSE))</f>
        <v>73</v>
      </c>
      <c r="L110" s="39">
        <f>IF(ISBLANK(HLOOKUP(L$1, m_preprocess!$1:$1048576, $D110, FALSE)), "", HLOOKUP(L$1,m_preprocess!$1:$1048576, $D110, FALSE))</f>
        <v>51.7</v>
      </c>
      <c r="M110" s="39">
        <f>IF(ISBLANK(HLOOKUP(M$1, m_preprocess!$1:$1048576, $D110, FALSE)), "", HLOOKUP(M$1,m_preprocess!$1:$1048576, $D110, FALSE))</f>
        <v>77.2</v>
      </c>
      <c r="N110" s="39">
        <f>IF(ISBLANK(HLOOKUP(N$1, m_preprocess!$1:$1048576, $D110, FALSE)), "", HLOOKUP(N$1,m_preprocess!$1:$1048576, $D110, FALSE))</f>
        <v>70.900000000000006</v>
      </c>
      <c r="O110" s="39">
        <f>IF(ISBLANK(HLOOKUP(O$1, m_preprocess!$1:$1048576, $D110, FALSE)), "", HLOOKUP(O$1,m_preprocess!$1:$1048576, $D110, FALSE))</f>
        <v>87.04</v>
      </c>
      <c r="P110" s="39" t="str">
        <f>IF(ISBLANK(HLOOKUP(P$1, m_preprocess!$1:$1048576, $D110, FALSE)), "", HLOOKUP(P$1,m_preprocess!$1:$1048576, $D110, FALSE))</f>
        <v/>
      </c>
      <c r="Q110" s="39">
        <f>IF(ISBLANK(HLOOKUP(Q$1, m_preprocess!$1:$1048576, $D110, FALSE)), "", HLOOKUP(Q$1,m_preprocess!$1:$1048576, $D110, FALSE))</f>
        <v>94.849423022797652</v>
      </c>
      <c r="R110" s="39">
        <f>IF(ISBLANK(HLOOKUP(R$1, m_preprocess!$1:$1048576, $D110, FALSE)), "", HLOOKUP(R$1,m_preprocess!$1:$1048576, $D110, FALSE))</f>
        <v>5899061646.8842726</v>
      </c>
      <c r="S110" s="39">
        <f>IF(ISBLANK(HLOOKUP(S$1, m_preprocess!$1:$1048576, $D110, FALSE)), "", HLOOKUP(S$1,m_preprocess!$1:$1048576, $D110, FALSE))</f>
        <v>1280978419.8813055</v>
      </c>
      <c r="T110" s="39">
        <f>IF(ISBLANK(HLOOKUP(T$1, m_preprocess!$1:$1048576, $D110, FALSE)), "", HLOOKUP(T$1,m_preprocess!$1:$1048576, $D110, FALSE))</f>
        <v>5352012807.4866314</v>
      </c>
      <c r="U110" s="39">
        <f>IF(ISBLANK(HLOOKUP(U$1, m_preprocess!$1:$1048576, $D110, FALSE)), "", HLOOKUP(U$1,m_preprocess!$1:$1048576, $D110, FALSE))</f>
        <v>533337538.69969034</v>
      </c>
      <c r="V110" s="39">
        <f>IF(ISBLANK(HLOOKUP(V$1, m_preprocess!$1:$1048576, $D110, FALSE)), "", HLOOKUP(V$1,m_preprocess!$1:$1048576, $D110, FALSE))</f>
        <v>3299440757.1066704</v>
      </c>
      <c r="W110" s="39">
        <f>IF(ISBLANK(HLOOKUP(W$1, m_preprocess!$1:$1048576, $D110, FALSE)), "", HLOOKUP(W$1,m_preprocess!$1:$1048576, $D110, FALSE))</f>
        <v>991408416.83084726</v>
      </c>
      <c r="X110" s="39">
        <f>IF(ISBLANK(HLOOKUP(X$1, m_preprocess!$1:$1048576, $D110, FALSE)), "", HLOOKUP(X$1,m_preprocess!$1:$1048576, $D110, FALSE))</f>
        <v>31560.72509771369</v>
      </c>
      <c r="Y110" s="39">
        <f>IF(ISBLANK(HLOOKUP(Y$1, m_preprocess!$1:$1048576, $D110, FALSE)), "", HLOOKUP(Y$1,m_preprocess!$1:$1048576, $D110, FALSE))</f>
        <v>4567.1281636374497</v>
      </c>
      <c r="Z110" s="39" t="str">
        <f>IF(ISBLANK(HLOOKUP(Z$1, m_preprocess!$1:$1048576, $D110, FALSE)), "", HLOOKUP(Z$1,m_preprocess!$1:$1048576, $D110, FALSE))</f>
        <v/>
      </c>
    </row>
    <row r="111" spans="1:26">
      <c r="A111" s="17">
        <v>37288</v>
      </c>
      <c r="B111">
        <v>2002</v>
      </c>
      <c r="C111">
        <v>2</v>
      </c>
      <c r="D111">
        <v>111</v>
      </c>
      <c r="E111" s="39">
        <f>IF(ISBLANK(HLOOKUP(E$1, m_preprocess!$1:$1048576, $D111, FALSE)), "", HLOOKUP(E$1,m_preprocess!$1:$1048576, $D111, FALSE))</f>
        <v>43.5</v>
      </c>
      <c r="F111" s="39">
        <f>IF(ISBLANK(HLOOKUP(F$1, m_preprocess!$1:$1048576, $D111, FALSE)), "", HLOOKUP(F$1,m_preprocess!$1:$1048576, $D111, FALSE))</f>
        <v>99.13</v>
      </c>
      <c r="G111" s="39">
        <f>IF(ISBLANK(HLOOKUP(G$1, m_preprocess!$1:$1048576, $D111, FALSE)), "", HLOOKUP(G$1,m_preprocess!$1:$1048576, $D111, FALSE))</f>
        <v>106.64634917753857</v>
      </c>
      <c r="H111" s="39" t="str">
        <f>IF(ISBLANK(HLOOKUP(H$1, m_preprocess!$1:$1048576, $D111, FALSE)), "", HLOOKUP(H$1,m_preprocess!$1:$1048576, $D111, FALSE))</f>
        <v/>
      </c>
      <c r="I111" s="39">
        <f>IF(ISBLANK(HLOOKUP(I$1, m_preprocess!$1:$1048576, $D111, FALSE)), "", HLOOKUP(I$1,m_preprocess!$1:$1048576, $D111, FALSE))</f>
        <v>69.7</v>
      </c>
      <c r="J111" s="39">
        <f>IF(ISBLANK(HLOOKUP(J$1, m_preprocess!$1:$1048576, $D111, FALSE)), "", HLOOKUP(J$1,m_preprocess!$1:$1048576, $D111, FALSE))</f>
        <v>58.9</v>
      </c>
      <c r="K111" s="39">
        <f>IF(ISBLANK(HLOOKUP(K$1, m_preprocess!$1:$1048576, $D111, FALSE)), "", HLOOKUP(K$1,m_preprocess!$1:$1048576, $D111, FALSE))</f>
        <v>70.400000000000006</v>
      </c>
      <c r="L111" s="39">
        <f>IF(ISBLANK(HLOOKUP(L$1, m_preprocess!$1:$1048576, $D111, FALSE)), "", HLOOKUP(L$1,m_preprocess!$1:$1048576, $D111, FALSE))</f>
        <v>50.4</v>
      </c>
      <c r="M111" s="39">
        <f>IF(ISBLANK(HLOOKUP(M$1, m_preprocess!$1:$1048576, $D111, FALSE)), "", HLOOKUP(M$1,m_preprocess!$1:$1048576, $D111, FALSE))</f>
        <v>74.8</v>
      </c>
      <c r="N111" s="39">
        <f>IF(ISBLANK(HLOOKUP(N$1, m_preprocess!$1:$1048576, $D111, FALSE)), "", HLOOKUP(N$1,m_preprocess!$1:$1048576, $D111, FALSE))</f>
        <v>67.400000000000006</v>
      </c>
      <c r="O111" s="39">
        <f>IF(ISBLANK(HLOOKUP(O$1, m_preprocess!$1:$1048576, $D111, FALSE)), "", HLOOKUP(O$1,m_preprocess!$1:$1048576, $D111, FALSE))</f>
        <v>90.66</v>
      </c>
      <c r="P111" s="39" t="str">
        <f>IF(ISBLANK(HLOOKUP(P$1, m_preprocess!$1:$1048576, $D111, FALSE)), "", HLOOKUP(P$1,m_preprocess!$1:$1048576, $D111, FALSE))</f>
        <v/>
      </c>
      <c r="Q111" s="39">
        <f>IF(ISBLANK(HLOOKUP(Q$1, m_preprocess!$1:$1048576, $D111, FALSE)), "", HLOOKUP(Q$1,m_preprocess!$1:$1048576, $D111, FALSE))</f>
        <v>96.973608720596673</v>
      </c>
      <c r="R111" s="39">
        <f>IF(ISBLANK(HLOOKUP(R$1, m_preprocess!$1:$1048576, $D111, FALSE)), "", HLOOKUP(R$1,m_preprocess!$1:$1048576, $D111, FALSE))</f>
        <v>5417822536.6070108</v>
      </c>
      <c r="S111" s="39">
        <f>IF(ISBLANK(HLOOKUP(S$1, m_preprocess!$1:$1048576, $D111, FALSE)), "", HLOOKUP(S$1,m_preprocess!$1:$1048576, $D111, FALSE))</f>
        <v>1217371588.522408</v>
      </c>
      <c r="T111" s="39">
        <f>IF(ISBLANK(HLOOKUP(T$1, m_preprocess!$1:$1048576, $D111, FALSE)), "", HLOOKUP(T$1,m_preprocess!$1:$1048576, $D111, FALSE))</f>
        <v>4873082821.285141</v>
      </c>
      <c r="U111" s="39">
        <f>IF(ISBLANK(HLOOKUP(U$1, m_preprocess!$1:$1048576, $D111, FALSE)), "", HLOOKUP(U$1,m_preprocess!$1:$1048576, $D111, FALSE))</f>
        <v>495156045.6110155</v>
      </c>
      <c r="V111" s="39">
        <f>IF(ISBLANK(HLOOKUP(V$1, m_preprocess!$1:$1048576, $D111, FALSE)), "", HLOOKUP(V$1,m_preprocess!$1:$1048576, $D111, FALSE))</f>
        <v>3064562497.1313825</v>
      </c>
      <c r="W111" s="39">
        <f>IF(ISBLANK(HLOOKUP(W$1, m_preprocess!$1:$1048576, $D111, FALSE)), "", HLOOKUP(W$1,m_preprocess!$1:$1048576, $D111, FALSE))</f>
        <v>796901878.94434881</v>
      </c>
      <c r="X111" s="39">
        <f>IF(ISBLANK(HLOOKUP(X$1, m_preprocess!$1:$1048576, $D111, FALSE)), "", HLOOKUP(X$1,m_preprocess!$1:$1048576, $D111, FALSE))</f>
        <v>24269.533348671048</v>
      </c>
      <c r="Y111" s="39">
        <f>IF(ISBLANK(HLOOKUP(Y$1, m_preprocess!$1:$1048576, $D111, FALSE)), "", HLOOKUP(Y$1,m_preprocess!$1:$1048576, $D111, FALSE))</f>
        <v>4582.7878082740217</v>
      </c>
      <c r="Z111" s="39" t="str">
        <f>IF(ISBLANK(HLOOKUP(Z$1, m_preprocess!$1:$1048576, $D111, FALSE)), "", HLOOKUP(Z$1,m_preprocess!$1:$1048576, $D111, FALSE))</f>
        <v/>
      </c>
    </row>
    <row r="112" spans="1:26">
      <c r="A112" s="17">
        <v>37316</v>
      </c>
      <c r="B112">
        <v>2002</v>
      </c>
      <c r="C112">
        <v>3</v>
      </c>
      <c r="D112">
        <v>112</v>
      </c>
      <c r="E112" s="39">
        <f>IF(ISBLANK(HLOOKUP(E$1, m_preprocess!$1:$1048576, $D112, FALSE)), "", HLOOKUP(E$1,m_preprocess!$1:$1048576, $D112, FALSE))</f>
        <v>49.9</v>
      </c>
      <c r="F112" s="39">
        <f>IF(ISBLANK(HLOOKUP(F$1, m_preprocess!$1:$1048576, $D112, FALSE)), "", HLOOKUP(F$1,m_preprocess!$1:$1048576, $D112, FALSE))</f>
        <v>117.98</v>
      </c>
      <c r="G112" s="39">
        <f>IF(ISBLANK(HLOOKUP(G$1, m_preprocess!$1:$1048576, $D112, FALSE)), "", HLOOKUP(G$1,m_preprocess!$1:$1048576, $D112, FALSE))</f>
        <v>103.39454419317524</v>
      </c>
      <c r="H112" s="39" t="str">
        <f>IF(ISBLANK(HLOOKUP(H$1, m_preprocess!$1:$1048576, $D112, FALSE)), "", HLOOKUP(H$1,m_preprocess!$1:$1048576, $D112, FALSE))</f>
        <v/>
      </c>
      <c r="I112" s="39">
        <f>IF(ISBLANK(HLOOKUP(I$1, m_preprocess!$1:$1048576, $D112, FALSE)), "", HLOOKUP(I$1,m_preprocess!$1:$1048576, $D112, FALSE))</f>
        <v>77.400000000000006</v>
      </c>
      <c r="J112" s="39">
        <f>IF(ISBLANK(HLOOKUP(J$1, m_preprocess!$1:$1048576, $D112, FALSE)), "", HLOOKUP(J$1,m_preprocess!$1:$1048576, $D112, FALSE))</f>
        <v>67.8</v>
      </c>
      <c r="K112" s="39">
        <f>IF(ISBLANK(HLOOKUP(K$1, m_preprocess!$1:$1048576, $D112, FALSE)), "", HLOOKUP(K$1,m_preprocess!$1:$1048576, $D112, FALSE))</f>
        <v>78</v>
      </c>
      <c r="L112" s="39">
        <f>IF(ISBLANK(HLOOKUP(L$1, m_preprocess!$1:$1048576, $D112, FALSE)), "", HLOOKUP(L$1,m_preprocess!$1:$1048576, $D112, FALSE))</f>
        <v>57.4</v>
      </c>
      <c r="M112" s="39">
        <f>IF(ISBLANK(HLOOKUP(M$1, m_preprocess!$1:$1048576, $D112, FALSE)), "", HLOOKUP(M$1,m_preprocess!$1:$1048576, $D112, FALSE))</f>
        <v>83.3</v>
      </c>
      <c r="N112" s="39">
        <f>IF(ISBLANK(HLOOKUP(N$1, m_preprocess!$1:$1048576, $D112, FALSE)), "", HLOOKUP(N$1,m_preprocess!$1:$1048576, $D112, FALSE))</f>
        <v>73.900000000000006</v>
      </c>
      <c r="O112" s="39">
        <f>IF(ISBLANK(HLOOKUP(O$1, m_preprocess!$1:$1048576, $D112, FALSE)), "", HLOOKUP(O$1,m_preprocess!$1:$1048576, $D112, FALSE))</f>
        <v>91.3</v>
      </c>
      <c r="P112" s="39" t="str">
        <f>IF(ISBLANK(HLOOKUP(P$1, m_preprocess!$1:$1048576, $D112, FALSE)), "", HLOOKUP(P$1,m_preprocess!$1:$1048576, $D112, FALSE))</f>
        <v/>
      </c>
      <c r="Q112" s="39">
        <f>IF(ISBLANK(HLOOKUP(Q$1, m_preprocess!$1:$1048576, $D112, FALSE)), "", HLOOKUP(Q$1,m_preprocess!$1:$1048576, $D112, FALSE))</f>
        <v>97.176539077281333</v>
      </c>
      <c r="R112" s="39">
        <f>IF(ISBLANK(HLOOKUP(R$1, m_preprocess!$1:$1048576, $D112, FALSE)), "", HLOOKUP(R$1,m_preprocess!$1:$1048576, $D112, FALSE))</f>
        <v>6389258048.5247869</v>
      </c>
      <c r="S112" s="39">
        <f>IF(ISBLANK(HLOOKUP(S$1, m_preprocess!$1:$1048576, $D112, FALSE)), "", HLOOKUP(S$1,m_preprocess!$1:$1048576, $D112, FALSE))</f>
        <v>1585252953.4221957</v>
      </c>
      <c r="T112" s="39">
        <f>IF(ISBLANK(HLOOKUP(T$1, m_preprocess!$1:$1048576, $D112, FALSE)), "", HLOOKUP(T$1,m_preprocess!$1:$1048576, $D112, FALSE))</f>
        <v>5331394925.0473003</v>
      </c>
      <c r="U112" s="39">
        <f>IF(ISBLANK(HLOOKUP(U$1, m_preprocess!$1:$1048576, $D112, FALSE)), "", HLOOKUP(U$1,m_preprocess!$1:$1048576, $D112, FALSE))</f>
        <v>650717594.23664689</v>
      </c>
      <c r="V112" s="39">
        <f>IF(ISBLANK(HLOOKUP(V$1, m_preprocess!$1:$1048576, $D112, FALSE)), "", HLOOKUP(V$1,m_preprocess!$1:$1048576, $D112, FALSE))</f>
        <v>3309139593.945569</v>
      </c>
      <c r="W112" s="39">
        <f>IF(ISBLANK(HLOOKUP(W$1, m_preprocess!$1:$1048576, $D112, FALSE)), "", HLOOKUP(W$1,m_preprocess!$1:$1048576, $D112, FALSE))</f>
        <v>802910946.00494838</v>
      </c>
      <c r="X112" s="39">
        <f>IF(ISBLANK(HLOOKUP(X$1, m_preprocess!$1:$1048576, $D112, FALSE)), "", HLOOKUP(X$1,m_preprocess!$1:$1048576, $D112, FALSE))</f>
        <v>23824.327428091856</v>
      </c>
      <c r="Y112" s="39">
        <f>IF(ISBLANK(HLOOKUP(Y$1, m_preprocess!$1:$1048576, $D112, FALSE)), "", HLOOKUP(Y$1,m_preprocess!$1:$1048576, $D112, FALSE))</f>
        <v>4568.5346142697836</v>
      </c>
      <c r="Z112" s="39" t="str">
        <f>IF(ISBLANK(HLOOKUP(Z$1, m_preprocess!$1:$1048576, $D112, FALSE)), "", HLOOKUP(Z$1,m_preprocess!$1:$1048576, $D112, FALSE))</f>
        <v/>
      </c>
    </row>
    <row r="113" spans="1:26">
      <c r="A113" s="17">
        <v>37347</v>
      </c>
      <c r="B113">
        <v>2002</v>
      </c>
      <c r="C113">
        <v>4</v>
      </c>
      <c r="D113">
        <v>113</v>
      </c>
      <c r="E113" s="39">
        <f>IF(ISBLANK(HLOOKUP(E$1, m_preprocess!$1:$1048576, $D113, FALSE)), "", HLOOKUP(E$1,m_preprocess!$1:$1048576, $D113, FALSE))</f>
        <v>46.6</v>
      </c>
      <c r="F113" s="39">
        <f>IF(ISBLANK(HLOOKUP(F$1, m_preprocess!$1:$1048576, $D113, FALSE)), "", HLOOKUP(F$1,m_preprocess!$1:$1048576, $D113, FALSE))</f>
        <v>130.6</v>
      </c>
      <c r="G113" s="39">
        <f>IF(ISBLANK(HLOOKUP(G$1, m_preprocess!$1:$1048576, $D113, FALSE)), "", HLOOKUP(G$1,m_preprocess!$1:$1048576, $D113, FALSE))</f>
        <v>102.49790102884262</v>
      </c>
      <c r="H113" s="39" t="str">
        <f>IF(ISBLANK(HLOOKUP(H$1, m_preprocess!$1:$1048576, $D113, FALSE)), "", HLOOKUP(H$1,m_preprocess!$1:$1048576, $D113, FALSE))</f>
        <v/>
      </c>
      <c r="I113" s="39">
        <f>IF(ISBLANK(HLOOKUP(I$1, m_preprocess!$1:$1048576, $D113, FALSE)), "", HLOOKUP(I$1,m_preprocess!$1:$1048576, $D113, FALSE))</f>
        <v>79.599999999999994</v>
      </c>
      <c r="J113" s="39">
        <f>IF(ISBLANK(HLOOKUP(J$1, m_preprocess!$1:$1048576, $D113, FALSE)), "", HLOOKUP(J$1,m_preprocess!$1:$1048576, $D113, FALSE))</f>
        <v>66.5</v>
      </c>
      <c r="K113" s="39">
        <f>IF(ISBLANK(HLOOKUP(K$1, m_preprocess!$1:$1048576, $D113, FALSE)), "", HLOOKUP(K$1,m_preprocess!$1:$1048576, $D113, FALSE))</f>
        <v>80.400000000000006</v>
      </c>
      <c r="L113" s="39">
        <f>IF(ISBLANK(HLOOKUP(L$1, m_preprocess!$1:$1048576, $D113, FALSE)), "", HLOOKUP(L$1,m_preprocess!$1:$1048576, $D113, FALSE))</f>
        <v>61.2</v>
      </c>
      <c r="M113" s="39">
        <f>IF(ISBLANK(HLOOKUP(M$1, m_preprocess!$1:$1048576, $D113, FALSE)), "", HLOOKUP(M$1,m_preprocess!$1:$1048576, $D113, FALSE))</f>
        <v>84.3</v>
      </c>
      <c r="N113" s="39">
        <f>IF(ISBLANK(HLOOKUP(N$1, m_preprocess!$1:$1048576, $D113, FALSE)), "", HLOOKUP(N$1,m_preprocess!$1:$1048576, $D113, FALSE))</f>
        <v>77.599999999999994</v>
      </c>
      <c r="O113" s="39">
        <f>IF(ISBLANK(HLOOKUP(O$1, m_preprocess!$1:$1048576, $D113, FALSE)), "", HLOOKUP(O$1,m_preprocess!$1:$1048576, $D113, FALSE))</f>
        <v>96</v>
      </c>
      <c r="P113" s="39" t="str">
        <f>IF(ISBLANK(HLOOKUP(P$1, m_preprocess!$1:$1048576, $D113, FALSE)), "", HLOOKUP(P$1,m_preprocess!$1:$1048576, $D113, FALSE))</f>
        <v/>
      </c>
      <c r="Q113" s="39">
        <f>IF(ISBLANK(HLOOKUP(Q$1, m_preprocess!$1:$1048576, $D113, FALSE)), "", HLOOKUP(Q$1,m_preprocess!$1:$1048576, $D113, FALSE))</f>
        <v>97.22659042172981</v>
      </c>
      <c r="R113" s="39">
        <f>IF(ISBLANK(HLOOKUP(R$1, m_preprocess!$1:$1048576, $D113, FALSE)), "", HLOOKUP(R$1,m_preprocess!$1:$1048576, $D113, FALSE))</f>
        <v>6834014875.7535648</v>
      </c>
      <c r="S113" s="39">
        <f>IF(ISBLANK(HLOOKUP(S$1, m_preprocess!$1:$1048576, $D113, FALSE)), "", HLOOKUP(S$1,m_preprocess!$1:$1048576, $D113, FALSE))</f>
        <v>1919338979.5618289</v>
      </c>
      <c r="T113" s="39">
        <f>IF(ISBLANK(HLOOKUP(T$1, m_preprocess!$1:$1048576, $D113, FALSE)), "", HLOOKUP(T$1,m_preprocess!$1:$1048576, $D113, FALSE))</f>
        <v>5918687786.9907074</v>
      </c>
      <c r="U113" s="39">
        <f>IF(ISBLANK(HLOOKUP(U$1, m_preprocess!$1:$1048576, $D113, FALSE)), "", HLOOKUP(U$1,m_preprocess!$1:$1048576, $D113, FALSE))</f>
        <v>615123473.90993559</v>
      </c>
      <c r="V113" s="39">
        <f>IF(ISBLANK(HLOOKUP(V$1, m_preprocess!$1:$1048576, $D113, FALSE)), "", HLOOKUP(V$1,m_preprocess!$1:$1048576, $D113, FALSE))</f>
        <v>3575602118.6561832</v>
      </c>
      <c r="W113" s="39">
        <f>IF(ISBLANK(HLOOKUP(W$1, m_preprocess!$1:$1048576, $D113, FALSE)), "", HLOOKUP(W$1,m_preprocess!$1:$1048576, $D113, FALSE))</f>
        <v>890307023.58827722</v>
      </c>
      <c r="X113" s="39">
        <f>IF(ISBLANK(HLOOKUP(X$1, m_preprocess!$1:$1048576, $D113, FALSE)), "", HLOOKUP(X$1,m_preprocess!$1:$1048576, $D113, FALSE))</f>
        <v>27116.4056490525</v>
      </c>
      <c r="Y113" s="39">
        <f>IF(ISBLANK(HLOOKUP(Y$1, m_preprocess!$1:$1048576, $D113, FALSE)), "", HLOOKUP(Y$1,m_preprocess!$1:$1048576, $D113, FALSE))</f>
        <v>4577.4658547750078</v>
      </c>
      <c r="Z113" s="39" t="str">
        <f>IF(ISBLANK(HLOOKUP(Z$1, m_preprocess!$1:$1048576, $D113, FALSE)), "", HLOOKUP(Z$1,m_preprocess!$1:$1048576, $D113, FALSE))</f>
        <v/>
      </c>
    </row>
    <row r="114" spans="1:26">
      <c r="A114" s="17">
        <v>37377</v>
      </c>
      <c r="B114">
        <v>2002</v>
      </c>
      <c r="C114">
        <v>5</v>
      </c>
      <c r="D114">
        <v>114</v>
      </c>
      <c r="E114" s="39">
        <f>IF(ISBLANK(HLOOKUP(E$1, m_preprocess!$1:$1048576, $D114, FALSE)), "", HLOOKUP(E$1,m_preprocess!$1:$1048576, $D114, FALSE))</f>
        <v>50</v>
      </c>
      <c r="F114" s="39">
        <f>IF(ISBLANK(HLOOKUP(F$1, m_preprocess!$1:$1048576, $D114, FALSE)), "", HLOOKUP(F$1,m_preprocess!$1:$1048576, $D114, FALSE))</f>
        <v>127.64</v>
      </c>
      <c r="G114" s="39">
        <f>IF(ISBLANK(HLOOKUP(G$1, m_preprocess!$1:$1048576, $D114, FALSE)), "", HLOOKUP(G$1,m_preprocess!$1:$1048576, $D114, FALSE))</f>
        <v>110.96718042977119</v>
      </c>
      <c r="H114" s="39" t="str">
        <f>IF(ISBLANK(HLOOKUP(H$1, m_preprocess!$1:$1048576, $D114, FALSE)), "", HLOOKUP(H$1,m_preprocess!$1:$1048576, $D114, FALSE))</f>
        <v/>
      </c>
      <c r="I114" s="39">
        <f>IF(ISBLANK(HLOOKUP(I$1, m_preprocess!$1:$1048576, $D114, FALSE)), "", HLOOKUP(I$1,m_preprocess!$1:$1048576, $D114, FALSE))</f>
        <v>80.400000000000006</v>
      </c>
      <c r="J114" s="39">
        <f>IF(ISBLANK(HLOOKUP(J$1, m_preprocess!$1:$1048576, $D114, FALSE)), "", HLOOKUP(J$1,m_preprocess!$1:$1048576, $D114, FALSE))</f>
        <v>68.2</v>
      </c>
      <c r="K114" s="39">
        <f>IF(ISBLANK(HLOOKUP(K$1, m_preprocess!$1:$1048576, $D114, FALSE)), "", HLOOKUP(K$1,m_preprocess!$1:$1048576, $D114, FALSE))</f>
        <v>81.2</v>
      </c>
      <c r="L114" s="39">
        <f>IF(ISBLANK(HLOOKUP(L$1, m_preprocess!$1:$1048576, $D114, FALSE)), "", HLOOKUP(L$1,m_preprocess!$1:$1048576, $D114, FALSE))</f>
        <v>59.2</v>
      </c>
      <c r="M114" s="39">
        <f>IF(ISBLANK(HLOOKUP(M$1, m_preprocess!$1:$1048576, $D114, FALSE)), "", HLOOKUP(M$1,m_preprocess!$1:$1048576, $D114, FALSE))</f>
        <v>87</v>
      </c>
      <c r="N114" s="39">
        <f>IF(ISBLANK(HLOOKUP(N$1, m_preprocess!$1:$1048576, $D114, FALSE)), "", HLOOKUP(N$1,m_preprocess!$1:$1048576, $D114, FALSE))</f>
        <v>76.400000000000006</v>
      </c>
      <c r="O114" s="39">
        <f>IF(ISBLANK(HLOOKUP(O$1, m_preprocess!$1:$1048576, $D114, FALSE)), "", HLOOKUP(O$1,m_preprocess!$1:$1048576, $D114, FALSE))</f>
        <v>96.15</v>
      </c>
      <c r="P114" s="39" t="str">
        <f>IF(ISBLANK(HLOOKUP(P$1, m_preprocess!$1:$1048576, $D114, FALSE)), "", HLOOKUP(P$1,m_preprocess!$1:$1048576, $D114, FALSE))</f>
        <v/>
      </c>
      <c r="Q114" s="39">
        <f>IF(ISBLANK(HLOOKUP(Q$1, m_preprocess!$1:$1048576, $D114, FALSE)), "", HLOOKUP(Q$1,m_preprocess!$1:$1048576, $D114, FALSE))</f>
        <v>96.550261558037619</v>
      </c>
      <c r="R114" s="39">
        <f>IF(ISBLANK(HLOOKUP(R$1, m_preprocess!$1:$1048576, $D114, FALSE)), "", HLOOKUP(R$1,m_preprocess!$1:$1048576, $D114, FALSE))</f>
        <v>6513019320.544735</v>
      </c>
      <c r="S114" s="39">
        <f>IF(ISBLANK(HLOOKUP(S$1, m_preprocess!$1:$1048576, $D114, FALSE)), "", HLOOKUP(S$1,m_preprocess!$1:$1048576, $D114, FALSE))</f>
        <v>1796693540.7819591</v>
      </c>
      <c r="T114" s="39">
        <f>IF(ISBLANK(HLOOKUP(T$1, m_preprocess!$1:$1048576, $D114, FALSE)), "", HLOOKUP(T$1,m_preprocess!$1:$1048576, $D114, FALSE))</f>
        <v>5745056688.8166265</v>
      </c>
      <c r="U114" s="39">
        <f>IF(ISBLANK(HLOOKUP(U$1, m_preprocess!$1:$1048576, $D114, FALSE)), "", HLOOKUP(U$1,m_preprocess!$1:$1048576, $D114, FALSE))</f>
        <v>564852205.57047927</v>
      </c>
      <c r="V114" s="39">
        <f>IF(ISBLANK(HLOOKUP(V$1, m_preprocess!$1:$1048576, $D114, FALSE)), "", HLOOKUP(V$1,m_preprocess!$1:$1048576, $D114, FALSE))</f>
        <v>3430362294.6415944</v>
      </c>
      <c r="W114" s="39">
        <f>IF(ISBLANK(HLOOKUP(W$1, m_preprocess!$1:$1048576, $D114, FALSE)), "", HLOOKUP(W$1,m_preprocess!$1:$1048576, $D114, FALSE))</f>
        <v>829733971.44068992</v>
      </c>
      <c r="X114" s="39">
        <f>IF(ISBLANK(HLOOKUP(X$1, m_preprocess!$1:$1048576, $D114, FALSE)), "", HLOOKUP(X$1,m_preprocess!$1:$1048576, $D114, FALSE))</f>
        <v>24648.614475260154</v>
      </c>
      <c r="Y114" s="39">
        <f>IF(ISBLANK(HLOOKUP(Y$1, m_preprocess!$1:$1048576, $D114, FALSE)), "", HLOOKUP(Y$1,m_preprocess!$1:$1048576, $D114, FALSE))</f>
        <v>4633.9258769456565</v>
      </c>
      <c r="Z114" s="39" t="str">
        <f>IF(ISBLANK(HLOOKUP(Z$1, m_preprocess!$1:$1048576, $D114, FALSE)), "", HLOOKUP(Z$1,m_preprocess!$1:$1048576, $D114, FALSE))</f>
        <v/>
      </c>
    </row>
    <row r="115" spans="1:26">
      <c r="A115" s="17">
        <v>37408</v>
      </c>
      <c r="B115">
        <v>2002</v>
      </c>
      <c r="C115">
        <v>6</v>
      </c>
      <c r="D115">
        <v>115</v>
      </c>
      <c r="E115" s="39">
        <f>IF(ISBLANK(HLOOKUP(E$1, m_preprocess!$1:$1048576, $D115, FALSE)), "", HLOOKUP(E$1,m_preprocess!$1:$1048576, $D115, FALSE))</f>
        <v>46.6</v>
      </c>
      <c r="F115" s="39">
        <f>IF(ISBLANK(HLOOKUP(F$1, m_preprocess!$1:$1048576, $D115, FALSE)), "", HLOOKUP(F$1,m_preprocess!$1:$1048576, $D115, FALSE))</f>
        <v>119.25</v>
      </c>
      <c r="G115" s="39">
        <f>IF(ISBLANK(HLOOKUP(G$1, m_preprocess!$1:$1048576, $D115, FALSE)), "", HLOOKUP(G$1,m_preprocess!$1:$1048576, $D115, FALSE))</f>
        <v>123.32324297436004</v>
      </c>
      <c r="H115" s="39" t="str">
        <f>IF(ISBLANK(HLOOKUP(H$1, m_preprocess!$1:$1048576, $D115, FALSE)), "", HLOOKUP(H$1,m_preprocess!$1:$1048576, $D115, FALSE))</f>
        <v/>
      </c>
      <c r="I115" s="39">
        <f>IF(ISBLANK(HLOOKUP(I$1, m_preprocess!$1:$1048576, $D115, FALSE)), "", HLOOKUP(I$1,m_preprocess!$1:$1048576, $D115, FALSE))</f>
        <v>77.5</v>
      </c>
      <c r="J115" s="39">
        <f>IF(ISBLANK(HLOOKUP(J$1, m_preprocess!$1:$1048576, $D115, FALSE)), "", HLOOKUP(J$1,m_preprocess!$1:$1048576, $D115, FALSE))</f>
        <v>67.900000000000006</v>
      </c>
      <c r="K115" s="39">
        <f>IF(ISBLANK(HLOOKUP(K$1, m_preprocess!$1:$1048576, $D115, FALSE)), "", HLOOKUP(K$1,m_preprocess!$1:$1048576, $D115, FALSE))</f>
        <v>78.099999999999994</v>
      </c>
      <c r="L115" s="39">
        <f>IF(ISBLANK(HLOOKUP(L$1, m_preprocess!$1:$1048576, $D115, FALSE)), "", HLOOKUP(L$1,m_preprocess!$1:$1048576, $D115, FALSE))</f>
        <v>54.8</v>
      </c>
      <c r="M115" s="39">
        <f>IF(ISBLANK(HLOOKUP(M$1, m_preprocess!$1:$1048576, $D115, FALSE)), "", HLOOKUP(M$1,m_preprocess!$1:$1048576, $D115, FALSE))</f>
        <v>85.3</v>
      </c>
      <c r="N115" s="39">
        <f>IF(ISBLANK(HLOOKUP(N$1, m_preprocess!$1:$1048576, $D115, FALSE)), "", HLOOKUP(N$1,m_preprocess!$1:$1048576, $D115, FALSE))</f>
        <v>71.900000000000006</v>
      </c>
      <c r="O115" s="39">
        <f>IF(ISBLANK(HLOOKUP(O$1, m_preprocess!$1:$1048576, $D115, FALSE)), "", HLOOKUP(O$1,m_preprocess!$1:$1048576, $D115, FALSE))</f>
        <v>84.4</v>
      </c>
      <c r="P115" s="39" t="str">
        <f>IF(ISBLANK(HLOOKUP(P$1, m_preprocess!$1:$1048576, $D115, FALSE)), "", HLOOKUP(P$1,m_preprocess!$1:$1048576, $D115, FALSE))</f>
        <v/>
      </c>
      <c r="Q115" s="39">
        <f>IF(ISBLANK(HLOOKUP(Q$1, m_preprocess!$1:$1048576, $D115, FALSE)), "", HLOOKUP(Q$1,m_preprocess!$1:$1048576, $D115, FALSE))</f>
        <v>98.667601683029446</v>
      </c>
      <c r="R115" s="39">
        <f>IF(ISBLANK(HLOOKUP(R$1, m_preprocess!$1:$1048576, $D115, FALSE)), "", HLOOKUP(R$1,m_preprocess!$1:$1048576, $D115, FALSE))</f>
        <v>5806090632.5515289</v>
      </c>
      <c r="S115" s="39">
        <f>IF(ISBLANK(HLOOKUP(S$1, m_preprocess!$1:$1048576, $D115, FALSE)), "", HLOOKUP(S$1,m_preprocess!$1:$1048576, $D115, FALSE))</f>
        <v>1389740581.3788204</v>
      </c>
      <c r="T115" s="39">
        <f>IF(ISBLANK(HLOOKUP(T$1, m_preprocess!$1:$1048576, $D115, FALSE)), "", HLOOKUP(T$1,m_preprocess!$1:$1048576, $D115, FALSE))</f>
        <v>4768005953.7166901</v>
      </c>
      <c r="U115" s="39">
        <f>IF(ISBLANK(HLOOKUP(U$1, m_preprocess!$1:$1048576, $D115, FALSE)), "", HLOOKUP(U$1,m_preprocess!$1:$1048576, $D115, FALSE))</f>
        <v>493631767.18092573</v>
      </c>
      <c r="V115" s="39">
        <f>IF(ISBLANK(HLOOKUP(V$1, m_preprocess!$1:$1048576, $D115, FALSE)), "", HLOOKUP(V$1,m_preprocess!$1:$1048576, $D115, FALSE))</f>
        <v>3159563207.5736327</v>
      </c>
      <c r="W115" s="39">
        <f>IF(ISBLANK(HLOOKUP(W$1, m_preprocess!$1:$1048576, $D115, FALSE)), "", HLOOKUP(W$1,m_preprocess!$1:$1048576, $D115, FALSE))</f>
        <v>615359798.03646564</v>
      </c>
      <c r="X115" s="39">
        <f>IF(ISBLANK(HLOOKUP(X$1, m_preprocess!$1:$1048576, $D115, FALSE)), "", HLOOKUP(X$1,m_preprocess!$1:$1048576, $D115, FALSE))</f>
        <v>23571.311254800865</v>
      </c>
      <c r="Y115" s="39">
        <f>IF(ISBLANK(HLOOKUP(Y$1, m_preprocess!$1:$1048576, $D115, FALSE)), "", HLOOKUP(Y$1,m_preprocess!$1:$1048576, $D115, FALSE))</f>
        <v>4722.0342074034206</v>
      </c>
      <c r="Z115" s="39" t="str">
        <f>IF(ISBLANK(HLOOKUP(Z$1, m_preprocess!$1:$1048576, $D115, FALSE)), "", HLOOKUP(Z$1,m_preprocess!$1:$1048576, $D115, FALSE))</f>
        <v/>
      </c>
    </row>
    <row r="116" spans="1:26">
      <c r="A116" s="17">
        <v>37438</v>
      </c>
      <c r="B116">
        <v>2002</v>
      </c>
      <c r="C116">
        <v>7</v>
      </c>
      <c r="D116">
        <v>116</v>
      </c>
      <c r="E116" s="39">
        <f>IF(ISBLANK(HLOOKUP(E$1, m_preprocess!$1:$1048576, $D116, FALSE)), "", HLOOKUP(E$1,m_preprocess!$1:$1048576, $D116, FALSE))</f>
        <v>48.6</v>
      </c>
      <c r="F116" s="39">
        <f>IF(ISBLANK(HLOOKUP(F$1, m_preprocess!$1:$1048576, $D116, FALSE)), "", HLOOKUP(F$1,m_preprocess!$1:$1048576, $D116, FALSE))</f>
        <v>124.29</v>
      </c>
      <c r="G116" s="39">
        <f>IF(ISBLANK(HLOOKUP(G$1, m_preprocess!$1:$1048576, $D116, FALSE)), "", HLOOKUP(G$1,m_preprocess!$1:$1048576, $D116, FALSE))</f>
        <v>133.86238916509862</v>
      </c>
      <c r="H116" s="39" t="str">
        <f>IF(ISBLANK(HLOOKUP(H$1, m_preprocess!$1:$1048576, $D116, FALSE)), "", HLOOKUP(H$1,m_preprocess!$1:$1048576, $D116, FALSE))</f>
        <v/>
      </c>
      <c r="I116" s="39">
        <f>IF(ISBLANK(HLOOKUP(I$1, m_preprocess!$1:$1048576, $D116, FALSE)), "", HLOOKUP(I$1,m_preprocess!$1:$1048576, $D116, FALSE))</f>
        <v>83.3</v>
      </c>
      <c r="J116" s="39">
        <f>IF(ISBLANK(HLOOKUP(J$1, m_preprocess!$1:$1048576, $D116, FALSE)), "", HLOOKUP(J$1,m_preprocess!$1:$1048576, $D116, FALSE))</f>
        <v>70.400000000000006</v>
      </c>
      <c r="K116" s="39">
        <f>IF(ISBLANK(HLOOKUP(K$1, m_preprocess!$1:$1048576, $D116, FALSE)), "", HLOOKUP(K$1,m_preprocess!$1:$1048576, $D116, FALSE))</f>
        <v>84.1</v>
      </c>
      <c r="L116" s="39">
        <f>IF(ISBLANK(HLOOKUP(L$1, m_preprocess!$1:$1048576, $D116, FALSE)), "", HLOOKUP(L$1,m_preprocess!$1:$1048576, $D116, FALSE))</f>
        <v>60.3</v>
      </c>
      <c r="M116" s="39">
        <f>IF(ISBLANK(HLOOKUP(M$1, m_preprocess!$1:$1048576, $D116, FALSE)), "", HLOOKUP(M$1,m_preprocess!$1:$1048576, $D116, FALSE))</f>
        <v>89.7</v>
      </c>
      <c r="N116" s="39">
        <f>IF(ISBLANK(HLOOKUP(N$1, m_preprocess!$1:$1048576, $D116, FALSE)), "", HLOOKUP(N$1,m_preprocess!$1:$1048576, $D116, FALSE))</f>
        <v>79.900000000000006</v>
      </c>
      <c r="O116" s="39">
        <f>IF(ISBLANK(HLOOKUP(O$1, m_preprocess!$1:$1048576, $D116, FALSE)), "", HLOOKUP(O$1,m_preprocess!$1:$1048576, $D116, FALSE))</f>
        <v>93.81</v>
      </c>
      <c r="P116" s="39" t="str">
        <f>IF(ISBLANK(HLOOKUP(P$1, m_preprocess!$1:$1048576, $D116, FALSE)), "", HLOOKUP(P$1,m_preprocess!$1:$1048576, $D116, FALSE))</f>
        <v/>
      </c>
      <c r="Q116" s="39">
        <f>IF(ISBLANK(HLOOKUP(Q$1, m_preprocess!$1:$1048576, $D116, FALSE)), "", HLOOKUP(Q$1,m_preprocess!$1:$1048576, $D116, FALSE))</f>
        <v>95.682258510932741</v>
      </c>
      <c r="R116" s="39">
        <f>IF(ISBLANK(HLOOKUP(R$1, m_preprocess!$1:$1048576, $D116, FALSE)), "", HLOOKUP(R$1,m_preprocess!$1:$1048576, $D116, FALSE))</f>
        <v>9011529213.1906281</v>
      </c>
      <c r="S116" s="39">
        <f>IF(ISBLANK(HLOOKUP(S$1, m_preprocess!$1:$1048576, $D116, FALSE)), "", HLOOKUP(S$1,m_preprocess!$1:$1048576, $D116, FALSE))</f>
        <v>2992686715.3601389</v>
      </c>
      <c r="T116" s="39">
        <f>IF(ISBLANK(HLOOKUP(T$1, m_preprocess!$1:$1048576, $D116, FALSE)), "", HLOOKUP(T$1,m_preprocess!$1:$1048576, $D116, FALSE))</f>
        <v>6953429128.1483536</v>
      </c>
      <c r="U116" s="39">
        <f>IF(ISBLANK(HLOOKUP(U$1, m_preprocess!$1:$1048576, $D116, FALSE)), "", HLOOKUP(U$1,m_preprocess!$1:$1048576, $D116, FALSE))</f>
        <v>618370326.59839463</v>
      </c>
      <c r="V116" s="39">
        <f>IF(ISBLANK(HLOOKUP(V$1, m_preprocess!$1:$1048576, $D116, FALSE)), "", HLOOKUP(V$1,m_preprocess!$1:$1048576, $D116, FALSE))</f>
        <v>4540580786.0503731</v>
      </c>
      <c r="W116" s="39">
        <f>IF(ISBLANK(HLOOKUP(W$1, m_preprocess!$1:$1048576, $D116, FALSE)), "", HLOOKUP(W$1,m_preprocess!$1:$1048576, $D116, FALSE))</f>
        <v>980638992.52698588</v>
      </c>
      <c r="X116" s="39">
        <f>IF(ISBLANK(HLOOKUP(X$1, m_preprocess!$1:$1048576, $D116, FALSE)), "", HLOOKUP(X$1,m_preprocess!$1:$1048576, $D116, FALSE))</f>
        <v>28575.166198592364</v>
      </c>
      <c r="Y116" s="39">
        <f>IF(ISBLANK(HLOOKUP(Y$1, m_preprocess!$1:$1048576, $D116, FALSE)), "", HLOOKUP(Y$1,m_preprocess!$1:$1048576, $D116, FALSE))</f>
        <v>4753.231360277201</v>
      </c>
      <c r="Z116" s="39" t="str">
        <f>IF(ISBLANK(HLOOKUP(Z$1, m_preprocess!$1:$1048576, $D116, FALSE)), "", HLOOKUP(Z$1,m_preprocess!$1:$1048576, $D116, FALSE))</f>
        <v/>
      </c>
    </row>
    <row r="117" spans="1:26">
      <c r="A117" s="17">
        <v>37469</v>
      </c>
      <c r="B117">
        <v>2002</v>
      </c>
      <c r="C117">
        <v>8</v>
      </c>
      <c r="D117">
        <v>117</v>
      </c>
      <c r="E117" s="39">
        <f>IF(ISBLANK(HLOOKUP(E$1, m_preprocess!$1:$1048576, $D117, FALSE)), "", HLOOKUP(E$1,m_preprocess!$1:$1048576, $D117, FALSE))</f>
        <v>50.2</v>
      </c>
      <c r="F117" s="39">
        <f>IF(ISBLANK(HLOOKUP(F$1, m_preprocess!$1:$1048576, $D117, FALSE)), "", HLOOKUP(F$1,m_preprocess!$1:$1048576, $D117, FALSE))</f>
        <v>125.11</v>
      </c>
      <c r="G117" s="39">
        <f>IF(ISBLANK(HLOOKUP(G$1, m_preprocess!$1:$1048576, $D117, FALSE)), "", HLOOKUP(G$1,m_preprocess!$1:$1048576, $D117, FALSE))</f>
        <v>139.41585929806533</v>
      </c>
      <c r="H117" s="39" t="str">
        <f>IF(ISBLANK(HLOOKUP(H$1, m_preprocess!$1:$1048576, $D117, FALSE)), "", HLOOKUP(H$1,m_preprocess!$1:$1048576, $D117, FALSE))</f>
        <v/>
      </c>
      <c r="I117" s="39">
        <f>IF(ISBLANK(HLOOKUP(I$1, m_preprocess!$1:$1048576, $D117, FALSE)), "", HLOOKUP(I$1,m_preprocess!$1:$1048576, $D117, FALSE))</f>
        <v>83.6</v>
      </c>
      <c r="J117" s="39">
        <f>IF(ISBLANK(HLOOKUP(J$1, m_preprocess!$1:$1048576, $D117, FALSE)), "", HLOOKUP(J$1,m_preprocess!$1:$1048576, $D117, FALSE))</f>
        <v>70.8</v>
      </c>
      <c r="K117" s="39">
        <f>IF(ISBLANK(HLOOKUP(K$1, m_preprocess!$1:$1048576, $D117, FALSE)), "", HLOOKUP(K$1,m_preprocess!$1:$1048576, $D117, FALSE))</f>
        <v>84.4</v>
      </c>
      <c r="L117" s="39">
        <f>IF(ISBLANK(HLOOKUP(L$1, m_preprocess!$1:$1048576, $D117, FALSE)), "", HLOOKUP(L$1,m_preprocess!$1:$1048576, $D117, FALSE))</f>
        <v>57.3</v>
      </c>
      <c r="M117" s="39">
        <f>IF(ISBLANK(HLOOKUP(M$1, m_preprocess!$1:$1048576, $D117, FALSE)), "", HLOOKUP(M$1,m_preprocess!$1:$1048576, $D117, FALSE))</f>
        <v>89.1</v>
      </c>
      <c r="N117" s="39">
        <f>IF(ISBLANK(HLOOKUP(N$1, m_preprocess!$1:$1048576, $D117, FALSE)), "", HLOOKUP(N$1,m_preprocess!$1:$1048576, $D117, FALSE))</f>
        <v>82.6</v>
      </c>
      <c r="O117" s="39">
        <f>IF(ISBLANK(HLOOKUP(O$1, m_preprocess!$1:$1048576, $D117, FALSE)), "", HLOOKUP(O$1,m_preprocess!$1:$1048576, $D117, FALSE))</f>
        <v>89.8</v>
      </c>
      <c r="P117" s="39" t="str">
        <f>IF(ISBLANK(HLOOKUP(P$1, m_preprocess!$1:$1048576, $D117, FALSE)), "", HLOOKUP(P$1,m_preprocess!$1:$1048576, $D117, FALSE))</f>
        <v/>
      </c>
      <c r="Q117" s="39">
        <f>IF(ISBLANK(HLOOKUP(Q$1, m_preprocess!$1:$1048576, $D117, FALSE)), "", HLOOKUP(Q$1,m_preprocess!$1:$1048576, $D117, FALSE))</f>
        <v>92.689224079358596</v>
      </c>
      <c r="R117" s="39">
        <f>IF(ISBLANK(HLOOKUP(R$1, m_preprocess!$1:$1048576, $D117, FALSE)), "", HLOOKUP(R$1,m_preprocess!$1:$1048576, $D117, FALSE))</f>
        <v>8441656260.0791674</v>
      </c>
      <c r="S117" s="39">
        <f>IF(ISBLANK(HLOOKUP(S$1, m_preprocess!$1:$1048576, $D117, FALSE)), "", HLOOKUP(S$1,m_preprocess!$1:$1048576, $D117, FALSE))</f>
        <v>2523666628.0604019</v>
      </c>
      <c r="T117" s="39">
        <f>IF(ISBLANK(HLOOKUP(T$1, m_preprocess!$1:$1048576, $D117, FALSE)), "", HLOOKUP(T$1,m_preprocess!$1:$1048576, $D117, FALSE))</f>
        <v>5672656638.1301804</v>
      </c>
      <c r="U117" s="39">
        <f>IF(ISBLANK(HLOOKUP(U$1, m_preprocess!$1:$1048576, $D117, FALSE)), "", HLOOKUP(U$1,m_preprocess!$1:$1048576, $D117, FALSE))</f>
        <v>552053539.88313627</v>
      </c>
      <c r="V117" s="39">
        <f>IF(ISBLANK(HLOOKUP(V$1, m_preprocess!$1:$1048576, $D117, FALSE)), "", HLOOKUP(V$1,m_preprocess!$1:$1048576, $D117, FALSE))</f>
        <v>3734299866.8297319</v>
      </c>
      <c r="W117" s="39">
        <f>IF(ISBLANK(HLOOKUP(W$1, m_preprocess!$1:$1048576, $D117, FALSE)), "", HLOOKUP(W$1,m_preprocess!$1:$1048576, $D117, FALSE))</f>
        <v>726298930.56121743</v>
      </c>
      <c r="X117" s="39">
        <f>IF(ISBLANK(HLOOKUP(X$1, m_preprocess!$1:$1048576, $D117, FALSE)), "", HLOOKUP(X$1,m_preprocess!$1:$1048576, $D117, FALSE))</f>
        <v>24967.369324458276</v>
      </c>
      <c r="Y117" s="39">
        <f>IF(ISBLANK(HLOOKUP(Y$1, m_preprocess!$1:$1048576, $D117, FALSE)), "", HLOOKUP(Y$1,m_preprocess!$1:$1048576, $D117, FALSE))</f>
        <v>4661.3404816687253</v>
      </c>
      <c r="Z117" s="39" t="str">
        <f>IF(ISBLANK(HLOOKUP(Z$1, m_preprocess!$1:$1048576, $D117, FALSE)), "", HLOOKUP(Z$1,m_preprocess!$1:$1048576, $D117, FALSE))</f>
        <v/>
      </c>
    </row>
    <row r="118" spans="1:26">
      <c r="A118" s="17">
        <v>37500</v>
      </c>
      <c r="B118">
        <v>2002</v>
      </c>
      <c r="C118">
        <v>9</v>
      </c>
      <c r="D118">
        <v>118</v>
      </c>
      <c r="E118" s="39">
        <f>IF(ISBLANK(HLOOKUP(E$1, m_preprocess!$1:$1048576, $D118, FALSE)), "", HLOOKUP(E$1,m_preprocess!$1:$1048576, $D118, FALSE))</f>
        <v>46.4</v>
      </c>
      <c r="F118" s="39">
        <f>IF(ISBLANK(HLOOKUP(F$1, m_preprocess!$1:$1048576, $D118, FALSE)), "", HLOOKUP(F$1,m_preprocess!$1:$1048576, $D118, FALSE))</f>
        <v>131.63</v>
      </c>
      <c r="G118" s="39">
        <f>IF(ISBLANK(HLOOKUP(G$1, m_preprocess!$1:$1048576, $D118, FALSE)), "", HLOOKUP(G$1,m_preprocess!$1:$1048576, $D118, FALSE))</f>
        <v>150.13368480230002</v>
      </c>
      <c r="H118" s="39" t="str">
        <f>IF(ISBLANK(HLOOKUP(H$1, m_preprocess!$1:$1048576, $D118, FALSE)), "", HLOOKUP(H$1,m_preprocess!$1:$1048576, $D118, FALSE))</f>
        <v/>
      </c>
      <c r="I118" s="39">
        <f>IF(ISBLANK(HLOOKUP(I$1, m_preprocess!$1:$1048576, $D118, FALSE)), "", HLOOKUP(I$1,m_preprocess!$1:$1048576, $D118, FALSE))</f>
        <v>82.1</v>
      </c>
      <c r="J118" s="39">
        <f>IF(ISBLANK(HLOOKUP(J$1, m_preprocess!$1:$1048576, $D118, FALSE)), "", HLOOKUP(J$1,m_preprocess!$1:$1048576, $D118, FALSE))</f>
        <v>67</v>
      </c>
      <c r="K118" s="39">
        <f>IF(ISBLANK(HLOOKUP(K$1, m_preprocess!$1:$1048576, $D118, FALSE)), "", HLOOKUP(K$1,m_preprocess!$1:$1048576, $D118, FALSE))</f>
        <v>83.1</v>
      </c>
      <c r="L118" s="39">
        <f>IF(ISBLANK(HLOOKUP(L$1, m_preprocess!$1:$1048576, $D118, FALSE)), "", HLOOKUP(L$1,m_preprocess!$1:$1048576, $D118, FALSE))</f>
        <v>57.4</v>
      </c>
      <c r="M118" s="39">
        <f>IF(ISBLANK(HLOOKUP(M$1, m_preprocess!$1:$1048576, $D118, FALSE)), "", HLOOKUP(M$1,m_preprocess!$1:$1048576, $D118, FALSE))</f>
        <v>86.9</v>
      </c>
      <c r="N118" s="39">
        <f>IF(ISBLANK(HLOOKUP(N$1, m_preprocess!$1:$1048576, $D118, FALSE)), "", HLOOKUP(N$1,m_preprocess!$1:$1048576, $D118, FALSE))</f>
        <v>81.7</v>
      </c>
      <c r="O118" s="39">
        <f>IF(ISBLANK(HLOOKUP(O$1, m_preprocess!$1:$1048576, $D118, FALSE)), "", HLOOKUP(O$1,m_preprocess!$1:$1048576, $D118, FALSE))</f>
        <v>99.22</v>
      </c>
      <c r="P118" s="39" t="str">
        <f>IF(ISBLANK(HLOOKUP(P$1, m_preprocess!$1:$1048576, $D118, FALSE)), "", HLOOKUP(P$1,m_preprocess!$1:$1048576, $D118, FALSE))</f>
        <v/>
      </c>
      <c r="Q118" s="39">
        <f>IF(ISBLANK(HLOOKUP(Q$1, m_preprocess!$1:$1048576, $D118, FALSE)), "", HLOOKUP(Q$1,m_preprocess!$1:$1048576, $D118, FALSE))</f>
        <v>92.819614711033282</v>
      </c>
      <c r="R118" s="39">
        <f>IF(ISBLANK(HLOOKUP(R$1, m_preprocess!$1:$1048576, $D118, FALSE)), "", HLOOKUP(R$1,m_preprocess!$1:$1048576, $D118, FALSE))</f>
        <v>9431023378.8098698</v>
      </c>
      <c r="S118" s="39">
        <f>IF(ISBLANK(HLOOKUP(S$1, m_preprocess!$1:$1048576, $D118, FALSE)), "", HLOOKUP(S$1,m_preprocess!$1:$1048576, $D118, FALSE))</f>
        <v>3441976566.0377355</v>
      </c>
      <c r="T118" s="39">
        <f>IF(ISBLANK(HLOOKUP(T$1, m_preprocess!$1:$1048576, $D118, FALSE)), "", HLOOKUP(T$1,m_preprocess!$1:$1048576, $D118, FALSE))</f>
        <v>5391688138.2190485</v>
      </c>
      <c r="U118" s="39">
        <f>IF(ISBLANK(HLOOKUP(U$1, m_preprocess!$1:$1048576, $D118, FALSE)), "", HLOOKUP(U$1,m_preprocess!$1:$1048576, $D118, FALSE))</f>
        <v>479339942.07193851</v>
      </c>
      <c r="V118" s="39">
        <f>IF(ISBLANK(HLOOKUP(V$1, m_preprocess!$1:$1048576, $D118, FALSE)), "", HLOOKUP(V$1,m_preprocess!$1:$1048576, $D118, FALSE))</f>
        <v>3363347038.9330454</v>
      </c>
      <c r="W118" s="39">
        <f>IF(ISBLANK(HLOOKUP(W$1, m_preprocess!$1:$1048576, $D118, FALSE)), "", HLOOKUP(W$1,m_preprocess!$1:$1048576, $D118, FALSE))</f>
        <v>642912753.60366428</v>
      </c>
      <c r="X118" s="39">
        <f>IF(ISBLANK(HLOOKUP(X$1, m_preprocess!$1:$1048576, $D118, FALSE)), "", HLOOKUP(X$1,m_preprocess!$1:$1048576, $D118, FALSE))</f>
        <v>30226.153049056029</v>
      </c>
      <c r="Y118" s="39">
        <f>IF(ISBLANK(HLOOKUP(Y$1, m_preprocess!$1:$1048576, $D118, FALSE)), "", HLOOKUP(Y$1,m_preprocess!$1:$1048576, $D118, FALSE))</f>
        <v>4908.9815681108457</v>
      </c>
      <c r="Z118" s="39" t="str">
        <f>IF(ISBLANK(HLOOKUP(Z$1, m_preprocess!$1:$1048576, $D118, FALSE)), "", HLOOKUP(Z$1,m_preprocess!$1:$1048576, $D118, FALSE))</f>
        <v/>
      </c>
    </row>
    <row r="119" spans="1:26">
      <c r="A119" s="17">
        <v>37530</v>
      </c>
      <c r="B119">
        <v>2002</v>
      </c>
      <c r="C119">
        <v>10</v>
      </c>
      <c r="D119">
        <v>119</v>
      </c>
      <c r="E119" s="39">
        <f>IF(ISBLANK(HLOOKUP(E$1, m_preprocess!$1:$1048576, $D119, FALSE)), "", HLOOKUP(E$1,m_preprocess!$1:$1048576, $D119, FALSE))</f>
        <v>50.3</v>
      </c>
      <c r="F119" s="39">
        <f>IF(ISBLANK(HLOOKUP(F$1, m_preprocess!$1:$1048576, $D119, FALSE)), "", HLOOKUP(F$1,m_preprocess!$1:$1048576, $D119, FALSE))</f>
        <v>137.26</v>
      </c>
      <c r="G119" s="39">
        <f>IF(ISBLANK(HLOOKUP(G$1, m_preprocess!$1:$1048576, $D119, FALSE)), "", HLOOKUP(G$1,m_preprocess!$1:$1048576, $D119, FALSE))</f>
        <v>168.07814380045915</v>
      </c>
      <c r="H119" s="39" t="str">
        <f>IF(ISBLANK(HLOOKUP(H$1, m_preprocess!$1:$1048576, $D119, FALSE)), "", HLOOKUP(H$1,m_preprocess!$1:$1048576, $D119, FALSE))</f>
        <v/>
      </c>
      <c r="I119" s="39">
        <f>IF(ISBLANK(HLOOKUP(I$1, m_preprocess!$1:$1048576, $D119, FALSE)), "", HLOOKUP(I$1,m_preprocess!$1:$1048576, $D119, FALSE))</f>
        <v>89.2</v>
      </c>
      <c r="J119" s="39">
        <f>IF(ISBLANK(HLOOKUP(J$1, m_preprocess!$1:$1048576, $D119, FALSE)), "", HLOOKUP(J$1,m_preprocess!$1:$1048576, $D119, FALSE))</f>
        <v>70.599999999999994</v>
      </c>
      <c r="K119" s="39">
        <f>IF(ISBLANK(HLOOKUP(K$1, m_preprocess!$1:$1048576, $D119, FALSE)), "", HLOOKUP(K$1,m_preprocess!$1:$1048576, $D119, FALSE))</f>
        <v>90.3</v>
      </c>
      <c r="L119" s="39">
        <f>IF(ISBLANK(HLOOKUP(L$1, m_preprocess!$1:$1048576, $D119, FALSE)), "", HLOOKUP(L$1,m_preprocess!$1:$1048576, $D119, FALSE))</f>
        <v>63</v>
      </c>
      <c r="M119" s="39">
        <f>IF(ISBLANK(HLOOKUP(M$1, m_preprocess!$1:$1048576, $D119, FALSE)), "", HLOOKUP(M$1,m_preprocess!$1:$1048576, $D119, FALSE))</f>
        <v>91.8</v>
      </c>
      <c r="N119" s="39">
        <f>IF(ISBLANK(HLOOKUP(N$1, m_preprocess!$1:$1048576, $D119, FALSE)), "", HLOOKUP(N$1,m_preprocess!$1:$1048576, $D119, FALSE))</f>
        <v>92.6</v>
      </c>
      <c r="O119" s="39">
        <f>IF(ISBLANK(HLOOKUP(O$1, m_preprocess!$1:$1048576, $D119, FALSE)), "", HLOOKUP(O$1,m_preprocess!$1:$1048576, $D119, FALSE))</f>
        <v>94.91</v>
      </c>
      <c r="P119" s="39" t="str">
        <f>IF(ISBLANK(HLOOKUP(P$1, m_preprocess!$1:$1048576, $D119, FALSE)), "", HLOOKUP(P$1,m_preprocess!$1:$1048576, $D119, FALSE))</f>
        <v/>
      </c>
      <c r="Q119" s="39">
        <f>IF(ISBLANK(HLOOKUP(Q$1, m_preprocess!$1:$1048576, $D119, FALSE)), "", HLOOKUP(Q$1,m_preprocess!$1:$1048576, $D119, FALSE))</f>
        <v>92.329279700654823</v>
      </c>
      <c r="R119" s="39">
        <f>IF(ISBLANK(HLOOKUP(R$1, m_preprocess!$1:$1048576, $D119, FALSE)), "", HLOOKUP(R$1,m_preprocess!$1:$1048576, $D119, FALSE))</f>
        <v>9382230215.6607323</v>
      </c>
      <c r="S119" s="39">
        <f>IF(ISBLANK(HLOOKUP(S$1, m_preprocess!$1:$1048576, $D119, FALSE)), "", HLOOKUP(S$1,m_preprocess!$1:$1048576, $D119, FALSE))</f>
        <v>2769644997.8289185</v>
      </c>
      <c r="T119" s="39">
        <f>IF(ISBLANK(HLOOKUP(T$1, m_preprocess!$1:$1048576, $D119, FALSE)), "", HLOOKUP(T$1,m_preprocess!$1:$1048576, $D119, FALSE))</f>
        <v>5724075459.0404921</v>
      </c>
      <c r="U119" s="39">
        <f>IF(ISBLANK(HLOOKUP(U$1, m_preprocess!$1:$1048576, $D119, FALSE)), "", HLOOKUP(U$1,m_preprocess!$1:$1048576, $D119, FALSE))</f>
        <v>563201395.16236806</v>
      </c>
      <c r="V119" s="39">
        <f>IF(ISBLANK(HLOOKUP(V$1, m_preprocess!$1:$1048576, $D119, FALSE)), "", HLOOKUP(V$1,m_preprocess!$1:$1048576, $D119, FALSE))</f>
        <v>3562873401.0423632</v>
      </c>
      <c r="W119" s="39">
        <f>IF(ISBLANK(HLOOKUP(W$1, m_preprocess!$1:$1048576, $D119, FALSE)), "", HLOOKUP(W$1,m_preprocess!$1:$1048576, $D119, FALSE))</f>
        <v>657697970.06548178</v>
      </c>
      <c r="X119" s="39">
        <f>IF(ISBLANK(HLOOKUP(X$1, m_preprocess!$1:$1048576, $D119, FALSE)), "", HLOOKUP(X$1,m_preprocess!$1:$1048576, $D119, FALSE))</f>
        <v>31280.008907789357</v>
      </c>
      <c r="Y119" s="39">
        <f>IF(ISBLANK(HLOOKUP(Y$1, m_preprocess!$1:$1048576, $D119, FALSE)), "", HLOOKUP(Y$1,m_preprocess!$1:$1048576, $D119, FALSE))</f>
        <v>4821.1612977149243</v>
      </c>
      <c r="Z119" s="39" t="str">
        <f>IF(ISBLANK(HLOOKUP(Z$1, m_preprocess!$1:$1048576, $D119, FALSE)), "", HLOOKUP(Z$1,m_preprocess!$1:$1048576, $D119, FALSE))</f>
        <v/>
      </c>
    </row>
    <row r="120" spans="1:26">
      <c r="A120" s="17">
        <v>37561</v>
      </c>
      <c r="B120">
        <v>2002</v>
      </c>
      <c r="C120">
        <v>11</v>
      </c>
      <c r="D120">
        <v>120</v>
      </c>
      <c r="E120" s="39">
        <f>IF(ISBLANK(HLOOKUP(E$1, m_preprocess!$1:$1048576, $D120, FALSE)), "", HLOOKUP(E$1,m_preprocess!$1:$1048576, $D120, FALSE))</f>
        <v>49.1</v>
      </c>
      <c r="F120" s="39">
        <f>IF(ISBLANK(HLOOKUP(F$1, m_preprocess!$1:$1048576, $D120, FALSE)), "", HLOOKUP(F$1,m_preprocess!$1:$1048576, $D120, FALSE))</f>
        <v>118.69</v>
      </c>
      <c r="G120" s="39">
        <f>IF(ISBLANK(HLOOKUP(G$1, m_preprocess!$1:$1048576, $D120, FALSE)), "", HLOOKUP(G$1,m_preprocess!$1:$1048576, $D120, FALSE))</f>
        <v>155.57135911099169</v>
      </c>
      <c r="H120" s="39" t="str">
        <f>IF(ISBLANK(HLOOKUP(H$1, m_preprocess!$1:$1048576, $D120, FALSE)), "", HLOOKUP(H$1,m_preprocess!$1:$1048576, $D120, FALSE))</f>
        <v/>
      </c>
      <c r="I120" s="39">
        <f>IF(ISBLANK(HLOOKUP(I$1, m_preprocess!$1:$1048576, $D120, FALSE)), "", HLOOKUP(I$1,m_preprocess!$1:$1048576, $D120, FALSE))</f>
        <v>83.9</v>
      </c>
      <c r="J120" s="39">
        <f>IF(ISBLANK(HLOOKUP(J$1, m_preprocess!$1:$1048576, $D120, FALSE)), "", HLOOKUP(J$1,m_preprocess!$1:$1048576, $D120, FALSE))</f>
        <v>67</v>
      </c>
      <c r="K120" s="39">
        <f>IF(ISBLANK(HLOOKUP(K$1, m_preprocess!$1:$1048576, $D120, FALSE)), "", HLOOKUP(K$1,m_preprocess!$1:$1048576, $D120, FALSE))</f>
        <v>84.9</v>
      </c>
      <c r="L120" s="39">
        <f>IF(ISBLANK(HLOOKUP(L$1, m_preprocess!$1:$1048576, $D120, FALSE)), "", HLOOKUP(L$1,m_preprocess!$1:$1048576, $D120, FALSE))</f>
        <v>59.3</v>
      </c>
      <c r="M120" s="39">
        <f>IF(ISBLANK(HLOOKUP(M$1, m_preprocess!$1:$1048576, $D120, FALSE)), "", HLOOKUP(M$1,m_preprocess!$1:$1048576, $D120, FALSE))</f>
        <v>86.5</v>
      </c>
      <c r="N120" s="39">
        <f>IF(ISBLANK(HLOOKUP(N$1, m_preprocess!$1:$1048576, $D120, FALSE)), "", HLOOKUP(N$1,m_preprocess!$1:$1048576, $D120, FALSE))</f>
        <v>86.9</v>
      </c>
      <c r="O120" s="39">
        <f>IF(ISBLANK(HLOOKUP(O$1, m_preprocess!$1:$1048576, $D120, FALSE)), "", HLOOKUP(O$1,m_preprocess!$1:$1048576, $D120, FALSE))</f>
        <v>98.68</v>
      </c>
      <c r="P120" s="39" t="str">
        <f>IF(ISBLANK(HLOOKUP(P$1, m_preprocess!$1:$1048576, $D120, FALSE)), "", HLOOKUP(P$1,m_preprocess!$1:$1048576, $D120, FALSE))</f>
        <v/>
      </c>
      <c r="Q120" s="39">
        <f>IF(ISBLANK(HLOOKUP(Q$1, m_preprocess!$1:$1048576, $D120, FALSE)), "", HLOOKUP(Q$1,m_preprocess!$1:$1048576, $D120, FALSE))</f>
        <v>93.16761749524585</v>
      </c>
      <c r="R120" s="39">
        <f>IF(ISBLANK(HLOOKUP(R$1, m_preprocess!$1:$1048576, $D120, FALSE)), "", HLOOKUP(R$1,m_preprocess!$1:$1048576, $D120, FALSE))</f>
        <v>7486207400.4956989</v>
      </c>
      <c r="S120" s="39">
        <f>IF(ISBLANK(HLOOKUP(S$1, m_preprocess!$1:$1048576, $D120, FALSE)), "", HLOOKUP(S$1,m_preprocess!$1:$1048576, $D120, FALSE))</f>
        <v>1978595648.053652</v>
      </c>
      <c r="T120" s="39">
        <f>IF(ISBLANK(HLOOKUP(T$1, m_preprocess!$1:$1048576, $D120, FALSE)), "", HLOOKUP(T$1,m_preprocess!$1:$1048576, $D120, FALSE))</f>
        <v>5227478547.9489269</v>
      </c>
      <c r="U120" s="39">
        <f>IF(ISBLANK(HLOOKUP(U$1, m_preprocess!$1:$1048576, $D120, FALSE)), "", HLOOKUP(U$1,m_preprocess!$1:$1048576, $D120, FALSE))</f>
        <v>568637253.4637326</v>
      </c>
      <c r="V120" s="39">
        <f>IF(ISBLANK(HLOOKUP(V$1, m_preprocess!$1:$1048576, $D120, FALSE)), "", HLOOKUP(V$1,m_preprocess!$1:$1048576, $D120, FALSE))</f>
        <v>3340362594.4036946</v>
      </c>
      <c r="W120" s="39">
        <f>IF(ISBLANK(HLOOKUP(W$1, m_preprocess!$1:$1048576, $D120, FALSE)), "", HLOOKUP(W$1,m_preprocess!$1:$1048576, $D120, FALSE))</f>
        <v>595433069.81798422</v>
      </c>
      <c r="X120" s="39">
        <f>IF(ISBLANK(HLOOKUP(X$1, m_preprocess!$1:$1048576, $D120, FALSE)), "", HLOOKUP(X$1,m_preprocess!$1:$1048576, $D120, FALSE))</f>
        <v>26686.483143770551</v>
      </c>
      <c r="Y120" s="39">
        <f>IF(ISBLANK(HLOOKUP(Y$1, m_preprocess!$1:$1048576, $D120, FALSE)), "", HLOOKUP(Y$1,m_preprocess!$1:$1048576, $D120, FALSE))</f>
        <v>4718.8296404312214</v>
      </c>
      <c r="Z120" s="39" t="str">
        <f>IF(ISBLANK(HLOOKUP(Z$1, m_preprocess!$1:$1048576, $D120, FALSE)), "", HLOOKUP(Z$1,m_preprocess!$1:$1048576, $D120, FALSE))</f>
        <v/>
      </c>
    </row>
    <row r="121" spans="1:26">
      <c r="A121" s="17">
        <v>37591</v>
      </c>
      <c r="B121">
        <v>2002</v>
      </c>
      <c r="C121">
        <v>12</v>
      </c>
      <c r="D121">
        <v>121</v>
      </c>
      <c r="E121" s="39">
        <f>IF(ISBLANK(HLOOKUP(E$1, m_preprocess!$1:$1048576, $D121, FALSE)), "", HLOOKUP(E$1,m_preprocess!$1:$1048576, $D121, FALSE))</f>
        <v>63.9</v>
      </c>
      <c r="F121" s="39">
        <f>IF(ISBLANK(HLOOKUP(F$1, m_preprocess!$1:$1048576, $D121, FALSE)), "", HLOOKUP(F$1,m_preprocess!$1:$1048576, $D121, FALSE))</f>
        <v>105.93</v>
      </c>
      <c r="G121" s="39">
        <f>IF(ISBLANK(HLOOKUP(G$1, m_preprocess!$1:$1048576, $D121, FALSE)), "", HLOOKUP(G$1,m_preprocess!$1:$1048576, $D121, FALSE))</f>
        <v>155.00418065105174</v>
      </c>
      <c r="H121" s="39" t="str">
        <f>IF(ISBLANK(HLOOKUP(H$1, m_preprocess!$1:$1048576, $D121, FALSE)), "", HLOOKUP(H$1,m_preprocess!$1:$1048576, $D121, FALSE))</f>
        <v/>
      </c>
      <c r="I121" s="39">
        <f>IF(ISBLANK(HLOOKUP(I$1, m_preprocess!$1:$1048576, $D121, FALSE)), "", HLOOKUP(I$1,m_preprocess!$1:$1048576, $D121, FALSE))</f>
        <v>74.599999999999994</v>
      </c>
      <c r="J121" s="39">
        <f>IF(ISBLANK(HLOOKUP(J$1, m_preprocess!$1:$1048576, $D121, FALSE)), "", HLOOKUP(J$1,m_preprocess!$1:$1048576, $D121, FALSE))</f>
        <v>63.9</v>
      </c>
      <c r="K121" s="39">
        <f>IF(ISBLANK(HLOOKUP(K$1, m_preprocess!$1:$1048576, $D121, FALSE)), "", HLOOKUP(K$1,m_preprocess!$1:$1048576, $D121, FALSE))</f>
        <v>75.3</v>
      </c>
      <c r="L121" s="39">
        <f>IF(ISBLANK(HLOOKUP(L$1, m_preprocess!$1:$1048576, $D121, FALSE)), "", HLOOKUP(L$1,m_preprocess!$1:$1048576, $D121, FALSE))</f>
        <v>52</v>
      </c>
      <c r="M121" s="39">
        <f>IF(ISBLANK(HLOOKUP(M$1, m_preprocess!$1:$1048576, $D121, FALSE)), "", HLOOKUP(M$1,m_preprocess!$1:$1048576, $D121, FALSE))</f>
        <v>78.400000000000006</v>
      </c>
      <c r="N121" s="39">
        <f>IF(ISBLANK(HLOOKUP(N$1, m_preprocess!$1:$1048576, $D121, FALSE)), "", HLOOKUP(N$1,m_preprocess!$1:$1048576, $D121, FALSE))</f>
        <v>75.2</v>
      </c>
      <c r="O121" s="39">
        <f>IF(ISBLANK(HLOOKUP(O$1, m_preprocess!$1:$1048576, $D121, FALSE)), "", HLOOKUP(O$1,m_preprocess!$1:$1048576, $D121, FALSE))</f>
        <v>102.92</v>
      </c>
      <c r="P121" s="39" t="str">
        <f>IF(ISBLANK(HLOOKUP(P$1, m_preprocess!$1:$1048576, $D121, FALSE)), "", HLOOKUP(P$1,m_preprocess!$1:$1048576, $D121, FALSE))</f>
        <v/>
      </c>
      <c r="Q121" s="39">
        <f>IF(ISBLANK(HLOOKUP(Q$1, m_preprocess!$1:$1048576, $D121, FALSE)), "", HLOOKUP(Q$1,m_preprocess!$1:$1048576, $D121, FALSE))</f>
        <v>89.366215857862642</v>
      </c>
      <c r="R121" s="39">
        <f>IF(ISBLANK(HLOOKUP(R$1, m_preprocess!$1:$1048576, $D121, FALSE)), "", HLOOKUP(R$1,m_preprocess!$1:$1048576, $D121, FALSE))</f>
        <v>7789133894.6587534</v>
      </c>
      <c r="S121" s="39">
        <f>IF(ISBLANK(HLOOKUP(S$1, m_preprocess!$1:$1048576, $D121, FALSE)), "", HLOOKUP(S$1,m_preprocess!$1:$1048576, $D121, FALSE))</f>
        <v>1886510215.1335311</v>
      </c>
      <c r="T121" s="39">
        <f>IF(ISBLANK(HLOOKUP(T$1, m_preprocess!$1:$1048576, $D121, FALSE)), "", HLOOKUP(T$1,m_preprocess!$1:$1048576, $D121, FALSE))</f>
        <v>4564450766.3749666</v>
      </c>
      <c r="U121" s="39">
        <f>IF(ISBLANK(HLOOKUP(U$1, m_preprocess!$1:$1048576, $D121, FALSE)), "", HLOOKUP(U$1,m_preprocess!$1:$1048576, $D121, FALSE))</f>
        <v>460090705.38318741</v>
      </c>
      <c r="V121" s="39">
        <f>IF(ISBLANK(HLOOKUP(V$1, m_preprocess!$1:$1048576, $D121, FALSE)), "", HLOOKUP(V$1,m_preprocess!$1:$1048576, $D121, FALSE))</f>
        <v>2722077191.7263327</v>
      </c>
      <c r="W121" s="39">
        <f>IF(ISBLANK(HLOOKUP(W$1, m_preprocess!$1:$1048576, $D121, FALSE)), "", HLOOKUP(W$1,m_preprocess!$1:$1048576, $D121, FALSE))</f>
        <v>631215989.12755227</v>
      </c>
      <c r="X121" s="39">
        <f>IF(ISBLANK(HLOOKUP(X$1, m_preprocess!$1:$1048576, $D121, FALSE)), "", HLOOKUP(X$1,m_preprocess!$1:$1048576, $D121, FALSE))</f>
        <v>27995.863723474533</v>
      </c>
      <c r="Y121" s="39">
        <f>IF(ISBLANK(HLOOKUP(Y$1, m_preprocess!$1:$1048576, $D121, FALSE)), "", HLOOKUP(Y$1,m_preprocess!$1:$1048576, $D121, FALSE))</f>
        <v>4618.615225024465</v>
      </c>
      <c r="Z121" s="39" t="str">
        <f>IF(ISBLANK(HLOOKUP(Z$1, m_preprocess!$1:$1048576, $D121, FALSE)), "", HLOOKUP(Z$1,m_preprocess!$1:$1048576, $D121, FALSE))</f>
        <v/>
      </c>
    </row>
    <row r="122" spans="1:26">
      <c r="A122" s="17">
        <v>37622</v>
      </c>
      <c r="B122">
        <v>2003</v>
      </c>
      <c r="C122">
        <v>1</v>
      </c>
      <c r="D122">
        <v>122</v>
      </c>
      <c r="E122" s="39">
        <f>IF(ISBLANK(HLOOKUP(E$1, m_preprocess!$1:$1048576, $D122, FALSE)), "", HLOOKUP(E$1,m_preprocess!$1:$1048576, $D122, FALSE))</f>
        <v>44.3</v>
      </c>
      <c r="F122" s="39">
        <f>IF(ISBLANK(HLOOKUP(F$1, m_preprocess!$1:$1048576, $D122, FALSE)), "", HLOOKUP(F$1,m_preprocess!$1:$1048576, $D122, FALSE))</f>
        <v>88.86</v>
      </c>
      <c r="G122" s="39">
        <f>IF(ISBLANK(HLOOKUP(G$1, m_preprocess!$1:$1048576, $D122, FALSE)), "", HLOOKUP(G$1,m_preprocess!$1:$1048576, $D122, FALSE))</f>
        <v>146.5459337728428</v>
      </c>
      <c r="H122" s="39">
        <f>IF(ISBLANK(HLOOKUP(H$1, m_preprocess!$1:$1048576, $D122, FALSE)), "", HLOOKUP(H$1,m_preprocess!$1:$1048576, $D122, FALSE))</f>
        <v>96.15</v>
      </c>
      <c r="I122" s="39">
        <f>IF(ISBLANK(HLOOKUP(I$1, m_preprocess!$1:$1048576, $D122, FALSE)), "", HLOOKUP(I$1,m_preprocess!$1:$1048576, $D122, FALSE))</f>
        <v>74</v>
      </c>
      <c r="J122" s="39">
        <f>IF(ISBLANK(HLOOKUP(J$1, m_preprocess!$1:$1048576, $D122, FALSE)), "", HLOOKUP(J$1,m_preprocess!$1:$1048576, $D122, FALSE))</f>
        <v>68.599999999999994</v>
      </c>
      <c r="K122" s="39">
        <f>IF(ISBLANK(HLOOKUP(K$1, m_preprocess!$1:$1048576, $D122, FALSE)), "", HLOOKUP(K$1,m_preprocess!$1:$1048576, $D122, FALSE))</f>
        <v>74.3</v>
      </c>
      <c r="L122" s="39">
        <f>IF(ISBLANK(HLOOKUP(L$1, m_preprocess!$1:$1048576, $D122, FALSE)), "", HLOOKUP(L$1,m_preprocess!$1:$1048576, $D122, FALSE))</f>
        <v>50.9</v>
      </c>
      <c r="M122" s="39">
        <f>IF(ISBLANK(HLOOKUP(M$1, m_preprocess!$1:$1048576, $D122, FALSE)), "", HLOOKUP(M$1,m_preprocess!$1:$1048576, $D122, FALSE))</f>
        <v>80.400000000000006</v>
      </c>
      <c r="N122" s="39">
        <f>IF(ISBLANK(HLOOKUP(N$1, m_preprocess!$1:$1048576, $D122, FALSE)), "", HLOOKUP(N$1,m_preprocess!$1:$1048576, $D122, FALSE))</f>
        <v>70.599999999999994</v>
      </c>
      <c r="O122" s="39">
        <f>IF(ISBLANK(HLOOKUP(O$1, m_preprocess!$1:$1048576, $D122, FALSE)), "", HLOOKUP(O$1,m_preprocess!$1:$1048576, $D122, FALSE))</f>
        <v>102.97</v>
      </c>
      <c r="P122" s="39" t="str">
        <f>IF(ISBLANK(HLOOKUP(P$1, m_preprocess!$1:$1048576, $D122, FALSE)), "", HLOOKUP(P$1,m_preprocess!$1:$1048576, $D122, FALSE))</f>
        <v/>
      </c>
      <c r="Q122" s="39">
        <f>IF(ISBLANK(HLOOKUP(Q$1, m_preprocess!$1:$1048576, $D122, FALSE)), "", HLOOKUP(Q$1,m_preprocess!$1:$1048576, $D122, FALSE))</f>
        <v>91.750263991552274</v>
      </c>
      <c r="R122" s="39">
        <f>IF(ISBLANK(HLOOKUP(R$1, m_preprocess!$1:$1048576, $D122, FALSE)), "", HLOOKUP(R$1,m_preprocess!$1:$1048576, $D122, FALSE))</f>
        <v>6921567245.0007181</v>
      </c>
      <c r="S122" s="39">
        <f>IF(ISBLANK(HLOOKUP(S$1, m_preprocess!$1:$1048576, $D122, FALSE)), "", HLOOKUP(S$1,m_preprocess!$1:$1048576, $D122, FALSE))</f>
        <v>1742484891.3825347</v>
      </c>
      <c r="T122" s="39">
        <f>IF(ISBLANK(HLOOKUP(T$1, m_preprocess!$1:$1048576, $D122, FALSE)), "", HLOOKUP(T$1,m_preprocess!$1:$1048576, $D122, FALSE))</f>
        <v>4818443278.7750788</v>
      </c>
      <c r="U122" s="39">
        <f>IF(ISBLANK(HLOOKUP(U$1, m_preprocess!$1:$1048576, $D122, FALSE)), "", HLOOKUP(U$1,m_preprocess!$1:$1048576, $D122, FALSE))</f>
        <v>451561121.96409714</v>
      </c>
      <c r="V122" s="39">
        <f>IF(ISBLANK(HLOOKUP(V$1, m_preprocess!$1:$1048576, $D122, FALSE)), "", HLOOKUP(V$1,m_preprocess!$1:$1048576, $D122, FALSE))</f>
        <v>3128862928.9862723</v>
      </c>
      <c r="W122" s="39">
        <f>IF(ISBLANK(HLOOKUP(W$1, m_preprocess!$1:$1048576, $D122, FALSE)), "", HLOOKUP(W$1,m_preprocess!$1:$1048576, $D122, FALSE))</f>
        <v>609979604.01267159</v>
      </c>
      <c r="X122" s="39">
        <f>IF(ISBLANK(HLOOKUP(X$1, m_preprocess!$1:$1048576, $D122, FALSE)), "", HLOOKUP(X$1,m_preprocess!$1:$1048576, $D122, FALSE))</f>
        <v>31274.722422353123</v>
      </c>
      <c r="Y122" s="39">
        <f>IF(ISBLANK(HLOOKUP(Y$1, m_preprocess!$1:$1048576, $D122, FALSE)), "", HLOOKUP(Y$1,m_preprocess!$1:$1048576, $D122, FALSE))</f>
        <v>4510.8441325524655</v>
      </c>
      <c r="Z122" s="39" t="str">
        <f>IF(ISBLANK(HLOOKUP(Z$1, m_preprocess!$1:$1048576, $D122, FALSE)), "", HLOOKUP(Z$1,m_preprocess!$1:$1048576, $D122, FALSE))</f>
        <v/>
      </c>
    </row>
    <row r="123" spans="1:26">
      <c r="A123" s="17">
        <v>37653</v>
      </c>
      <c r="B123">
        <v>2003</v>
      </c>
      <c r="C123">
        <v>2</v>
      </c>
      <c r="D123">
        <v>123</v>
      </c>
      <c r="E123" s="39">
        <f>IF(ISBLANK(HLOOKUP(E$1, m_preprocess!$1:$1048576, $D123, FALSE)), "", HLOOKUP(E$1,m_preprocess!$1:$1048576, $D123, FALSE))</f>
        <v>42.8</v>
      </c>
      <c r="F123" s="39">
        <f>IF(ISBLANK(HLOOKUP(F$1, m_preprocess!$1:$1048576, $D123, FALSE)), "", HLOOKUP(F$1,m_preprocess!$1:$1048576, $D123, FALSE))</f>
        <v>94.47</v>
      </c>
      <c r="G123" s="39">
        <f>IF(ISBLANK(HLOOKUP(G$1, m_preprocess!$1:$1048576, $D123, FALSE)), "", HLOOKUP(G$1,m_preprocess!$1:$1048576, $D123, FALSE))</f>
        <v>152.21155948254381</v>
      </c>
      <c r="H123" s="39">
        <f>IF(ISBLANK(HLOOKUP(H$1, m_preprocess!$1:$1048576, $D123, FALSE)), "", HLOOKUP(H$1,m_preprocess!$1:$1048576, $D123, FALSE))</f>
        <v>98.67</v>
      </c>
      <c r="I123" s="39">
        <f>IF(ISBLANK(HLOOKUP(I$1, m_preprocess!$1:$1048576, $D123, FALSE)), "", HLOOKUP(I$1,m_preprocess!$1:$1048576, $D123, FALSE))</f>
        <v>71.8</v>
      </c>
      <c r="J123" s="39">
        <f>IF(ISBLANK(HLOOKUP(J$1, m_preprocess!$1:$1048576, $D123, FALSE)), "", HLOOKUP(J$1,m_preprocess!$1:$1048576, $D123, FALSE))</f>
        <v>63.5</v>
      </c>
      <c r="K123" s="39">
        <f>IF(ISBLANK(HLOOKUP(K$1, m_preprocess!$1:$1048576, $D123, FALSE)), "", HLOOKUP(K$1,m_preprocess!$1:$1048576, $D123, FALSE))</f>
        <v>72.3</v>
      </c>
      <c r="L123" s="39">
        <f>IF(ISBLANK(HLOOKUP(L$1, m_preprocess!$1:$1048576, $D123, FALSE)), "", HLOOKUP(L$1,m_preprocess!$1:$1048576, $D123, FALSE))</f>
        <v>53.5</v>
      </c>
      <c r="M123" s="39">
        <f>IF(ISBLANK(HLOOKUP(M$1, m_preprocess!$1:$1048576, $D123, FALSE)), "", HLOOKUP(M$1,m_preprocess!$1:$1048576, $D123, FALSE))</f>
        <v>77.599999999999994</v>
      </c>
      <c r="N123" s="39">
        <f>IF(ISBLANK(HLOOKUP(N$1, m_preprocess!$1:$1048576, $D123, FALSE)), "", HLOOKUP(N$1,m_preprocess!$1:$1048576, $D123, FALSE))</f>
        <v>68.099999999999994</v>
      </c>
      <c r="O123" s="39">
        <f>IF(ISBLANK(HLOOKUP(O$1, m_preprocess!$1:$1048576, $D123, FALSE)), "", HLOOKUP(O$1,m_preprocess!$1:$1048576, $D123, FALSE))</f>
        <v>103.53</v>
      </c>
      <c r="P123" s="39" t="str">
        <f>IF(ISBLANK(HLOOKUP(P$1, m_preprocess!$1:$1048576, $D123, FALSE)), "", HLOOKUP(P$1,m_preprocess!$1:$1048576, $D123, FALSE))</f>
        <v/>
      </c>
      <c r="Q123" s="39">
        <f>IF(ISBLANK(HLOOKUP(Q$1, m_preprocess!$1:$1048576, $D123, FALSE)), "", HLOOKUP(Q$1,m_preprocess!$1:$1048576, $D123, FALSE))</f>
        <v>90.007656967840731</v>
      </c>
      <c r="R123" s="39">
        <f>IF(ISBLANK(HLOOKUP(R$1, m_preprocess!$1:$1048576, $D123, FALSE)), "", HLOOKUP(R$1,m_preprocess!$1:$1048576, $D123, FALSE))</f>
        <v>7101982808.7338715</v>
      </c>
      <c r="S123" s="39">
        <f>IF(ISBLANK(HLOOKUP(S$1, m_preprocess!$1:$1048576, $D123, FALSE)), "", HLOOKUP(S$1,m_preprocess!$1:$1048576, $D123, FALSE))</f>
        <v>1802251216.5036154</v>
      </c>
      <c r="T123" s="39">
        <f>IF(ISBLANK(HLOOKUP(T$1, m_preprocess!$1:$1048576, $D123, FALSE)), "", HLOOKUP(T$1,m_preprocess!$1:$1048576, $D123, FALSE))</f>
        <v>4965610906.0745277</v>
      </c>
      <c r="U123" s="39">
        <f>IF(ISBLANK(HLOOKUP(U$1, m_preprocess!$1:$1048576, $D123, FALSE)), "", HLOOKUP(U$1,m_preprocess!$1:$1048576, $D123, FALSE))</f>
        <v>413604969.37212867</v>
      </c>
      <c r="V123" s="39">
        <f>IF(ISBLANK(HLOOKUP(V$1, m_preprocess!$1:$1048576, $D123, FALSE)), "", HLOOKUP(V$1,m_preprocess!$1:$1048576, $D123, FALSE))</f>
        <v>3200259189.6375699</v>
      </c>
      <c r="W123" s="39">
        <f>IF(ISBLANK(HLOOKUP(W$1, m_preprocess!$1:$1048576, $D123, FALSE)), "", HLOOKUP(W$1,m_preprocess!$1:$1048576, $D123, FALSE))</f>
        <v>606054851.9652884</v>
      </c>
      <c r="X123" s="39">
        <f>IF(ISBLANK(HLOOKUP(X$1, m_preprocess!$1:$1048576, $D123, FALSE)), "", HLOOKUP(X$1,m_preprocess!$1:$1048576, $D123, FALSE))</f>
        <v>24482.715159520521</v>
      </c>
      <c r="Y123" s="39">
        <f>IF(ISBLANK(HLOOKUP(Y$1, m_preprocess!$1:$1048576, $D123, FALSE)), "", HLOOKUP(Y$1,m_preprocess!$1:$1048576, $D123, FALSE))</f>
        <v>4481.177061229896</v>
      </c>
      <c r="Z123" s="39" t="str">
        <f>IF(ISBLANK(HLOOKUP(Z$1, m_preprocess!$1:$1048576, $D123, FALSE)), "", HLOOKUP(Z$1,m_preprocess!$1:$1048576, $D123, FALSE))</f>
        <v/>
      </c>
    </row>
    <row r="124" spans="1:26">
      <c r="A124" s="17">
        <v>37681</v>
      </c>
      <c r="B124">
        <v>2003</v>
      </c>
      <c r="C124">
        <v>3</v>
      </c>
      <c r="D124">
        <v>124</v>
      </c>
      <c r="E124" s="39">
        <f>IF(ISBLANK(HLOOKUP(E$1, m_preprocess!$1:$1048576, $D124, FALSE)), "", HLOOKUP(E$1,m_preprocess!$1:$1048576, $D124, FALSE))</f>
        <v>44.2</v>
      </c>
      <c r="F124" s="39">
        <f>IF(ISBLANK(HLOOKUP(F$1, m_preprocess!$1:$1048576, $D124, FALSE)), "", HLOOKUP(F$1,m_preprocess!$1:$1048576, $D124, FALSE))</f>
        <v>95.96</v>
      </c>
      <c r="G124" s="39">
        <f>IF(ISBLANK(HLOOKUP(G$1, m_preprocess!$1:$1048576, $D124, FALSE)), "", HLOOKUP(G$1,m_preprocess!$1:$1048576, $D124, FALSE))</f>
        <v>144.93617661163762</v>
      </c>
      <c r="H124" s="39">
        <f>IF(ISBLANK(HLOOKUP(H$1, m_preprocess!$1:$1048576, $D124, FALSE)), "", HLOOKUP(H$1,m_preprocess!$1:$1048576, $D124, FALSE))</f>
        <v>103.41</v>
      </c>
      <c r="I124" s="39">
        <f>IF(ISBLANK(HLOOKUP(I$1, m_preprocess!$1:$1048576, $D124, FALSE)), "", HLOOKUP(I$1,m_preprocess!$1:$1048576, $D124, FALSE))</f>
        <v>77.400000000000006</v>
      </c>
      <c r="J124" s="39">
        <f>IF(ISBLANK(HLOOKUP(J$1, m_preprocess!$1:$1048576, $D124, FALSE)), "", HLOOKUP(J$1,m_preprocess!$1:$1048576, $D124, FALSE))</f>
        <v>71.900000000000006</v>
      </c>
      <c r="K124" s="39">
        <f>IF(ISBLANK(HLOOKUP(K$1, m_preprocess!$1:$1048576, $D124, FALSE)), "", HLOOKUP(K$1,m_preprocess!$1:$1048576, $D124, FALSE))</f>
        <v>77.8</v>
      </c>
      <c r="L124" s="39">
        <f>IF(ISBLANK(HLOOKUP(L$1, m_preprocess!$1:$1048576, $D124, FALSE)), "", HLOOKUP(L$1,m_preprocess!$1:$1048576, $D124, FALSE))</f>
        <v>52.6</v>
      </c>
      <c r="M124" s="39">
        <f>IF(ISBLANK(HLOOKUP(M$1, m_preprocess!$1:$1048576, $D124, FALSE)), "", HLOOKUP(M$1,m_preprocess!$1:$1048576, $D124, FALSE))</f>
        <v>87.1</v>
      </c>
      <c r="N124" s="39">
        <f>IF(ISBLANK(HLOOKUP(N$1, m_preprocess!$1:$1048576, $D124, FALSE)), "", HLOOKUP(N$1,m_preprocess!$1:$1048576, $D124, FALSE))</f>
        <v>69.5</v>
      </c>
      <c r="O124" s="39">
        <f>IF(ISBLANK(HLOOKUP(O$1, m_preprocess!$1:$1048576, $D124, FALSE)), "", HLOOKUP(O$1,m_preprocess!$1:$1048576, $D124, FALSE))</f>
        <v>101.89</v>
      </c>
      <c r="P124" s="39" t="str">
        <f>IF(ISBLANK(HLOOKUP(P$1, m_preprocess!$1:$1048576, $D124, FALSE)), "", HLOOKUP(P$1,m_preprocess!$1:$1048576, $D124, FALSE))</f>
        <v/>
      </c>
      <c r="Q124" s="39">
        <f>IF(ISBLANK(HLOOKUP(Q$1, m_preprocess!$1:$1048576, $D124, FALSE)), "", HLOOKUP(Q$1,m_preprocess!$1:$1048576, $D124, FALSE))</f>
        <v>92.490984028851102</v>
      </c>
      <c r="R124" s="39">
        <f>IF(ISBLANK(HLOOKUP(R$1, m_preprocess!$1:$1048576, $D124, FALSE)), "", HLOOKUP(R$1,m_preprocess!$1:$1048576, $D124, FALSE))</f>
        <v>7305940000</v>
      </c>
      <c r="S124" s="39">
        <f>IF(ISBLANK(HLOOKUP(S$1, m_preprocess!$1:$1048576, $D124, FALSE)), "", HLOOKUP(S$1,m_preprocess!$1:$1048576, $D124, FALSE))</f>
        <v>2084463236.3180616</v>
      </c>
      <c r="T124" s="39">
        <f>IF(ISBLANK(HLOOKUP(T$1, m_preprocess!$1:$1048576, $D124, FALSE)), "", HLOOKUP(T$1,m_preprocess!$1:$1048576, $D124, FALSE))</f>
        <v>4769332427.8722305</v>
      </c>
      <c r="U124" s="39">
        <f>IF(ISBLANK(HLOOKUP(U$1, m_preprocess!$1:$1048576, $D124, FALSE)), "", HLOOKUP(U$1,m_preprocess!$1:$1048576, $D124, FALSE))</f>
        <v>456552566.97578567</v>
      </c>
      <c r="V124" s="39">
        <f>IF(ISBLANK(HLOOKUP(V$1, m_preprocess!$1:$1048576, $D124, FALSE)), "", HLOOKUP(V$1,m_preprocess!$1:$1048576, $D124, FALSE))</f>
        <v>3102599495.1056156</v>
      </c>
      <c r="W124" s="39">
        <f>IF(ISBLANK(HLOOKUP(W$1, m_preprocess!$1:$1048576, $D124, FALSE)), "", HLOOKUP(W$1,m_preprocess!$1:$1048576, $D124, FALSE))</f>
        <v>518284089.3869139</v>
      </c>
      <c r="X124" s="39">
        <f>IF(ISBLANK(HLOOKUP(X$1, m_preprocess!$1:$1048576, $D124, FALSE)), "", HLOOKUP(X$1,m_preprocess!$1:$1048576, $D124, FALSE))</f>
        <v>23615.365603983348</v>
      </c>
      <c r="Y124" s="39">
        <f>IF(ISBLANK(HLOOKUP(Y$1, m_preprocess!$1:$1048576, $D124, FALSE)), "", HLOOKUP(Y$1,m_preprocess!$1:$1048576, $D124, FALSE))</f>
        <v>4412.2923556688502</v>
      </c>
      <c r="Z124" s="39" t="str">
        <f>IF(ISBLANK(HLOOKUP(Z$1, m_preprocess!$1:$1048576, $D124, FALSE)), "", HLOOKUP(Z$1,m_preprocess!$1:$1048576, $D124, FALSE))</f>
        <v/>
      </c>
    </row>
    <row r="125" spans="1:26">
      <c r="A125" s="17">
        <v>37712</v>
      </c>
      <c r="B125">
        <v>2003</v>
      </c>
      <c r="C125">
        <v>4</v>
      </c>
      <c r="D125">
        <v>125</v>
      </c>
      <c r="E125" s="39">
        <f>IF(ISBLANK(HLOOKUP(E$1, m_preprocess!$1:$1048576, $D125, FALSE)), "", HLOOKUP(E$1,m_preprocess!$1:$1048576, $D125, FALSE))</f>
        <v>44.9</v>
      </c>
      <c r="F125" s="39">
        <f>IF(ISBLANK(HLOOKUP(F$1, m_preprocess!$1:$1048576, $D125, FALSE)), "", HLOOKUP(F$1,m_preprocess!$1:$1048576, $D125, FALSE))</f>
        <v>97.12</v>
      </c>
      <c r="G125" s="39">
        <f>IF(ISBLANK(HLOOKUP(G$1, m_preprocess!$1:$1048576, $D125, FALSE)), "", HLOOKUP(G$1,m_preprocess!$1:$1048576, $D125, FALSE))</f>
        <v>129.64449827304861</v>
      </c>
      <c r="H125" s="39">
        <f>IF(ISBLANK(HLOOKUP(H$1, m_preprocess!$1:$1048576, $D125, FALSE)), "", HLOOKUP(H$1,m_preprocess!$1:$1048576, $D125, FALSE))</f>
        <v>102.19</v>
      </c>
      <c r="I125" s="39">
        <f>IF(ISBLANK(HLOOKUP(I$1, m_preprocess!$1:$1048576, $D125, FALSE)), "", HLOOKUP(I$1,m_preprocess!$1:$1048576, $D125, FALSE))</f>
        <v>76.5</v>
      </c>
      <c r="J125" s="39">
        <f>IF(ISBLANK(HLOOKUP(J$1, m_preprocess!$1:$1048576, $D125, FALSE)), "", HLOOKUP(J$1,m_preprocess!$1:$1048576, $D125, FALSE))</f>
        <v>69.099999999999994</v>
      </c>
      <c r="K125" s="39">
        <f>IF(ISBLANK(HLOOKUP(K$1, m_preprocess!$1:$1048576, $D125, FALSE)), "", HLOOKUP(K$1,m_preprocess!$1:$1048576, $D125, FALSE))</f>
        <v>77</v>
      </c>
      <c r="L125" s="39">
        <f>IF(ISBLANK(HLOOKUP(L$1, m_preprocess!$1:$1048576, $D125, FALSE)), "", HLOOKUP(L$1,m_preprocess!$1:$1048576, $D125, FALSE))</f>
        <v>53.9</v>
      </c>
      <c r="M125" s="39">
        <f>IF(ISBLANK(HLOOKUP(M$1, m_preprocess!$1:$1048576, $D125, FALSE)), "", HLOOKUP(M$1,m_preprocess!$1:$1048576, $D125, FALSE))</f>
        <v>84.5</v>
      </c>
      <c r="N125" s="39">
        <f>IF(ISBLANK(HLOOKUP(N$1, m_preprocess!$1:$1048576, $D125, FALSE)), "", HLOOKUP(N$1,m_preprocess!$1:$1048576, $D125, FALSE))</f>
        <v>70.599999999999994</v>
      </c>
      <c r="O125" s="39">
        <f>IF(ISBLANK(HLOOKUP(O$1, m_preprocess!$1:$1048576, $D125, FALSE)), "", HLOOKUP(O$1,m_preprocess!$1:$1048576, $D125, FALSE))</f>
        <v>107.66</v>
      </c>
      <c r="P125" s="39" t="str">
        <f>IF(ISBLANK(HLOOKUP(P$1, m_preprocess!$1:$1048576, $D125, FALSE)), "", HLOOKUP(P$1,m_preprocess!$1:$1048576, $D125, FALSE))</f>
        <v/>
      </c>
      <c r="Q125" s="39">
        <f>IF(ISBLANK(HLOOKUP(Q$1, m_preprocess!$1:$1048576, $D125, FALSE)), "", HLOOKUP(Q$1,m_preprocess!$1:$1048576, $D125, FALSE))</f>
        <v>92.163009404388717</v>
      </c>
      <c r="R125" s="39">
        <f>IF(ISBLANK(HLOOKUP(R$1, m_preprocess!$1:$1048576, $D125, FALSE)), "", HLOOKUP(R$1,m_preprocess!$1:$1048576, $D125, FALSE))</f>
        <v>8106583635.2040815</v>
      </c>
      <c r="S125" s="39">
        <f>IF(ISBLANK(HLOOKUP(S$1, m_preprocess!$1:$1048576, $D125, FALSE)), "", HLOOKUP(S$1,m_preprocess!$1:$1048576, $D125, FALSE))</f>
        <v>2530047670.068027</v>
      </c>
      <c r="T125" s="39">
        <f>IF(ISBLANK(HLOOKUP(T$1, m_preprocess!$1:$1048576, $D125, FALSE)), "", HLOOKUP(T$1,m_preprocess!$1:$1048576, $D125, FALSE))</f>
        <v>5211129356.060606</v>
      </c>
      <c r="U125" s="39">
        <f>IF(ISBLANK(HLOOKUP(U$1, m_preprocess!$1:$1048576, $D125, FALSE)), "", HLOOKUP(U$1,m_preprocess!$1:$1048576, $D125, FALSE))</f>
        <v>444053855.79937303</v>
      </c>
      <c r="V125" s="39">
        <f>IF(ISBLANK(HLOOKUP(V$1, m_preprocess!$1:$1048576, $D125, FALSE)), "", HLOOKUP(V$1,m_preprocess!$1:$1048576, $D125, FALSE))</f>
        <v>3284046594.8275862</v>
      </c>
      <c r="W125" s="39">
        <f>IF(ISBLANK(HLOOKUP(W$1, m_preprocess!$1:$1048576, $D125, FALSE)), "", HLOOKUP(W$1,m_preprocess!$1:$1048576, $D125, FALSE))</f>
        <v>589841251.3061651</v>
      </c>
      <c r="X125" s="39">
        <f>IF(ISBLANK(HLOOKUP(X$1, m_preprocess!$1:$1048576, $D125, FALSE)), "", HLOOKUP(X$1,m_preprocess!$1:$1048576, $D125, FALSE))</f>
        <v>29463.370685715778</v>
      </c>
      <c r="Y125" s="39">
        <f>IF(ISBLANK(HLOOKUP(Y$1, m_preprocess!$1:$1048576, $D125, FALSE)), "", HLOOKUP(Y$1,m_preprocess!$1:$1048576, $D125, FALSE))</f>
        <v>4334.2255262720128</v>
      </c>
      <c r="Z125" s="39" t="str">
        <f>IF(ISBLANK(HLOOKUP(Z$1, m_preprocess!$1:$1048576, $D125, FALSE)), "", HLOOKUP(Z$1,m_preprocess!$1:$1048576, $D125, FALSE))</f>
        <v/>
      </c>
    </row>
    <row r="126" spans="1:26">
      <c r="A126" s="17">
        <v>37742</v>
      </c>
      <c r="B126">
        <v>2003</v>
      </c>
      <c r="C126">
        <v>5</v>
      </c>
      <c r="D126">
        <v>126</v>
      </c>
      <c r="E126" s="39">
        <f>IF(ISBLANK(HLOOKUP(E$1, m_preprocess!$1:$1048576, $D126, FALSE)), "", HLOOKUP(E$1,m_preprocess!$1:$1048576, $D126, FALSE))</f>
        <v>46.9</v>
      </c>
      <c r="F126" s="39">
        <f>IF(ISBLANK(HLOOKUP(F$1, m_preprocess!$1:$1048576, $D126, FALSE)), "", HLOOKUP(F$1,m_preprocess!$1:$1048576, $D126, FALSE))</f>
        <v>101.48</v>
      </c>
      <c r="G126" s="39">
        <f>IF(ISBLANK(HLOOKUP(G$1, m_preprocess!$1:$1048576, $D126, FALSE)), "", HLOOKUP(G$1,m_preprocess!$1:$1048576, $D126, FALSE))</f>
        <v>125.48331687573</v>
      </c>
      <c r="H126" s="39">
        <f>IF(ISBLANK(HLOOKUP(H$1, m_preprocess!$1:$1048576, $D126, FALSE)), "", HLOOKUP(H$1,m_preprocess!$1:$1048576, $D126, FALSE))</f>
        <v>100.3</v>
      </c>
      <c r="I126" s="39">
        <f>IF(ISBLANK(HLOOKUP(I$1, m_preprocess!$1:$1048576, $D126, FALSE)), "", HLOOKUP(I$1,m_preprocess!$1:$1048576, $D126, FALSE))</f>
        <v>79.7</v>
      </c>
      <c r="J126" s="39">
        <f>IF(ISBLANK(HLOOKUP(J$1, m_preprocess!$1:$1048576, $D126, FALSE)), "", HLOOKUP(J$1,m_preprocess!$1:$1048576, $D126, FALSE))</f>
        <v>73.099999999999994</v>
      </c>
      <c r="K126" s="39">
        <f>IF(ISBLANK(HLOOKUP(K$1, m_preprocess!$1:$1048576, $D126, FALSE)), "", HLOOKUP(K$1,m_preprocess!$1:$1048576, $D126, FALSE))</f>
        <v>80.099999999999994</v>
      </c>
      <c r="L126" s="39">
        <f>IF(ISBLANK(HLOOKUP(L$1, m_preprocess!$1:$1048576, $D126, FALSE)), "", HLOOKUP(L$1,m_preprocess!$1:$1048576, $D126, FALSE))</f>
        <v>55.8</v>
      </c>
      <c r="M126" s="39">
        <f>IF(ISBLANK(HLOOKUP(M$1, m_preprocess!$1:$1048576, $D126, FALSE)), "", HLOOKUP(M$1,m_preprocess!$1:$1048576, $D126, FALSE))</f>
        <v>87.9</v>
      </c>
      <c r="N126" s="39">
        <f>IF(ISBLANK(HLOOKUP(N$1, m_preprocess!$1:$1048576, $D126, FALSE)), "", HLOOKUP(N$1,m_preprocess!$1:$1048576, $D126, FALSE))</f>
        <v>73.8</v>
      </c>
      <c r="O126" s="39">
        <f>IF(ISBLANK(HLOOKUP(O$1, m_preprocess!$1:$1048576, $D126, FALSE)), "", HLOOKUP(O$1,m_preprocess!$1:$1048576, $D126, FALSE))</f>
        <v>112.04</v>
      </c>
      <c r="P126" s="39" t="str">
        <f>IF(ISBLANK(HLOOKUP(P$1, m_preprocess!$1:$1048576, $D126, FALSE)), "", HLOOKUP(P$1,m_preprocess!$1:$1048576, $D126, FALSE))</f>
        <v/>
      </c>
      <c r="Q126" s="39">
        <f>IF(ISBLANK(HLOOKUP(Q$1, m_preprocess!$1:$1048576, $D126, FALSE)), "", HLOOKUP(Q$1,m_preprocess!$1:$1048576, $D126, FALSE))</f>
        <v>93.587200846225045</v>
      </c>
      <c r="R126" s="39">
        <f>IF(ISBLANK(HLOOKUP(R$1, m_preprocess!$1:$1048576, $D126, FALSE)), "", HLOOKUP(R$1,m_preprocess!$1:$1048576, $D126, FALSE))</f>
        <v>9015948208.5334835</v>
      </c>
      <c r="S126" s="39">
        <f>IF(ISBLANK(HLOOKUP(S$1, m_preprocess!$1:$1048576, $D126, FALSE)), "", HLOOKUP(S$1,m_preprocess!$1:$1048576, $D126, FALSE))</f>
        <v>2862645072.0542526</v>
      </c>
      <c r="T126" s="39">
        <f>IF(ISBLANK(HLOOKUP(T$1, m_preprocess!$1:$1048576, $D126, FALSE)), "", HLOOKUP(T$1,m_preprocess!$1:$1048576, $D126, FALSE))</f>
        <v>5097553542.245141</v>
      </c>
      <c r="U126" s="39">
        <f>IF(ISBLANK(HLOOKUP(U$1, m_preprocess!$1:$1048576, $D126, FALSE)), "", HLOOKUP(U$1,m_preprocess!$1:$1048576, $D126, FALSE))</f>
        <v>455448665.87333071</v>
      </c>
      <c r="V126" s="39">
        <f>IF(ISBLANK(HLOOKUP(V$1, m_preprocess!$1:$1048576, $D126, FALSE)), "", HLOOKUP(V$1,m_preprocess!$1:$1048576, $D126, FALSE))</f>
        <v>3534560420.4680681</v>
      </c>
      <c r="W126" s="39">
        <f>IF(ISBLANK(HLOOKUP(W$1, m_preprocess!$1:$1048576, $D126, FALSE)), "", HLOOKUP(W$1,m_preprocess!$1:$1048576, $D126, FALSE))</f>
        <v>536953923.0464102</v>
      </c>
      <c r="X126" s="39">
        <f>IF(ISBLANK(HLOOKUP(X$1, m_preprocess!$1:$1048576, $D126, FALSE)), "", HLOOKUP(X$1,m_preprocess!$1:$1048576, $D126, FALSE))</f>
        <v>25826.942531043856</v>
      </c>
      <c r="Y126" s="39">
        <f>IF(ISBLANK(HLOOKUP(Y$1, m_preprocess!$1:$1048576, $D126, FALSE)), "", HLOOKUP(Y$1,m_preprocess!$1:$1048576, $D126, FALSE))</f>
        <v>4339.2778271965481</v>
      </c>
      <c r="Z126" s="39" t="str">
        <f>IF(ISBLANK(HLOOKUP(Z$1, m_preprocess!$1:$1048576, $D126, FALSE)), "", HLOOKUP(Z$1,m_preprocess!$1:$1048576, $D126, FALSE))</f>
        <v/>
      </c>
    </row>
    <row r="127" spans="1:26">
      <c r="A127" s="17">
        <v>37773</v>
      </c>
      <c r="B127">
        <v>2003</v>
      </c>
      <c r="C127">
        <v>6</v>
      </c>
      <c r="D127">
        <v>127</v>
      </c>
      <c r="E127" s="39">
        <f>IF(ISBLANK(HLOOKUP(E$1, m_preprocess!$1:$1048576, $D127, FALSE)), "", HLOOKUP(E$1,m_preprocess!$1:$1048576, $D127, FALSE))</f>
        <v>44</v>
      </c>
      <c r="F127" s="39">
        <f>IF(ISBLANK(HLOOKUP(F$1, m_preprocess!$1:$1048576, $D127, FALSE)), "", HLOOKUP(F$1,m_preprocess!$1:$1048576, $D127, FALSE))</f>
        <v>102.08</v>
      </c>
      <c r="G127" s="39">
        <f>IF(ISBLANK(HLOOKUP(G$1, m_preprocess!$1:$1048576, $D127, FALSE)), "", HLOOKUP(G$1,m_preprocess!$1:$1048576, $D127, FALSE))</f>
        <v>122.69618388336228</v>
      </c>
      <c r="H127" s="39">
        <f>IF(ISBLANK(HLOOKUP(H$1, m_preprocess!$1:$1048576, $D127, FALSE)), "", HLOOKUP(H$1,m_preprocess!$1:$1048576, $D127, FALSE))</f>
        <v>98.58</v>
      </c>
      <c r="I127" s="39">
        <f>IF(ISBLANK(HLOOKUP(I$1, m_preprocess!$1:$1048576, $D127, FALSE)), "", HLOOKUP(I$1,m_preprocess!$1:$1048576, $D127, FALSE))</f>
        <v>76.3</v>
      </c>
      <c r="J127" s="39">
        <f>IF(ISBLANK(HLOOKUP(J$1, m_preprocess!$1:$1048576, $D127, FALSE)), "", HLOOKUP(J$1,m_preprocess!$1:$1048576, $D127, FALSE))</f>
        <v>66.3</v>
      </c>
      <c r="K127" s="39">
        <f>IF(ISBLANK(HLOOKUP(K$1, m_preprocess!$1:$1048576, $D127, FALSE)), "", HLOOKUP(K$1,m_preprocess!$1:$1048576, $D127, FALSE))</f>
        <v>76.900000000000006</v>
      </c>
      <c r="L127" s="39">
        <f>IF(ISBLANK(HLOOKUP(L$1, m_preprocess!$1:$1048576, $D127, FALSE)), "", HLOOKUP(L$1,m_preprocess!$1:$1048576, $D127, FALSE))</f>
        <v>53.1</v>
      </c>
      <c r="M127" s="39">
        <f>IF(ISBLANK(HLOOKUP(M$1, m_preprocess!$1:$1048576, $D127, FALSE)), "", HLOOKUP(M$1,m_preprocess!$1:$1048576, $D127, FALSE))</f>
        <v>84.5</v>
      </c>
      <c r="N127" s="39">
        <f>IF(ISBLANK(HLOOKUP(N$1, m_preprocess!$1:$1048576, $D127, FALSE)), "", HLOOKUP(N$1,m_preprocess!$1:$1048576, $D127, FALSE))</f>
        <v>70.2</v>
      </c>
      <c r="O127" s="39">
        <f>IF(ISBLANK(HLOOKUP(O$1, m_preprocess!$1:$1048576, $D127, FALSE)), "", HLOOKUP(O$1,m_preprocess!$1:$1048576, $D127, FALSE))</f>
        <v>116.81</v>
      </c>
      <c r="P127" s="39" t="str">
        <f>IF(ISBLANK(HLOOKUP(P$1, m_preprocess!$1:$1048576, $D127, FALSE)), "", HLOOKUP(P$1,m_preprocess!$1:$1048576, $D127, FALSE))</f>
        <v/>
      </c>
      <c r="Q127" s="39">
        <f>IF(ISBLANK(HLOOKUP(Q$1, m_preprocess!$1:$1048576, $D127, FALSE)), "", HLOOKUP(Q$1,m_preprocess!$1:$1048576, $D127, FALSE))</f>
        <v>94.427491044182034</v>
      </c>
      <c r="R127" s="39">
        <f>IF(ISBLANK(HLOOKUP(R$1, m_preprocess!$1:$1048576, $D127, FALSE)), "", HLOOKUP(R$1,m_preprocess!$1:$1048576, $D127, FALSE))</f>
        <v>8266043512.716033</v>
      </c>
      <c r="S127" s="39">
        <f>IF(ISBLANK(HLOOKUP(S$1, m_preprocess!$1:$1048576, $D127, FALSE)), "", HLOOKUP(S$1,m_preprocess!$1:$1048576, $D127, FALSE))</f>
        <v>2576068728.3967962</v>
      </c>
      <c r="T127" s="39">
        <f>IF(ISBLANK(HLOOKUP(T$1, m_preprocess!$1:$1048576, $D127, FALSE)), "", HLOOKUP(T$1,m_preprocess!$1:$1048576, $D127, FALSE))</f>
        <v>4672346078.0151253</v>
      </c>
      <c r="U127" s="39">
        <f>IF(ISBLANK(HLOOKUP(U$1, m_preprocess!$1:$1048576, $D127, FALSE)), "", HLOOKUP(U$1,m_preprocess!$1:$1048576, $D127, FALSE))</f>
        <v>445551568.26323467</v>
      </c>
      <c r="V127" s="39">
        <f>IF(ISBLANK(HLOOKUP(V$1, m_preprocess!$1:$1048576, $D127, FALSE)), "", HLOOKUP(V$1,m_preprocess!$1:$1048576, $D127, FALSE))</f>
        <v>3051169897.8373356</v>
      </c>
      <c r="W127" s="39">
        <f>IF(ISBLANK(HLOOKUP(W$1, m_preprocess!$1:$1048576, $D127, FALSE)), "", HLOOKUP(W$1,m_preprocess!$1:$1048576, $D127, FALSE))</f>
        <v>559849960.19636452</v>
      </c>
      <c r="X127" s="39">
        <f>IF(ISBLANK(HLOOKUP(X$1, m_preprocess!$1:$1048576, $D127, FALSE)), "", HLOOKUP(X$1,m_preprocess!$1:$1048576, $D127, FALSE))</f>
        <v>22776.911706125629</v>
      </c>
      <c r="Y127" s="39">
        <f>IF(ISBLANK(HLOOKUP(Y$1, m_preprocess!$1:$1048576, $D127, FALSE)), "", HLOOKUP(Y$1,m_preprocess!$1:$1048576, $D127, FALSE))</f>
        <v>4375.9504908571316</v>
      </c>
      <c r="Z127" s="39" t="str">
        <f>IF(ISBLANK(HLOOKUP(Z$1, m_preprocess!$1:$1048576, $D127, FALSE)), "", HLOOKUP(Z$1,m_preprocess!$1:$1048576, $D127, FALSE))</f>
        <v/>
      </c>
    </row>
    <row r="128" spans="1:26">
      <c r="A128" s="17">
        <v>37803</v>
      </c>
      <c r="B128">
        <v>2003</v>
      </c>
      <c r="C128">
        <v>7</v>
      </c>
      <c r="D128">
        <v>128</v>
      </c>
      <c r="E128" s="39">
        <f>IF(ISBLANK(HLOOKUP(E$1, m_preprocess!$1:$1048576, $D128, FALSE)), "", HLOOKUP(E$1,m_preprocess!$1:$1048576, $D128, FALSE))</f>
        <v>46.5</v>
      </c>
      <c r="F128" s="39">
        <f>IF(ISBLANK(HLOOKUP(F$1, m_preprocess!$1:$1048576, $D128, FALSE)), "", HLOOKUP(F$1,m_preprocess!$1:$1048576, $D128, FALSE))</f>
        <v>100.65</v>
      </c>
      <c r="G128" s="39">
        <f>IF(ISBLANK(HLOOKUP(G$1, m_preprocess!$1:$1048576, $D128, FALSE)), "", HLOOKUP(G$1,m_preprocess!$1:$1048576, $D128, FALSE))</f>
        <v>121.38946368504453</v>
      </c>
      <c r="H128" s="39">
        <f>IF(ISBLANK(HLOOKUP(H$1, m_preprocess!$1:$1048576, $D128, FALSE)), "", HLOOKUP(H$1,m_preprocess!$1:$1048576, $D128, FALSE))</f>
        <v>103.05</v>
      </c>
      <c r="I128" s="39">
        <f>IF(ISBLANK(HLOOKUP(I$1, m_preprocess!$1:$1048576, $D128, FALSE)), "", HLOOKUP(I$1,m_preprocess!$1:$1048576, $D128, FALSE))</f>
        <v>81.3</v>
      </c>
      <c r="J128" s="39">
        <f>IF(ISBLANK(HLOOKUP(J$1, m_preprocess!$1:$1048576, $D128, FALSE)), "", HLOOKUP(J$1,m_preprocess!$1:$1048576, $D128, FALSE))</f>
        <v>70.5</v>
      </c>
      <c r="K128" s="39">
        <f>IF(ISBLANK(HLOOKUP(K$1, m_preprocess!$1:$1048576, $D128, FALSE)), "", HLOOKUP(K$1,m_preprocess!$1:$1048576, $D128, FALSE))</f>
        <v>82</v>
      </c>
      <c r="L128" s="39">
        <f>IF(ISBLANK(HLOOKUP(L$1, m_preprocess!$1:$1048576, $D128, FALSE)), "", HLOOKUP(L$1,m_preprocess!$1:$1048576, $D128, FALSE))</f>
        <v>58.4</v>
      </c>
      <c r="M128" s="39">
        <f>IF(ISBLANK(HLOOKUP(M$1, m_preprocess!$1:$1048576, $D128, FALSE)), "", HLOOKUP(M$1,m_preprocess!$1:$1048576, $D128, FALSE))</f>
        <v>89.2</v>
      </c>
      <c r="N128" s="39">
        <f>IF(ISBLANK(HLOOKUP(N$1, m_preprocess!$1:$1048576, $D128, FALSE)), "", HLOOKUP(N$1,m_preprocess!$1:$1048576, $D128, FALSE))</f>
        <v>75.7</v>
      </c>
      <c r="O128" s="39">
        <f>IF(ISBLANK(HLOOKUP(O$1, m_preprocess!$1:$1048576, $D128, FALSE)), "", HLOOKUP(O$1,m_preprocess!$1:$1048576, $D128, FALSE))</f>
        <v>111.47</v>
      </c>
      <c r="P128" s="39" t="str">
        <f>IF(ISBLANK(HLOOKUP(P$1, m_preprocess!$1:$1048576, $D128, FALSE)), "", HLOOKUP(P$1,m_preprocess!$1:$1048576, $D128, FALSE))</f>
        <v/>
      </c>
      <c r="Q128" s="39">
        <f>IF(ISBLANK(HLOOKUP(Q$1, m_preprocess!$1:$1048576, $D128, FALSE)), "", HLOOKUP(Q$1,m_preprocess!$1:$1048576, $D128, FALSE))</f>
        <v>94.835556729626219</v>
      </c>
      <c r="R128" s="39">
        <f>IF(ISBLANK(HLOOKUP(R$1, m_preprocess!$1:$1048576, $D128, FALSE)), "", HLOOKUP(R$1,m_preprocess!$1:$1048576, $D128, FALSE))</f>
        <v>8516049409.4707518</v>
      </c>
      <c r="S128" s="39">
        <f>IF(ISBLANK(HLOOKUP(S$1, m_preprocess!$1:$1048576, $D128, FALSE)), "", HLOOKUP(S$1,m_preprocess!$1:$1048576, $D128, FALSE))</f>
        <v>2359377533.4261837</v>
      </c>
      <c r="T128" s="39">
        <f>IF(ISBLANK(HLOOKUP(T$1, m_preprocess!$1:$1048576, $D128, FALSE)), "", HLOOKUP(T$1,m_preprocess!$1:$1048576, $D128, FALSE))</f>
        <v>5348862904.5040283</v>
      </c>
      <c r="U128" s="39">
        <f>IF(ISBLANK(HLOOKUP(U$1, m_preprocess!$1:$1048576, $D128, FALSE)), "", HLOOKUP(U$1,m_preprocess!$1:$1048576, $D128, FALSE))</f>
        <v>499277993.6600185</v>
      </c>
      <c r="V128" s="39">
        <f>IF(ISBLANK(HLOOKUP(V$1, m_preprocess!$1:$1048576, $D128, FALSE)), "", HLOOKUP(V$1,m_preprocess!$1:$1048576, $D128, FALSE))</f>
        <v>3666300793.8185186</v>
      </c>
      <c r="W128" s="39">
        <f>IF(ISBLANK(HLOOKUP(W$1, m_preprocess!$1:$1048576, $D128, FALSE)), "", HLOOKUP(W$1,m_preprocess!$1:$1048576, $D128, FALSE))</f>
        <v>593466483.95192182</v>
      </c>
      <c r="X128" s="39">
        <f>IF(ISBLANK(HLOOKUP(X$1, m_preprocess!$1:$1048576, $D128, FALSE)), "", HLOOKUP(X$1,m_preprocess!$1:$1048576, $D128, FALSE))</f>
        <v>27212.36282572243</v>
      </c>
      <c r="Y128" s="39">
        <f>IF(ISBLANK(HLOOKUP(Y$1, m_preprocess!$1:$1048576, $D128, FALSE)), "", HLOOKUP(Y$1,m_preprocess!$1:$1048576, $D128, FALSE))</f>
        <v>4366.0527892647788</v>
      </c>
      <c r="Z128" s="39" t="str">
        <f>IF(ISBLANK(HLOOKUP(Z$1, m_preprocess!$1:$1048576, $D128, FALSE)), "", HLOOKUP(Z$1,m_preprocess!$1:$1048576, $D128, FALSE))</f>
        <v/>
      </c>
    </row>
    <row r="129" spans="1:26">
      <c r="A129" s="17">
        <v>37834</v>
      </c>
      <c r="B129">
        <v>2003</v>
      </c>
      <c r="C129">
        <v>8</v>
      </c>
      <c r="D129">
        <v>129</v>
      </c>
      <c r="E129" s="39">
        <f>IF(ISBLANK(HLOOKUP(E$1, m_preprocess!$1:$1048576, $D129, FALSE)), "", HLOOKUP(E$1,m_preprocess!$1:$1048576, $D129, FALSE))</f>
        <v>47.3</v>
      </c>
      <c r="F129" s="39">
        <f>IF(ISBLANK(HLOOKUP(F$1, m_preprocess!$1:$1048576, $D129, FALSE)), "", HLOOKUP(F$1,m_preprocess!$1:$1048576, $D129, FALSE))</f>
        <v>99.92</v>
      </c>
      <c r="G129" s="39">
        <f>IF(ISBLANK(HLOOKUP(G$1, m_preprocess!$1:$1048576, $D129, FALSE)), "", HLOOKUP(G$1,m_preprocess!$1:$1048576, $D129, FALSE))</f>
        <v>125.52914260979932</v>
      </c>
      <c r="H129" s="39">
        <f>IF(ISBLANK(HLOOKUP(H$1, m_preprocess!$1:$1048576, $D129, FALSE)), "", HLOOKUP(H$1,m_preprocess!$1:$1048576, $D129, FALSE))</f>
        <v>101.47</v>
      </c>
      <c r="I129" s="39">
        <f>IF(ISBLANK(HLOOKUP(I$1, m_preprocess!$1:$1048576, $D129, FALSE)), "", HLOOKUP(I$1,m_preprocess!$1:$1048576, $D129, FALSE))</f>
        <v>81.599999999999994</v>
      </c>
      <c r="J129" s="39">
        <f>IF(ISBLANK(HLOOKUP(J$1, m_preprocess!$1:$1048576, $D129, FALSE)), "", HLOOKUP(J$1,m_preprocess!$1:$1048576, $D129, FALSE))</f>
        <v>73.3</v>
      </c>
      <c r="K129" s="39">
        <f>IF(ISBLANK(HLOOKUP(K$1, m_preprocess!$1:$1048576, $D129, FALSE)), "", HLOOKUP(K$1,m_preprocess!$1:$1048576, $D129, FALSE))</f>
        <v>82.2</v>
      </c>
      <c r="L129" s="39">
        <f>IF(ISBLANK(HLOOKUP(L$1, m_preprocess!$1:$1048576, $D129, FALSE)), "", HLOOKUP(L$1,m_preprocess!$1:$1048576, $D129, FALSE))</f>
        <v>57.9</v>
      </c>
      <c r="M129" s="39">
        <f>IF(ISBLANK(HLOOKUP(M$1, m_preprocess!$1:$1048576, $D129, FALSE)), "", HLOOKUP(M$1,m_preprocess!$1:$1048576, $D129, FALSE))</f>
        <v>88.9</v>
      </c>
      <c r="N129" s="39">
        <f>IF(ISBLANK(HLOOKUP(N$1, m_preprocess!$1:$1048576, $D129, FALSE)), "", HLOOKUP(N$1,m_preprocess!$1:$1048576, $D129, FALSE))</f>
        <v>77.2</v>
      </c>
      <c r="O129" s="39">
        <f>IF(ISBLANK(HLOOKUP(O$1, m_preprocess!$1:$1048576, $D129, FALSE)), "", HLOOKUP(O$1,m_preprocess!$1:$1048576, $D129, FALSE))</f>
        <v>109.37</v>
      </c>
      <c r="P129" s="39" t="str">
        <f>IF(ISBLANK(HLOOKUP(P$1, m_preprocess!$1:$1048576, $D129, FALSE)), "", HLOOKUP(P$1,m_preprocess!$1:$1048576, $D129, FALSE))</f>
        <v/>
      </c>
      <c r="Q129" s="39">
        <f>IF(ISBLANK(HLOOKUP(Q$1, m_preprocess!$1:$1048576, $D129, FALSE)), "", HLOOKUP(Q$1,m_preprocess!$1:$1048576, $D129, FALSE))</f>
        <v>93.567865581517452</v>
      </c>
      <c r="R129" s="39">
        <f>IF(ISBLANK(HLOOKUP(R$1, m_preprocess!$1:$1048576, $D129, FALSE)), "", HLOOKUP(R$1,m_preprocess!$1:$1048576, $D129, FALSE))</f>
        <v>8997762721.6610546</v>
      </c>
      <c r="S129" s="39">
        <f>IF(ISBLANK(HLOOKUP(S$1, m_preprocess!$1:$1048576, $D129, FALSE)), "", HLOOKUP(S$1,m_preprocess!$1:$1048576, $D129, FALSE))</f>
        <v>2706756359.4276094</v>
      </c>
      <c r="T129" s="39">
        <f>IF(ISBLANK(HLOOKUP(T$1, m_preprocess!$1:$1048576, $D129, FALSE)), "", HLOOKUP(T$1,m_preprocess!$1:$1048576, $D129, FALSE))</f>
        <v>4901666086.8994484</v>
      </c>
      <c r="U129" s="39">
        <f>IF(ISBLANK(HLOOKUP(U$1, m_preprocess!$1:$1048576, $D129, FALSE)), "", HLOOKUP(U$1,m_preprocess!$1:$1048576, $D129, FALSE))</f>
        <v>464407089.78734577</v>
      </c>
      <c r="V129" s="39">
        <f>IF(ISBLANK(HLOOKUP(V$1, m_preprocess!$1:$1048576, $D129, FALSE)), "", HLOOKUP(V$1,m_preprocess!$1:$1048576, $D129, FALSE))</f>
        <v>3215062508.532423</v>
      </c>
      <c r="W129" s="39">
        <f>IF(ISBLANK(HLOOKUP(W$1, m_preprocess!$1:$1048576, $D129, FALSE)), "", HLOOKUP(W$1,m_preprocess!$1:$1048576, $D129, FALSE))</f>
        <v>518252631.9243896</v>
      </c>
      <c r="X129" s="39">
        <f>IF(ISBLANK(HLOOKUP(X$1, m_preprocess!$1:$1048576, $D129, FALSE)), "", HLOOKUP(X$1,m_preprocess!$1:$1048576, $D129, FALSE))</f>
        <v>22904.838563963873</v>
      </c>
      <c r="Y129" s="39">
        <f>IF(ISBLANK(HLOOKUP(Y$1, m_preprocess!$1:$1048576, $D129, FALSE)), "", HLOOKUP(Y$1,m_preprocess!$1:$1048576, $D129, FALSE))</f>
        <v>4374.3523193185811</v>
      </c>
      <c r="Z129" s="39" t="str">
        <f>IF(ISBLANK(HLOOKUP(Z$1, m_preprocess!$1:$1048576, $D129, FALSE)), "", HLOOKUP(Z$1,m_preprocess!$1:$1048576, $D129, FALSE))</f>
        <v/>
      </c>
    </row>
    <row r="130" spans="1:26">
      <c r="A130" s="17">
        <v>37865</v>
      </c>
      <c r="B130">
        <v>2003</v>
      </c>
      <c r="C130">
        <v>9</v>
      </c>
      <c r="D130">
        <v>130</v>
      </c>
      <c r="E130" s="39">
        <f>IF(ISBLANK(HLOOKUP(E$1, m_preprocess!$1:$1048576, $D130, FALSE)), "", HLOOKUP(E$1,m_preprocess!$1:$1048576, $D130, FALSE))</f>
        <v>45.1</v>
      </c>
      <c r="F130" s="39">
        <f>IF(ISBLANK(HLOOKUP(F$1, m_preprocess!$1:$1048576, $D130, FALSE)), "", HLOOKUP(F$1,m_preprocess!$1:$1048576, $D130, FALSE))</f>
        <v>104.29</v>
      </c>
      <c r="G130" s="39">
        <f>IF(ISBLANK(HLOOKUP(G$1, m_preprocess!$1:$1048576, $D130, FALSE)), "", HLOOKUP(G$1,m_preprocess!$1:$1048576, $D130, FALSE))</f>
        <v>122.47373704151101</v>
      </c>
      <c r="H130" s="39">
        <f>IF(ISBLANK(HLOOKUP(H$1, m_preprocess!$1:$1048576, $D130, FALSE)), "", HLOOKUP(H$1,m_preprocess!$1:$1048576, $D130, FALSE))</f>
        <v>102.87</v>
      </c>
      <c r="I130" s="39">
        <f>IF(ISBLANK(HLOOKUP(I$1, m_preprocess!$1:$1048576, $D130, FALSE)), "", HLOOKUP(I$1,m_preprocess!$1:$1048576, $D130, FALSE))</f>
        <v>85.7</v>
      </c>
      <c r="J130" s="39">
        <f>IF(ISBLANK(HLOOKUP(J$1, m_preprocess!$1:$1048576, $D130, FALSE)), "", HLOOKUP(J$1,m_preprocess!$1:$1048576, $D130, FALSE))</f>
        <v>70.900000000000006</v>
      </c>
      <c r="K130" s="39">
        <f>IF(ISBLANK(HLOOKUP(K$1, m_preprocess!$1:$1048576, $D130, FALSE)), "", HLOOKUP(K$1,m_preprocess!$1:$1048576, $D130, FALSE))</f>
        <v>86.6</v>
      </c>
      <c r="L130" s="39">
        <f>IF(ISBLANK(HLOOKUP(L$1, m_preprocess!$1:$1048576, $D130, FALSE)), "", HLOOKUP(L$1,m_preprocess!$1:$1048576, $D130, FALSE))</f>
        <v>63.2</v>
      </c>
      <c r="M130" s="39">
        <f>IF(ISBLANK(HLOOKUP(M$1, m_preprocess!$1:$1048576, $D130, FALSE)), "", HLOOKUP(M$1,m_preprocess!$1:$1048576, $D130, FALSE))</f>
        <v>91.4</v>
      </c>
      <c r="N130" s="39">
        <f>IF(ISBLANK(HLOOKUP(N$1, m_preprocess!$1:$1048576, $D130, FALSE)), "", HLOOKUP(N$1,m_preprocess!$1:$1048576, $D130, FALSE))</f>
        <v>83.2</v>
      </c>
      <c r="O130" s="39">
        <f>IF(ISBLANK(HLOOKUP(O$1, m_preprocess!$1:$1048576, $D130, FALSE)), "", HLOOKUP(O$1,m_preprocess!$1:$1048576, $D130, FALSE))</f>
        <v>106.41</v>
      </c>
      <c r="P130" s="39" t="str">
        <f>IF(ISBLANK(HLOOKUP(P$1, m_preprocess!$1:$1048576, $D130, FALSE)), "", HLOOKUP(P$1,m_preprocess!$1:$1048576, $D130, FALSE))</f>
        <v/>
      </c>
      <c r="Q130" s="39">
        <f>IF(ISBLANK(HLOOKUP(Q$1, m_preprocess!$1:$1048576, $D130, FALSE)), "", HLOOKUP(Q$1,m_preprocess!$1:$1048576, $D130, FALSE))</f>
        <v>93.728769270969408</v>
      </c>
      <c r="R130" s="39">
        <f>IF(ISBLANK(HLOOKUP(R$1, m_preprocess!$1:$1048576, $D130, FALSE)), "", HLOOKUP(R$1,m_preprocess!$1:$1048576, $D130, FALSE))</f>
        <v>10163367181.48871</v>
      </c>
      <c r="S130" s="39">
        <f>IF(ISBLANK(HLOOKUP(S$1, m_preprocess!$1:$1048576, $D130, FALSE)), "", HLOOKUP(S$1,m_preprocess!$1:$1048576, $D130, FALSE))</f>
        <v>3179858367.7167554</v>
      </c>
      <c r="T130" s="39">
        <f>IF(ISBLANK(HLOOKUP(T$1, m_preprocess!$1:$1048576, $D130, FALSE)), "", HLOOKUP(T$1,m_preprocess!$1:$1048576, $D130, FALSE))</f>
        <v>6042221749.4120712</v>
      </c>
      <c r="U130" s="39">
        <f>IF(ISBLANK(HLOOKUP(U$1, m_preprocess!$1:$1048576, $D130, FALSE)), "", HLOOKUP(U$1,m_preprocess!$1:$1048576, $D130, FALSE))</f>
        <v>560491267.3112098</v>
      </c>
      <c r="V130" s="39">
        <f>IF(ISBLANK(HLOOKUP(V$1, m_preprocess!$1:$1048576, $D130, FALSE)), "", HLOOKUP(V$1,m_preprocess!$1:$1048576, $D130, FALSE))</f>
        <v>3849608893.3890777</v>
      </c>
      <c r="W130" s="39">
        <f>IF(ISBLANK(HLOOKUP(W$1, m_preprocess!$1:$1048576, $D130, FALSE)), "", HLOOKUP(W$1,m_preprocess!$1:$1048576, $D130, FALSE))</f>
        <v>691881473.73922122</v>
      </c>
      <c r="X130" s="39">
        <f>IF(ISBLANK(HLOOKUP(X$1, m_preprocess!$1:$1048576, $D130, FALSE)), "", HLOOKUP(X$1,m_preprocess!$1:$1048576, $D130, FALSE))</f>
        <v>24435.840730590135</v>
      </c>
      <c r="Y130" s="39">
        <f>IF(ISBLANK(HLOOKUP(Y$1, m_preprocess!$1:$1048576, $D130, FALSE)), "", HLOOKUP(Y$1,m_preprocess!$1:$1048576, $D130, FALSE))</f>
        <v>4399.8892752456668</v>
      </c>
      <c r="Z130" s="39" t="str">
        <f>IF(ISBLANK(HLOOKUP(Z$1, m_preprocess!$1:$1048576, $D130, FALSE)), "", HLOOKUP(Z$1,m_preprocess!$1:$1048576, $D130, FALSE))</f>
        <v/>
      </c>
    </row>
    <row r="131" spans="1:26">
      <c r="A131" s="17">
        <v>37895</v>
      </c>
      <c r="B131">
        <v>2003</v>
      </c>
      <c r="C131">
        <v>10</v>
      </c>
      <c r="D131">
        <v>131</v>
      </c>
      <c r="E131" s="39">
        <f>IF(ISBLANK(HLOOKUP(E$1, m_preprocess!$1:$1048576, $D131, FALSE)), "", HLOOKUP(E$1,m_preprocess!$1:$1048576, $D131, FALSE))</f>
        <v>48.8</v>
      </c>
      <c r="F131" s="39">
        <f>IF(ISBLANK(HLOOKUP(F$1, m_preprocess!$1:$1048576, $D131, FALSE)), "", HLOOKUP(F$1,m_preprocess!$1:$1048576, $D131, FALSE))</f>
        <v>104.05</v>
      </c>
      <c r="G131" s="39">
        <f>IF(ISBLANK(HLOOKUP(G$1, m_preprocess!$1:$1048576, $D131, FALSE)), "", HLOOKUP(G$1,m_preprocess!$1:$1048576, $D131, FALSE))</f>
        <v>121.56276702799971</v>
      </c>
      <c r="H131" s="39">
        <f>IF(ISBLANK(HLOOKUP(H$1, m_preprocess!$1:$1048576, $D131, FALSE)), "", HLOOKUP(H$1,m_preprocess!$1:$1048576, $D131, FALSE))</f>
        <v>105.06</v>
      </c>
      <c r="I131" s="39">
        <f>IF(ISBLANK(HLOOKUP(I$1, m_preprocess!$1:$1048576, $D131, FALSE)), "", HLOOKUP(I$1,m_preprocess!$1:$1048576, $D131, FALSE))</f>
        <v>90</v>
      </c>
      <c r="J131" s="39">
        <f>IF(ISBLANK(HLOOKUP(J$1, m_preprocess!$1:$1048576, $D131, FALSE)), "", HLOOKUP(J$1,m_preprocess!$1:$1048576, $D131, FALSE))</f>
        <v>73</v>
      </c>
      <c r="K131" s="39">
        <f>IF(ISBLANK(HLOOKUP(K$1, m_preprocess!$1:$1048576, $D131, FALSE)), "", HLOOKUP(K$1,m_preprocess!$1:$1048576, $D131, FALSE))</f>
        <v>91.1</v>
      </c>
      <c r="L131" s="39">
        <f>IF(ISBLANK(HLOOKUP(L$1, m_preprocess!$1:$1048576, $D131, FALSE)), "", HLOOKUP(L$1,m_preprocess!$1:$1048576, $D131, FALSE))</f>
        <v>70.400000000000006</v>
      </c>
      <c r="M131" s="39">
        <f>IF(ISBLANK(HLOOKUP(M$1, m_preprocess!$1:$1048576, $D131, FALSE)), "", HLOOKUP(M$1,m_preprocess!$1:$1048576, $D131, FALSE))</f>
        <v>94</v>
      </c>
      <c r="N131" s="39">
        <f>IF(ISBLANK(HLOOKUP(N$1, m_preprocess!$1:$1048576, $D131, FALSE)), "", HLOOKUP(N$1,m_preprocess!$1:$1048576, $D131, FALSE))</f>
        <v>89.5</v>
      </c>
      <c r="O131" s="39">
        <f>IF(ISBLANK(HLOOKUP(O$1, m_preprocess!$1:$1048576, $D131, FALSE)), "", HLOOKUP(O$1,m_preprocess!$1:$1048576, $D131, FALSE))</f>
        <v>104.72</v>
      </c>
      <c r="P131" s="39" t="str">
        <f>IF(ISBLANK(HLOOKUP(P$1, m_preprocess!$1:$1048576, $D131, FALSE)), "", HLOOKUP(P$1,m_preprocess!$1:$1048576, $D131, FALSE))</f>
        <v/>
      </c>
      <c r="Q131" s="39">
        <f>IF(ISBLANK(HLOOKUP(Q$1, m_preprocess!$1:$1048576, $D131, FALSE)), "", HLOOKUP(Q$1,m_preprocess!$1:$1048576, $D131, FALSE))</f>
        <v>95.76383373047392</v>
      </c>
      <c r="R131" s="39">
        <f>IF(ISBLANK(HLOOKUP(R$1, m_preprocess!$1:$1048576, $D131, FALSE)), "", HLOOKUP(R$1,m_preprocess!$1:$1048576, $D131, FALSE))</f>
        <v>10476483086.812275</v>
      </c>
      <c r="S131" s="39">
        <f>IF(ISBLANK(HLOOKUP(S$1, m_preprocess!$1:$1048576, $D131, FALSE)), "", HLOOKUP(S$1,m_preprocess!$1:$1048576, $D131, FALSE))</f>
        <v>3300929337.8490458</v>
      </c>
      <c r="T131" s="39">
        <f>IF(ISBLANK(HLOOKUP(T$1, m_preprocess!$1:$1048576, $D131, FALSE)), "", HLOOKUP(T$1,m_preprocess!$1:$1048576, $D131, FALSE))</f>
        <v>6662191571.3529253</v>
      </c>
      <c r="U131" s="39">
        <f>IF(ISBLANK(HLOOKUP(U$1, m_preprocess!$1:$1048576, $D131, FALSE)), "", HLOOKUP(U$1,m_preprocess!$1:$1048576, $D131, FALSE))</f>
        <v>594766215.2501986</v>
      </c>
      <c r="V131" s="39">
        <f>IF(ISBLANK(HLOOKUP(V$1, m_preprocess!$1:$1048576, $D131, FALSE)), "", HLOOKUP(V$1,m_preprocess!$1:$1048576, $D131, FALSE))</f>
        <v>4131168619.2745557</v>
      </c>
      <c r="W131" s="39">
        <f>IF(ISBLANK(HLOOKUP(W$1, m_preprocess!$1:$1048576, $D131, FALSE)), "", HLOOKUP(W$1,m_preprocess!$1:$1048576, $D131, FALSE))</f>
        <v>759494524.75509655</v>
      </c>
      <c r="X131" s="39">
        <f>IF(ISBLANK(HLOOKUP(X$1, m_preprocess!$1:$1048576, $D131, FALSE)), "", HLOOKUP(X$1,m_preprocess!$1:$1048576, $D131, FALSE))</f>
        <v>29327.22746440598</v>
      </c>
      <c r="Y131" s="39">
        <f>IF(ISBLANK(HLOOKUP(Y$1, m_preprocess!$1:$1048576, $D131, FALSE)), "", HLOOKUP(Y$1,m_preprocess!$1:$1048576, $D131, FALSE))</f>
        <v>4449.7024921579341</v>
      </c>
      <c r="Z131" s="39" t="str">
        <f>IF(ISBLANK(HLOOKUP(Z$1, m_preprocess!$1:$1048576, $D131, FALSE)), "", HLOOKUP(Z$1,m_preprocess!$1:$1048576, $D131, FALSE))</f>
        <v/>
      </c>
    </row>
    <row r="132" spans="1:26">
      <c r="A132" s="17">
        <v>37926</v>
      </c>
      <c r="B132">
        <v>2003</v>
      </c>
      <c r="C132">
        <v>11</v>
      </c>
      <c r="D132">
        <v>132</v>
      </c>
      <c r="E132" s="39">
        <f>IF(ISBLANK(HLOOKUP(E$1, m_preprocess!$1:$1048576, $D132, FALSE)), "", HLOOKUP(E$1,m_preprocess!$1:$1048576, $D132, FALSE))</f>
        <v>49</v>
      </c>
      <c r="F132" s="39">
        <f>IF(ISBLANK(HLOOKUP(F$1, m_preprocess!$1:$1048576, $D132, FALSE)), "", HLOOKUP(F$1,m_preprocess!$1:$1048576, $D132, FALSE))</f>
        <v>97.01</v>
      </c>
      <c r="G132" s="39">
        <f>IF(ISBLANK(HLOOKUP(G$1, m_preprocess!$1:$1048576, $D132, FALSE)), "", HLOOKUP(G$1,m_preprocess!$1:$1048576, $D132, FALSE))</f>
        <v>123.56294524755</v>
      </c>
      <c r="H132" s="39">
        <f>IF(ISBLANK(HLOOKUP(H$1, m_preprocess!$1:$1048576, $D132, FALSE)), "", HLOOKUP(H$1,m_preprocess!$1:$1048576, $D132, FALSE))</f>
        <v>101.95</v>
      </c>
      <c r="I132" s="39">
        <f>IF(ISBLANK(HLOOKUP(I$1, m_preprocess!$1:$1048576, $D132, FALSE)), "", HLOOKUP(I$1,m_preprocess!$1:$1048576, $D132, FALSE))</f>
        <v>84.6</v>
      </c>
      <c r="J132" s="39">
        <f>IF(ISBLANK(HLOOKUP(J$1, m_preprocess!$1:$1048576, $D132, FALSE)), "", HLOOKUP(J$1,m_preprocess!$1:$1048576, $D132, FALSE))</f>
        <v>69.7</v>
      </c>
      <c r="K132" s="39">
        <f>IF(ISBLANK(HLOOKUP(K$1, m_preprocess!$1:$1048576, $D132, FALSE)), "", HLOOKUP(K$1,m_preprocess!$1:$1048576, $D132, FALSE))</f>
        <v>85.5</v>
      </c>
      <c r="L132" s="39">
        <f>IF(ISBLANK(HLOOKUP(L$1, m_preprocess!$1:$1048576, $D132, FALSE)), "", HLOOKUP(L$1,m_preprocess!$1:$1048576, $D132, FALSE))</f>
        <v>70.8</v>
      </c>
      <c r="M132" s="39">
        <f>IF(ISBLANK(HLOOKUP(M$1, m_preprocess!$1:$1048576, $D132, FALSE)), "", HLOOKUP(M$1,m_preprocess!$1:$1048576, $D132, FALSE))</f>
        <v>86.8</v>
      </c>
      <c r="N132" s="39">
        <f>IF(ISBLANK(HLOOKUP(N$1, m_preprocess!$1:$1048576, $D132, FALSE)), "", HLOOKUP(N$1,m_preprocess!$1:$1048576, $D132, FALSE))</f>
        <v>85.2</v>
      </c>
      <c r="O132" s="39">
        <f>IF(ISBLANK(HLOOKUP(O$1, m_preprocess!$1:$1048576, $D132, FALSE)), "", HLOOKUP(O$1,m_preprocess!$1:$1048576, $D132, FALSE))</f>
        <v>108.68</v>
      </c>
      <c r="P132" s="39" t="str">
        <f>IF(ISBLANK(HLOOKUP(P$1, m_preprocess!$1:$1048576, $D132, FALSE)), "", HLOOKUP(P$1,m_preprocess!$1:$1048576, $D132, FALSE))</f>
        <v/>
      </c>
      <c r="Q132" s="39">
        <f>IF(ISBLANK(HLOOKUP(Q$1, m_preprocess!$1:$1048576, $D132, FALSE)), "", HLOOKUP(Q$1,m_preprocess!$1:$1048576, $D132, FALSE))</f>
        <v>93.904490746732236</v>
      </c>
      <c r="R132" s="39">
        <f>IF(ISBLANK(HLOOKUP(R$1, m_preprocess!$1:$1048576, $D132, FALSE)), "", HLOOKUP(R$1,m_preprocess!$1:$1048576, $D132, FALSE))</f>
        <v>8259549615.4906292</v>
      </c>
      <c r="S132" s="39">
        <f>IF(ISBLANK(HLOOKUP(S$1, m_preprocess!$1:$1048576, $D132, FALSE)), "", HLOOKUP(S$1,m_preprocess!$1:$1048576, $D132, FALSE))</f>
        <v>2228270055.1267915</v>
      </c>
      <c r="T132" s="39">
        <f>IF(ISBLANK(HLOOKUP(T$1, m_preprocess!$1:$1048576, $D132, FALSE)), "", HLOOKUP(T$1,m_preprocess!$1:$1048576, $D132, FALSE))</f>
        <v>5525117648.5052414</v>
      </c>
      <c r="U132" s="39">
        <f>IF(ISBLANK(HLOOKUP(U$1, m_preprocess!$1:$1048576, $D132, FALSE)), "", HLOOKUP(U$1,m_preprocess!$1:$1048576, $D132, FALSE))</f>
        <v>535030839.91199696</v>
      </c>
      <c r="V132" s="39">
        <f>IF(ISBLANK(HLOOKUP(V$1, m_preprocess!$1:$1048576, $D132, FALSE)), "", HLOOKUP(V$1,m_preprocess!$1:$1048576, $D132, FALSE))</f>
        <v>3724562577.9733405</v>
      </c>
      <c r="W132" s="39">
        <f>IF(ISBLANK(HLOOKUP(W$1, m_preprocess!$1:$1048576, $D132, FALSE)), "", HLOOKUP(W$1,m_preprocess!$1:$1048576, $D132, FALSE))</f>
        <v>564262906.69082439</v>
      </c>
      <c r="X132" s="39">
        <f>IF(ISBLANK(HLOOKUP(X$1, m_preprocess!$1:$1048576, $D132, FALSE)), "", HLOOKUP(X$1,m_preprocess!$1:$1048576, $D132, FALSE))</f>
        <v>27055.883105527904</v>
      </c>
      <c r="Y132" s="39">
        <f>IF(ISBLANK(HLOOKUP(Y$1, m_preprocess!$1:$1048576, $D132, FALSE)), "", HLOOKUP(Y$1,m_preprocess!$1:$1048576, $D132, FALSE))</f>
        <v>4552.5512890372584</v>
      </c>
      <c r="Z132" s="39" t="str">
        <f>IF(ISBLANK(HLOOKUP(Z$1, m_preprocess!$1:$1048576, $D132, FALSE)), "", HLOOKUP(Z$1,m_preprocess!$1:$1048576, $D132, FALSE))</f>
        <v/>
      </c>
    </row>
    <row r="133" spans="1:26">
      <c r="A133" s="17">
        <v>37956</v>
      </c>
      <c r="B133">
        <v>2003</v>
      </c>
      <c r="C133">
        <v>12</v>
      </c>
      <c r="D133">
        <v>133</v>
      </c>
      <c r="E133" s="39">
        <f>IF(ISBLANK(HLOOKUP(E$1, m_preprocess!$1:$1048576, $D133, FALSE)), "", HLOOKUP(E$1,m_preprocess!$1:$1048576, $D133, FALSE))</f>
        <v>66</v>
      </c>
      <c r="F133" s="39">
        <f>IF(ISBLANK(HLOOKUP(F$1, m_preprocess!$1:$1048576, $D133, FALSE)), "", HLOOKUP(F$1,m_preprocess!$1:$1048576, $D133, FALSE))</f>
        <v>103.39</v>
      </c>
      <c r="G133" s="39">
        <f>IF(ISBLANK(HLOOKUP(G$1, m_preprocess!$1:$1048576, $D133, FALSE)), "", HLOOKUP(G$1,m_preprocess!$1:$1048576, $D133, FALSE))</f>
        <v>125.59827798076422</v>
      </c>
      <c r="H133" s="39">
        <f>IF(ISBLANK(HLOOKUP(H$1, m_preprocess!$1:$1048576, $D133, FALSE)), "", HLOOKUP(H$1,m_preprocess!$1:$1048576, $D133, FALSE))</f>
        <v>99.74</v>
      </c>
      <c r="I133" s="39">
        <f>IF(ISBLANK(HLOOKUP(I$1, m_preprocess!$1:$1048576, $D133, FALSE)), "", HLOOKUP(I$1,m_preprocess!$1:$1048576, $D133, FALSE))</f>
        <v>77.900000000000006</v>
      </c>
      <c r="J133" s="39">
        <f>IF(ISBLANK(HLOOKUP(J$1, m_preprocess!$1:$1048576, $D133, FALSE)), "", HLOOKUP(J$1,m_preprocess!$1:$1048576, $D133, FALSE))</f>
        <v>70.5</v>
      </c>
      <c r="K133" s="39">
        <f>IF(ISBLANK(HLOOKUP(K$1, m_preprocess!$1:$1048576, $D133, FALSE)), "", HLOOKUP(K$1,m_preprocess!$1:$1048576, $D133, FALSE))</f>
        <v>78.3</v>
      </c>
      <c r="L133" s="39">
        <f>IF(ISBLANK(HLOOKUP(L$1, m_preprocess!$1:$1048576, $D133, FALSE)), "", HLOOKUP(L$1,m_preprocess!$1:$1048576, $D133, FALSE))</f>
        <v>59.6</v>
      </c>
      <c r="M133" s="39">
        <f>IF(ISBLANK(HLOOKUP(M$1, m_preprocess!$1:$1048576, $D133, FALSE)), "", HLOOKUP(M$1,m_preprocess!$1:$1048576, $D133, FALSE))</f>
        <v>81.5</v>
      </c>
      <c r="N133" s="39">
        <f>IF(ISBLANK(HLOOKUP(N$1, m_preprocess!$1:$1048576, $D133, FALSE)), "", HLOOKUP(N$1,m_preprocess!$1:$1048576, $D133, FALSE))</f>
        <v>77.400000000000006</v>
      </c>
      <c r="O133" s="39">
        <f>IF(ISBLANK(HLOOKUP(O$1, m_preprocess!$1:$1048576, $D133, FALSE)), "", HLOOKUP(O$1,m_preprocess!$1:$1048576, $D133, FALSE))</f>
        <v>115.33</v>
      </c>
      <c r="P133" s="39" t="str">
        <f>IF(ISBLANK(HLOOKUP(P$1, m_preprocess!$1:$1048576, $D133, FALSE)), "", HLOOKUP(P$1,m_preprocess!$1:$1048576, $D133, FALSE))</f>
        <v/>
      </c>
      <c r="Q133" s="39">
        <f>IF(ISBLANK(HLOOKUP(Q$1, m_preprocess!$1:$1048576, $D133, FALSE)), "", HLOOKUP(Q$1,m_preprocess!$1:$1048576, $D133, FALSE))</f>
        <v>94.631646380525311</v>
      </c>
      <c r="R133" s="39">
        <f>IF(ISBLANK(HLOOKUP(R$1, m_preprocess!$1:$1048576, $D133, FALSE)), "", HLOOKUP(R$1,m_preprocess!$1:$1048576, $D133, FALSE))</f>
        <v>9153851265.9084759</v>
      </c>
      <c r="S133" s="39">
        <f>IF(ISBLANK(HLOOKUP(S$1, m_preprocess!$1:$1048576, $D133, FALSE)), "", HLOOKUP(S$1,m_preprocess!$1:$1048576, $D133, FALSE))</f>
        <v>2237969383.9696722</v>
      </c>
      <c r="T133" s="39">
        <f>IF(ISBLANK(HLOOKUP(T$1, m_preprocess!$1:$1048576, $D133, FALSE)), "", HLOOKUP(T$1,m_preprocess!$1:$1048576, $D133, FALSE))</f>
        <v>5130526846.8930178</v>
      </c>
      <c r="U133" s="39">
        <f>IF(ISBLANK(HLOOKUP(U$1, m_preprocess!$1:$1048576, $D133, FALSE)), "", HLOOKUP(U$1,m_preprocess!$1:$1048576, $D133, FALSE))</f>
        <v>525892867.39269698</v>
      </c>
      <c r="V133" s="39">
        <f>IF(ISBLANK(HLOOKUP(V$1, m_preprocess!$1:$1048576, $D133, FALSE)), "", HLOOKUP(V$1,m_preprocess!$1:$1048576, $D133, FALSE))</f>
        <v>3452455533.6322875</v>
      </c>
      <c r="W133" s="39">
        <f>IF(ISBLANK(HLOOKUP(W$1, m_preprocess!$1:$1048576, $D133, FALSE)), "", HLOOKUP(W$1,m_preprocess!$1:$1048576, $D133, FALSE))</f>
        <v>674287361.94746959</v>
      </c>
      <c r="X133" s="39">
        <f>IF(ISBLANK(HLOOKUP(X$1, m_preprocess!$1:$1048576, $D133, FALSE)), "", HLOOKUP(X$1,m_preprocess!$1:$1048576, $D133, FALSE))</f>
        <v>29069.830793323432</v>
      </c>
      <c r="Y133" s="39">
        <f>IF(ISBLANK(HLOOKUP(Y$1, m_preprocess!$1:$1048576, $D133, FALSE)), "", HLOOKUP(Y$1,m_preprocess!$1:$1048576, $D133, FALSE))</f>
        <v>4586.0779768257389</v>
      </c>
      <c r="Z133" s="39" t="str">
        <f>IF(ISBLANK(HLOOKUP(Z$1, m_preprocess!$1:$1048576, $D133, FALSE)), "", HLOOKUP(Z$1,m_preprocess!$1:$1048576, $D133, FALSE))</f>
        <v/>
      </c>
    </row>
    <row r="134" spans="1:26">
      <c r="A134" s="17">
        <v>37987</v>
      </c>
      <c r="B134">
        <v>2004</v>
      </c>
      <c r="C134">
        <v>1</v>
      </c>
      <c r="D134">
        <v>134</v>
      </c>
      <c r="E134" s="39">
        <f>IF(ISBLANK(HLOOKUP(E$1, m_preprocess!$1:$1048576, $D134, FALSE)), "", HLOOKUP(E$1,m_preprocess!$1:$1048576, $D134, FALSE))</f>
        <v>47</v>
      </c>
      <c r="F134" s="39">
        <f>IF(ISBLANK(HLOOKUP(F$1, m_preprocess!$1:$1048576, $D134, FALSE)), "", HLOOKUP(F$1,m_preprocess!$1:$1048576, $D134, FALSE))</f>
        <v>90.79</v>
      </c>
      <c r="G134" s="39">
        <f>IF(ISBLANK(HLOOKUP(G$1, m_preprocess!$1:$1048576, $D134, FALSE)), "", HLOOKUP(G$1,m_preprocess!$1:$1048576, $D134, FALSE))</f>
        <v>123.18160828091966</v>
      </c>
      <c r="H134" s="39">
        <f>IF(ISBLANK(HLOOKUP(H$1, m_preprocess!$1:$1048576, $D134, FALSE)), "", HLOOKUP(H$1,m_preprocess!$1:$1048576, $D134, FALSE))</f>
        <v>98.59</v>
      </c>
      <c r="I134" s="39">
        <f>IF(ISBLANK(HLOOKUP(I$1, m_preprocess!$1:$1048576, $D134, FALSE)), "", HLOOKUP(I$1,m_preprocess!$1:$1048576, $D134, FALSE))</f>
        <v>76.8</v>
      </c>
      <c r="J134" s="39">
        <f>IF(ISBLANK(HLOOKUP(J$1, m_preprocess!$1:$1048576, $D134, FALSE)), "", HLOOKUP(J$1,m_preprocess!$1:$1048576, $D134, FALSE))</f>
        <v>68.5</v>
      </c>
      <c r="K134" s="39">
        <f>IF(ISBLANK(HLOOKUP(K$1, m_preprocess!$1:$1048576, $D134, FALSE)), "", HLOOKUP(K$1,m_preprocess!$1:$1048576, $D134, FALSE))</f>
        <v>77.3</v>
      </c>
      <c r="L134" s="39">
        <f>IF(ISBLANK(HLOOKUP(L$1, m_preprocess!$1:$1048576, $D134, FALSE)), "", HLOOKUP(L$1,m_preprocess!$1:$1048576, $D134, FALSE))</f>
        <v>58.3</v>
      </c>
      <c r="M134" s="39">
        <f>IF(ISBLANK(HLOOKUP(M$1, m_preprocess!$1:$1048576, $D134, FALSE)), "", HLOOKUP(M$1,m_preprocess!$1:$1048576, $D134, FALSE))</f>
        <v>82.9</v>
      </c>
      <c r="N134" s="39">
        <f>IF(ISBLANK(HLOOKUP(N$1, m_preprocess!$1:$1048576, $D134, FALSE)), "", HLOOKUP(N$1,m_preprocess!$1:$1048576, $D134, FALSE))</f>
        <v>72.599999999999994</v>
      </c>
      <c r="O134" s="39">
        <f>IF(ISBLANK(HLOOKUP(O$1, m_preprocess!$1:$1048576, $D134, FALSE)), "", HLOOKUP(O$1,m_preprocess!$1:$1048576, $D134, FALSE))</f>
        <v>124.16</v>
      </c>
      <c r="P134" s="39" t="str">
        <f>IF(ISBLANK(HLOOKUP(P$1, m_preprocess!$1:$1048576, $D134, FALSE)), "", HLOOKUP(P$1,m_preprocess!$1:$1048576, $D134, FALSE))</f>
        <v/>
      </c>
      <c r="Q134" s="39">
        <f>IF(ISBLANK(HLOOKUP(Q$1, m_preprocess!$1:$1048576, $D134, FALSE)), "", HLOOKUP(Q$1,m_preprocess!$1:$1048576, $D134, FALSE))</f>
        <v>95.418377823408605</v>
      </c>
      <c r="R134" s="39">
        <f>IF(ISBLANK(HLOOKUP(R$1, m_preprocess!$1:$1048576, $D134, FALSE)), "", HLOOKUP(R$1,m_preprocess!$1:$1048576, $D134, FALSE))</f>
        <v>7813654798.9240084</v>
      </c>
      <c r="S134" s="39">
        <f>IF(ISBLANK(HLOOKUP(S$1, m_preprocess!$1:$1048576, $D134, FALSE)), "", HLOOKUP(S$1,m_preprocess!$1:$1048576, $D134, FALSE))</f>
        <v>2341007570.9482183</v>
      </c>
      <c r="T134" s="39">
        <f>IF(ISBLANK(HLOOKUP(T$1, m_preprocess!$1:$1048576, $D134, FALSE)), "", HLOOKUP(T$1,m_preprocess!$1:$1048576, $D134, FALSE))</f>
        <v>5412031841.6324434</v>
      </c>
      <c r="U134" s="39">
        <f>IF(ISBLANK(HLOOKUP(U$1, m_preprocess!$1:$1048576, $D134, FALSE)), "", HLOOKUP(U$1,m_preprocess!$1:$1048576, $D134, FALSE))</f>
        <v>438667973.56262833</v>
      </c>
      <c r="V134" s="39">
        <f>IF(ISBLANK(HLOOKUP(V$1, m_preprocess!$1:$1048576, $D134, FALSE)), "", HLOOKUP(V$1,m_preprocess!$1:$1048576, $D134, FALSE))</f>
        <v>3563210696.8685827</v>
      </c>
      <c r="W134" s="39">
        <f>IF(ISBLANK(HLOOKUP(W$1, m_preprocess!$1:$1048576, $D134, FALSE)), "", HLOOKUP(W$1,m_preprocess!$1:$1048576, $D134, FALSE))</f>
        <v>555025612.1663245</v>
      </c>
      <c r="X134" s="39">
        <f>IF(ISBLANK(HLOOKUP(X$1, m_preprocess!$1:$1048576, $D134, FALSE)), "", HLOOKUP(X$1,m_preprocess!$1:$1048576, $D134, FALSE))</f>
        <v>31701.53788887223</v>
      </c>
      <c r="Y134" s="39">
        <f>IF(ISBLANK(HLOOKUP(Y$1, m_preprocess!$1:$1048576, $D134, FALSE)), "", HLOOKUP(Y$1,m_preprocess!$1:$1048576, $D134, FALSE))</f>
        <v>4540.0308745416269</v>
      </c>
      <c r="Z134" s="39" t="str">
        <f>IF(ISBLANK(HLOOKUP(Z$1, m_preprocess!$1:$1048576, $D134, FALSE)), "", HLOOKUP(Z$1,m_preprocess!$1:$1048576, $D134, FALSE))</f>
        <v/>
      </c>
    </row>
    <row r="135" spans="1:26">
      <c r="A135" s="17">
        <v>38018</v>
      </c>
      <c r="B135">
        <v>2004</v>
      </c>
      <c r="C135">
        <v>2</v>
      </c>
      <c r="D135">
        <v>135</v>
      </c>
      <c r="E135" s="39">
        <f>IF(ISBLANK(HLOOKUP(E$1, m_preprocess!$1:$1048576, $D135, FALSE)), "", HLOOKUP(E$1,m_preprocess!$1:$1048576, $D135, FALSE))</f>
        <v>45</v>
      </c>
      <c r="F135" s="39">
        <f>IF(ISBLANK(HLOOKUP(F$1, m_preprocess!$1:$1048576, $D135, FALSE)), "", HLOOKUP(F$1,m_preprocess!$1:$1048576, $D135, FALSE))</f>
        <v>89.85</v>
      </c>
      <c r="G135" s="39">
        <f>IF(ISBLANK(HLOOKUP(G$1, m_preprocess!$1:$1048576, $D135, FALSE)), "", HLOOKUP(G$1,m_preprocess!$1:$1048576, $D135, FALSE))</f>
        <v>126.3063040581339</v>
      </c>
      <c r="H135" s="39">
        <f>IF(ISBLANK(HLOOKUP(H$1, m_preprocess!$1:$1048576, $D135, FALSE)), "", HLOOKUP(H$1,m_preprocess!$1:$1048576, $D135, FALSE))</f>
        <v>99.45</v>
      </c>
      <c r="I135" s="39">
        <f>IF(ISBLANK(HLOOKUP(I$1, m_preprocess!$1:$1048576, $D135, FALSE)), "", HLOOKUP(I$1,m_preprocess!$1:$1048576, $D135, FALSE))</f>
        <v>74</v>
      </c>
      <c r="J135" s="39">
        <f>IF(ISBLANK(HLOOKUP(J$1, m_preprocess!$1:$1048576, $D135, FALSE)), "", HLOOKUP(J$1,m_preprocess!$1:$1048576, $D135, FALSE))</f>
        <v>66.3</v>
      </c>
      <c r="K135" s="39">
        <f>IF(ISBLANK(HLOOKUP(K$1, m_preprocess!$1:$1048576, $D135, FALSE)), "", HLOOKUP(K$1,m_preprocess!$1:$1048576, $D135, FALSE))</f>
        <v>74.5</v>
      </c>
      <c r="L135" s="39">
        <f>IF(ISBLANK(HLOOKUP(L$1, m_preprocess!$1:$1048576, $D135, FALSE)), "", HLOOKUP(L$1,m_preprocess!$1:$1048576, $D135, FALSE))</f>
        <v>58.4</v>
      </c>
      <c r="M135" s="39">
        <f>IF(ISBLANK(HLOOKUP(M$1, m_preprocess!$1:$1048576, $D135, FALSE)), "", HLOOKUP(M$1,m_preprocess!$1:$1048576, $D135, FALSE))</f>
        <v>81</v>
      </c>
      <c r="N135" s="39">
        <f>IF(ISBLANK(HLOOKUP(N$1, m_preprocess!$1:$1048576, $D135, FALSE)), "", HLOOKUP(N$1,m_preprocess!$1:$1048576, $D135, FALSE))</f>
        <v>67.599999999999994</v>
      </c>
      <c r="O135" s="39">
        <f>IF(ISBLANK(HLOOKUP(O$1, m_preprocess!$1:$1048576, $D135, FALSE)), "", HLOOKUP(O$1,m_preprocess!$1:$1048576, $D135, FALSE))</f>
        <v>123.4</v>
      </c>
      <c r="P135" s="39" t="str">
        <f>IF(ISBLANK(HLOOKUP(P$1, m_preprocess!$1:$1048576, $D135, FALSE)), "", HLOOKUP(P$1,m_preprocess!$1:$1048576, $D135, FALSE))</f>
        <v/>
      </c>
      <c r="Q135" s="39">
        <f>IF(ISBLANK(HLOOKUP(Q$1, m_preprocess!$1:$1048576, $D135, FALSE)), "", HLOOKUP(Q$1,m_preprocess!$1:$1048576, $D135, FALSE))</f>
        <v>92.853598014888348</v>
      </c>
      <c r="R135" s="39">
        <f>IF(ISBLANK(HLOOKUP(R$1, m_preprocess!$1:$1048576, $D135, FALSE)), "", HLOOKUP(R$1,m_preprocess!$1:$1048576, $D135, FALSE))</f>
        <v>7660660392.8380547</v>
      </c>
      <c r="S135" s="39">
        <f>IF(ISBLANK(HLOOKUP(S$1, m_preprocess!$1:$1048576, $D135, FALSE)), "", HLOOKUP(S$1,m_preprocess!$1:$1048576, $D135, FALSE))</f>
        <v>2162050154.9973273</v>
      </c>
      <c r="T135" s="39">
        <f>IF(ISBLANK(HLOOKUP(T$1, m_preprocess!$1:$1048576, $D135, FALSE)), "", HLOOKUP(T$1,m_preprocess!$1:$1048576, $D135, FALSE))</f>
        <v>4666749581.8858566</v>
      </c>
      <c r="U135" s="39">
        <f>IF(ISBLANK(HLOOKUP(U$1, m_preprocess!$1:$1048576, $D135, FALSE)), "", HLOOKUP(U$1,m_preprocess!$1:$1048576, $D135, FALSE))</f>
        <v>431467137.71712166</v>
      </c>
      <c r="V135" s="39">
        <f>IF(ISBLANK(HLOOKUP(V$1, m_preprocess!$1:$1048576, $D135, FALSE)), "", HLOOKUP(V$1,m_preprocess!$1:$1048576, $D135, FALSE))</f>
        <v>3086349946.6501245</v>
      </c>
      <c r="W135" s="39">
        <f>IF(ISBLANK(HLOOKUP(W$1, m_preprocess!$1:$1048576, $D135, FALSE)), "", HLOOKUP(W$1,m_preprocess!$1:$1048576, $D135, FALSE))</f>
        <v>578341415.63275433</v>
      </c>
      <c r="X135" s="39">
        <f>IF(ISBLANK(HLOOKUP(X$1, m_preprocess!$1:$1048576, $D135, FALSE)), "", HLOOKUP(X$1,m_preprocess!$1:$1048576, $D135, FALSE))</f>
        <v>25398.845147065029</v>
      </c>
      <c r="Y135" s="39">
        <f>IF(ISBLANK(HLOOKUP(Y$1, m_preprocess!$1:$1048576, $D135, FALSE)), "", HLOOKUP(Y$1,m_preprocess!$1:$1048576, $D135, FALSE))</f>
        <v>4544.8238725370093</v>
      </c>
      <c r="Z135" s="39" t="str">
        <f>IF(ISBLANK(HLOOKUP(Z$1, m_preprocess!$1:$1048576, $D135, FALSE)), "", HLOOKUP(Z$1,m_preprocess!$1:$1048576, $D135, FALSE))</f>
        <v/>
      </c>
    </row>
    <row r="136" spans="1:26">
      <c r="A136" s="17">
        <v>38047</v>
      </c>
      <c r="B136">
        <v>2004</v>
      </c>
      <c r="C136">
        <v>3</v>
      </c>
      <c r="D136">
        <v>136</v>
      </c>
      <c r="E136" s="39">
        <f>IF(ISBLANK(HLOOKUP(E$1, m_preprocess!$1:$1048576, $D136, FALSE)), "", HLOOKUP(E$1,m_preprocess!$1:$1048576, $D136, FALSE))</f>
        <v>49.1</v>
      </c>
      <c r="F136" s="39">
        <f>IF(ISBLANK(HLOOKUP(F$1, m_preprocess!$1:$1048576, $D136, FALSE)), "", HLOOKUP(F$1,m_preprocess!$1:$1048576, $D136, FALSE))</f>
        <v>120.72</v>
      </c>
      <c r="G136" s="39">
        <f>IF(ISBLANK(HLOOKUP(G$1, m_preprocess!$1:$1048576, $D136, FALSE)), "", HLOOKUP(G$1,m_preprocess!$1:$1048576, $D136, FALSE))</f>
        <v>123.97349962467139</v>
      </c>
      <c r="H136" s="39">
        <f>IF(ISBLANK(HLOOKUP(H$1, m_preprocess!$1:$1048576, $D136, FALSE)), "", HLOOKUP(H$1,m_preprocess!$1:$1048576, $D136, FALSE))</f>
        <v>111.98</v>
      </c>
      <c r="I136" s="39">
        <f>IF(ISBLANK(HLOOKUP(I$1, m_preprocess!$1:$1048576, $D136, FALSE)), "", HLOOKUP(I$1,m_preprocess!$1:$1048576, $D136, FALSE))</f>
        <v>86.9</v>
      </c>
      <c r="J136" s="39">
        <f>IF(ISBLANK(HLOOKUP(J$1, m_preprocess!$1:$1048576, $D136, FALSE)), "", HLOOKUP(J$1,m_preprocess!$1:$1048576, $D136, FALSE))</f>
        <v>71.5</v>
      </c>
      <c r="K136" s="39">
        <f>IF(ISBLANK(HLOOKUP(K$1, m_preprocess!$1:$1048576, $D136, FALSE)), "", HLOOKUP(K$1,m_preprocess!$1:$1048576, $D136, FALSE))</f>
        <v>87.9</v>
      </c>
      <c r="L136" s="39">
        <f>IF(ISBLANK(HLOOKUP(L$1, m_preprocess!$1:$1048576, $D136, FALSE)), "", HLOOKUP(L$1,m_preprocess!$1:$1048576, $D136, FALSE))</f>
        <v>73.7</v>
      </c>
      <c r="M136" s="39">
        <f>IF(ISBLANK(HLOOKUP(M$1, m_preprocess!$1:$1048576, $D136, FALSE)), "", HLOOKUP(M$1,m_preprocess!$1:$1048576, $D136, FALSE))</f>
        <v>93.3</v>
      </c>
      <c r="N136" s="39">
        <f>IF(ISBLANK(HLOOKUP(N$1, m_preprocess!$1:$1048576, $D136, FALSE)), "", HLOOKUP(N$1,m_preprocess!$1:$1048576, $D136, FALSE))</f>
        <v>80.8</v>
      </c>
      <c r="O136" s="39">
        <f>IF(ISBLANK(HLOOKUP(O$1, m_preprocess!$1:$1048576, $D136, FALSE)), "", HLOOKUP(O$1,m_preprocess!$1:$1048576, $D136, FALSE))</f>
        <v>113.29</v>
      </c>
      <c r="P136" s="39" t="str">
        <f>IF(ISBLANK(HLOOKUP(P$1, m_preprocess!$1:$1048576, $D136, FALSE)), "", HLOOKUP(P$1,m_preprocess!$1:$1048576, $D136, FALSE))</f>
        <v/>
      </c>
      <c r="Q136" s="39">
        <f>IF(ISBLANK(HLOOKUP(Q$1, m_preprocess!$1:$1048576, $D136, FALSE)), "", HLOOKUP(Q$1,m_preprocess!$1:$1048576, $D136, FALSE))</f>
        <v>94.15487714072971</v>
      </c>
      <c r="R136" s="39">
        <f>IF(ISBLANK(HLOOKUP(R$1, m_preprocess!$1:$1048576, $D136, FALSE)), "", HLOOKUP(R$1,m_preprocess!$1:$1048576, $D136, FALSE))</f>
        <v>10470721092.658495</v>
      </c>
      <c r="S136" s="39">
        <f>IF(ISBLANK(HLOOKUP(S$1, m_preprocess!$1:$1048576, $D136, FALSE)), "", HLOOKUP(S$1,m_preprocess!$1:$1048576, $D136, FALSE))</f>
        <v>3232875501.5157504</v>
      </c>
      <c r="T136" s="39">
        <f>IF(ISBLANK(HLOOKUP(T$1, m_preprocess!$1:$1048576, $D136, FALSE)), "", HLOOKUP(T$1,m_preprocess!$1:$1048576, $D136, FALSE))</f>
        <v>6633540143.9563169</v>
      </c>
      <c r="U136" s="39">
        <f>IF(ISBLANK(HLOOKUP(U$1, m_preprocess!$1:$1048576, $D136, FALSE)), "", HLOOKUP(U$1,m_preprocess!$1:$1048576, $D136, FALSE))</f>
        <v>592479616.53015637</v>
      </c>
      <c r="V136" s="39">
        <f>IF(ISBLANK(HLOOKUP(V$1, m_preprocess!$1:$1048576, $D136, FALSE)), "", HLOOKUP(V$1,m_preprocess!$1:$1048576, $D136, FALSE))</f>
        <v>4468942102.258625</v>
      </c>
      <c r="W136" s="39">
        <f>IF(ISBLANK(HLOOKUP(W$1, m_preprocess!$1:$1048576, $D136, FALSE)), "", HLOOKUP(W$1,m_preprocess!$1:$1048576, $D136, FALSE))</f>
        <v>715747659.46885085</v>
      </c>
      <c r="X136" s="39">
        <f>IF(ISBLANK(HLOOKUP(X$1, m_preprocess!$1:$1048576, $D136, FALSE)), "", HLOOKUP(X$1,m_preprocess!$1:$1048576, $D136, FALSE))</f>
        <v>26804.133052039062</v>
      </c>
      <c r="Y136" s="39">
        <f>IF(ISBLANK(HLOOKUP(Y$1, m_preprocess!$1:$1048576, $D136, FALSE)), "", HLOOKUP(Y$1,m_preprocess!$1:$1048576, $D136, FALSE))</f>
        <v>4548.1944336489178</v>
      </c>
      <c r="Z136" s="39" t="str">
        <f>IF(ISBLANK(HLOOKUP(Z$1, m_preprocess!$1:$1048576, $D136, FALSE)), "", HLOOKUP(Z$1,m_preprocess!$1:$1048576, $D136, FALSE))</f>
        <v/>
      </c>
    </row>
    <row r="137" spans="1:26">
      <c r="A137" s="17">
        <v>38078</v>
      </c>
      <c r="B137">
        <v>2004</v>
      </c>
      <c r="C137">
        <v>4</v>
      </c>
      <c r="D137">
        <v>137</v>
      </c>
      <c r="E137" s="39">
        <f>IF(ISBLANK(HLOOKUP(E$1, m_preprocess!$1:$1048576, $D137, FALSE)), "", HLOOKUP(E$1,m_preprocess!$1:$1048576, $D137, FALSE))</f>
        <v>49.5</v>
      </c>
      <c r="F137" s="39">
        <f>IF(ISBLANK(HLOOKUP(F$1, m_preprocess!$1:$1048576, $D137, FALSE)), "", HLOOKUP(F$1,m_preprocess!$1:$1048576, $D137, FALSE))</f>
        <v>100.61</v>
      </c>
      <c r="G137" s="39">
        <f>IF(ISBLANK(HLOOKUP(G$1, m_preprocess!$1:$1048576, $D137, FALSE)), "", HLOOKUP(G$1,m_preprocess!$1:$1048576, $D137, FALSE))</f>
        <v>123.52633410784846</v>
      </c>
      <c r="H137" s="39">
        <f>IF(ISBLANK(HLOOKUP(H$1, m_preprocess!$1:$1048576, $D137, FALSE)), "", HLOOKUP(H$1,m_preprocess!$1:$1048576, $D137, FALSE))</f>
        <v>107.36</v>
      </c>
      <c r="I137" s="39">
        <f>IF(ISBLANK(HLOOKUP(I$1, m_preprocess!$1:$1048576, $D137, FALSE)), "", HLOOKUP(I$1,m_preprocess!$1:$1048576, $D137, FALSE))</f>
        <v>82.2</v>
      </c>
      <c r="J137" s="39">
        <f>IF(ISBLANK(HLOOKUP(J$1, m_preprocess!$1:$1048576, $D137, FALSE)), "", HLOOKUP(J$1,m_preprocess!$1:$1048576, $D137, FALSE))</f>
        <v>69.7</v>
      </c>
      <c r="K137" s="39">
        <f>IF(ISBLANK(HLOOKUP(K$1, m_preprocess!$1:$1048576, $D137, FALSE)), "", HLOOKUP(K$1,m_preprocess!$1:$1048576, $D137, FALSE))</f>
        <v>83</v>
      </c>
      <c r="L137" s="39">
        <f>IF(ISBLANK(HLOOKUP(L$1, m_preprocess!$1:$1048576, $D137, FALSE)), "", HLOOKUP(L$1,m_preprocess!$1:$1048576, $D137, FALSE))</f>
        <v>67.7</v>
      </c>
      <c r="M137" s="39">
        <f>IF(ISBLANK(HLOOKUP(M$1, m_preprocess!$1:$1048576, $D137, FALSE)), "", HLOOKUP(M$1,m_preprocess!$1:$1048576, $D137, FALSE))</f>
        <v>89.1</v>
      </c>
      <c r="N137" s="39">
        <f>IF(ISBLANK(HLOOKUP(N$1, m_preprocess!$1:$1048576, $D137, FALSE)), "", HLOOKUP(N$1,m_preprocess!$1:$1048576, $D137, FALSE))</f>
        <v>75.599999999999994</v>
      </c>
      <c r="O137" s="39">
        <f>IF(ISBLANK(HLOOKUP(O$1, m_preprocess!$1:$1048576, $D137, FALSE)), "", HLOOKUP(O$1,m_preprocess!$1:$1048576, $D137, FALSE))</f>
        <v>108.01</v>
      </c>
      <c r="P137" s="39" t="str">
        <f>IF(ISBLANK(HLOOKUP(P$1, m_preprocess!$1:$1048576, $D137, FALSE)), "", HLOOKUP(P$1,m_preprocess!$1:$1048576, $D137, FALSE))</f>
        <v/>
      </c>
      <c r="Q137" s="39">
        <f>IF(ISBLANK(HLOOKUP(Q$1, m_preprocess!$1:$1048576, $D137, FALSE)), "", HLOOKUP(Q$1,m_preprocess!$1:$1048576, $D137, FALSE))</f>
        <v>95.359116022099442</v>
      </c>
      <c r="R137" s="39">
        <f>IF(ISBLANK(HLOOKUP(R$1, m_preprocess!$1:$1048576, $D137, FALSE)), "", HLOOKUP(R$1,m_preprocess!$1:$1048576, $D137, FALSE))</f>
        <v>8505590851.0364351</v>
      </c>
      <c r="S137" s="39">
        <f>IF(ISBLANK(HLOOKUP(S$1, m_preprocess!$1:$1048576, $D137, FALSE)), "", HLOOKUP(S$1,m_preprocess!$1:$1048576, $D137, FALSE))</f>
        <v>2444719016.3512292</v>
      </c>
      <c r="T137" s="39">
        <f>IF(ISBLANK(HLOOKUP(T$1, m_preprocess!$1:$1048576, $D137, FALSE)), "", HLOOKUP(T$1,m_preprocess!$1:$1048576, $D137, FALSE))</f>
        <v>5690155354.2050343</v>
      </c>
      <c r="U137" s="39">
        <f>IF(ISBLANK(HLOOKUP(U$1, m_preprocess!$1:$1048576, $D137, FALSE)), "", HLOOKUP(U$1,m_preprocess!$1:$1048576, $D137, FALSE))</f>
        <v>472530669.12216079</v>
      </c>
      <c r="V137" s="39">
        <f>IF(ISBLANK(HLOOKUP(V$1, m_preprocess!$1:$1048576, $D137, FALSE)), "", HLOOKUP(V$1,m_preprocess!$1:$1048576, $D137, FALSE))</f>
        <v>3606543111.1111112</v>
      </c>
      <c r="W137" s="39">
        <f>IF(ISBLANK(HLOOKUP(W$1, m_preprocess!$1:$1048576, $D137, FALSE)), "", HLOOKUP(W$1,m_preprocess!$1:$1048576, $D137, FALSE))</f>
        <v>677209993.86126459</v>
      </c>
      <c r="X137" s="39">
        <f>IF(ISBLANK(HLOOKUP(X$1, m_preprocess!$1:$1048576, $D137, FALSE)), "", HLOOKUP(X$1,m_preprocess!$1:$1048576, $D137, FALSE))</f>
        <v>29898.036761881634</v>
      </c>
      <c r="Y137" s="39">
        <f>IF(ISBLANK(HLOOKUP(Y$1, m_preprocess!$1:$1048576, $D137, FALSE)), "", HLOOKUP(Y$1,m_preprocess!$1:$1048576, $D137, FALSE))</f>
        <v>4649.603043275165</v>
      </c>
      <c r="Z137" s="39" t="str">
        <f>IF(ISBLANK(HLOOKUP(Z$1, m_preprocess!$1:$1048576, $D137, FALSE)), "", HLOOKUP(Z$1,m_preprocess!$1:$1048576, $D137, FALSE))</f>
        <v/>
      </c>
    </row>
    <row r="138" spans="1:26">
      <c r="A138" s="17">
        <v>38108</v>
      </c>
      <c r="B138">
        <v>2004</v>
      </c>
      <c r="C138">
        <v>5</v>
      </c>
      <c r="D138">
        <v>138</v>
      </c>
      <c r="E138" s="39">
        <f>IF(ISBLANK(HLOOKUP(E$1, m_preprocess!$1:$1048576, $D138, FALSE)), "", HLOOKUP(E$1,m_preprocess!$1:$1048576, $D138, FALSE))</f>
        <v>51.9</v>
      </c>
      <c r="F138" s="39">
        <f>IF(ISBLANK(HLOOKUP(F$1, m_preprocess!$1:$1048576, $D138, FALSE)), "", HLOOKUP(F$1,m_preprocess!$1:$1048576, $D138, FALSE))</f>
        <v>111.19</v>
      </c>
      <c r="G138" s="39">
        <f>IF(ISBLANK(HLOOKUP(G$1, m_preprocess!$1:$1048576, $D138, FALSE)), "", HLOOKUP(G$1,m_preprocess!$1:$1048576, $D138, FALSE))</f>
        <v>131.29683564006365</v>
      </c>
      <c r="H138" s="39">
        <f>IF(ISBLANK(HLOOKUP(H$1, m_preprocess!$1:$1048576, $D138, FALSE)), "", HLOOKUP(H$1,m_preprocess!$1:$1048576, $D138, FALSE))</f>
        <v>106.03</v>
      </c>
      <c r="I138" s="39">
        <f>IF(ISBLANK(HLOOKUP(I$1, m_preprocess!$1:$1048576, $D138, FALSE)), "", HLOOKUP(I$1,m_preprocess!$1:$1048576, $D138, FALSE))</f>
        <v>86.3</v>
      </c>
      <c r="J138" s="39">
        <f>IF(ISBLANK(HLOOKUP(J$1, m_preprocess!$1:$1048576, $D138, FALSE)), "", HLOOKUP(J$1,m_preprocess!$1:$1048576, $D138, FALSE))</f>
        <v>71.599999999999994</v>
      </c>
      <c r="K138" s="39">
        <f>IF(ISBLANK(HLOOKUP(K$1, m_preprocess!$1:$1048576, $D138, FALSE)), "", HLOOKUP(K$1,m_preprocess!$1:$1048576, $D138, FALSE))</f>
        <v>87.3</v>
      </c>
      <c r="L138" s="39">
        <f>IF(ISBLANK(HLOOKUP(L$1, m_preprocess!$1:$1048576, $D138, FALSE)), "", HLOOKUP(L$1,m_preprocess!$1:$1048576, $D138, FALSE))</f>
        <v>72.3</v>
      </c>
      <c r="M138" s="39">
        <f>IF(ISBLANK(HLOOKUP(M$1, m_preprocess!$1:$1048576, $D138, FALSE)), "", HLOOKUP(M$1,m_preprocess!$1:$1048576, $D138, FALSE))</f>
        <v>94</v>
      </c>
      <c r="N138" s="39">
        <f>IF(ISBLANK(HLOOKUP(N$1, m_preprocess!$1:$1048576, $D138, FALSE)), "", HLOOKUP(N$1,m_preprocess!$1:$1048576, $D138, FALSE))</f>
        <v>78.400000000000006</v>
      </c>
      <c r="O138" s="39">
        <f>IF(ISBLANK(HLOOKUP(O$1, m_preprocess!$1:$1048576, $D138, FALSE)), "", HLOOKUP(O$1,m_preprocess!$1:$1048576, $D138, FALSE))</f>
        <v>124.23</v>
      </c>
      <c r="P138" s="39" t="str">
        <f>IF(ISBLANK(HLOOKUP(P$1, m_preprocess!$1:$1048576, $D138, FALSE)), "", HLOOKUP(P$1,m_preprocess!$1:$1048576, $D138, FALSE))</f>
        <v/>
      </c>
      <c r="Q138" s="39">
        <f>IF(ISBLANK(HLOOKUP(Q$1, m_preprocess!$1:$1048576, $D138, FALSE)), "", HLOOKUP(Q$1,m_preprocess!$1:$1048576, $D138, FALSE))</f>
        <v>96.990740740740748</v>
      </c>
      <c r="R138" s="39">
        <f>IF(ISBLANK(HLOOKUP(R$1, m_preprocess!$1:$1048576, $D138, FALSE)), "", HLOOKUP(R$1,m_preprocess!$1:$1048576, $D138, FALSE))</f>
        <v>9998773211.9080505</v>
      </c>
      <c r="S138" s="39">
        <f>IF(ISBLANK(HLOOKUP(S$1, m_preprocess!$1:$1048576, $D138, FALSE)), "", HLOOKUP(S$1,m_preprocess!$1:$1048576, $D138, FALSE))</f>
        <v>3237310459.7412386</v>
      </c>
      <c r="T138" s="39">
        <f>IF(ISBLANK(HLOOKUP(T$1, m_preprocess!$1:$1048576, $D138, FALSE)), "", HLOOKUP(T$1,m_preprocess!$1:$1048576, $D138, FALSE))</f>
        <v>5891219851.364522</v>
      </c>
      <c r="U138" s="39">
        <f>IF(ISBLANK(HLOOKUP(U$1, m_preprocess!$1:$1048576, $D138, FALSE)), "", HLOOKUP(U$1,m_preprocess!$1:$1048576, $D138, FALSE))</f>
        <v>546798668.3723197</v>
      </c>
      <c r="V138" s="39">
        <f>IF(ISBLANK(HLOOKUP(V$1, m_preprocess!$1:$1048576, $D138, FALSE)), "", HLOOKUP(V$1,m_preprocess!$1:$1048576, $D138, FALSE))</f>
        <v>3607287877.6803122</v>
      </c>
      <c r="W138" s="39">
        <f>IF(ISBLANK(HLOOKUP(W$1, m_preprocess!$1:$1048576, $D138, FALSE)), "", HLOOKUP(W$1,m_preprocess!$1:$1048576, $D138, FALSE))</f>
        <v>670827408.62573099</v>
      </c>
      <c r="X138" s="39">
        <f>IF(ISBLANK(HLOOKUP(X$1, m_preprocess!$1:$1048576, $D138, FALSE)), "", HLOOKUP(X$1,m_preprocess!$1:$1048576, $D138, FALSE))</f>
        <v>26702.633169923887</v>
      </c>
      <c r="Y138" s="39">
        <f>IF(ISBLANK(HLOOKUP(Y$1, m_preprocess!$1:$1048576, $D138, FALSE)), "", HLOOKUP(Y$1,m_preprocess!$1:$1048576, $D138, FALSE))</f>
        <v>4736.9559241052038</v>
      </c>
      <c r="Z138" s="39" t="str">
        <f>IF(ISBLANK(HLOOKUP(Z$1, m_preprocess!$1:$1048576, $D138, FALSE)), "", HLOOKUP(Z$1,m_preprocess!$1:$1048576, $D138, FALSE))</f>
        <v/>
      </c>
    </row>
    <row r="139" spans="1:26">
      <c r="A139" s="17">
        <v>38139</v>
      </c>
      <c r="B139">
        <v>2004</v>
      </c>
      <c r="C139">
        <v>6</v>
      </c>
      <c r="D139">
        <v>139</v>
      </c>
      <c r="E139" s="39">
        <f>IF(ISBLANK(HLOOKUP(E$1, m_preprocess!$1:$1048576, $D139, FALSE)), "", HLOOKUP(E$1,m_preprocess!$1:$1048576, $D139, FALSE))</f>
        <v>49.7</v>
      </c>
      <c r="F139" s="39">
        <f>IF(ISBLANK(HLOOKUP(F$1, m_preprocess!$1:$1048576, $D139, FALSE)), "", HLOOKUP(F$1,m_preprocess!$1:$1048576, $D139, FALSE))</f>
        <v>119.98</v>
      </c>
      <c r="G139" s="39">
        <f>IF(ISBLANK(HLOOKUP(G$1, m_preprocess!$1:$1048576, $D139, FALSE)), "", HLOOKUP(G$1,m_preprocess!$1:$1048576, $D139, FALSE))</f>
        <v>132.21716058579767</v>
      </c>
      <c r="H139" s="39">
        <f>IF(ISBLANK(HLOOKUP(H$1, m_preprocess!$1:$1048576, $D139, FALSE)), "", HLOOKUP(H$1,m_preprocess!$1:$1048576, $D139, FALSE))</f>
        <v>107</v>
      </c>
      <c r="I139" s="39">
        <f>IF(ISBLANK(HLOOKUP(I$1, m_preprocess!$1:$1048576, $D139, FALSE)), "", HLOOKUP(I$1,m_preprocess!$1:$1048576, $D139, FALSE))</f>
        <v>86.1</v>
      </c>
      <c r="J139" s="39">
        <f>IF(ISBLANK(HLOOKUP(J$1, m_preprocess!$1:$1048576, $D139, FALSE)), "", HLOOKUP(J$1,m_preprocess!$1:$1048576, $D139, FALSE))</f>
        <v>72.5</v>
      </c>
      <c r="K139" s="39">
        <f>IF(ISBLANK(HLOOKUP(K$1, m_preprocess!$1:$1048576, $D139, FALSE)), "", HLOOKUP(K$1,m_preprocess!$1:$1048576, $D139, FALSE))</f>
        <v>87</v>
      </c>
      <c r="L139" s="39">
        <f>IF(ISBLANK(HLOOKUP(L$1, m_preprocess!$1:$1048576, $D139, FALSE)), "", HLOOKUP(L$1,m_preprocess!$1:$1048576, $D139, FALSE))</f>
        <v>71.900000000000006</v>
      </c>
      <c r="M139" s="39">
        <f>IF(ISBLANK(HLOOKUP(M$1, m_preprocess!$1:$1048576, $D139, FALSE)), "", HLOOKUP(M$1,m_preprocess!$1:$1048576, $D139, FALSE))</f>
        <v>93.3</v>
      </c>
      <c r="N139" s="39">
        <f>IF(ISBLANK(HLOOKUP(N$1, m_preprocess!$1:$1048576, $D139, FALSE)), "", HLOOKUP(N$1,m_preprocess!$1:$1048576, $D139, FALSE))</f>
        <v>79</v>
      </c>
      <c r="O139" s="39">
        <f>IF(ISBLANK(HLOOKUP(O$1, m_preprocess!$1:$1048576, $D139, FALSE)), "", HLOOKUP(O$1,m_preprocess!$1:$1048576, $D139, FALSE))</f>
        <v>117.07</v>
      </c>
      <c r="P139" s="39" t="str">
        <f>IF(ISBLANK(HLOOKUP(P$1, m_preprocess!$1:$1048576, $D139, FALSE)), "", HLOOKUP(P$1,m_preprocess!$1:$1048576, $D139, FALSE))</f>
        <v/>
      </c>
      <c r="Q139" s="39">
        <f>IF(ISBLANK(HLOOKUP(Q$1, m_preprocess!$1:$1048576, $D139, FALSE)), "", HLOOKUP(Q$1,m_preprocess!$1:$1048576, $D139, FALSE))</f>
        <v>93.23649041255085</v>
      </c>
      <c r="R139" s="39">
        <f>IF(ISBLANK(HLOOKUP(R$1, m_preprocess!$1:$1048576, $D139, FALSE)), "", HLOOKUP(R$1,m_preprocess!$1:$1048576, $D139, FALSE))</f>
        <v>11650795004.362457</v>
      </c>
      <c r="S139" s="39">
        <f>IF(ISBLANK(HLOOKUP(S$1, m_preprocess!$1:$1048576, $D139, FALSE)), "", HLOOKUP(S$1,m_preprocess!$1:$1048576, $D139, FALSE))</f>
        <v>4214515828.2437987</v>
      </c>
      <c r="T139" s="39">
        <f>IF(ISBLANK(HLOOKUP(T$1, m_preprocess!$1:$1048576, $D139, FALSE)), "", HLOOKUP(T$1,m_preprocess!$1:$1048576, $D139, FALSE))</f>
        <v>6426758495.0610113</v>
      </c>
      <c r="U139" s="39">
        <f>IF(ISBLANK(HLOOKUP(U$1, m_preprocess!$1:$1048576, $D139, FALSE)), "", HLOOKUP(U$1,m_preprocess!$1:$1048576, $D139, FALSE))</f>
        <v>542250063.91632771</v>
      </c>
      <c r="V139" s="39">
        <f>IF(ISBLANK(HLOOKUP(V$1, m_preprocess!$1:$1048576, $D139, FALSE)), "", HLOOKUP(V$1,m_preprocess!$1:$1048576, $D139, FALSE))</f>
        <v>4117647917.4898319</v>
      </c>
      <c r="W139" s="39">
        <f>IF(ISBLANK(HLOOKUP(W$1, m_preprocess!$1:$1048576, $D139, FALSE)), "", HLOOKUP(W$1,m_preprocess!$1:$1048576, $D139, FALSE))</f>
        <v>632497313.19000578</v>
      </c>
      <c r="X139" s="39">
        <f>IF(ISBLANK(HLOOKUP(X$1, m_preprocess!$1:$1048576, $D139, FALSE)), "", HLOOKUP(X$1,m_preprocess!$1:$1048576, $D139, FALSE))</f>
        <v>28221.122082064037</v>
      </c>
      <c r="Y139" s="39">
        <f>IF(ISBLANK(HLOOKUP(Y$1, m_preprocess!$1:$1048576, $D139, FALSE)), "", HLOOKUP(Y$1,m_preprocess!$1:$1048576, $D139, FALSE))</f>
        <v>4774.6217344596635</v>
      </c>
      <c r="Z139" s="39" t="str">
        <f>IF(ISBLANK(HLOOKUP(Z$1, m_preprocess!$1:$1048576, $D139, FALSE)), "", HLOOKUP(Z$1,m_preprocess!$1:$1048576, $D139, FALSE))</f>
        <v/>
      </c>
    </row>
    <row r="140" spans="1:26">
      <c r="A140" s="17">
        <v>38169</v>
      </c>
      <c r="B140">
        <v>2004</v>
      </c>
      <c r="C140">
        <v>7</v>
      </c>
      <c r="D140">
        <v>140</v>
      </c>
      <c r="E140" s="39">
        <f>IF(ISBLANK(HLOOKUP(E$1, m_preprocess!$1:$1048576, $D140, FALSE)), "", HLOOKUP(E$1,m_preprocess!$1:$1048576, $D140, FALSE))</f>
        <v>52.1</v>
      </c>
      <c r="F140" s="39">
        <f>IF(ISBLANK(HLOOKUP(F$1, m_preprocess!$1:$1048576, $D140, FALSE)), "", HLOOKUP(F$1,m_preprocess!$1:$1048576, $D140, FALSE))</f>
        <v>120.54</v>
      </c>
      <c r="G140" s="39">
        <f>IF(ISBLANK(HLOOKUP(G$1, m_preprocess!$1:$1048576, $D140, FALSE)), "", HLOOKUP(G$1,m_preprocess!$1:$1048576, $D140, FALSE))</f>
        <v>127.61487516666156</v>
      </c>
      <c r="H140" s="39">
        <f>IF(ISBLANK(HLOOKUP(H$1, m_preprocess!$1:$1048576, $D140, FALSE)), "", HLOOKUP(H$1,m_preprocess!$1:$1048576, $D140, FALSE))</f>
        <v>111.47</v>
      </c>
      <c r="I140" s="39">
        <f>IF(ISBLANK(HLOOKUP(I$1, m_preprocess!$1:$1048576, $D140, FALSE)), "", HLOOKUP(I$1,m_preprocess!$1:$1048576, $D140, FALSE))</f>
        <v>90.1</v>
      </c>
      <c r="J140" s="39">
        <f>IF(ISBLANK(HLOOKUP(J$1, m_preprocess!$1:$1048576, $D140, FALSE)), "", HLOOKUP(J$1,m_preprocess!$1:$1048576, $D140, FALSE))</f>
        <v>75.8</v>
      </c>
      <c r="K140" s="39">
        <f>IF(ISBLANK(HLOOKUP(K$1, m_preprocess!$1:$1048576, $D140, FALSE)), "", HLOOKUP(K$1,m_preprocess!$1:$1048576, $D140, FALSE))</f>
        <v>91</v>
      </c>
      <c r="L140" s="39">
        <f>IF(ISBLANK(HLOOKUP(L$1, m_preprocess!$1:$1048576, $D140, FALSE)), "", HLOOKUP(L$1,m_preprocess!$1:$1048576, $D140, FALSE))</f>
        <v>74</v>
      </c>
      <c r="M140" s="39">
        <f>IF(ISBLANK(HLOOKUP(M$1, m_preprocess!$1:$1048576, $D140, FALSE)), "", HLOOKUP(M$1,m_preprocess!$1:$1048576, $D140, FALSE))</f>
        <v>98</v>
      </c>
      <c r="N140" s="39">
        <f>IF(ISBLANK(HLOOKUP(N$1, m_preprocess!$1:$1048576, $D140, FALSE)), "", HLOOKUP(N$1,m_preprocess!$1:$1048576, $D140, FALSE))</f>
        <v>82.4</v>
      </c>
      <c r="O140" s="39">
        <f>IF(ISBLANK(HLOOKUP(O$1, m_preprocess!$1:$1048576, $D140, FALSE)), "", HLOOKUP(O$1,m_preprocess!$1:$1048576, $D140, FALSE))</f>
        <v>118.5</v>
      </c>
      <c r="P140" s="39" t="str">
        <f>IF(ISBLANK(HLOOKUP(P$1, m_preprocess!$1:$1048576, $D140, FALSE)), "", HLOOKUP(P$1,m_preprocess!$1:$1048576, $D140, FALSE))</f>
        <v/>
      </c>
      <c r="Q140" s="39">
        <f>IF(ISBLANK(HLOOKUP(Q$1, m_preprocess!$1:$1048576, $D140, FALSE)), "", HLOOKUP(Q$1,m_preprocess!$1:$1048576, $D140, FALSE))</f>
        <v>97.715165147389612</v>
      </c>
      <c r="R140" s="39">
        <f>IF(ISBLANK(HLOOKUP(R$1, m_preprocess!$1:$1048576, $D140, FALSE)), "", HLOOKUP(R$1,m_preprocess!$1:$1048576, $D140, FALSE))</f>
        <v>10917475579.113157</v>
      </c>
      <c r="S140" s="39">
        <f>IF(ISBLANK(HLOOKUP(S$1, m_preprocess!$1:$1048576, $D140, FALSE)), "", HLOOKUP(S$1,m_preprocess!$1:$1048576, $D140, FALSE))</f>
        <v>3365685564.5747514</v>
      </c>
      <c r="T140" s="39">
        <f>IF(ISBLANK(HLOOKUP(T$1, m_preprocess!$1:$1048576, $D140, FALSE)), "", HLOOKUP(T$1,m_preprocess!$1:$1048576, $D140, FALSE))</f>
        <v>6546946914.8810234</v>
      </c>
      <c r="U140" s="39">
        <f>IF(ISBLANK(HLOOKUP(U$1, m_preprocess!$1:$1048576, $D140, FALSE)), "", HLOOKUP(U$1,m_preprocess!$1:$1048576, $D140, FALSE))</f>
        <v>573082539.36308753</v>
      </c>
      <c r="V140" s="39">
        <f>IF(ISBLANK(HLOOKUP(V$1, m_preprocess!$1:$1048576, $D140, FALSE)), "", HLOOKUP(V$1,m_preprocess!$1:$1048576, $D140, FALSE))</f>
        <v>4171985398.3662834</v>
      </c>
      <c r="W140" s="39">
        <f>IF(ISBLANK(HLOOKUP(W$1, m_preprocess!$1:$1048576, $D140, FALSE)), "", HLOOKUP(W$1,m_preprocess!$1:$1048576, $D140, FALSE))</f>
        <v>660968343.79069483</v>
      </c>
      <c r="X140" s="39">
        <f>IF(ISBLANK(HLOOKUP(X$1, m_preprocess!$1:$1048576, $D140, FALSE)), "", HLOOKUP(X$1,m_preprocess!$1:$1048576, $D140, FALSE))</f>
        <v>30356.079308857989</v>
      </c>
      <c r="Y140" s="39">
        <f>IF(ISBLANK(HLOOKUP(Y$1, m_preprocess!$1:$1048576, $D140, FALSE)), "", HLOOKUP(Y$1,m_preprocess!$1:$1048576, $D140, FALSE))</f>
        <v>4777.1645061663503</v>
      </c>
      <c r="Z140" s="39" t="str">
        <f>IF(ISBLANK(HLOOKUP(Z$1, m_preprocess!$1:$1048576, $D140, FALSE)), "", HLOOKUP(Z$1,m_preprocess!$1:$1048576, $D140, FALSE))</f>
        <v/>
      </c>
    </row>
    <row r="141" spans="1:26">
      <c r="A141" s="17">
        <v>38200</v>
      </c>
      <c r="B141">
        <v>2004</v>
      </c>
      <c r="C141">
        <v>8</v>
      </c>
      <c r="D141">
        <v>141</v>
      </c>
      <c r="E141" s="39">
        <f>IF(ISBLANK(HLOOKUP(E$1, m_preprocess!$1:$1048576, $D141, FALSE)), "", HLOOKUP(E$1,m_preprocess!$1:$1048576, $D141, FALSE))</f>
        <v>50.5</v>
      </c>
      <c r="F141" s="39">
        <f>IF(ISBLANK(HLOOKUP(F$1, m_preprocess!$1:$1048576, $D141, FALSE)), "", HLOOKUP(F$1,m_preprocess!$1:$1048576, $D141, FALSE))</f>
        <v>114.34</v>
      </c>
      <c r="G141" s="39">
        <f>IF(ISBLANK(HLOOKUP(G$1, m_preprocess!$1:$1048576, $D141, FALSE)), "", HLOOKUP(G$1,m_preprocess!$1:$1048576, $D141, FALSE))</f>
        <v>125.08649951964017</v>
      </c>
      <c r="H141" s="39">
        <f>IF(ISBLANK(HLOOKUP(H$1, m_preprocess!$1:$1048576, $D141, FALSE)), "", HLOOKUP(H$1,m_preprocess!$1:$1048576, $D141, FALSE))</f>
        <v>110.65</v>
      </c>
      <c r="I141" s="39">
        <f>IF(ISBLANK(HLOOKUP(I$1, m_preprocess!$1:$1048576, $D141, FALSE)), "", HLOOKUP(I$1,m_preprocess!$1:$1048576, $D141, FALSE))</f>
        <v>92.1</v>
      </c>
      <c r="J141" s="39">
        <f>IF(ISBLANK(HLOOKUP(J$1, m_preprocess!$1:$1048576, $D141, FALSE)), "", HLOOKUP(J$1,m_preprocess!$1:$1048576, $D141, FALSE))</f>
        <v>78.8</v>
      </c>
      <c r="K141" s="39">
        <f>IF(ISBLANK(HLOOKUP(K$1, m_preprocess!$1:$1048576, $D141, FALSE)), "", HLOOKUP(K$1,m_preprocess!$1:$1048576, $D141, FALSE))</f>
        <v>93</v>
      </c>
      <c r="L141" s="39">
        <f>IF(ISBLANK(HLOOKUP(L$1, m_preprocess!$1:$1048576, $D141, FALSE)), "", HLOOKUP(L$1,m_preprocess!$1:$1048576, $D141, FALSE))</f>
        <v>76.2</v>
      </c>
      <c r="M141" s="39">
        <f>IF(ISBLANK(HLOOKUP(M$1, m_preprocess!$1:$1048576, $D141, FALSE)), "", HLOOKUP(M$1,m_preprocess!$1:$1048576, $D141, FALSE))</f>
        <v>98.4</v>
      </c>
      <c r="N141" s="39">
        <f>IF(ISBLANK(HLOOKUP(N$1, m_preprocess!$1:$1048576, $D141, FALSE)), "", HLOOKUP(N$1,m_preprocess!$1:$1048576, $D141, FALSE))</f>
        <v>87</v>
      </c>
      <c r="O141" s="39">
        <f>IF(ISBLANK(HLOOKUP(O$1, m_preprocess!$1:$1048576, $D141, FALSE)), "", HLOOKUP(O$1,m_preprocess!$1:$1048576, $D141, FALSE))</f>
        <v>120.72</v>
      </c>
      <c r="P141" s="39" t="str">
        <f>IF(ISBLANK(HLOOKUP(P$1, m_preprocess!$1:$1048576, $D141, FALSE)), "", HLOOKUP(P$1,m_preprocess!$1:$1048576, $D141, FALSE))</f>
        <v/>
      </c>
      <c r="Q141" s="39">
        <f>IF(ISBLANK(HLOOKUP(Q$1, m_preprocess!$1:$1048576, $D141, FALSE)), "", HLOOKUP(Q$1,m_preprocess!$1:$1048576, $D141, FALSE))</f>
        <v>94.051090633383879</v>
      </c>
      <c r="R141" s="39">
        <f>IF(ISBLANK(HLOOKUP(R$1, m_preprocess!$1:$1048576, $D141, FALSE)), "", HLOOKUP(R$1,m_preprocess!$1:$1048576, $D141, FALSE))</f>
        <v>11253573465.21146</v>
      </c>
      <c r="S141" s="39">
        <f>IF(ISBLANK(HLOOKUP(S$1, m_preprocess!$1:$1048576, $D141, FALSE)), "", HLOOKUP(S$1,m_preprocess!$1:$1048576, $D141, FALSE))</f>
        <v>3678988154.5330524</v>
      </c>
      <c r="T141" s="39">
        <f>IF(ISBLANK(HLOOKUP(T$1, m_preprocess!$1:$1048576, $D141, FALSE)), "", HLOOKUP(T$1,m_preprocess!$1:$1048576, $D141, FALSE))</f>
        <v>6559534985.4193401</v>
      </c>
      <c r="U141" s="39">
        <f>IF(ISBLANK(HLOOKUP(U$1, m_preprocess!$1:$1048576, $D141, FALSE)), "", HLOOKUP(U$1,m_preprocess!$1:$1048576, $D141, FALSE))</f>
        <v>521508618.91986465</v>
      </c>
      <c r="V141" s="39">
        <f>IF(ISBLANK(HLOOKUP(V$1, m_preprocess!$1:$1048576, $D141, FALSE)), "", HLOOKUP(V$1,m_preprocess!$1:$1048576, $D141, FALSE))</f>
        <v>4259051213.1109295</v>
      </c>
      <c r="W141" s="39">
        <f>IF(ISBLANK(HLOOKUP(W$1, m_preprocess!$1:$1048576, $D141, FALSE)), "", HLOOKUP(W$1,m_preprocess!$1:$1048576, $D141, FALSE))</f>
        <v>695028347.13635826</v>
      </c>
      <c r="X141" s="39">
        <f>IF(ISBLANK(HLOOKUP(X$1, m_preprocess!$1:$1048576, $D141, FALSE)), "", HLOOKUP(X$1,m_preprocess!$1:$1048576, $D141, FALSE))</f>
        <v>27627.877806595887</v>
      </c>
      <c r="Y141" s="39">
        <f>IF(ISBLANK(HLOOKUP(Y$1, m_preprocess!$1:$1048576, $D141, FALSE)), "", HLOOKUP(Y$1,m_preprocess!$1:$1048576, $D141, FALSE))</f>
        <v>4815.4472719583955</v>
      </c>
      <c r="Z141" s="39" t="str">
        <f>IF(ISBLANK(HLOOKUP(Z$1, m_preprocess!$1:$1048576, $D141, FALSE)), "", HLOOKUP(Z$1,m_preprocess!$1:$1048576, $D141, FALSE))</f>
        <v/>
      </c>
    </row>
    <row r="142" spans="1:26">
      <c r="A142" s="17">
        <v>38231</v>
      </c>
      <c r="B142">
        <v>2004</v>
      </c>
      <c r="C142">
        <v>9</v>
      </c>
      <c r="D142">
        <v>142</v>
      </c>
      <c r="E142" s="39">
        <f>IF(ISBLANK(HLOOKUP(E$1, m_preprocess!$1:$1048576, $D142, FALSE)), "", HLOOKUP(E$1,m_preprocess!$1:$1048576, $D142, FALSE))</f>
        <v>49.2</v>
      </c>
      <c r="F142" s="39">
        <f>IF(ISBLANK(HLOOKUP(F$1, m_preprocess!$1:$1048576, $D142, FALSE)), "", HLOOKUP(F$1,m_preprocess!$1:$1048576, $D142, FALSE))</f>
        <v>135.27000000000001</v>
      </c>
      <c r="G142" s="39">
        <f>IF(ISBLANK(HLOOKUP(G$1, m_preprocess!$1:$1048576, $D142, FALSE)), "", HLOOKUP(G$1,m_preprocess!$1:$1048576, $D142, FALSE))</f>
        <v>120.59013112878942</v>
      </c>
      <c r="H142" s="39">
        <f>IF(ISBLANK(HLOOKUP(H$1, m_preprocess!$1:$1048576, $D142, FALSE)), "", HLOOKUP(H$1,m_preprocess!$1:$1048576, $D142, FALSE))</f>
        <v>109.21</v>
      </c>
      <c r="I142" s="39">
        <f>IF(ISBLANK(HLOOKUP(I$1, m_preprocess!$1:$1048576, $D142, FALSE)), "", HLOOKUP(I$1,m_preprocess!$1:$1048576, $D142, FALSE))</f>
        <v>92.1</v>
      </c>
      <c r="J142" s="39">
        <f>IF(ISBLANK(HLOOKUP(J$1, m_preprocess!$1:$1048576, $D142, FALSE)), "", HLOOKUP(J$1,m_preprocess!$1:$1048576, $D142, FALSE))</f>
        <v>75.5</v>
      </c>
      <c r="K142" s="39">
        <f>IF(ISBLANK(HLOOKUP(K$1, m_preprocess!$1:$1048576, $D142, FALSE)), "", HLOOKUP(K$1,m_preprocess!$1:$1048576, $D142, FALSE))</f>
        <v>93.2</v>
      </c>
      <c r="L142" s="39">
        <f>IF(ISBLANK(HLOOKUP(L$1, m_preprocess!$1:$1048576, $D142, FALSE)), "", HLOOKUP(L$1,m_preprocess!$1:$1048576, $D142, FALSE))</f>
        <v>73.599999999999994</v>
      </c>
      <c r="M142" s="39">
        <f>IF(ISBLANK(HLOOKUP(M$1, m_preprocess!$1:$1048576, $D142, FALSE)), "", HLOOKUP(M$1,m_preprocess!$1:$1048576, $D142, FALSE))</f>
        <v>96.9</v>
      </c>
      <c r="N142" s="39">
        <f>IF(ISBLANK(HLOOKUP(N$1, m_preprocess!$1:$1048576, $D142, FALSE)), "", HLOOKUP(N$1,m_preprocess!$1:$1048576, $D142, FALSE))</f>
        <v>90.1</v>
      </c>
      <c r="O142" s="39">
        <f>IF(ISBLANK(HLOOKUP(O$1, m_preprocess!$1:$1048576, $D142, FALSE)), "", HLOOKUP(O$1,m_preprocess!$1:$1048576, $D142, FALSE))</f>
        <v>128.43</v>
      </c>
      <c r="P142" s="39" t="str">
        <f>IF(ISBLANK(HLOOKUP(P$1, m_preprocess!$1:$1048576, $D142, FALSE)), "", HLOOKUP(P$1,m_preprocess!$1:$1048576, $D142, FALSE))</f>
        <v/>
      </c>
      <c r="Q142" s="39">
        <f>IF(ISBLANK(HLOOKUP(Q$1, m_preprocess!$1:$1048576, $D142, FALSE)), "", HLOOKUP(Q$1,m_preprocess!$1:$1048576, $D142, FALSE))</f>
        <v>94.512694512694509</v>
      </c>
      <c r="R142" s="39">
        <f>IF(ISBLANK(HLOOKUP(R$1, m_preprocess!$1:$1048576, $D142, FALSE)), "", HLOOKUP(R$1,m_preprocess!$1:$1048576, $D142, FALSE))</f>
        <v>11066573565.23892</v>
      </c>
      <c r="S142" s="39">
        <f>IF(ISBLANK(HLOOKUP(S$1, m_preprocess!$1:$1048576, $D142, FALSE)), "", HLOOKUP(S$1,m_preprocess!$1:$1048576, $D142, FALSE))</f>
        <v>3285803128.2495666</v>
      </c>
      <c r="T142" s="39">
        <f>IF(ISBLANK(HLOOKUP(T$1, m_preprocess!$1:$1048576, $D142, FALSE)), "", HLOOKUP(T$1,m_preprocess!$1:$1048576, $D142, FALSE))</f>
        <v>6731278536.328536</v>
      </c>
      <c r="U142" s="39">
        <f>IF(ISBLANK(HLOOKUP(U$1, m_preprocess!$1:$1048576, $D142, FALSE)), "", HLOOKUP(U$1,m_preprocess!$1:$1048576, $D142, FALSE))</f>
        <v>588305205.33520532</v>
      </c>
      <c r="V142" s="39">
        <f>IF(ISBLANK(HLOOKUP(V$1, m_preprocess!$1:$1048576, $D142, FALSE)), "", HLOOKUP(V$1,m_preprocess!$1:$1048576, $D142, FALSE))</f>
        <v>4433753615.3036156</v>
      </c>
      <c r="W142" s="39">
        <f>IF(ISBLANK(HLOOKUP(W$1, m_preprocess!$1:$1048576, $D142, FALSE)), "", HLOOKUP(W$1,m_preprocess!$1:$1048576, $D142, FALSE))</f>
        <v>681967464.60746467</v>
      </c>
      <c r="X142" s="39">
        <f>IF(ISBLANK(HLOOKUP(X$1, m_preprocess!$1:$1048576, $D142, FALSE)), "", HLOOKUP(X$1,m_preprocess!$1:$1048576, $D142, FALSE))</f>
        <v>28739.047787106727</v>
      </c>
      <c r="Y142" s="39">
        <f>IF(ISBLANK(HLOOKUP(Y$1, m_preprocess!$1:$1048576, $D142, FALSE)), "", HLOOKUP(Y$1,m_preprocess!$1:$1048576, $D142, FALSE))</f>
        <v>4897.0440479430217</v>
      </c>
      <c r="Z142" s="39" t="str">
        <f>IF(ISBLANK(HLOOKUP(Z$1, m_preprocess!$1:$1048576, $D142, FALSE)), "", HLOOKUP(Z$1,m_preprocess!$1:$1048576, $D142, FALSE))</f>
        <v/>
      </c>
    </row>
    <row r="143" spans="1:26">
      <c r="A143" s="17">
        <v>38261</v>
      </c>
      <c r="B143">
        <v>2004</v>
      </c>
      <c r="C143">
        <v>10</v>
      </c>
      <c r="D143">
        <v>143</v>
      </c>
      <c r="E143" s="39">
        <f>IF(ISBLANK(HLOOKUP(E$1, m_preprocess!$1:$1048576, $D143, FALSE)), "", HLOOKUP(E$1,m_preprocess!$1:$1048576, $D143, FALSE))</f>
        <v>52.9</v>
      </c>
      <c r="F143" s="39">
        <f>IF(ISBLANK(HLOOKUP(F$1, m_preprocess!$1:$1048576, $D143, FALSE)), "", HLOOKUP(F$1,m_preprocess!$1:$1048576, $D143, FALSE))</f>
        <v>122.9</v>
      </c>
      <c r="G143" s="39">
        <f>IF(ISBLANK(HLOOKUP(G$1, m_preprocess!$1:$1048576, $D143, FALSE)), "", HLOOKUP(G$1,m_preprocess!$1:$1048576, $D143, FALSE))</f>
        <v>119.97137750751865</v>
      </c>
      <c r="H143" s="39">
        <f>IF(ISBLANK(HLOOKUP(H$1, m_preprocess!$1:$1048576, $D143, FALSE)), "", HLOOKUP(H$1,m_preprocess!$1:$1048576, $D143, FALSE))</f>
        <v>108.89</v>
      </c>
      <c r="I143" s="39">
        <f>IF(ISBLANK(HLOOKUP(I$1, m_preprocess!$1:$1048576, $D143, FALSE)), "", HLOOKUP(I$1,m_preprocess!$1:$1048576, $D143, FALSE))</f>
        <v>93.5</v>
      </c>
      <c r="J143" s="39">
        <f>IF(ISBLANK(HLOOKUP(J$1, m_preprocess!$1:$1048576, $D143, FALSE)), "", HLOOKUP(J$1,m_preprocess!$1:$1048576, $D143, FALSE))</f>
        <v>77.599999999999994</v>
      </c>
      <c r="K143" s="39">
        <f>IF(ISBLANK(HLOOKUP(K$1, m_preprocess!$1:$1048576, $D143, FALSE)), "", HLOOKUP(K$1,m_preprocess!$1:$1048576, $D143, FALSE))</f>
        <v>94.5</v>
      </c>
      <c r="L143" s="39">
        <f>IF(ISBLANK(HLOOKUP(L$1, m_preprocess!$1:$1048576, $D143, FALSE)), "", HLOOKUP(L$1,m_preprocess!$1:$1048576, $D143, FALSE))</f>
        <v>74.8</v>
      </c>
      <c r="M143" s="39">
        <f>IF(ISBLANK(HLOOKUP(M$1, m_preprocess!$1:$1048576, $D143, FALSE)), "", HLOOKUP(M$1,m_preprocess!$1:$1048576, $D143, FALSE))</f>
        <v>98.3</v>
      </c>
      <c r="N143" s="39">
        <f>IF(ISBLANK(HLOOKUP(N$1, m_preprocess!$1:$1048576, $D143, FALSE)), "", HLOOKUP(N$1,m_preprocess!$1:$1048576, $D143, FALSE))</f>
        <v>91.4</v>
      </c>
      <c r="O143" s="39">
        <f>IF(ISBLANK(HLOOKUP(O$1, m_preprocess!$1:$1048576, $D143, FALSE)), "", HLOOKUP(O$1,m_preprocess!$1:$1048576, $D143, FALSE))</f>
        <v>141.91999999999999</v>
      </c>
      <c r="P143" s="39" t="str">
        <f>IF(ISBLANK(HLOOKUP(P$1, m_preprocess!$1:$1048576, $D143, FALSE)), "", HLOOKUP(P$1,m_preprocess!$1:$1048576, $D143, FALSE))</f>
        <v/>
      </c>
      <c r="Q143" s="39">
        <f>IF(ISBLANK(HLOOKUP(Q$1, m_preprocess!$1:$1048576, $D143, FALSE)), "", HLOOKUP(Q$1,m_preprocess!$1:$1048576, $D143, FALSE))</f>
        <v>90.494211932324134</v>
      </c>
      <c r="R143" s="39">
        <f>IF(ISBLANK(HLOOKUP(R$1, m_preprocess!$1:$1048576, $D143, FALSE)), "", HLOOKUP(R$1,m_preprocess!$1:$1048576, $D143, FALSE))</f>
        <v>10899938196.801968</v>
      </c>
      <c r="S143" s="39">
        <f>IF(ISBLANK(HLOOKUP(S$1, m_preprocess!$1:$1048576, $D143, FALSE)), "", HLOOKUP(S$1,m_preprocess!$1:$1048576, $D143, FALSE))</f>
        <v>2833497826.5682654</v>
      </c>
      <c r="T143" s="39">
        <f>IF(ISBLANK(HLOOKUP(T$1, m_preprocess!$1:$1048576, $D143, FALSE)), "", HLOOKUP(T$1,m_preprocess!$1:$1048576, $D143, FALSE))</f>
        <v>6500987255.1202135</v>
      </c>
      <c r="U143" s="39">
        <f>IF(ISBLANK(HLOOKUP(U$1, m_preprocess!$1:$1048576, $D143, FALSE)), "", HLOOKUP(U$1,m_preprocess!$1:$1048576, $D143, FALSE))</f>
        <v>520711345.72573465</v>
      </c>
      <c r="V143" s="39">
        <f>IF(ISBLANK(HLOOKUP(V$1, m_preprocess!$1:$1048576, $D143, FALSE)), "", HLOOKUP(V$1,m_preprocess!$1:$1048576, $D143, FALSE))</f>
        <v>4018111194.3455033</v>
      </c>
      <c r="W143" s="39">
        <f>IF(ISBLANK(HLOOKUP(W$1, m_preprocess!$1:$1048576, $D143, FALSE)), "", HLOOKUP(W$1,m_preprocess!$1:$1048576, $D143, FALSE))</f>
        <v>632480047.86286724</v>
      </c>
      <c r="X143" s="39">
        <f>IF(ISBLANK(HLOOKUP(X$1, m_preprocess!$1:$1048576, $D143, FALSE)), "", HLOOKUP(X$1,m_preprocess!$1:$1048576, $D143, FALSE))</f>
        <v>31169.85047237049</v>
      </c>
      <c r="Y143" s="39">
        <f>IF(ISBLANK(HLOOKUP(Y$1, m_preprocess!$1:$1048576, $D143, FALSE)), "", HLOOKUP(Y$1,m_preprocess!$1:$1048576, $D143, FALSE))</f>
        <v>5019.3334006533905</v>
      </c>
      <c r="Z143" s="39" t="str">
        <f>IF(ISBLANK(HLOOKUP(Z$1, m_preprocess!$1:$1048576, $D143, FALSE)), "", HLOOKUP(Z$1,m_preprocess!$1:$1048576, $D143, FALSE))</f>
        <v/>
      </c>
    </row>
    <row r="144" spans="1:26">
      <c r="A144" s="17">
        <v>38292</v>
      </c>
      <c r="B144">
        <v>2004</v>
      </c>
      <c r="C144">
        <v>11</v>
      </c>
      <c r="D144">
        <v>144</v>
      </c>
      <c r="E144" s="39">
        <f>IF(ISBLANK(HLOOKUP(E$1, m_preprocess!$1:$1048576, $D144, FALSE)), "", HLOOKUP(E$1,m_preprocess!$1:$1048576, $D144, FALSE))</f>
        <v>52</v>
      </c>
      <c r="F144" s="39">
        <f>IF(ISBLANK(HLOOKUP(F$1, m_preprocess!$1:$1048576, $D144, FALSE)), "", HLOOKUP(F$1,m_preprocess!$1:$1048576, $D144, FALSE))</f>
        <v>117.48</v>
      </c>
      <c r="G144" s="39">
        <f>IF(ISBLANK(HLOOKUP(G$1, m_preprocess!$1:$1048576, $D144, FALSE)), "", HLOOKUP(G$1,m_preprocess!$1:$1048576, $D144, FALSE))</f>
        <v>118.6788763438396</v>
      </c>
      <c r="H144" s="39">
        <f>IF(ISBLANK(HLOOKUP(H$1, m_preprocess!$1:$1048576, $D144, FALSE)), "", HLOOKUP(H$1,m_preprocess!$1:$1048576, $D144, FALSE))</f>
        <v>109.59</v>
      </c>
      <c r="I144" s="39">
        <f>IF(ISBLANK(HLOOKUP(I$1, m_preprocess!$1:$1048576, $D144, FALSE)), "", HLOOKUP(I$1,m_preprocess!$1:$1048576, $D144, FALSE))</f>
        <v>91.8</v>
      </c>
      <c r="J144" s="39">
        <f>IF(ISBLANK(HLOOKUP(J$1, m_preprocess!$1:$1048576, $D144, FALSE)), "", HLOOKUP(J$1,m_preprocess!$1:$1048576, $D144, FALSE))</f>
        <v>73.900000000000006</v>
      </c>
      <c r="K144" s="39">
        <f>IF(ISBLANK(HLOOKUP(K$1, m_preprocess!$1:$1048576, $D144, FALSE)), "", HLOOKUP(K$1,m_preprocess!$1:$1048576, $D144, FALSE))</f>
        <v>92.9</v>
      </c>
      <c r="L144" s="39">
        <f>IF(ISBLANK(HLOOKUP(L$1, m_preprocess!$1:$1048576, $D144, FALSE)), "", HLOOKUP(L$1,m_preprocess!$1:$1048576, $D144, FALSE))</f>
        <v>75.5</v>
      </c>
      <c r="M144" s="39">
        <f>IF(ISBLANK(HLOOKUP(M$1, m_preprocess!$1:$1048576, $D144, FALSE)), "", HLOOKUP(M$1,m_preprocess!$1:$1048576, $D144, FALSE))</f>
        <v>93.6</v>
      </c>
      <c r="N144" s="39">
        <f>IF(ISBLANK(HLOOKUP(N$1, m_preprocess!$1:$1048576, $D144, FALSE)), "", HLOOKUP(N$1,m_preprocess!$1:$1048576, $D144, FALSE))</f>
        <v>93.7</v>
      </c>
      <c r="O144" s="39">
        <f>IF(ISBLANK(HLOOKUP(O$1, m_preprocess!$1:$1048576, $D144, FALSE)), "", HLOOKUP(O$1,m_preprocess!$1:$1048576, $D144, FALSE))</f>
        <v>144.96</v>
      </c>
      <c r="P144" s="39" t="str">
        <f>IF(ISBLANK(HLOOKUP(P$1, m_preprocess!$1:$1048576, $D144, FALSE)), "", HLOOKUP(P$1,m_preprocess!$1:$1048576, $D144, FALSE))</f>
        <v/>
      </c>
      <c r="Q144" s="39">
        <f>IF(ISBLANK(HLOOKUP(Q$1, m_preprocess!$1:$1048576, $D144, FALSE)), "", HLOOKUP(Q$1,m_preprocess!$1:$1048576, $D144, FALSE))</f>
        <v>93.471843778383288</v>
      </c>
      <c r="R144" s="39">
        <f>IF(ISBLANK(HLOOKUP(R$1, m_preprocess!$1:$1048576, $D144, FALSE)), "", HLOOKUP(R$1,m_preprocess!$1:$1048576, $D144, FALSE))</f>
        <v>9932356780.03158</v>
      </c>
      <c r="S144" s="39">
        <f>IF(ISBLANK(HLOOKUP(S$1, m_preprocess!$1:$1048576, $D144, FALSE)), "", HLOOKUP(S$1,m_preprocess!$1:$1048576, $D144, FALSE))</f>
        <v>2553479262.7231874</v>
      </c>
      <c r="T144" s="39">
        <f>IF(ISBLANK(HLOOKUP(T$1, m_preprocess!$1:$1048576, $D144, FALSE)), "", HLOOKUP(T$1,m_preprocess!$1:$1048576, $D144, FALSE))</f>
        <v>6900666150.090827</v>
      </c>
      <c r="U144" s="39">
        <f>IF(ISBLANK(HLOOKUP(U$1, m_preprocess!$1:$1048576, $D144, FALSE)), "", HLOOKUP(U$1,m_preprocess!$1:$1048576, $D144, FALSE))</f>
        <v>650811829.01907361</v>
      </c>
      <c r="V144" s="39">
        <f>IF(ISBLANK(HLOOKUP(V$1, m_preprocess!$1:$1048576, $D144, FALSE)), "", HLOOKUP(V$1,m_preprocess!$1:$1048576, $D144, FALSE))</f>
        <v>4393991345.3678474</v>
      </c>
      <c r="W144" s="39">
        <f>IF(ISBLANK(HLOOKUP(W$1, m_preprocess!$1:$1048576, $D144, FALSE)), "", HLOOKUP(W$1,m_preprocess!$1:$1048576, $D144, FALSE))</f>
        <v>742628276.56675756</v>
      </c>
      <c r="X144" s="39">
        <f>IF(ISBLANK(HLOOKUP(X$1, m_preprocess!$1:$1048576, $D144, FALSE)), "", HLOOKUP(X$1,m_preprocess!$1:$1048576, $D144, FALSE))</f>
        <v>27137.888149099315</v>
      </c>
      <c r="Y144" s="39">
        <f>IF(ISBLANK(HLOOKUP(Y$1, m_preprocess!$1:$1048576, $D144, FALSE)), "", HLOOKUP(Y$1,m_preprocess!$1:$1048576, $D144, FALSE))</f>
        <v>5051.1351040529944</v>
      </c>
      <c r="Z144" s="39" t="str">
        <f>IF(ISBLANK(HLOOKUP(Z$1, m_preprocess!$1:$1048576, $D144, FALSE)), "", HLOOKUP(Z$1,m_preprocess!$1:$1048576, $D144, FALSE))</f>
        <v/>
      </c>
    </row>
    <row r="145" spans="1:26">
      <c r="A145" s="17">
        <v>38322</v>
      </c>
      <c r="B145">
        <v>2004</v>
      </c>
      <c r="C145">
        <v>12</v>
      </c>
      <c r="D145">
        <v>145</v>
      </c>
      <c r="E145" s="39">
        <f>IF(ISBLANK(HLOOKUP(E$1, m_preprocess!$1:$1048576, $D145, FALSE)), "", HLOOKUP(E$1,m_preprocess!$1:$1048576, $D145, FALSE))</f>
        <v>73.5</v>
      </c>
      <c r="F145" s="39">
        <f>IF(ISBLANK(HLOOKUP(F$1, m_preprocess!$1:$1048576, $D145, FALSE)), "", HLOOKUP(F$1,m_preprocess!$1:$1048576, $D145, FALSE))</f>
        <v>138.04</v>
      </c>
      <c r="G145" s="39">
        <f>IF(ISBLANK(HLOOKUP(G$1, m_preprocess!$1:$1048576, $D145, FALSE)), "", HLOOKUP(G$1,m_preprocess!$1:$1048576, $D145, FALSE))</f>
        <v>115.73259511664331</v>
      </c>
      <c r="H145" s="39">
        <f>IF(ISBLANK(HLOOKUP(H$1, m_preprocess!$1:$1048576, $D145, FALSE)), "", HLOOKUP(H$1,m_preprocess!$1:$1048576, $D145, FALSE))</f>
        <v>107.56</v>
      </c>
      <c r="I145" s="39">
        <f>IF(ISBLANK(HLOOKUP(I$1, m_preprocess!$1:$1048576, $D145, FALSE)), "", HLOOKUP(I$1,m_preprocess!$1:$1048576, $D145, FALSE))</f>
        <v>84.7</v>
      </c>
      <c r="J145" s="39">
        <f>IF(ISBLANK(HLOOKUP(J$1, m_preprocess!$1:$1048576, $D145, FALSE)), "", HLOOKUP(J$1,m_preprocess!$1:$1048576, $D145, FALSE))</f>
        <v>75.2</v>
      </c>
      <c r="K145" s="39">
        <f>IF(ISBLANK(HLOOKUP(K$1, m_preprocess!$1:$1048576, $D145, FALSE)), "", HLOOKUP(K$1,m_preprocess!$1:$1048576, $D145, FALSE))</f>
        <v>85.3</v>
      </c>
      <c r="L145" s="39">
        <f>IF(ISBLANK(HLOOKUP(L$1, m_preprocess!$1:$1048576, $D145, FALSE)), "", HLOOKUP(L$1,m_preprocess!$1:$1048576, $D145, FALSE))</f>
        <v>68.5</v>
      </c>
      <c r="M145" s="39">
        <f>IF(ISBLANK(HLOOKUP(M$1, m_preprocess!$1:$1048576, $D145, FALSE)), "", HLOOKUP(M$1,m_preprocess!$1:$1048576, $D145, FALSE))</f>
        <v>87</v>
      </c>
      <c r="N145" s="39">
        <f>IF(ISBLANK(HLOOKUP(N$1, m_preprocess!$1:$1048576, $D145, FALSE)), "", HLOOKUP(N$1,m_preprocess!$1:$1048576, $D145, FALSE))</f>
        <v>85.8</v>
      </c>
      <c r="O145" s="39">
        <f>IF(ISBLANK(HLOOKUP(O$1, m_preprocess!$1:$1048576, $D145, FALSE)), "", HLOOKUP(O$1,m_preprocess!$1:$1048576, $D145, FALSE))</f>
        <v>140.41</v>
      </c>
      <c r="P145" s="39" t="str">
        <f>IF(ISBLANK(HLOOKUP(P$1, m_preprocess!$1:$1048576, $D145, FALSE)), "", HLOOKUP(P$1,m_preprocess!$1:$1048576, $D145, FALSE))</f>
        <v/>
      </c>
      <c r="Q145" s="39">
        <f>IF(ISBLANK(HLOOKUP(Q$1, m_preprocess!$1:$1048576, $D145, FALSE)), "", HLOOKUP(Q$1,m_preprocess!$1:$1048576, $D145, FALSE))</f>
        <v>92.713797035347767</v>
      </c>
      <c r="R145" s="39">
        <f>IF(ISBLANK(HLOOKUP(R$1, m_preprocess!$1:$1048576, $D145, FALSE)), "", HLOOKUP(R$1,m_preprocess!$1:$1048576, $D145, FALSE))</f>
        <v>11331134727.585783</v>
      </c>
      <c r="S145" s="39">
        <f>IF(ISBLANK(HLOOKUP(S$1, m_preprocess!$1:$1048576, $D145, FALSE)), "", HLOOKUP(S$1,m_preprocess!$1:$1048576, $D145, FALSE))</f>
        <v>2527657626.3682203</v>
      </c>
      <c r="T145" s="39">
        <f>IF(ISBLANK(HLOOKUP(T$1, m_preprocess!$1:$1048576, $D145, FALSE)), "", HLOOKUP(T$1,m_preprocess!$1:$1048576, $D145, FALSE))</f>
        <v>6483432462.9418468</v>
      </c>
      <c r="U145" s="39">
        <f>IF(ISBLANK(HLOOKUP(U$1, m_preprocess!$1:$1048576, $D145, FALSE)), "", HLOOKUP(U$1,m_preprocess!$1:$1048576, $D145, FALSE))</f>
        <v>610388922.46294177</v>
      </c>
      <c r="V145" s="39">
        <f>IF(ISBLANK(HLOOKUP(V$1, m_preprocess!$1:$1048576, $D145, FALSE)), "", HLOOKUP(V$1,m_preprocess!$1:$1048576, $D145, FALSE))</f>
        <v>4078511174.4583807</v>
      </c>
      <c r="W145" s="39">
        <f>IF(ISBLANK(HLOOKUP(W$1, m_preprocess!$1:$1048576, $D145, FALSE)), "", HLOOKUP(W$1,m_preprocess!$1:$1048576, $D145, FALSE))</f>
        <v>741847141.39110601</v>
      </c>
      <c r="X145" s="39">
        <f>IF(ISBLANK(HLOOKUP(X$1, m_preprocess!$1:$1048576, $D145, FALSE)), "", HLOOKUP(X$1,m_preprocess!$1:$1048576, $D145, FALSE))</f>
        <v>34202.254608053314</v>
      </c>
      <c r="Y145" s="39">
        <f>IF(ISBLANK(HLOOKUP(Y$1, m_preprocess!$1:$1048576, $D145, FALSE)), "", HLOOKUP(Y$1,m_preprocess!$1:$1048576, $D145, FALSE))</f>
        <v>5068.0340934006135</v>
      </c>
      <c r="Z145" s="39" t="str">
        <f>IF(ISBLANK(HLOOKUP(Z$1, m_preprocess!$1:$1048576, $D145, FALSE)), "", HLOOKUP(Z$1,m_preprocess!$1:$1048576, $D145, FALSE))</f>
        <v/>
      </c>
    </row>
    <row r="146" spans="1:26">
      <c r="A146" s="17">
        <v>38353</v>
      </c>
      <c r="B146">
        <v>2005</v>
      </c>
      <c r="C146">
        <v>1</v>
      </c>
      <c r="D146">
        <v>146</v>
      </c>
      <c r="E146" s="39">
        <f>IF(ISBLANK(HLOOKUP(E$1, m_preprocess!$1:$1048576, $D146, FALSE)), "", HLOOKUP(E$1,m_preprocess!$1:$1048576, $D146, FALSE))</f>
        <v>49.9</v>
      </c>
      <c r="F146" s="39">
        <f>IF(ISBLANK(HLOOKUP(F$1, m_preprocess!$1:$1048576, $D146, FALSE)), "", HLOOKUP(F$1,m_preprocess!$1:$1048576, $D146, FALSE))</f>
        <v>101.9</v>
      </c>
      <c r="G146" s="39">
        <f>IF(ISBLANK(HLOOKUP(G$1, m_preprocess!$1:$1048576, $D146, FALSE)), "", HLOOKUP(G$1,m_preprocess!$1:$1048576, $D146, FALSE))</f>
        <v>113.19557241178222</v>
      </c>
      <c r="H146" s="39">
        <f>IF(ISBLANK(HLOOKUP(H$1, m_preprocess!$1:$1048576, $D146, FALSE)), "", HLOOKUP(H$1,m_preprocess!$1:$1048576, $D146, FALSE))</f>
        <v>103.52</v>
      </c>
      <c r="I146" s="39">
        <f>IF(ISBLANK(HLOOKUP(I$1, m_preprocess!$1:$1048576, $D146, FALSE)), "", HLOOKUP(I$1,m_preprocess!$1:$1048576, $D146, FALSE))</f>
        <v>81</v>
      </c>
      <c r="J146" s="39">
        <f>IF(ISBLANK(HLOOKUP(J$1, m_preprocess!$1:$1048576, $D146, FALSE)), "", HLOOKUP(J$1,m_preprocess!$1:$1048576, $D146, FALSE))</f>
        <v>73.599999999999994</v>
      </c>
      <c r="K146" s="39">
        <f>IF(ISBLANK(HLOOKUP(K$1, m_preprocess!$1:$1048576, $D146, FALSE)), "", HLOOKUP(K$1,m_preprocess!$1:$1048576, $D146, FALSE))</f>
        <v>81.5</v>
      </c>
      <c r="L146" s="39">
        <f>IF(ISBLANK(HLOOKUP(L$1, m_preprocess!$1:$1048576, $D146, FALSE)), "", HLOOKUP(L$1,m_preprocess!$1:$1048576, $D146, FALSE))</f>
        <v>62.9</v>
      </c>
      <c r="M146" s="39">
        <f>IF(ISBLANK(HLOOKUP(M$1, m_preprocess!$1:$1048576, $D146, FALSE)), "", HLOOKUP(M$1,m_preprocess!$1:$1048576, $D146, FALSE))</f>
        <v>85.9</v>
      </c>
      <c r="N146" s="39">
        <f>IF(ISBLANK(HLOOKUP(N$1, m_preprocess!$1:$1048576, $D146, FALSE)), "", HLOOKUP(N$1,m_preprocess!$1:$1048576, $D146, FALSE))</f>
        <v>78.7</v>
      </c>
      <c r="O146" s="39">
        <f>IF(ISBLANK(HLOOKUP(O$1, m_preprocess!$1:$1048576, $D146, FALSE)), "", HLOOKUP(O$1,m_preprocess!$1:$1048576, $D146, FALSE))</f>
        <v>145.02000000000001</v>
      </c>
      <c r="P146" s="39" t="str">
        <f>IF(ISBLANK(HLOOKUP(P$1, m_preprocess!$1:$1048576, $D146, FALSE)), "", HLOOKUP(P$1,m_preprocess!$1:$1048576, $D146, FALSE))</f>
        <v/>
      </c>
      <c r="Q146" s="39">
        <f>IF(ISBLANK(HLOOKUP(Q$1, m_preprocess!$1:$1048576, $D146, FALSE)), "", HLOOKUP(Q$1,m_preprocess!$1:$1048576, $D146, FALSE))</f>
        <v>94.125652075300508</v>
      </c>
      <c r="R146" s="39">
        <f>IF(ISBLANK(HLOOKUP(R$1, m_preprocess!$1:$1048576, $D146, FALSE)), "", HLOOKUP(R$1,m_preprocess!$1:$1048576, $D146, FALSE))</f>
        <v>8984566146.9879532</v>
      </c>
      <c r="S146" s="39">
        <f>IF(ISBLANK(HLOOKUP(S$1, m_preprocess!$1:$1048576, $D146, FALSE)), "", HLOOKUP(S$1,m_preprocess!$1:$1048576, $D146, FALSE))</f>
        <v>2133367410.8433735</v>
      </c>
      <c r="T146" s="39">
        <f>IF(ISBLANK(HLOOKUP(T$1, m_preprocess!$1:$1048576, $D146, FALSE)), "", HLOOKUP(T$1,m_preprocess!$1:$1048576, $D146, FALSE))</f>
        <v>5968104674.5293713</v>
      </c>
      <c r="U146" s="39">
        <f>IF(ISBLANK(HLOOKUP(U$1, m_preprocess!$1:$1048576, $D146, FALSE)), "", HLOOKUP(U$1,m_preprocess!$1:$1048576, $D146, FALSE))</f>
        <v>498300100.92991602</v>
      </c>
      <c r="V146" s="39">
        <f>IF(ISBLANK(HLOOKUP(V$1, m_preprocess!$1:$1048576, $D146, FALSE)), "", HLOOKUP(V$1,m_preprocess!$1:$1048576, $D146, FALSE))</f>
        <v>3939155517.1240644</v>
      </c>
      <c r="W146" s="39">
        <f>IF(ISBLANK(HLOOKUP(W$1, m_preprocess!$1:$1048576, $D146, FALSE)), "", HLOOKUP(W$1,m_preprocess!$1:$1048576, $D146, FALSE))</f>
        <v>673497838.51213419</v>
      </c>
      <c r="X146" s="39">
        <f>IF(ISBLANK(HLOOKUP(X$1, m_preprocess!$1:$1048576, $D146, FALSE)), "", HLOOKUP(X$1,m_preprocess!$1:$1048576, $D146, FALSE))</f>
        <v>33353.527800068587</v>
      </c>
      <c r="Y146" s="39">
        <f>IF(ISBLANK(HLOOKUP(Y$1, m_preprocess!$1:$1048576, $D146, FALSE)), "", HLOOKUP(Y$1,m_preprocess!$1:$1048576, $D146, FALSE))</f>
        <v>5112.8065257732815</v>
      </c>
      <c r="Z146" s="39" t="str">
        <f>IF(ISBLANK(HLOOKUP(Z$1, m_preprocess!$1:$1048576, $D146, FALSE)), "", HLOOKUP(Z$1,m_preprocess!$1:$1048576, $D146, FALSE))</f>
        <v/>
      </c>
    </row>
    <row r="147" spans="1:26">
      <c r="A147" s="17">
        <v>38384</v>
      </c>
      <c r="B147">
        <v>2005</v>
      </c>
      <c r="C147">
        <v>2</v>
      </c>
      <c r="D147">
        <v>147</v>
      </c>
      <c r="E147" s="39">
        <f>IF(ISBLANK(HLOOKUP(E$1, m_preprocess!$1:$1048576, $D147, FALSE)), "", HLOOKUP(E$1,m_preprocess!$1:$1048576, $D147, FALSE))</f>
        <v>45.9</v>
      </c>
      <c r="F147" s="39">
        <f>IF(ISBLANK(HLOOKUP(F$1, m_preprocess!$1:$1048576, $D147, FALSE)), "", HLOOKUP(F$1,m_preprocess!$1:$1048576, $D147, FALSE))</f>
        <v>114.45</v>
      </c>
      <c r="G147" s="39">
        <f>IF(ISBLANK(HLOOKUP(G$1, m_preprocess!$1:$1048576, $D147, FALSE)), "", HLOOKUP(G$1,m_preprocess!$1:$1048576, $D147, FALSE))</f>
        <v>108.91172731662466</v>
      </c>
      <c r="H147" s="39">
        <f>IF(ISBLANK(HLOOKUP(H$1, m_preprocess!$1:$1048576, $D147, FALSE)), "", HLOOKUP(H$1,m_preprocess!$1:$1048576, $D147, FALSE))</f>
        <v>104</v>
      </c>
      <c r="I147" s="39">
        <f>IF(ISBLANK(HLOOKUP(I$1, m_preprocess!$1:$1048576, $D147, FALSE)), "", HLOOKUP(I$1,m_preprocess!$1:$1048576, $D147, FALSE))</f>
        <v>76.400000000000006</v>
      </c>
      <c r="J147" s="39">
        <f>IF(ISBLANK(HLOOKUP(J$1, m_preprocess!$1:$1048576, $D147, FALSE)), "", HLOOKUP(J$1,m_preprocess!$1:$1048576, $D147, FALSE))</f>
        <v>67.3</v>
      </c>
      <c r="K147" s="39">
        <f>IF(ISBLANK(HLOOKUP(K$1, m_preprocess!$1:$1048576, $D147, FALSE)), "", HLOOKUP(K$1,m_preprocess!$1:$1048576, $D147, FALSE))</f>
        <v>77</v>
      </c>
      <c r="L147" s="39">
        <f>IF(ISBLANK(HLOOKUP(L$1, m_preprocess!$1:$1048576, $D147, FALSE)), "", HLOOKUP(L$1,m_preprocess!$1:$1048576, $D147, FALSE))</f>
        <v>60</v>
      </c>
      <c r="M147" s="39">
        <f>IF(ISBLANK(HLOOKUP(M$1, m_preprocess!$1:$1048576, $D147, FALSE)), "", HLOOKUP(M$1,m_preprocess!$1:$1048576, $D147, FALSE))</f>
        <v>81.3</v>
      </c>
      <c r="N147" s="39">
        <f>IF(ISBLANK(HLOOKUP(N$1, m_preprocess!$1:$1048576, $D147, FALSE)), "", HLOOKUP(N$1,m_preprocess!$1:$1048576, $D147, FALSE))</f>
        <v>73.400000000000006</v>
      </c>
      <c r="O147" s="39">
        <f>IF(ISBLANK(HLOOKUP(O$1, m_preprocess!$1:$1048576, $D147, FALSE)), "", HLOOKUP(O$1,m_preprocess!$1:$1048576, $D147, FALSE))</f>
        <v>146.47999999999999</v>
      </c>
      <c r="P147" s="39" t="str">
        <f>IF(ISBLANK(HLOOKUP(P$1, m_preprocess!$1:$1048576, $D147, FALSE)), "", HLOOKUP(P$1,m_preprocess!$1:$1048576, $D147, FALSE))</f>
        <v/>
      </c>
      <c r="Q147" s="39">
        <f>IF(ISBLANK(HLOOKUP(Q$1, m_preprocess!$1:$1048576, $D147, FALSE)), "", HLOOKUP(Q$1,m_preprocess!$1:$1048576, $D147, FALSE))</f>
        <v>93.709913356588274</v>
      </c>
      <c r="R147" s="39">
        <f>IF(ISBLANK(HLOOKUP(R$1, m_preprocess!$1:$1048576, $D147, FALSE)), "", HLOOKUP(R$1,m_preprocess!$1:$1048576, $D147, FALSE))</f>
        <v>9332227137.3679142</v>
      </c>
      <c r="S147" s="39">
        <f>IF(ISBLANK(HLOOKUP(S$1, m_preprocess!$1:$1048576, $D147, FALSE)), "", HLOOKUP(S$1,m_preprocess!$1:$1048576, $D147, FALSE))</f>
        <v>2233717312.6801152</v>
      </c>
      <c r="T147" s="39">
        <f>IF(ISBLANK(HLOOKUP(T$1, m_preprocess!$1:$1048576, $D147, FALSE)), "", HLOOKUP(T$1,m_preprocess!$1:$1048576, $D147, FALSE))</f>
        <v>5603000819.1740742</v>
      </c>
      <c r="U147" s="39">
        <f>IF(ISBLANK(HLOOKUP(U$1, m_preprocess!$1:$1048576, $D147, FALSE)), "", HLOOKUP(U$1,m_preprocess!$1:$1048576, $D147, FALSE))</f>
        <v>496045380.89343977</v>
      </c>
      <c r="V147" s="39">
        <f>IF(ISBLANK(HLOOKUP(V$1, m_preprocess!$1:$1048576, $D147, FALSE)), "", HLOOKUP(V$1,m_preprocess!$1:$1048576, $D147, FALSE))</f>
        <v>3478054989.3102279</v>
      </c>
      <c r="W147" s="39">
        <f>IF(ISBLANK(HLOOKUP(W$1, m_preprocess!$1:$1048576, $D147, FALSE)), "", HLOOKUP(W$1,m_preprocess!$1:$1048576, $D147, FALSE))</f>
        <v>619022218.97153139</v>
      </c>
      <c r="X147" s="39">
        <f>IF(ISBLANK(HLOOKUP(X$1, m_preprocess!$1:$1048576, $D147, FALSE)), "", HLOOKUP(X$1,m_preprocess!$1:$1048576, $D147, FALSE))</f>
        <v>26088.822028570645</v>
      </c>
      <c r="Y147" s="39">
        <f>IF(ISBLANK(HLOOKUP(Y$1, m_preprocess!$1:$1048576, $D147, FALSE)), "", HLOOKUP(Y$1,m_preprocess!$1:$1048576, $D147, FALSE))</f>
        <v>5144.7754574024348</v>
      </c>
      <c r="Z147" s="39" t="str">
        <f>IF(ISBLANK(HLOOKUP(Z$1, m_preprocess!$1:$1048576, $D147, FALSE)), "", HLOOKUP(Z$1,m_preprocess!$1:$1048576, $D147, FALSE))</f>
        <v/>
      </c>
    </row>
    <row r="148" spans="1:26">
      <c r="A148" s="17">
        <v>38412</v>
      </c>
      <c r="B148">
        <v>2005</v>
      </c>
      <c r="C148">
        <v>3</v>
      </c>
      <c r="D148">
        <v>148</v>
      </c>
      <c r="E148" s="39">
        <f>IF(ISBLANK(HLOOKUP(E$1, m_preprocess!$1:$1048576, $D148, FALSE)), "", HLOOKUP(E$1,m_preprocess!$1:$1048576, $D148, FALSE))</f>
        <v>52.9</v>
      </c>
      <c r="F148" s="39">
        <f>IF(ISBLANK(HLOOKUP(F$1, m_preprocess!$1:$1048576, $D148, FALSE)), "", HLOOKUP(F$1,m_preprocess!$1:$1048576, $D148, FALSE))</f>
        <v>126.76</v>
      </c>
      <c r="G148" s="39">
        <f>IF(ISBLANK(HLOOKUP(G$1, m_preprocess!$1:$1048576, $D148, FALSE)), "", HLOOKUP(G$1,m_preprocess!$1:$1048576, $D148, FALSE))</f>
        <v>113.85782232028984</v>
      </c>
      <c r="H148" s="39">
        <f>IF(ISBLANK(HLOOKUP(H$1, m_preprocess!$1:$1048576, $D148, FALSE)), "", HLOOKUP(H$1,m_preprocess!$1:$1048576, $D148, FALSE))</f>
        <v>115.42</v>
      </c>
      <c r="I148" s="39">
        <f>IF(ISBLANK(HLOOKUP(I$1, m_preprocess!$1:$1048576, $D148, FALSE)), "", HLOOKUP(I$1,m_preprocess!$1:$1048576, $D148, FALSE))</f>
        <v>88</v>
      </c>
      <c r="J148" s="39">
        <f>IF(ISBLANK(HLOOKUP(J$1, m_preprocess!$1:$1048576, $D148, FALSE)), "", HLOOKUP(J$1,m_preprocess!$1:$1048576, $D148, FALSE))</f>
        <v>76.2</v>
      </c>
      <c r="K148" s="39">
        <f>IF(ISBLANK(HLOOKUP(K$1, m_preprocess!$1:$1048576, $D148, FALSE)), "", HLOOKUP(K$1,m_preprocess!$1:$1048576, $D148, FALSE))</f>
        <v>88.8</v>
      </c>
      <c r="L148" s="39">
        <f>IF(ISBLANK(HLOOKUP(L$1, m_preprocess!$1:$1048576, $D148, FALSE)), "", HLOOKUP(L$1,m_preprocess!$1:$1048576, $D148, FALSE))</f>
        <v>74.8</v>
      </c>
      <c r="M148" s="39">
        <f>IF(ISBLANK(HLOOKUP(M$1, m_preprocess!$1:$1048576, $D148, FALSE)), "", HLOOKUP(M$1,m_preprocess!$1:$1048576, $D148, FALSE))</f>
        <v>92.6</v>
      </c>
      <c r="N148" s="39">
        <f>IF(ISBLANK(HLOOKUP(N$1, m_preprocess!$1:$1048576, $D148, FALSE)), "", HLOOKUP(N$1,m_preprocess!$1:$1048576, $D148, FALSE))</f>
        <v>84.7</v>
      </c>
      <c r="O148" s="39">
        <f>IF(ISBLANK(HLOOKUP(O$1, m_preprocess!$1:$1048576, $D148, FALSE)), "", HLOOKUP(O$1,m_preprocess!$1:$1048576, $D148, FALSE))</f>
        <v>144.94999999999999</v>
      </c>
      <c r="P148" s="39" t="str">
        <f>IF(ISBLANK(HLOOKUP(P$1, m_preprocess!$1:$1048576, $D148, FALSE)), "", HLOOKUP(P$1,m_preprocess!$1:$1048576, $D148, FALSE))</f>
        <v/>
      </c>
      <c r="Q148" s="39">
        <f>IF(ISBLANK(HLOOKUP(Q$1, m_preprocess!$1:$1048576, $D148, FALSE)), "", HLOOKUP(Q$1,m_preprocess!$1:$1048576, $D148, FALSE))</f>
        <v>93.772893772893767</v>
      </c>
      <c r="R148" s="39">
        <f>IF(ISBLANK(HLOOKUP(R$1, m_preprocess!$1:$1048576, $D148, FALSE)), "", HLOOKUP(R$1,m_preprocess!$1:$1048576, $D148, FALSE))</f>
        <v>10973526190.814394</v>
      </c>
      <c r="S148" s="39">
        <f>IF(ISBLANK(HLOOKUP(S$1, m_preprocess!$1:$1048576, $D148, FALSE)), "", HLOOKUP(S$1,m_preprocess!$1:$1048576, $D148, FALSE))</f>
        <v>2699324179.6875</v>
      </c>
      <c r="T148" s="39">
        <f>IF(ISBLANK(HLOOKUP(T$1, m_preprocess!$1:$1048576, $D148, FALSE)), "", HLOOKUP(T$1,m_preprocess!$1:$1048576, $D148, FALSE))</f>
        <v>6559818563.6585627</v>
      </c>
      <c r="U148" s="39">
        <f>IF(ISBLANK(HLOOKUP(U$1, m_preprocess!$1:$1048576, $D148, FALSE)), "", HLOOKUP(U$1,m_preprocess!$1:$1048576, $D148, FALSE))</f>
        <v>631871798.2017982</v>
      </c>
      <c r="V148" s="39">
        <f>IF(ISBLANK(HLOOKUP(V$1, m_preprocess!$1:$1048576, $D148, FALSE)), "", HLOOKUP(V$1,m_preprocess!$1:$1048576, $D148, FALSE))</f>
        <v>4157029491.6194916</v>
      </c>
      <c r="W148" s="39">
        <f>IF(ISBLANK(HLOOKUP(W$1, m_preprocess!$1:$1048576, $D148, FALSE)), "", HLOOKUP(W$1,m_preprocess!$1:$1048576, $D148, FALSE))</f>
        <v>796834002.66400254</v>
      </c>
      <c r="X148" s="39">
        <f>IF(ISBLANK(HLOOKUP(X$1, m_preprocess!$1:$1048576, $D148, FALSE)), "", HLOOKUP(X$1,m_preprocess!$1:$1048576, $D148, FALSE))</f>
        <v>28831.671056151044</v>
      </c>
      <c r="Y148" s="39">
        <f>IF(ISBLANK(HLOOKUP(Y$1, m_preprocess!$1:$1048576, $D148, FALSE)), "", HLOOKUP(Y$1,m_preprocess!$1:$1048576, $D148, FALSE))</f>
        <v>5199.0663069944849</v>
      </c>
      <c r="Z148" s="39" t="str">
        <f>IF(ISBLANK(HLOOKUP(Z$1, m_preprocess!$1:$1048576, $D148, FALSE)), "", HLOOKUP(Z$1,m_preprocess!$1:$1048576, $D148, FALSE))</f>
        <v/>
      </c>
    </row>
    <row r="149" spans="1:26">
      <c r="A149" s="17">
        <v>38443</v>
      </c>
      <c r="B149">
        <v>2005</v>
      </c>
      <c r="C149">
        <v>4</v>
      </c>
      <c r="D149">
        <v>149</v>
      </c>
      <c r="E149" s="39">
        <f>IF(ISBLANK(HLOOKUP(E$1, m_preprocess!$1:$1048576, $D149, FALSE)), "", HLOOKUP(E$1,m_preprocess!$1:$1048576, $D149, FALSE))</f>
        <v>51.1</v>
      </c>
      <c r="F149" s="39">
        <f>IF(ISBLANK(HLOOKUP(F$1, m_preprocess!$1:$1048576, $D149, FALSE)), "", HLOOKUP(F$1,m_preprocess!$1:$1048576, $D149, FALSE))</f>
        <v>116.24</v>
      </c>
      <c r="G149" s="39">
        <f>IF(ISBLANK(HLOOKUP(G$1, m_preprocess!$1:$1048576, $D149, FALSE)), "", HLOOKUP(G$1,m_preprocess!$1:$1048576, $D149, FALSE))</f>
        <v>107.36148513502329</v>
      </c>
      <c r="H149" s="39">
        <f>IF(ISBLANK(HLOOKUP(H$1, m_preprocess!$1:$1048576, $D149, FALSE)), "", HLOOKUP(H$1,m_preprocess!$1:$1048576, $D149, FALSE))</f>
        <v>112.35</v>
      </c>
      <c r="I149" s="39">
        <f>IF(ISBLANK(HLOOKUP(I$1, m_preprocess!$1:$1048576, $D149, FALSE)), "", HLOOKUP(I$1,m_preprocess!$1:$1048576, $D149, FALSE))</f>
        <v>87</v>
      </c>
      <c r="J149" s="39">
        <f>IF(ISBLANK(HLOOKUP(J$1, m_preprocess!$1:$1048576, $D149, FALSE)), "", HLOOKUP(J$1,m_preprocess!$1:$1048576, $D149, FALSE))</f>
        <v>79.3</v>
      </c>
      <c r="K149" s="39">
        <f>IF(ISBLANK(HLOOKUP(K$1, m_preprocess!$1:$1048576, $D149, FALSE)), "", HLOOKUP(K$1,m_preprocess!$1:$1048576, $D149, FALSE))</f>
        <v>87.5</v>
      </c>
      <c r="L149" s="39">
        <f>IF(ISBLANK(HLOOKUP(L$1, m_preprocess!$1:$1048576, $D149, FALSE)), "", HLOOKUP(L$1,m_preprocess!$1:$1048576, $D149, FALSE))</f>
        <v>70.5</v>
      </c>
      <c r="M149" s="39">
        <f>IF(ISBLANK(HLOOKUP(M$1, m_preprocess!$1:$1048576, $D149, FALSE)), "", HLOOKUP(M$1,m_preprocess!$1:$1048576, $D149, FALSE))</f>
        <v>91.8</v>
      </c>
      <c r="N149" s="39">
        <f>IF(ISBLANK(HLOOKUP(N$1, m_preprocess!$1:$1048576, $D149, FALSE)), "", HLOOKUP(N$1,m_preprocess!$1:$1048576, $D149, FALSE))</f>
        <v>84.3</v>
      </c>
      <c r="O149" s="39">
        <f>IF(ISBLANK(HLOOKUP(O$1, m_preprocess!$1:$1048576, $D149, FALSE)), "", HLOOKUP(O$1,m_preprocess!$1:$1048576, $D149, FALSE))</f>
        <v>141.75</v>
      </c>
      <c r="P149" s="39" t="str">
        <f>IF(ISBLANK(HLOOKUP(P$1, m_preprocess!$1:$1048576, $D149, FALSE)), "", HLOOKUP(P$1,m_preprocess!$1:$1048576, $D149, FALSE))</f>
        <v/>
      </c>
      <c r="Q149" s="39">
        <f>IF(ISBLANK(HLOOKUP(Q$1, m_preprocess!$1:$1048576, $D149, FALSE)), "", HLOOKUP(Q$1,m_preprocess!$1:$1048576, $D149, FALSE))</f>
        <v>93.970335339638865</v>
      </c>
      <c r="R149" s="39">
        <f>IF(ISBLANK(HLOOKUP(R$1, m_preprocess!$1:$1048576, $D149, FALSE)), "", HLOOKUP(R$1,m_preprocess!$1:$1048576, $D149, FALSE))</f>
        <v>10546227515.726866</v>
      </c>
      <c r="S149" s="39">
        <f>IF(ISBLANK(HLOOKUP(S$1, m_preprocess!$1:$1048576, $D149, FALSE)), "", HLOOKUP(S$1,m_preprocess!$1:$1048576, $D149, FALSE))</f>
        <v>3241296708.223722</v>
      </c>
      <c r="T149" s="39">
        <f>IF(ISBLANK(HLOOKUP(T$1, m_preprocess!$1:$1048576, $D149, FALSE)), "", HLOOKUP(T$1,m_preprocess!$1:$1048576, $D149, FALSE))</f>
        <v>5730723990.7566633</v>
      </c>
      <c r="U149" s="39">
        <f>IF(ISBLANK(HLOOKUP(U$1, m_preprocess!$1:$1048576, $D149, FALSE)), "", HLOOKUP(U$1,m_preprocess!$1:$1048576, $D149, FALSE))</f>
        <v>512061789.55288047</v>
      </c>
      <c r="V149" s="39">
        <f>IF(ISBLANK(HLOOKUP(V$1, m_preprocess!$1:$1048576, $D149, FALSE)), "", HLOOKUP(V$1,m_preprocess!$1:$1048576, $D149, FALSE))</f>
        <v>3807047027.0851245</v>
      </c>
      <c r="W149" s="39">
        <f>IF(ISBLANK(HLOOKUP(W$1, m_preprocess!$1:$1048576, $D149, FALSE)), "", HLOOKUP(W$1,m_preprocess!$1:$1048576, $D149, FALSE))</f>
        <v>674844027.30008602</v>
      </c>
      <c r="X149" s="39">
        <f>IF(ISBLANK(HLOOKUP(X$1, m_preprocess!$1:$1048576, $D149, FALSE)), "", HLOOKUP(X$1,m_preprocess!$1:$1048576, $D149, FALSE))</f>
        <v>32669.519632528954</v>
      </c>
      <c r="Y149" s="39">
        <f>IF(ISBLANK(HLOOKUP(Y$1, m_preprocess!$1:$1048576, $D149, FALSE)), "", HLOOKUP(Y$1,m_preprocess!$1:$1048576, $D149, FALSE))</f>
        <v>5254.4935655233976</v>
      </c>
      <c r="Z149" s="39" t="str">
        <f>IF(ISBLANK(HLOOKUP(Z$1, m_preprocess!$1:$1048576, $D149, FALSE)), "", HLOOKUP(Z$1,m_preprocess!$1:$1048576, $D149, FALSE))</f>
        <v/>
      </c>
    </row>
    <row r="150" spans="1:26">
      <c r="A150" s="17">
        <v>38473</v>
      </c>
      <c r="B150">
        <v>2005</v>
      </c>
      <c r="C150">
        <v>5</v>
      </c>
      <c r="D150">
        <v>150</v>
      </c>
      <c r="E150" s="39">
        <f>IF(ISBLANK(HLOOKUP(E$1, m_preprocess!$1:$1048576, $D150, FALSE)), "", HLOOKUP(E$1,m_preprocess!$1:$1048576, $D150, FALSE))</f>
        <v>53.3</v>
      </c>
      <c r="F150" s="39">
        <f>IF(ISBLANK(HLOOKUP(F$1, m_preprocess!$1:$1048576, $D150, FALSE)), "", HLOOKUP(F$1,m_preprocess!$1:$1048576, $D150, FALSE))</f>
        <v>124.2</v>
      </c>
      <c r="G150" s="39">
        <f>IF(ISBLANK(HLOOKUP(G$1, m_preprocess!$1:$1048576, $D150, FALSE)), "", HLOOKUP(G$1,m_preprocess!$1:$1048576, $D150, FALSE))</f>
        <v>100.72466834083482</v>
      </c>
      <c r="H150" s="39">
        <f>IF(ISBLANK(HLOOKUP(H$1, m_preprocess!$1:$1048576, $D150, FALSE)), "", HLOOKUP(H$1,m_preprocess!$1:$1048576, $D150, FALSE))</f>
        <v>110.86</v>
      </c>
      <c r="I150" s="39">
        <f>IF(ISBLANK(HLOOKUP(I$1, m_preprocess!$1:$1048576, $D150, FALSE)), "", HLOOKUP(I$1,m_preprocess!$1:$1048576, $D150, FALSE))</f>
        <v>91.1</v>
      </c>
      <c r="J150" s="39">
        <f>IF(ISBLANK(HLOOKUP(J$1, m_preprocess!$1:$1048576, $D150, FALSE)), "", HLOOKUP(J$1,m_preprocess!$1:$1048576, $D150, FALSE))</f>
        <v>84.1</v>
      </c>
      <c r="K150" s="39">
        <f>IF(ISBLANK(HLOOKUP(K$1, m_preprocess!$1:$1048576, $D150, FALSE)), "", HLOOKUP(K$1,m_preprocess!$1:$1048576, $D150, FALSE))</f>
        <v>91.5</v>
      </c>
      <c r="L150" s="39">
        <f>IF(ISBLANK(HLOOKUP(L$1, m_preprocess!$1:$1048576, $D150, FALSE)), "", HLOOKUP(L$1,m_preprocess!$1:$1048576, $D150, FALSE))</f>
        <v>75.7</v>
      </c>
      <c r="M150" s="39">
        <f>IF(ISBLANK(HLOOKUP(M$1, m_preprocess!$1:$1048576, $D150, FALSE)), "", HLOOKUP(M$1,m_preprocess!$1:$1048576, $D150, FALSE))</f>
        <v>96.5</v>
      </c>
      <c r="N150" s="39">
        <f>IF(ISBLANK(HLOOKUP(N$1, m_preprocess!$1:$1048576, $D150, FALSE)), "", HLOOKUP(N$1,m_preprocess!$1:$1048576, $D150, FALSE))</f>
        <v>87.1</v>
      </c>
      <c r="O150" s="39">
        <f>IF(ISBLANK(HLOOKUP(O$1, m_preprocess!$1:$1048576, $D150, FALSE)), "", HLOOKUP(O$1,m_preprocess!$1:$1048576, $D150, FALSE))</f>
        <v>133.62</v>
      </c>
      <c r="P150" s="39" t="str">
        <f>IF(ISBLANK(HLOOKUP(P$1, m_preprocess!$1:$1048576, $D150, FALSE)), "", HLOOKUP(P$1,m_preprocess!$1:$1048576, $D150, FALSE))</f>
        <v/>
      </c>
      <c r="Q150" s="39">
        <f>IF(ISBLANK(HLOOKUP(Q$1, m_preprocess!$1:$1048576, $D150, FALSE)), "", HLOOKUP(Q$1,m_preprocess!$1:$1048576, $D150, FALSE))</f>
        <v>95.849462365591393</v>
      </c>
      <c r="R150" s="39">
        <f>IF(ISBLANK(HLOOKUP(R$1, m_preprocess!$1:$1048576, $D150, FALSE)), "", HLOOKUP(R$1,m_preprocess!$1:$1048576, $D150, FALSE))</f>
        <v>11034020063.944357</v>
      </c>
      <c r="S150" s="39">
        <f>IF(ISBLANK(HLOOKUP(S$1, m_preprocess!$1:$1048576, $D150, FALSE)), "", HLOOKUP(S$1,m_preprocess!$1:$1048576, $D150, FALSE))</f>
        <v>3372598732.3311644</v>
      </c>
      <c r="T150" s="39">
        <f>IF(ISBLANK(HLOOKUP(T$1, m_preprocess!$1:$1048576, $D150, FALSE)), "", HLOOKUP(T$1,m_preprocess!$1:$1048576, $D150, FALSE))</f>
        <v>6851969060.2150545</v>
      </c>
      <c r="U150" s="39">
        <f>IF(ISBLANK(HLOOKUP(U$1, m_preprocess!$1:$1048576, $D150, FALSE)), "", HLOOKUP(U$1,m_preprocess!$1:$1048576, $D150, FALSE))</f>
        <v>559965445.16129029</v>
      </c>
      <c r="V150" s="39">
        <f>IF(ISBLANK(HLOOKUP(V$1, m_preprocess!$1:$1048576, $D150, FALSE)), "", HLOOKUP(V$1,m_preprocess!$1:$1048576, $D150, FALSE))</f>
        <v>4112370073.1182799</v>
      </c>
      <c r="W150" s="39">
        <f>IF(ISBLANK(HLOOKUP(W$1, m_preprocess!$1:$1048576, $D150, FALSE)), "", HLOOKUP(W$1,m_preprocess!$1:$1048576, $D150, FALSE))</f>
        <v>815421606.45161295</v>
      </c>
      <c r="X150" s="39">
        <f>IF(ISBLANK(HLOOKUP(X$1, m_preprocess!$1:$1048576, $D150, FALSE)), "", HLOOKUP(X$1,m_preprocess!$1:$1048576, $D150, FALSE))</f>
        <v>27454.121386309896</v>
      </c>
      <c r="Y150" s="39">
        <f>IF(ISBLANK(HLOOKUP(Y$1, m_preprocess!$1:$1048576, $D150, FALSE)), "", HLOOKUP(Y$1,m_preprocess!$1:$1048576, $D150, FALSE))</f>
        <v>5270.0092281146462</v>
      </c>
      <c r="Z150" s="39" t="str">
        <f>IF(ISBLANK(HLOOKUP(Z$1, m_preprocess!$1:$1048576, $D150, FALSE)), "", HLOOKUP(Z$1,m_preprocess!$1:$1048576, $D150, FALSE))</f>
        <v/>
      </c>
    </row>
    <row r="151" spans="1:26">
      <c r="A151" s="17">
        <v>38504</v>
      </c>
      <c r="B151">
        <v>2005</v>
      </c>
      <c r="C151">
        <v>6</v>
      </c>
      <c r="D151">
        <v>151</v>
      </c>
      <c r="E151" s="39">
        <f>IF(ISBLANK(HLOOKUP(E$1, m_preprocess!$1:$1048576, $D151, FALSE)), "", HLOOKUP(E$1,m_preprocess!$1:$1048576, $D151, FALSE))</f>
        <v>52.3</v>
      </c>
      <c r="F151" s="39">
        <f>IF(ISBLANK(HLOOKUP(F$1, m_preprocess!$1:$1048576, $D151, FALSE)), "", HLOOKUP(F$1,m_preprocess!$1:$1048576, $D151, FALSE))</f>
        <v>128.47999999999999</v>
      </c>
      <c r="G151" s="39">
        <f>IF(ISBLANK(HLOOKUP(G$1, m_preprocess!$1:$1048576, $D151, FALSE)), "", HLOOKUP(G$1,m_preprocess!$1:$1048576, $D151, FALSE))</f>
        <v>97.948866359492953</v>
      </c>
      <c r="H151" s="39">
        <f>IF(ISBLANK(HLOOKUP(H$1, m_preprocess!$1:$1048576, $D151, FALSE)), "", HLOOKUP(H$1,m_preprocess!$1:$1048576, $D151, FALSE))</f>
        <v>111.5</v>
      </c>
      <c r="I151" s="39">
        <f>IF(ISBLANK(HLOOKUP(I$1, m_preprocess!$1:$1048576, $D151, FALSE)), "", HLOOKUP(I$1,m_preprocess!$1:$1048576, $D151, FALSE))</f>
        <v>91.4</v>
      </c>
      <c r="J151" s="39">
        <f>IF(ISBLANK(HLOOKUP(J$1, m_preprocess!$1:$1048576, $D151, FALSE)), "", HLOOKUP(J$1,m_preprocess!$1:$1048576, $D151, FALSE))</f>
        <v>83.7</v>
      </c>
      <c r="K151" s="39">
        <f>IF(ISBLANK(HLOOKUP(K$1, m_preprocess!$1:$1048576, $D151, FALSE)), "", HLOOKUP(K$1,m_preprocess!$1:$1048576, $D151, FALSE))</f>
        <v>91.9</v>
      </c>
      <c r="L151" s="39">
        <f>IF(ISBLANK(HLOOKUP(L$1, m_preprocess!$1:$1048576, $D151, FALSE)), "", HLOOKUP(L$1,m_preprocess!$1:$1048576, $D151, FALSE))</f>
        <v>78.400000000000006</v>
      </c>
      <c r="M151" s="39">
        <f>IF(ISBLANK(HLOOKUP(M$1, m_preprocess!$1:$1048576, $D151, FALSE)), "", HLOOKUP(M$1,m_preprocess!$1:$1048576, $D151, FALSE))</f>
        <v>96.3</v>
      </c>
      <c r="N151" s="39">
        <f>IF(ISBLANK(HLOOKUP(N$1, m_preprocess!$1:$1048576, $D151, FALSE)), "", HLOOKUP(N$1,m_preprocess!$1:$1048576, $D151, FALSE))</f>
        <v>87.6</v>
      </c>
      <c r="O151" s="39">
        <f>IF(ISBLANK(HLOOKUP(O$1, m_preprocess!$1:$1048576, $D151, FALSE)), "", HLOOKUP(O$1,m_preprocess!$1:$1048576, $D151, FALSE))</f>
        <v>132.74</v>
      </c>
      <c r="P151" s="39" t="str">
        <f>IF(ISBLANK(HLOOKUP(P$1, m_preprocess!$1:$1048576, $D151, FALSE)), "", HLOOKUP(P$1,m_preprocess!$1:$1048576, $D151, FALSE))</f>
        <v/>
      </c>
      <c r="Q151" s="39">
        <f>IF(ISBLANK(HLOOKUP(Q$1, m_preprocess!$1:$1048576, $D151, FALSE)), "", HLOOKUP(Q$1,m_preprocess!$1:$1048576, $D151, FALSE))</f>
        <v>94.540810897094815</v>
      </c>
      <c r="R151" s="39">
        <f>IF(ISBLANK(HLOOKUP(R$1, m_preprocess!$1:$1048576, $D151, FALSE)), "", HLOOKUP(R$1,m_preprocess!$1:$1048576, $D151, FALSE))</f>
        <v>11509266658.036921</v>
      </c>
      <c r="S151" s="39">
        <f>IF(ISBLANK(HLOOKUP(S$1, m_preprocess!$1:$1048576, $D151, FALSE)), "", HLOOKUP(S$1,m_preprocess!$1:$1048576, $D151, FALSE))</f>
        <v>3455294783.8811345</v>
      </c>
      <c r="T151" s="39">
        <f>IF(ISBLANK(HLOOKUP(T$1, m_preprocess!$1:$1048576, $D151, FALSE)), "", HLOOKUP(T$1,m_preprocess!$1:$1048576, $D151, FALSE))</f>
        <v>6572312894.5408115</v>
      </c>
      <c r="U151" s="39">
        <f>IF(ISBLANK(HLOOKUP(U$1, m_preprocess!$1:$1048576, $D151, FALSE)), "", HLOOKUP(U$1,m_preprocess!$1:$1048576, $D151, FALSE))</f>
        <v>657609105.03352141</v>
      </c>
      <c r="V151" s="39">
        <f>IF(ISBLANK(HLOOKUP(V$1, m_preprocess!$1:$1048576, $D151, FALSE)), "", HLOOKUP(V$1,m_preprocess!$1:$1048576, $D151, FALSE))</f>
        <v>4376114896.2434816</v>
      </c>
      <c r="W151" s="39">
        <f>IF(ISBLANK(HLOOKUP(W$1, m_preprocess!$1:$1048576, $D151, FALSE)), "", HLOOKUP(W$1,m_preprocess!$1:$1048576, $D151, FALSE))</f>
        <v>794649120.99606252</v>
      </c>
      <c r="X151" s="39">
        <f>IF(ISBLANK(HLOOKUP(X$1, m_preprocess!$1:$1048576, $D151, FALSE)), "", HLOOKUP(X$1,m_preprocess!$1:$1048576, $D151, FALSE))</f>
        <v>32010.602127658814</v>
      </c>
      <c r="Y151" s="39">
        <f>IF(ISBLANK(HLOOKUP(Y$1, m_preprocess!$1:$1048576, $D151, FALSE)), "", HLOOKUP(Y$1,m_preprocess!$1:$1048576, $D151, FALSE))</f>
        <v>5345.1476374437943</v>
      </c>
      <c r="Z151" s="39" t="str">
        <f>IF(ISBLANK(HLOOKUP(Z$1, m_preprocess!$1:$1048576, $D151, FALSE)), "", HLOOKUP(Z$1,m_preprocess!$1:$1048576, $D151, FALSE))</f>
        <v/>
      </c>
    </row>
    <row r="152" spans="1:26">
      <c r="A152" s="17">
        <v>38534</v>
      </c>
      <c r="B152">
        <v>2005</v>
      </c>
      <c r="C152">
        <v>7</v>
      </c>
      <c r="D152">
        <v>152</v>
      </c>
      <c r="E152" s="39">
        <f>IF(ISBLANK(HLOOKUP(E$1, m_preprocess!$1:$1048576, $D152, FALSE)), "", HLOOKUP(E$1,m_preprocess!$1:$1048576, $D152, FALSE))</f>
        <v>54.4</v>
      </c>
      <c r="F152" s="39">
        <f>IF(ISBLANK(HLOOKUP(F$1, m_preprocess!$1:$1048576, $D152, FALSE)), "", HLOOKUP(F$1,m_preprocess!$1:$1048576, $D152, FALSE))</f>
        <v>122.64</v>
      </c>
      <c r="G152" s="39">
        <f>IF(ISBLANK(HLOOKUP(G$1, m_preprocess!$1:$1048576, $D152, FALSE)), "", HLOOKUP(G$1,m_preprocess!$1:$1048576, $D152, FALSE))</f>
        <v>95.927278978126111</v>
      </c>
      <c r="H152" s="39">
        <f>IF(ISBLANK(HLOOKUP(H$1, m_preprocess!$1:$1048576, $D152, FALSE)), "", HLOOKUP(H$1,m_preprocess!$1:$1048576, $D152, FALSE))</f>
        <v>113.15</v>
      </c>
      <c r="I152" s="39">
        <f>IF(ISBLANK(HLOOKUP(I$1, m_preprocess!$1:$1048576, $D152, FALSE)), "", HLOOKUP(I$1,m_preprocess!$1:$1048576, $D152, FALSE))</f>
        <v>90.5</v>
      </c>
      <c r="J152" s="39">
        <f>IF(ISBLANK(HLOOKUP(J$1, m_preprocess!$1:$1048576, $D152, FALSE)), "", HLOOKUP(J$1,m_preprocess!$1:$1048576, $D152, FALSE))</f>
        <v>84.1</v>
      </c>
      <c r="K152" s="39">
        <f>IF(ISBLANK(HLOOKUP(K$1, m_preprocess!$1:$1048576, $D152, FALSE)), "", HLOOKUP(K$1,m_preprocess!$1:$1048576, $D152, FALSE))</f>
        <v>90.9</v>
      </c>
      <c r="L152" s="39">
        <f>IF(ISBLANK(HLOOKUP(L$1, m_preprocess!$1:$1048576, $D152, FALSE)), "", HLOOKUP(L$1,m_preprocess!$1:$1048576, $D152, FALSE))</f>
        <v>70.7</v>
      </c>
      <c r="M152" s="39">
        <f>IF(ISBLANK(HLOOKUP(M$1, m_preprocess!$1:$1048576, $D152, FALSE)), "", HLOOKUP(M$1,m_preprocess!$1:$1048576, $D152, FALSE))</f>
        <v>96.4</v>
      </c>
      <c r="N152" s="39">
        <f>IF(ISBLANK(HLOOKUP(N$1, m_preprocess!$1:$1048576, $D152, FALSE)), "", HLOOKUP(N$1,m_preprocess!$1:$1048576, $D152, FALSE))</f>
        <v>87.1</v>
      </c>
      <c r="O152" s="39">
        <f>IF(ISBLANK(HLOOKUP(O$1, m_preprocess!$1:$1048576, $D152, FALSE)), "", HLOOKUP(O$1,m_preprocess!$1:$1048576, $D152, FALSE))</f>
        <v>133.21</v>
      </c>
      <c r="P152" s="39" t="str">
        <f>IF(ISBLANK(HLOOKUP(P$1, m_preprocess!$1:$1048576, $D152, FALSE)), "", HLOOKUP(P$1,m_preprocess!$1:$1048576, $D152, FALSE))</f>
        <v/>
      </c>
      <c r="Q152" s="39">
        <f>IF(ISBLANK(HLOOKUP(Q$1, m_preprocess!$1:$1048576, $D152, FALSE)), "", HLOOKUP(Q$1,m_preprocess!$1:$1048576, $D152, FALSE))</f>
        <v>96.753386368522897</v>
      </c>
      <c r="R152" s="39">
        <f>IF(ISBLANK(HLOOKUP(R$1, m_preprocess!$1:$1048576, $D152, FALSE)), "", HLOOKUP(R$1,m_preprocess!$1:$1048576, $D152, FALSE))</f>
        <v>12310594088.888889</v>
      </c>
      <c r="S152" s="39">
        <f>IF(ISBLANK(HLOOKUP(S$1, m_preprocess!$1:$1048576, $D152, FALSE)), "", HLOOKUP(S$1,m_preprocess!$1:$1048576, $D152, FALSE))</f>
        <v>4273530128.8888888</v>
      </c>
      <c r="T152" s="39">
        <f>IF(ISBLANK(HLOOKUP(T$1, m_preprocess!$1:$1048576, $D152, FALSE)), "", HLOOKUP(T$1,m_preprocess!$1:$1048576, $D152, FALSE))</f>
        <v>6511405951.4082994</v>
      </c>
      <c r="U152" s="39">
        <f>IF(ISBLANK(HLOOKUP(U$1, m_preprocess!$1:$1048576, $D152, FALSE)), "", HLOOKUP(U$1,m_preprocess!$1:$1048576, $D152, FALSE))</f>
        <v>577917142.54998922</v>
      </c>
      <c r="V152" s="39">
        <f>IF(ISBLANK(HLOOKUP(V$1, m_preprocess!$1:$1048576, $D152, FALSE)), "", HLOOKUP(V$1,m_preprocess!$1:$1048576, $D152, FALSE))</f>
        <v>4267785776.1771665</v>
      </c>
      <c r="W152" s="39">
        <f>IF(ISBLANK(HLOOKUP(W$1, m_preprocess!$1:$1048576, $D152, FALSE)), "", HLOOKUP(W$1,m_preprocess!$1:$1048576, $D152, FALSE))</f>
        <v>721334902.17157602</v>
      </c>
      <c r="X152" s="39">
        <f>IF(ISBLANK(HLOOKUP(X$1, m_preprocess!$1:$1048576, $D152, FALSE)), "", HLOOKUP(X$1,m_preprocess!$1:$1048576, $D152, FALSE))</f>
        <v>31876.610195283974</v>
      </c>
      <c r="Y152" s="39">
        <f>IF(ISBLANK(HLOOKUP(Y$1, m_preprocess!$1:$1048576, $D152, FALSE)), "", HLOOKUP(Y$1,m_preprocess!$1:$1048576, $D152, FALSE))</f>
        <v>5404.613800725655</v>
      </c>
      <c r="Z152" s="39" t="str">
        <f>IF(ISBLANK(HLOOKUP(Z$1, m_preprocess!$1:$1048576, $D152, FALSE)), "", HLOOKUP(Z$1,m_preprocess!$1:$1048576, $D152, FALSE))</f>
        <v/>
      </c>
    </row>
    <row r="153" spans="1:26">
      <c r="A153" s="17">
        <v>38565</v>
      </c>
      <c r="B153">
        <v>2005</v>
      </c>
      <c r="C153">
        <v>8</v>
      </c>
      <c r="D153">
        <v>153</v>
      </c>
      <c r="E153" s="39">
        <f>IF(ISBLANK(HLOOKUP(E$1, m_preprocess!$1:$1048576, $D153, FALSE)), "", HLOOKUP(E$1,m_preprocess!$1:$1048576, $D153, FALSE))</f>
        <v>54</v>
      </c>
      <c r="F153" s="39">
        <f>IF(ISBLANK(HLOOKUP(F$1, m_preprocess!$1:$1048576, $D153, FALSE)), "", HLOOKUP(F$1,m_preprocess!$1:$1048576, $D153, FALSE))</f>
        <v>140.94999999999999</v>
      </c>
      <c r="G153" s="39">
        <f>IF(ISBLANK(HLOOKUP(G$1, m_preprocess!$1:$1048576, $D153, FALSE)), "", HLOOKUP(G$1,m_preprocess!$1:$1048576, $D153, FALSE))</f>
        <v>96.41962348274177</v>
      </c>
      <c r="H153" s="39">
        <f>IF(ISBLANK(HLOOKUP(H$1, m_preprocess!$1:$1048576, $D153, FALSE)), "", HLOOKUP(H$1,m_preprocess!$1:$1048576, $D153, FALSE))</f>
        <v>115.15</v>
      </c>
      <c r="I153" s="39">
        <f>IF(ISBLANK(HLOOKUP(I$1, m_preprocess!$1:$1048576, $D153, FALSE)), "", HLOOKUP(I$1,m_preprocess!$1:$1048576, $D153, FALSE))</f>
        <v>95.6</v>
      </c>
      <c r="J153" s="39">
        <f>IF(ISBLANK(HLOOKUP(J$1, m_preprocess!$1:$1048576, $D153, FALSE)), "", HLOOKUP(J$1,m_preprocess!$1:$1048576, $D153, FALSE))</f>
        <v>85</v>
      </c>
      <c r="K153" s="39">
        <f>IF(ISBLANK(HLOOKUP(K$1, m_preprocess!$1:$1048576, $D153, FALSE)), "", HLOOKUP(K$1,m_preprocess!$1:$1048576, $D153, FALSE))</f>
        <v>96.3</v>
      </c>
      <c r="L153" s="39">
        <f>IF(ISBLANK(HLOOKUP(L$1, m_preprocess!$1:$1048576, $D153, FALSE)), "", HLOOKUP(L$1,m_preprocess!$1:$1048576, $D153, FALSE))</f>
        <v>78.2</v>
      </c>
      <c r="M153" s="39">
        <f>IF(ISBLANK(HLOOKUP(M$1, m_preprocess!$1:$1048576, $D153, FALSE)), "", HLOOKUP(M$1,m_preprocess!$1:$1048576, $D153, FALSE))</f>
        <v>99.3</v>
      </c>
      <c r="N153" s="39">
        <f>IF(ISBLANK(HLOOKUP(N$1, m_preprocess!$1:$1048576, $D153, FALSE)), "", HLOOKUP(N$1,m_preprocess!$1:$1048576, $D153, FALSE))</f>
        <v>94.8</v>
      </c>
      <c r="O153" s="39">
        <f>IF(ISBLANK(HLOOKUP(O$1, m_preprocess!$1:$1048576, $D153, FALSE)), "", HLOOKUP(O$1,m_preprocess!$1:$1048576, $D153, FALSE))</f>
        <v>124.89</v>
      </c>
      <c r="P153" s="39" t="str">
        <f>IF(ISBLANK(HLOOKUP(P$1, m_preprocess!$1:$1048576, $D153, FALSE)), "", HLOOKUP(P$1,m_preprocess!$1:$1048576, $D153, FALSE))</f>
        <v/>
      </c>
      <c r="Q153" s="39">
        <f>IF(ISBLANK(HLOOKUP(Q$1, m_preprocess!$1:$1048576, $D153, FALSE)), "", HLOOKUP(Q$1,m_preprocess!$1:$1048576, $D153, FALSE))</f>
        <v>94.524976535613717</v>
      </c>
      <c r="R153" s="39">
        <f>IF(ISBLANK(HLOOKUP(R$1, m_preprocess!$1:$1048576, $D153, FALSE)), "", HLOOKUP(R$1,m_preprocess!$1:$1048576, $D153, FALSE))</f>
        <v>12540006706.751986</v>
      </c>
      <c r="S153" s="39">
        <f>IF(ISBLANK(HLOOKUP(S$1, m_preprocess!$1:$1048576, $D153, FALSE)), "", HLOOKUP(S$1,m_preprocess!$1:$1048576, $D153, FALSE))</f>
        <v>4236244840.0264783</v>
      </c>
      <c r="T153" s="39">
        <f>IF(ISBLANK(HLOOKUP(T$1, m_preprocess!$1:$1048576, $D153, FALSE)), "", HLOOKUP(T$1,m_preprocess!$1:$1048576, $D153, FALSE))</f>
        <v>8025642853.269371</v>
      </c>
      <c r="U153" s="39">
        <f>IF(ISBLANK(HLOOKUP(U$1, m_preprocess!$1:$1048576, $D153, FALSE)), "", HLOOKUP(U$1,m_preprocess!$1:$1048576, $D153, FALSE))</f>
        <v>661280514.13077486</v>
      </c>
      <c r="V153" s="39">
        <f>IF(ISBLANK(HLOOKUP(V$1, m_preprocess!$1:$1048576, $D153, FALSE)), "", HLOOKUP(V$1,m_preprocess!$1:$1048576, $D153, FALSE))</f>
        <v>4816390790.4891024</v>
      </c>
      <c r="W153" s="39">
        <f>IF(ISBLANK(HLOOKUP(W$1, m_preprocess!$1:$1048576, $D153, FALSE)), "", HLOOKUP(W$1,m_preprocess!$1:$1048576, $D153, FALSE))</f>
        <v>859240416.10178328</v>
      </c>
      <c r="X153" s="39">
        <f>IF(ISBLANK(HLOOKUP(X$1, m_preprocess!$1:$1048576, $D153, FALSE)), "", HLOOKUP(X$1,m_preprocess!$1:$1048576, $D153, FALSE))</f>
        <v>29396.365493102337</v>
      </c>
      <c r="Y153" s="39">
        <f>IF(ISBLANK(HLOOKUP(Y$1, m_preprocess!$1:$1048576, $D153, FALSE)), "", HLOOKUP(Y$1,m_preprocess!$1:$1048576, $D153, FALSE))</f>
        <v>5485.7639822254532</v>
      </c>
      <c r="Z153" s="39" t="str">
        <f>IF(ISBLANK(HLOOKUP(Z$1, m_preprocess!$1:$1048576, $D153, FALSE)), "", HLOOKUP(Z$1,m_preprocess!$1:$1048576, $D153, FALSE))</f>
        <v/>
      </c>
    </row>
    <row r="154" spans="1:26">
      <c r="A154" s="17">
        <v>38596</v>
      </c>
      <c r="B154">
        <v>2005</v>
      </c>
      <c r="C154">
        <v>9</v>
      </c>
      <c r="D154">
        <v>154</v>
      </c>
      <c r="E154" s="39">
        <f>IF(ISBLANK(HLOOKUP(E$1, m_preprocess!$1:$1048576, $D154, FALSE)), "", HLOOKUP(E$1,m_preprocess!$1:$1048576, $D154, FALSE))</f>
        <v>51.9</v>
      </c>
      <c r="F154" s="39">
        <f>IF(ISBLANK(HLOOKUP(F$1, m_preprocess!$1:$1048576, $D154, FALSE)), "", HLOOKUP(F$1,m_preprocess!$1:$1048576, $D154, FALSE))</f>
        <v>132.11000000000001</v>
      </c>
      <c r="G154" s="39">
        <f>IF(ISBLANK(HLOOKUP(G$1, m_preprocess!$1:$1048576, $D154, FALSE)), "", HLOOKUP(G$1,m_preprocess!$1:$1048576, $D154, FALSE))</f>
        <v>94.042260433772967</v>
      </c>
      <c r="H154" s="39">
        <f>IF(ISBLANK(HLOOKUP(H$1, m_preprocess!$1:$1048576, $D154, FALSE)), "", HLOOKUP(H$1,m_preprocess!$1:$1048576, $D154, FALSE))</f>
        <v>110.95</v>
      </c>
      <c r="I154" s="39">
        <f>IF(ISBLANK(HLOOKUP(I$1, m_preprocess!$1:$1048576, $D154, FALSE)), "", HLOOKUP(I$1,m_preprocess!$1:$1048576, $D154, FALSE))</f>
        <v>92</v>
      </c>
      <c r="J154" s="39">
        <f>IF(ISBLANK(HLOOKUP(J$1, m_preprocess!$1:$1048576, $D154, FALSE)), "", HLOOKUP(J$1,m_preprocess!$1:$1048576, $D154, FALSE))</f>
        <v>83.5</v>
      </c>
      <c r="K154" s="39">
        <f>IF(ISBLANK(HLOOKUP(K$1, m_preprocess!$1:$1048576, $D154, FALSE)), "", HLOOKUP(K$1,m_preprocess!$1:$1048576, $D154, FALSE))</f>
        <v>92.6</v>
      </c>
      <c r="L154" s="39">
        <f>IF(ISBLANK(HLOOKUP(L$1, m_preprocess!$1:$1048576, $D154, FALSE)), "", HLOOKUP(L$1,m_preprocess!$1:$1048576, $D154, FALSE))</f>
        <v>77.599999999999994</v>
      </c>
      <c r="M154" s="39">
        <f>IF(ISBLANK(HLOOKUP(M$1, m_preprocess!$1:$1048576, $D154, FALSE)), "", HLOOKUP(M$1,m_preprocess!$1:$1048576, $D154, FALSE))</f>
        <v>95.8</v>
      </c>
      <c r="N154" s="39">
        <f>IF(ISBLANK(HLOOKUP(N$1, m_preprocess!$1:$1048576, $D154, FALSE)), "", HLOOKUP(N$1,m_preprocess!$1:$1048576, $D154, FALSE))</f>
        <v>90.2</v>
      </c>
      <c r="O154" s="39">
        <f>IF(ISBLANK(HLOOKUP(O$1, m_preprocess!$1:$1048576, $D154, FALSE)), "", HLOOKUP(O$1,m_preprocess!$1:$1048576, $D154, FALSE))</f>
        <v>109.24</v>
      </c>
      <c r="P154" s="39" t="str">
        <f>IF(ISBLANK(HLOOKUP(P$1, m_preprocess!$1:$1048576, $D154, FALSE)), "", HLOOKUP(P$1,m_preprocess!$1:$1048576, $D154, FALSE))</f>
        <v/>
      </c>
      <c r="Q154" s="39">
        <f>IF(ISBLANK(HLOOKUP(Q$1, m_preprocess!$1:$1048576, $D154, FALSE)), "", HLOOKUP(Q$1,m_preprocess!$1:$1048576, $D154, FALSE))</f>
        <v>94.993234100135325</v>
      </c>
      <c r="R154" s="39">
        <f>IF(ISBLANK(HLOOKUP(R$1, m_preprocess!$1:$1048576, $D154, FALSE)), "", HLOOKUP(R$1,m_preprocess!$1:$1048576, $D154, FALSE))</f>
        <v>11674581001.534077</v>
      </c>
      <c r="S154" s="39">
        <f>IF(ISBLANK(HLOOKUP(S$1, m_preprocess!$1:$1048576, $D154, FALSE)), "", HLOOKUP(S$1,m_preprocess!$1:$1048576, $D154, FALSE))</f>
        <v>3570857326.3204031</v>
      </c>
      <c r="T154" s="39">
        <f>IF(ISBLANK(HLOOKUP(T$1, m_preprocess!$1:$1048576, $D154, FALSE)), "", HLOOKUP(T$1,m_preprocess!$1:$1048576, $D154, FALSE))</f>
        <v>6573250729.6762781</v>
      </c>
      <c r="U154" s="39">
        <f>IF(ISBLANK(HLOOKUP(U$1, m_preprocess!$1:$1048576, $D154, FALSE)), "", HLOOKUP(U$1,m_preprocess!$1:$1048576, $D154, FALSE))</f>
        <v>642962190.06974077</v>
      </c>
      <c r="V154" s="39">
        <f>IF(ISBLANK(HLOOKUP(V$1, m_preprocess!$1:$1048576, $D154, FALSE)), "", HLOOKUP(V$1,m_preprocess!$1:$1048576, $D154, FALSE))</f>
        <v>4051727170.8129497</v>
      </c>
      <c r="W154" s="39">
        <f>IF(ISBLANK(HLOOKUP(W$1, m_preprocess!$1:$1048576, $D154, FALSE)), "", HLOOKUP(W$1,m_preprocess!$1:$1048576, $D154, FALSE))</f>
        <v>845286545.22743845</v>
      </c>
      <c r="X154" s="39">
        <f>IF(ISBLANK(HLOOKUP(X$1, m_preprocess!$1:$1048576, $D154, FALSE)), "", HLOOKUP(X$1,m_preprocess!$1:$1048576, $D154, FALSE))</f>
        <v>28305.616134438507</v>
      </c>
      <c r="Y154" s="39">
        <f>IF(ISBLANK(HLOOKUP(Y$1, m_preprocess!$1:$1048576, $D154, FALSE)), "", HLOOKUP(Y$1,m_preprocess!$1:$1048576, $D154, FALSE))</f>
        <v>5533.3966885101463</v>
      </c>
      <c r="Z154" s="39" t="str">
        <f>IF(ISBLANK(HLOOKUP(Z$1, m_preprocess!$1:$1048576, $D154, FALSE)), "", HLOOKUP(Z$1,m_preprocess!$1:$1048576, $D154, FALSE))</f>
        <v/>
      </c>
    </row>
    <row r="155" spans="1:26">
      <c r="A155" s="17">
        <v>38626</v>
      </c>
      <c r="B155">
        <v>2005</v>
      </c>
      <c r="C155">
        <v>10</v>
      </c>
      <c r="D155">
        <v>155</v>
      </c>
      <c r="E155" s="39">
        <f>IF(ISBLANK(HLOOKUP(E$1, m_preprocess!$1:$1048576, $D155, FALSE)), "", HLOOKUP(E$1,m_preprocess!$1:$1048576, $D155, FALSE))</f>
        <v>54.9</v>
      </c>
      <c r="F155" s="39">
        <f>IF(ISBLANK(HLOOKUP(F$1, m_preprocess!$1:$1048576, $D155, FALSE)), "", HLOOKUP(F$1,m_preprocess!$1:$1048576, $D155, FALSE))</f>
        <v>122.37</v>
      </c>
      <c r="G155" s="39">
        <f>IF(ISBLANK(HLOOKUP(G$1, m_preprocess!$1:$1048576, $D155, FALSE)), "", HLOOKUP(G$1,m_preprocess!$1:$1048576, $D155, FALSE))</f>
        <v>91.334665668444487</v>
      </c>
      <c r="H155" s="39">
        <f>IF(ISBLANK(HLOOKUP(H$1, m_preprocess!$1:$1048576, $D155, FALSE)), "", HLOOKUP(H$1,m_preprocess!$1:$1048576, $D155, FALSE))</f>
        <v>111.33</v>
      </c>
      <c r="I155" s="39">
        <f>IF(ISBLANK(HLOOKUP(I$1, m_preprocess!$1:$1048576, $D155, FALSE)), "", HLOOKUP(I$1,m_preprocess!$1:$1048576, $D155, FALSE))</f>
        <v>93.7</v>
      </c>
      <c r="J155" s="39">
        <f>IF(ISBLANK(HLOOKUP(J$1, m_preprocess!$1:$1048576, $D155, FALSE)), "", HLOOKUP(J$1,m_preprocess!$1:$1048576, $D155, FALSE))</f>
        <v>86</v>
      </c>
      <c r="K155" s="39">
        <f>IF(ISBLANK(HLOOKUP(K$1, m_preprocess!$1:$1048576, $D155, FALSE)), "", HLOOKUP(K$1,m_preprocess!$1:$1048576, $D155, FALSE))</f>
        <v>94.2</v>
      </c>
      <c r="L155" s="39">
        <f>IF(ISBLANK(HLOOKUP(L$1, m_preprocess!$1:$1048576, $D155, FALSE)), "", HLOOKUP(L$1,m_preprocess!$1:$1048576, $D155, FALSE))</f>
        <v>75.400000000000006</v>
      </c>
      <c r="M155" s="39">
        <f>IF(ISBLANK(HLOOKUP(M$1, m_preprocess!$1:$1048576, $D155, FALSE)), "", HLOOKUP(M$1,m_preprocess!$1:$1048576, $D155, FALSE))</f>
        <v>97.4</v>
      </c>
      <c r="N155" s="39">
        <f>IF(ISBLANK(HLOOKUP(N$1, m_preprocess!$1:$1048576, $D155, FALSE)), "", HLOOKUP(N$1,m_preprocess!$1:$1048576, $D155, FALSE))</f>
        <v>93.2</v>
      </c>
      <c r="O155" s="39">
        <f>IF(ISBLANK(HLOOKUP(O$1, m_preprocess!$1:$1048576, $D155, FALSE)), "", HLOOKUP(O$1,m_preprocess!$1:$1048576, $D155, FALSE))</f>
        <v>107.65</v>
      </c>
      <c r="P155" s="39" t="str">
        <f>IF(ISBLANK(HLOOKUP(P$1, m_preprocess!$1:$1048576, $D155, FALSE)), "", HLOOKUP(P$1,m_preprocess!$1:$1048576, $D155, FALSE))</f>
        <v/>
      </c>
      <c r="Q155" s="39">
        <f>IF(ISBLANK(HLOOKUP(Q$1, m_preprocess!$1:$1048576, $D155, FALSE)), "", HLOOKUP(Q$1,m_preprocess!$1:$1048576, $D155, FALSE))</f>
        <v>94.144696505211527</v>
      </c>
      <c r="R155" s="39">
        <f>IF(ISBLANK(HLOOKUP(R$1, m_preprocess!$1:$1048576, $D155, FALSE)), "", HLOOKUP(R$1,m_preprocess!$1:$1048576, $D155, FALSE))</f>
        <v>10770589162.053621</v>
      </c>
      <c r="S155" s="39">
        <f>IF(ISBLANK(HLOOKUP(S$1, m_preprocess!$1:$1048576, $D155, FALSE)), "", HLOOKUP(S$1,m_preprocess!$1:$1048576, $D155, FALSE))</f>
        <v>3101306180.397265</v>
      </c>
      <c r="T155" s="39">
        <f>IF(ISBLANK(HLOOKUP(T$1, m_preprocess!$1:$1048576, $D155, FALSE)), "", HLOOKUP(T$1,m_preprocess!$1:$1048576, $D155, FALSE))</f>
        <v>6364213928.0604944</v>
      </c>
      <c r="U155" s="39">
        <f>IF(ISBLANK(HLOOKUP(U$1, m_preprocess!$1:$1048576, $D155, FALSE)), "", HLOOKUP(U$1,m_preprocess!$1:$1048576, $D155, FALSE))</f>
        <v>649150691.80461884</v>
      </c>
      <c r="V155" s="39">
        <f>IF(ISBLANK(HLOOKUP(V$1, m_preprocess!$1:$1048576, $D155, FALSE)), "", HLOOKUP(V$1,m_preprocess!$1:$1048576, $D155, FALSE))</f>
        <v>3906383655.2217455</v>
      </c>
      <c r="W155" s="39">
        <f>IF(ISBLANK(HLOOKUP(W$1, m_preprocess!$1:$1048576, $D155, FALSE)), "", HLOOKUP(W$1,m_preprocess!$1:$1048576, $D155, FALSE))</f>
        <v>733561916.00245249</v>
      </c>
      <c r="X155" s="39">
        <f>IF(ISBLANK(HLOOKUP(X$1, m_preprocess!$1:$1048576, $D155, FALSE)), "", HLOOKUP(X$1,m_preprocess!$1:$1048576, $D155, FALSE))</f>
        <v>32593.560420200003</v>
      </c>
      <c r="Y155" s="39">
        <f>IF(ISBLANK(HLOOKUP(Y$1, m_preprocess!$1:$1048576, $D155, FALSE)), "", HLOOKUP(Y$1,m_preprocess!$1:$1048576, $D155, FALSE))</f>
        <v>5611.6344782160004</v>
      </c>
      <c r="Z155" s="39" t="str">
        <f>IF(ISBLANK(HLOOKUP(Z$1, m_preprocess!$1:$1048576, $D155, FALSE)), "", HLOOKUP(Z$1,m_preprocess!$1:$1048576, $D155, FALSE))</f>
        <v/>
      </c>
    </row>
    <row r="156" spans="1:26">
      <c r="A156" s="17">
        <v>38657</v>
      </c>
      <c r="B156">
        <v>2005</v>
      </c>
      <c r="C156">
        <v>11</v>
      </c>
      <c r="D156">
        <v>156</v>
      </c>
      <c r="E156" s="39">
        <f>IF(ISBLANK(HLOOKUP(E$1, m_preprocess!$1:$1048576, $D156, FALSE)), "", HLOOKUP(E$1,m_preprocess!$1:$1048576, $D156, FALSE))</f>
        <v>54.6</v>
      </c>
      <c r="F156" s="39">
        <f>IF(ISBLANK(HLOOKUP(F$1, m_preprocess!$1:$1048576, $D156, FALSE)), "", HLOOKUP(F$1,m_preprocess!$1:$1048576, $D156, FALSE))</f>
        <v>119.41</v>
      </c>
      <c r="G156" s="39">
        <f>IF(ISBLANK(HLOOKUP(G$1, m_preprocess!$1:$1048576, $D156, FALSE)), "", HLOOKUP(G$1,m_preprocess!$1:$1048576, $D156, FALSE))</f>
        <v>87.888618182155653</v>
      </c>
      <c r="H156" s="39">
        <f>IF(ISBLANK(HLOOKUP(H$1, m_preprocess!$1:$1048576, $D156, FALSE)), "", HLOOKUP(H$1,m_preprocess!$1:$1048576, $D156, FALSE))</f>
        <v>111.73</v>
      </c>
      <c r="I156" s="39">
        <f>IF(ISBLANK(HLOOKUP(I$1, m_preprocess!$1:$1048576, $D156, FALSE)), "", HLOOKUP(I$1,m_preprocess!$1:$1048576, $D156, FALSE))</f>
        <v>92.4</v>
      </c>
      <c r="J156" s="39">
        <f>IF(ISBLANK(HLOOKUP(J$1, m_preprocess!$1:$1048576, $D156, FALSE)), "", HLOOKUP(J$1,m_preprocess!$1:$1048576, $D156, FALSE))</f>
        <v>81.7</v>
      </c>
      <c r="K156" s="39">
        <f>IF(ISBLANK(HLOOKUP(K$1, m_preprocess!$1:$1048576, $D156, FALSE)), "", HLOOKUP(K$1,m_preprocess!$1:$1048576, $D156, FALSE))</f>
        <v>93.1</v>
      </c>
      <c r="L156" s="39">
        <f>IF(ISBLANK(HLOOKUP(L$1, m_preprocess!$1:$1048576, $D156, FALSE)), "", HLOOKUP(L$1,m_preprocess!$1:$1048576, $D156, FALSE))</f>
        <v>77.599999999999994</v>
      </c>
      <c r="M156" s="39">
        <f>IF(ISBLANK(HLOOKUP(M$1, m_preprocess!$1:$1048576, $D156, FALSE)), "", HLOOKUP(M$1,m_preprocess!$1:$1048576, $D156, FALSE))</f>
        <v>93.2</v>
      </c>
      <c r="N156" s="39">
        <f>IF(ISBLANK(HLOOKUP(N$1, m_preprocess!$1:$1048576, $D156, FALSE)), "", HLOOKUP(N$1,m_preprocess!$1:$1048576, $D156, FALSE))</f>
        <v>95.5</v>
      </c>
      <c r="O156" s="39">
        <f>IF(ISBLANK(HLOOKUP(O$1, m_preprocess!$1:$1048576, $D156, FALSE)), "", HLOOKUP(O$1,m_preprocess!$1:$1048576, $D156, FALSE))</f>
        <v>117.23</v>
      </c>
      <c r="P156" s="39" t="str">
        <f>IF(ISBLANK(HLOOKUP(P$1, m_preprocess!$1:$1048576, $D156, FALSE)), "", HLOOKUP(P$1,m_preprocess!$1:$1048576, $D156, FALSE))</f>
        <v/>
      </c>
      <c r="Q156" s="39">
        <f>IF(ISBLANK(HLOOKUP(Q$1, m_preprocess!$1:$1048576, $D156, FALSE)), "", HLOOKUP(Q$1,m_preprocess!$1:$1048576, $D156, FALSE))</f>
        <v>95.828600929272071</v>
      </c>
      <c r="R156" s="39">
        <f>IF(ISBLANK(HLOOKUP(R$1, m_preprocess!$1:$1048576, $D156, FALSE)), "", HLOOKUP(R$1,m_preprocess!$1:$1048576, $D156, FALSE))</f>
        <v>11646647486.262257</v>
      </c>
      <c r="S156" s="39">
        <f>IF(ISBLANK(HLOOKUP(S$1, m_preprocess!$1:$1048576, $D156, FALSE)), "", HLOOKUP(S$1,m_preprocess!$1:$1048576, $D156, FALSE))</f>
        <v>3408027244.9089537</v>
      </c>
      <c r="T156" s="39">
        <f>IF(ISBLANK(HLOOKUP(T$1, m_preprocess!$1:$1048576, $D156, FALSE)), "", HLOOKUP(T$1,m_preprocess!$1:$1048576, $D156, FALSE))</f>
        <v>6930561265.8750648</v>
      </c>
      <c r="U156" s="39">
        <f>IF(ISBLANK(HLOOKUP(U$1, m_preprocess!$1:$1048576, $D156, FALSE)), "", HLOOKUP(U$1,m_preprocess!$1:$1048576, $D156, FALSE))</f>
        <v>752371506.4532783</v>
      </c>
      <c r="V156" s="39">
        <f>IF(ISBLANK(HLOOKUP(V$1, m_preprocess!$1:$1048576, $D156, FALSE)), "", HLOOKUP(V$1,m_preprocess!$1:$1048576, $D156, FALSE))</f>
        <v>4295642011.35777</v>
      </c>
      <c r="W156" s="39">
        <f>IF(ISBLANK(HLOOKUP(W$1, m_preprocess!$1:$1048576, $D156, FALSE)), "", HLOOKUP(W$1,m_preprocess!$1:$1048576, $D156, FALSE))</f>
        <v>780940179.65926695</v>
      </c>
      <c r="X156" s="39">
        <f>IF(ISBLANK(HLOOKUP(X$1, m_preprocess!$1:$1048576, $D156, FALSE)), "", HLOOKUP(X$1,m_preprocess!$1:$1048576, $D156, FALSE))</f>
        <v>29750.718399999998</v>
      </c>
      <c r="Y156" s="39">
        <f>IF(ISBLANK(HLOOKUP(Y$1, m_preprocess!$1:$1048576, $D156, FALSE)), "", HLOOKUP(Y$1,m_preprocess!$1:$1048576, $D156, FALSE))</f>
        <v>5720.4196400000001</v>
      </c>
      <c r="Z156" s="39" t="str">
        <f>IF(ISBLANK(HLOOKUP(Z$1, m_preprocess!$1:$1048576, $D156, FALSE)), "", HLOOKUP(Z$1,m_preprocess!$1:$1048576, $D156, FALSE))</f>
        <v/>
      </c>
    </row>
    <row r="157" spans="1:26">
      <c r="A157" s="17">
        <v>38687</v>
      </c>
      <c r="B157">
        <v>2005</v>
      </c>
      <c r="C157">
        <v>12</v>
      </c>
      <c r="D157">
        <v>157</v>
      </c>
      <c r="E157" s="39">
        <f>IF(ISBLANK(HLOOKUP(E$1, m_preprocess!$1:$1048576, $D157, FALSE)), "", HLOOKUP(E$1,m_preprocess!$1:$1048576, $D157, FALSE))</f>
        <v>77.2</v>
      </c>
      <c r="F157" s="39">
        <f>IF(ISBLANK(HLOOKUP(F$1, m_preprocess!$1:$1048576, $D157, FALSE)), "", HLOOKUP(F$1,m_preprocess!$1:$1048576, $D157, FALSE))</f>
        <v>123.25</v>
      </c>
      <c r="G157" s="39">
        <f>IF(ISBLANK(HLOOKUP(G$1, m_preprocess!$1:$1048576, $D157, FALSE)), "", HLOOKUP(G$1,m_preprocess!$1:$1048576, $D157, FALSE))</f>
        <v>92.387411370711277</v>
      </c>
      <c r="H157" s="39">
        <f>IF(ISBLANK(HLOOKUP(H$1, m_preprocess!$1:$1048576, $D157, FALSE)), "", HLOOKUP(H$1,m_preprocess!$1:$1048576, $D157, FALSE))</f>
        <v>111.25</v>
      </c>
      <c r="I157" s="39">
        <f>IF(ISBLANK(HLOOKUP(I$1, m_preprocess!$1:$1048576, $D157, FALSE)), "", HLOOKUP(I$1,m_preprocess!$1:$1048576, $D157, FALSE))</f>
        <v>86.6</v>
      </c>
      <c r="J157" s="39">
        <f>IF(ISBLANK(HLOOKUP(J$1, m_preprocess!$1:$1048576, $D157, FALSE)), "", HLOOKUP(J$1,m_preprocess!$1:$1048576, $D157, FALSE))</f>
        <v>82.4</v>
      </c>
      <c r="K157" s="39">
        <f>IF(ISBLANK(HLOOKUP(K$1, m_preprocess!$1:$1048576, $D157, FALSE)), "", HLOOKUP(K$1,m_preprocess!$1:$1048576, $D157, FALSE))</f>
        <v>86.9</v>
      </c>
      <c r="L157" s="39">
        <f>IF(ISBLANK(HLOOKUP(L$1, m_preprocess!$1:$1048576, $D157, FALSE)), "", HLOOKUP(L$1,m_preprocess!$1:$1048576, $D157, FALSE))</f>
        <v>71.7</v>
      </c>
      <c r="M157" s="39">
        <f>IF(ISBLANK(HLOOKUP(M$1, m_preprocess!$1:$1048576, $D157, FALSE)), "", HLOOKUP(M$1,m_preprocess!$1:$1048576, $D157, FALSE))</f>
        <v>87.2</v>
      </c>
      <c r="N157" s="39">
        <f>IF(ISBLANK(HLOOKUP(N$1, m_preprocess!$1:$1048576, $D157, FALSE)), "", HLOOKUP(N$1,m_preprocess!$1:$1048576, $D157, FALSE))</f>
        <v>90</v>
      </c>
      <c r="O157" s="39">
        <f>IF(ISBLANK(HLOOKUP(O$1, m_preprocess!$1:$1048576, $D157, FALSE)), "", HLOOKUP(O$1,m_preprocess!$1:$1048576, $D157, FALSE))</f>
        <v>130.16</v>
      </c>
      <c r="P157" s="39" t="str">
        <f>IF(ISBLANK(HLOOKUP(P$1, m_preprocess!$1:$1048576, $D157, FALSE)), "", HLOOKUP(P$1,m_preprocess!$1:$1048576, $D157, FALSE))</f>
        <v/>
      </c>
      <c r="Q157" s="39">
        <f>IF(ISBLANK(HLOOKUP(Q$1, m_preprocess!$1:$1048576, $D157, FALSE)), "", HLOOKUP(Q$1,m_preprocess!$1:$1048576, $D157, FALSE))</f>
        <v>97.480478917230613</v>
      </c>
      <c r="R157" s="39">
        <f>IF(ISBLANK(HLOOKUP(R$1, m_preprocess!$1:$1048576, $D157, FALSE)), "", HLOOKUP(R$1,m_preprocess!$1:$1048576, $D157, FALSE))</f>
        <v>11659019440.350315</v>
      </c>
      <c r="S157" s="39">
        <f>IF(ISBLANK(HLOOKUP(S$1, m_preprocess!$1:$1048576, $D157, FALSE)), "", HLOOKUP(S$1,m_preprocess!$1:$1048576, $D157, FALSE))</f>
        <v>3145853845.9895334</v>
      </c>
      <c r="T157" s="39">
        <f>IF(ISBLANK(HLOOKUP(T$1, m_preprocess!$1:$1048576, $D157, FALSE)), "", HLOOKUP(T$1,m_preprocess!$1:$1048576, $D157, FALSE))</f>
        <v>6830281399.2712126</v>
      </c>
      <c r="U157" s="39">
        <f>IF(ISBLANK(HLOOKUP(U$1, m_preprocess!$1:$1048576, $D157, FALSE)), "", HLOOKUP(U$1,m_preprocess!$1:$1048576, $D157, FALSE))</f>
        <v>749650458.0947423</v>
      </c>
      <c r="V157" s="39">
        <f>IF(ISBLANK(HLOOKUP(V$1, m_preprocess!$1:$1048576, $D157, FALSE)), "", HLOOKUP(V$1,m_preprocess!$1:$1048576, $D157, FALSE))</f>
        <v>4074012786.048933</v>
      </c>
      <c r="W157" s="39">
        <f>IF(ISBLANK(HLOOKUP(W$1, m_preprocess!$1:$1048576, $D157, FALSE)), "", HLOOKUP(W$1,m_preprocess!$1:$1048576, $D157, FALSE))</f>
        <v>853917591.87922966</v>
      </c>
      <c r="X157" s="39">
        <f>IF(ISBLANK(HLOOKUP(X$1, m_preprocess!$1:$1048576, $D157, FALSE)), "", HLOOKUP(X$1,m_preprocess!$1:$1048576, $D157, FALSE))</f>
        <v>36627</v>
      </c>
      <c r="Y157" s="39">
        <f>IF(ISBLANK(HLOOKUP(Y$1, m_preprocess!$1:$1048576, $D157, FALSE)), "", HLOOKUP(Y$1,m_preprocess!$1:$1048576, $D157, FALSE))</f>
        <v>5864.76</v>
      </c>
      <c r="Z157" s="39" t="str">
        <f>IF(ISBLANK(HLOOKUP(Z$1, m_preprocess!$1:$1048576, $D157, FALSE)), "", HLOOKUP(Z$1,m_preprocess!$1:$1048576, $D157, FALSE))</f>
        <v/>
      </c>
    </row>
    <row r="158" spans="1:26">
      <c r="A158" s="17">
        <v>38718</v>
      </c>
      <c r="B158">
        <v>2006</v>
      </c>
      <c r="C158">
        <v>1</v>
      </c>
      <c r="D158">
        <v>158</v>
      </c>
      <c r="E158" s="39">
        <f>IF(ISBLANK(HLOOKUP(E$1, m_preprocess!$1:$1048576, $D158, FALSE)), "", HLOOKUP(E$1,m_preprocess!$1:$1048576, $D158, FALSE))</f>
        <v>53.2</v>
      </c>
      <c r="F158" s="39">
        <f>IF(ISBLANK(HLOOKUP(F$1, m_preprocess!$1:$1048576, $D158, FALSE)), "", HLOOKUP(F$1,m_preprocess!$1:$1048576, $D158, FALSE))</f>
        <v>92.63</v>
      </c>
      <c r="G158" s="39">
        <f>IF(ISBLANK(HLOOKUP(G$1, m_preprocess!$1:$1048576, $D158, FALSE)), "", HLOOKUP(G$1,m_preprocess!$1:$1048576, $D158, FALSE))</f>
        <v>90.818676644858982</v>
      </c>
      <c r="H158" s="39">
        <f>IF(ISBLANK(HLOOKUP(H$1, m_preprocess!$1:$1048576, $D158, FALSE)), "", HLOOKUP(H$1,m_preprocess!$1:$1048576, $D158, FALSE))</f>
        <v>108.55</v>
      </c>
      <c r="I158" s="39">
        <f>IF(ISBLANK(HLOOKUP(I$1, m_preprocess!$1:$1048576, $D158, FALSE)), "", HLOOKUP(I$1,m_preprocess!$1:$1048576, $D158, FALSE))</f>
        <v>83.7</v>
      </c>
      <c r="J158" s="39">
        <f>IF(ISBLANK(HLOOKUP(J$1, m_preprocess!$1:$1048576, $D158, FALSE)), "", HLOOKUP(J$1,m_preprocess!$1:$1048576, $D158, FALSE))</f>
        <v>83.8</v>
      </c>
      <c r="K158" s="39">
        <f>IF(ISBLANK(HLOOKUP(K$1, m_preprocess!$1:$1048576, $D158, FALSE)), "", HLOOKUP(K$1,m_preprocess!$1:$1048576, $D158, FALSE))</f>
        <v>83.6</v>
      </c>
      <c r="L158" s="39">
        <f>IF(ISBLANK(HLOOKUP(L$1, m_preprocess!$1:$1048576, $D158, FALSE)), "", HLOOKUP(L$1,m_preprocess!$1:$1048576, $D158, FALSE))</f>
        <v>65.7</v>
      </c>
      <c r="M158" s="39">
        <f>IF(ISBLANK(HLOOKUP(M$1, m_preprocess!$1:$1048576, $D158, FALSE)), "", HLOOKUP(M$1,m_preprocess!$1:$1048576, $D158, FALSE))</f>
        <v>88</v>
      </c>
      <c r="N158" s="39">
        <f>IF(ISBLANK(HLOOKUP(N$1, m_preprocess!$1:$1048576, $D158, FALSE)), "", HLOOKUP(N$1,m_preprocess!$1:$1048576, $D158, FALSE))</f>
        <v>82.1</v>
      </c>
      <c r="O158" s="39">
        <f>IF(ISBLANK(HLOOKUP(O$1, m_preprocess!$1:$1048576, $D158, FALSE)), "", HLOOKUP(O$1,m_preprocess!$1:$1048576, $D158, FALSE))</f>
        <v>131.52000000000001</v>
      </c>
      <c r="P158" s="39" t="str">
        <f>IF(ISBLANK(HLOOKUP(P$1, m_preprocess!$1:$1048576, $D158, FALSE)), "", HLOOKUP(P$1,m_preprocess!$1:$1048576, $D158, FALSE))</f>
        <v/>
      </c>
      <c r="Q158" s="39">
        <f>IF(ISBLANK(HLOOKUP(Q$1, m_preprocess!$1:$1048576, $D158, FALSE)), "", HLOOKUP(Q$1,m_preprocess!$1:$1048576, $D158, FALSE))</f>
        <v>96.967486452688632</v>
      </c>
      <c r="R158" s="39">
        <f>IF(ISBLANK(HLOOKUP(R$1, m_preprocess!$1:$1048576, $D158, FALSE)), "", HLOOKUP(R$1,m_preprocess!$1:$1048576, $D158, FALSE))</f>
        <v>9980494563.1380978</v>
      </c>
      <c r="S158" s="39">
        <f>IF(ISBLANK(HLOOKUP(S$1, m_preprocess!$1:$1048576, $D158, FALSE)), "", HLOOKUP(S$1,m_preprocess!$1:$1048576, $D158, FALSE))</f>
        <v>2946352061.2573886</v>
      </c>
      <c r="T158" s="39">
        <f>IF(ISBLANK(HLOOKUP(T$1, m_preprocess!$1:$1048576, $D158, FALSE)), "", HLOOKUP(T$1,m_preprocess!$1:$1048576, $D158, FALSE))</f>
        <v>6723200752.3968325</v>
      </c>
      <c r="U158" s="39">
        <f>IF(ISBLANK(HLOOKUP(U$1, m_preprocess!$1:$1048576, $D158, FALSE)), "", HLOOKUP(U$1,m_preprocess!$1:$1048576, $D158, FALSE))</f>
        <v>656652122.75948322</v>
      </c>
      <c r="V158" s="39">
        <f>IF(ISBLANK(HLOOKUP(V$1, m_preprocess!$1:$1048576, $D158, FALSE)), "", HLOOKUP(V$1,m_preprocess!$1:$1048576, $D158, FALSE))</f>
        <v>4263274991.6631927</v>
      </c>
      <c r="W158" s="39">
        <f>IF(ISBLANK(HLOOKUP(W$1, m_preprocess!$1:$1048576, $D158, FALSE)), "", HLOOKUP(W$1,m_preprocess!$1:$1048576, $D158, FALSE))</f>
        <v>791851464.15172994</v>
      </c>
      <c r="X158" s="39">
        <f>IF(ISBLANK(HLOOKUP(X$1, m_preprocess!$1:$1048576, $D158, FALSE)), "", HLOOKUP(X$1,m_preprocess!$1:$1048576, $D158, FALSE))</f>
        <v>33698.180733671339</v>
      </c>
      <c r="Y158" s="39">
        <f>IF(ISBLANK(HLOOKUP(Y$1, m_preprocess!$1:$1048576, $D158, FALSE)), "", HLOOKUP(Y$1,m_preprocess!$1:$1048576, $D158, FALSE))</f>
        <v>5848.2453524207176</v>
      </c>
      <c r="Z158" s="39" t="str">
        <f>IF(ISBLANK(HLOOKUP(Z$1, m_preprocess!$1:$1048576, $D158, FALSE)), "", HLOOKUP(Z$1,m_preprocess!$1:$1048576, $D158, FALSE))</f>
        <v/>
      </c>
    </row>
    <row r="159" spans="1:26">
      <c r="A159" s="17">
        <v>38749</v>
      </c>
      <c r="B159">
        <v>2006</v>
      </c>
      <c r="C159">
        <v>2</v>
      </c>
      <c r="D159">
        <v>159</v>
      </c>
      <c r="E159" s="39">
        <f>IF(ISBLANK(HLOOKUP(E$1, m_preprocess!$1:$1048576, $D159, FALSE)), "", HLOOKUP(E$1,m_preprocess!$1:$1048576, $D159, FALSE))</f>
        <v>48.8</v>
      </c>
      <c r="F159" s="39">
        <f>IF(ISBLANK(HLOOKUP(F$1, m_preprocess!$1:$1048576, $D159, FALSE)), "", HLOOKUP(F$1,m_preprocess!$1:$1048576, $D159, FALSE))</f>
        <v>103.25</v>
      </c>
      <c r="G159" s="39">
        <f>IF(ISBLANK(HLOOKUP(G$1, m_preprocess!$1:$1048576, $D159, FALSE)), "", HLOOKUP(G$1,m_preprocess!$1:$1048576, $D159, FALSE))</f>
        <v>85.817457903998076</v>
      </c>
      <c r="H159" s="39">
        <f>IF(ISBLANK(HLOOKUP(H$1, m_preprocess!$1:$1048576, $D159, FALSE)), "", HLOOKUP(H$1,m_preprocess!$1:$1048576, $D159, FALSE))</f>
        <v>107.8</v>
      </c>
      <c r="I159" s="39">
        <f>IF(ISBLANK(HLOOKUP(I$1, m_preprocess!$1:$1048576, $D159, FALSE)), "", HLOOKUP(I$1,m_preprocess!$1:$1048576, $D159, FALSE))</f>
        <v>80.2</v>
      </c>
      <c r="J159" s="39">
        <f>IF(ISBLANK(HLOOKUP(J$1, m_preprocess!$1:$1048576, $D159, FALSE)), "", HLOOKUP(J$1,m_preprocess!$1:$1048576, $D159, FALSE))</f>
        <v>76</v>
      </c>
      <c r="K159" s="39">
        <f>IF(ISBLANK(HLOOKUP(K$1, m_preprocess!$1:$1048576, $D159, FALSE)), "", HLOOKUP(K$1,m_preprocess!$1:$1048576, $D159, FALSE))</f>
        <v>80.5</v>
      </c>
      <c r="L159" s="39">
        <f>IF(ISBLANK(HLOOKUP(L$1, m_preprocess!$1:$1048576, $D159, FALSE)), "", HLOOKUP(L$1,m_preprocess!$1:$1048576, $D159, FALSE))</f>
        <v>65.7</v>
      </c>
      <c r="M159" s="39">
        <f>IF(ISBLANK(HLOOKUP(M$1, m_preprocess!$1:$1048576, $D159, FALSE)), "", HLOOKUP(M$1,m_preprocess!$1:$1048576, $D159, FALSE))</f>
        <v>83.1</v>
      </c>
      <c r="N159" s="39">
        <f>IF(ISBLANK(HLOOKUP(N$1, m_preprocess!$1:$1048576, $D159, FALSE)), "", HLOOKUP(N$1,m_preprocess!$1:$1048576, $D159, FALSE))</f>
        <v>79.900000000000006</v>
      </c>
      <c r="O159" s="39">
        <f>IF(ISBLANK(HLOOKUP(O$1, m_preprocess!$1:$1048576, $D159, FALSE)), "", HLOOKUP(O$1,m_preprocess!$1:$1048576, $D159, FALSE))</f>
        <v>138.03</v>
      </c>
      <c r="P159" s="39" t="str">
        <f>IF(ISBLANK(HLOOKUP(P$1, m_preprocess!$1:$1048576, $D159, FALSE)), "", HLOOKUP(P$1,m_preprocess!$1:$1048576, $D159, FALSE))</f>
        <v/>
      </c>
      <c r="Q159" s="39">
        <f>IF(ISBLANK(HLOOKUP(Q$1, m_preprocess!$1:$1048576, $D159, FALSE)), "", HLOOKUP(Q$1,m_preprocess!$1:$1048576, $D159, FALSE))</f>
        <v>98.698458975426902</v>
      </c>
      <c r="R159" s="39">
        <f>IF(ISBLANK(HLOOKUP(R$1, m_preprocess!$1:$1048576, $D159, FALSE)), "", HLOOKUP(R$1,m_preprocess!$1:$1048576, $D159, FALSE))</f>
        <v>9256736688.4692478</v>
      </c>
      <c r="S159" s="39">
        <f>IF(ISBLANK(HLOOKUP(S$1, m_preprocess!$1:$1048576, $D159, FALSE)), "", HLOOKUP(S$1,m_preprocess!$1:$1048576, $D159, FALSE))</f>
        <v>2204235537.5039558</v>
      </c>
      <c r="T159" s="39">
        <f>IF(ISBLANK(HLOOKUP(T$1, m_preprocess!$1:$1048576, $D159, FALSE)), "", HLOOKUP(T$1,m_preprocess!$1:$1048576, $D159, FALSE))</f>
        <v>6217741247.3969173</v>
      </c>
      <c r="U159" s="39">
        <f>IF(ISBLANK(HLOOKUP(U$1, m_preprocess!$1:$1048576, $D159, FALSE)), "", HLOOKUP(U$1,m_preprocess!$1:$1048576, $D159, FALSE))</f>
        <v>594879470.01249468</v>
      </c>
      <c r="V159" s="39">
        <f>IF(ISBLANK(HLOOKUP(V$1, m_preprocess!$1:$1048576, $D159, FALSE)), "", HLOOKUP(V$1,m_preprocess!$1:$1048576, $D159, FALSE))</f>
        <v>3838723997.2927942</v>
      </c>
      <c r="W159" s="39">
        <f>IF(ISBLANK(HLOOKUP(W$1, m_preprocess!$1:$1048576, $D159, FALSE)), "", HLOOKUP(W$1,m_preprocess!$1:$1048576, $D159, FALSE))</f>
        <v>684185542.48229897</v>
      </c>
      <c r="X159" s="39">
        <f>IF(ISBLANK(HLOOKUP(X$1, m_preprocess!$1:$1048576, $D159, FALSE)), "", HLOOKUP(X$1,m_preprocess!$1:$1048576, $D159, FALSE))</f>
        <v>27294.39579065923</v>
      </c>
      <c r="Y159" s="39">
        <f>IF(ISBLANK(HLOOKUP(Y$1, m_preprocess!$1:$1048576, $D159, FALSE)), "", HLOOKUP(Y$1,m_preprocess!$1:$1048576, $D159, FALSE))</f>
        <v>5889.4233018320083</v>
      </c>
      <c r="Z159" s="39" t="str">
        <f>IF(ISBLANK(HLOOKUP(Z$1, m_preprocess!$1:$1048576, $D159, FALSE)), "", HLOOKUP(Z$1,m_preprocess!$1:$1048576, $D159, FALSE))</f>
        <v/>
      </c>
    </row>
    <row r="160" spans="1:26">
      <c r="A160" s="17">
        <v>38777</v>
      </c>
      <c r="B160">
        <v>2006</v>
      </c>
      <c r="C160">
        <v>3</v>
      </c>
      <c r="D160">
        <v>160</v>
      </c>
      <c r="E160" s="39">
        <f>IF(ISBLANK(HLOOKUP(E$1, m_preprocess!$1:$1048576, $D160, FALSE)), "", HLOOKUP(E$1,m_preprocess!$1:$1048576, $D160, FALSE))</f>
        <v>54.4</v>
      </c>
      <c r="F160" s="39">
        <f>IF(ISBLANK(HLOOKUP(F$1, m_preprocess!$1:$1048576, $D160, FALSE)), "", HLOOKUP(F$1,m_preprocess!$1:$1048576, $D160, FALSE))</f>
        <v>129.91999999999999</v>
      </c>
      <c r="G160" s="39">
        <f>IF(ISBLANK(HLOOKUP(G$1, m_preprocess!$1:$1048576, $D160, FALSE)), "", HLOOKUP(G$1,m_preprocess!$1:$1048576, $D160, FALSE))</f>
        <v>85.596726167212267</v>
      </c>
      <c r="H160" s="39">
        <f>IF(ISBLANK(HLOOKUP(H$1, m_preprocess!$1:$1048576, $D160, FALSE)), "", HLOOKUP(H$1,m_preprocess!$1:$1048576, $D160, FALSE))</f>
        <v>119.09</v>
      </c>
      <c r="I160" s="39">
        <f>IF(ISBLANK(HLOOKUP(I$1, m_preprocess!$1:$1048576, $D160, FALSE)), "", HLOOKUP(I$1,m_preprocess!$1:$1048576, $D160, FALSE))</f>
        <v>92.4</v>
      </c>
      <c r="J160" s="39">
        <f>IF(ISBLANK(HLOOKUP(J$1, m_preprocess!$1:$1048576, $D160, FALSE)), "", HLOOKUP(J$1,m_preprocess!$1:$1048576, $D160, FALSE))</f>
        <v>86.2</v>
      </c>
      <c r="K160" s="39">
        <f>IF(ISBLANK(HLOOKUP(K$1, m_preprocess!$1:$1048576, $D160, FALSE)), "", HLOOKUP(K$1,m_preprocess!$1:$1048576, $D160, FALSE))</f>
        <v>92.8</v>
      </c>
      <c r="L160" s="39">
        <f>IF(ISBLANK(HLOOKUP(L$1, m_preprocess!$1:$1048576, $D160, FALSE)), "", HLOOKUP(L$1,m_preprocess!$1:$1048576, $D160, FALSE))</f>
        <v>80.5</v>
      </c>
      <c r="M160" s="39">
        <f>IF(ISBLANK(HLOOKUP(M$1, m_preprocess!$1:$1048576, $D160, FALSE)), "", HLOOKUP(M$1,m_preprocess!$1:$1048576, $D160, FALSE))</f>
        <v>95.2</v>
      </c>
      <c r="N160" s="39">
        <f>IF(ISBLANK(HLOOKUP(N$1, m_preprocess!$1:$1048576, $D160, FALSE)), "", HLOOKUP(N$1,m_preprocess!$1:$1048576, $D160, FALSE))</f>
        <v>91.4</v>
      </c>
      <c r="O160" s="39">
        <f>IF(ISBLANK(HLOOKUP(O$1, m_preprocess!$1:$1048576, $D160, FALSE)), "", HLOOKUP(O$1,m_preprocess!$1:$1048576, $D160, FALSE))</f>
        <v>137.75</v>
      </c>
      <c r="P160" s="39" t="str">
        <f>IF(ISBLANK(HLOOKUP(P$1, m_preprocess!$1:$1048576, $D160, FALSE)), "", HLOOKUP(P$1,m_preprocess!$1:$1048576, $D160, FALSE))</f>
        <v/>
      </c>
      <c r="Q160" s="39">
        <f>IF(ISBLANK(HLOOKUP(Q$1, m_preprocess!$1:$1048576, $D160, FALSE)), "", HLOOKUP(Q$1,m_preprocess!$1:$1048576, $D160, FALSE))</f>
        <v>96.429291910429697</v>
      </c>
      <c r="R160" s="39">
        <f>IF(ISBLANK(HLOOKUP(R$1, m_preprocess!$1:$1048576, $D160, FALSE)), "", HLOOKUP(R$1,m_preprocess!$1:$1048576, $D160, FALSE))</f>
        <v>11921302904.811716</v>
      </c>
      <c r="S160" s="39">
        <f>IF(ISBLANK(HLOOKUP(S$1, m_preprocess!$1:$1048576, $D160, FALSE)), "", HLOOKUP(S$1,m_preprocess!$1:$1048576, $D160, FALSE))</f>
        <v>3304669713.3891215</v>
      </c>
      <c r="T160" s="39">
        <f>IF(ISBLANK(HLOOKUP(T$1, m_preprocess!$1:$1048576, $D160, FALSE)), "", HLOOKUP(T$1,m_preprocess!$1:$1048576, $D160, FALSE))</f>
        <v>7773442715.3520269</v>
      </c>
      <c r="U160" s="39">
        <f>IF(ISBLANK(HLOOKUP(U$1, m_preprocess!$1:$1048576, $D160, FALSE)), "", HLOOKUP(U$1,m_preprocess!$1:$1048576, $D160, FALSE))</f>
        <v>802010307.6457535</v>
      </c>
      <c r="V160" s="39">
        <f>IF(ISBLANK(HLOOKUP(V$1, m_preprocess!$1:$1048576, $D160, FALSE)), "", HLOOKUP(V$1,m_preprocess!$1:$1048576, $D160, FALSE))</f>
        <v>4745001471.6562433</v>
      </c>
      <c r="W160" s="39">
        <f>IF(ISBLANK(HLOOKUP(W$1, m_preprocess!$1:$1048576, $D160, FALSE)), "", HLOOKUP(W$1,m_preprocess!$1:$1048576, $D160, FALSE))</f>
        <v>911818716.96590686</v>
      </c>
      <c r="X160" s="39">
        <f>IF(ISBLANK(HLOOKUP(X$1, m_preprocess!$1:$1048576, $D160, FALSE)), "", HLOOKUP(X$1,m_preprocess!$1:$1048576, $D160, FALSE))</f>
        <v>28782.473737279917</v>
      </c>
      <c r="Y160" s="39">
        <f>IF(ISBLANK(HLOOKUP(Y$1, m_preprocess!$1:$1048576, $D160, FALSE)), "", HLOOKUP(Y$1,m_preprocess!$1:$1048576, $D160, FALSE))</f>
        <v>5963.195023812179</v>
      </c>
      <c r="Z160" s="39" t="str">
        <f>IF(ISBLANK(HLOOKUP(Z$1, m_preprocess!$1:$1048576, $D160, FALSE)), "", HLOOKUP(Z$1,m_preprocess!$1:$1048576, $D160, FALSE))</f>
        <v/>
      </c>
    </row>
    <row r="161" spans="1:26">
      <c r="A161" s="17">
        <v>38808</v>
      </c>
      <c r="B161">
        <v>2006</v>
      </c>
      <c r="C161">
        <v>4</v>
      </c>
      <c r="D161">
        <v>161</v>
      </c>
      <c r="E161" s="39">
        <f>IF(ISBLANK(HLOOKUP(E$1, m_preprocess!$1:$1048576, $D161, FALSE)), "", HLOOKUP(E$1,m_preprocess!$1:$1048576, $D161, FALSE))</f>
        <v>54.9</v>
      </c>
      <c r="F161" s="39">
        <f>IF(ISBLANK(HLOOKUP(F$1, m_preprocess!$1:$1048576, $D161, FALSE)), "", HLOOKUP(F$1,m_preprocess!$1:$1048576, $D161, FALSE))</f>
        <v>112.39</v>
      </c>
      <c r="G161" s="39">
        <f>IF(ISBLANK(HLOOKUP(G$1, m_preprocess!$1:$1048576, $D161, FALSE)), "", HLOOKUP(G$1,m_preprocess!$1:$1048576, $D161, FALSE))</f>
        <v>85.908302517965296</v>
      </c>
      <c r="H161" s="39">
        <f>IF(ISBLANK(HLOOKUP(H$1, m_preprocess!$1:$1048576, $D161, FALSE)), "", HLOOKUP(H$1,m_preprocess!$1:$1048576, $D161, FALSE))</f>
        <v>112.61</v>
      </c>
      <c r="I161" s="39">
        <f>IF(ISBLANK(HLOOKUP(I$1, m_preprocess!$1:$1048576, $D161, FALSE)), "", HLOOKUP(I$1,m_preprocess!$1:$1048576, $D161, FALSE))</f>
        <v>85.7</v>
      </c>
      <c r="J161" s="39">
        <f>IF(ISBLANK(HLOOKUP(J$1, m_preprocess!$1:$1048576, $D161, FALSE)), "", HLOOKUP(J$1,m_preprocess!$1:$1048576, $D161, FALSE))</f>
        <v>83.1</v>
      </c>
      <c r="K161" s="39">
        <f>IF(ISBLANK(HLOOKUP(K$1, m_preprocess!$1:$1048576, $D161, FALSE)), "", HLOOKUP(K$1,m_preprocess!$1:$1048576, $D161, FALSE))</f>
        <v>85.8</v>
      </c>
      <c r="L161" s="39">
        <f>IF(ISBLANK(HLOOKUP(L$1, m_preprocess!$1:$1048576, $D161, FALSE)), "", HLOOKUP(L$1,m_preprocess!$1:$1048576, $D161, FALSE))</f>
        <v>69.3</v>
      </c>
      <c r="M161" s="39">
        <f>IF(ISBLANK(HLOOKUP(M$1, m_preprocess!$1:$1048576, $D161, FALSE)), "", HLOOKUP(M$1,m_preprocess!$1:$1048576, $D161, FALSE))</f>
        <v>90.3</v>
      </c>
      <c r="N161" s="39">
        <f>IF(ISBLANK(HLOOKUP(N$1, m_preprocess!$1:$1048576, $D161, FALSE)), "", HLOOKUP(N$1,m_preprocess!$1:$1048576, $D161, FALSE))</f>
        <v>83.2</v>
      </c>
      <c r="O161" s="39">
        <f>IF(ISBLANK(HLOOKUP(O$1, m_preprocess!$1:$1048576, $D161, FALSE)), "", HLOOKUP(O$1,m_preprocess!$1:$1048576, $D161, FALSE))</f>
        <v>132.38</v>
      </c>
      <c r="P161" s="39" t="str">
        <f>IF(ISBLANK(HLOOKUP(P$1, m_preprocess!$1:$1048576, $D161, FALSE)), "", HLOOKUP(P$1,m_preprocess!$1:$1048576, $D161, FALSE))</f>
        <v/>
      </c>
      <c r="Q161" s="39">
        <f>IF(ISBLANK(HLOOKUP(Q$1, m_preprocess!$1:$1048576, $D161, FALSE)), "", HLOOKUP(Q$1,m_preprocess!$1:$1048576, $D161, FALSE))</f>
        <v>96.972734562951075</v>
      </c>
      <c r="R161" s="39">
        <f>IF(ISBLANK(HLOOKUP(R$1, m_preprocess!$1:$1048576, $D161, FALSE)), "", HLOOKUP(R$1,m_preprocess!$1:$1048576, $D161, FALSE))</f>
        <v>10161974000.413481</v>
      </c>
      <c r="S161" s="39">
        <f>IF(ISBLANK(HLOOKUP(S$1, m_preprocess!$1:$1048576, $D161, FALSE)), "", HLOOKUP(S$1,m_preprocess!$1:$1048576, $D161, FALSE))</f>
        <v>2923482402.315485</v>
      </c>
      <c r="T161" s="39">
        <f>IF(ISBLANK(HLOOKUP(T$1, m_preprocess!$1:$1048576, $D161, FALSE)), "", HLOOKUP(T$1,m_preprocess!$1:$1048576, $D161, FALSE))</f>
        <v>6757605407.9791498</v>
      </c>
      <c r="U161" s="39">
        <f>IF(ISBLANK(HLOOKUP(U$1, m_preprocess!$1:$1048576, $D161, FALSE)), "", HLOOKUP(U$1,m_preprocess!$1:$1048576, $D161, FALSE))</f>
        <v>696690266.63993573</v>
      </c>
      <c r="V161" s="39">
        <f>IF(ISBLANK(HLOOKUP(V$1, m_preprocess!$1:$1048576, $D161, FALSE)), "", HLOOKUP(V$1,m_preprocess!$1:$1048576, $D161, FALSE))</f>
        <v>4159937091.0184441</v>
      </c>
      <c r="W161" s="39">
        <f>IF(ISBLANK(HLOOKUP(W$1, m_preprocess!$1:$1048576, $D161, FALSE)), "", HLOOKUP(W$1,m_preprocess!$1:$1048576, $D161, FALSE))</f>
        <v>721003076.38331997</v>
      </c>
      <c r="X161" s="39">
        <f>IF(ISBLANK(HLOOKUP(X$1, m_preprocess!$1:$1048576, $D161, FALSE)), "", HLOOKUP(X$1,m_preprocess!$1:$1048576, $D161, FALSE))</f>
        <v>34408.349447770255</v>
      </c>
      <c r="Y161" s="39">
        <f>IF(ISBLANK(HLOOKUP(Y$1, m_preprocess!$1:$1048576, $D161, FALSE)), "", HLOOKUP(Y$1,m_preprocess!$1:$1048576, $D161, FALSE))</f>
        <v>6066.5571831712596</v>
      </c>
      <c r="Z161" s="39" t="str">
        <f>IF(ISBLANK(HLOOKUP(Z$1, m_preprocess!$1:$1048576, $D161, FALSE)), "", HLOOKUP(Z$1,m_preprocess!$1:$1048576, $D161, FALSE))</f>
        <v/>
      </c>
    </row>
    <row r="162" spans="1:26">
      <c r="A162" s="17">
        <v>38838</v>
      </c>
      <c r="B162">
        <v>2006</v>
      </c>
      <c r="C162">
        <v>5</v>
      </c>
      <c r="D162">
        <v>162</v>
      </c>
      <c r="E162" s="39">
        <f>IF(ISBLANK(HLOOKUP(E$1, m_preprocess!$1:$1048576, $D162, FALSE)), "", HLOOKUP(E$1,m_preprocess!$1:$1048576, $D162, FALSE))</f>
        <v>57.3</v>
      </c>
      <c r="F162" s="39">
        <f>IF(ISBLANK(HLOOKUP(F$1, m_preprocess!$1:$1048576, $D162, FALSE)), "", HLOOKUP(F$1,m_preprocess!$1:$1048576, $D162, FALSE))</f>
        <v>135.94</v>
      </c>
      <c r="G162" s="39">
        <f>IF(ISBLANK(HLOOKUP(G$1, m_preprocess!$1:$1048576, $D162, FALSE)), "", HLOOKUP(G$1,m_preprocess!$1:$1048576, $D162, FALSE))</f>
        <v>89.461709980070808</v>
      </c>
      <c r="H162" s="39">
        <f>IF(ISBLANK(HLOOKUP(H$1, m_preprocess!$1:$1048576, $D162, FALSE)), "", HLOOKUP(H$1,m_preprocess!$1:$1048576, $D162, FALSE))</f>
        <v>117.19</v>
      </c>
      <c r="I162" s="39">
        <f>IF(ISBLANK(HLOOKUP(I$1, m_preprocess!$1:$1048576, $D162, FALSE)), "", HLOOKUP(I$1,m_preprocess!$1:$1048576, $D162, FALSE))</f>
        <v>95.4</v>
      </c>
      <c r="J162" s="39">
        <f>IF(ISBLANK(HLOOKUP(J$1, m_preprocess!$1:$1048576, $D162, FALSE)), "", HLOOKUP(J$1,m_preprocess!$1:$1048576, $D162, FALSE))</f>
        <v>89.7</v>
      </c>
      <c r="K162" s="39">
        <f>IF(ISBLANK(HLOOKUP(K$1, m_preprocess!$1:$1048576, $D162, FALSE)), "", HLOOKUP(K$1,m_preprocess!$1:$1048576, $D162, FALSE))</f>
        <v>95.7</v>
      </c>
      <c r="L162" s="39">
        <f>IF(ISBLANK(HLOOKUP(L$1, m_preprocess!$1:$1048576, $D162, FALSE)), "", HLOOKUP(L$1,m_preprocess!$1:$1048576, $D162, FALSE))</f>
        <v>79.900000000000006</v>
      </c>
      <c r="M162" s="39">
        <f>IF(ISBLANK(HLOOKUP(M$1, m_preprocess!$1:$1048576, $D162, FALSE)), "", HLOOKUP(M$1,m_preprocess!$1:$1048576, $D162, FALSE))</f>
        <v>99.9</v>
      </c>
      <c r="N162" s="39">
        <f>IF(ISBLANK(HLOOKUP(N$1, m_preprocess!$1:$1048576, $D162, FALSE)), "", HLOOKUP(N$1,m_preprocess!$1:$1048576, $D162, FALSE))</f>
        <v>92.7</v>
      </c>
      <c r="O162" s="39">
        <f>IF(ISBLANK(HLOOKUP(O$1, m_preprocess!$1:$1048576, $D162, FALSE)), "", HLOOKUP(O$1,m_preprocess!$1:$1048576, $D162, FALSE))</f>
        <v>138.19999999999999</v>
      </c>
      <c r="P162" s="39" t="str">
        <f>IF(ISBLANK(HLOOKUP(P$1, m_preprocess!$1:$1048576, $D162, FALSE)), "", HLOOKUP(P$1,m_preprocess!$1:$1048576, $D162, FALSE))</f>
        <v/>
      </c>
      <c r="Q162" s="39">
        <f>IF(ISBLANK(HLOOKUP(Q$1, m_preprocess!$1:$1048576, $D162, FALSE)), "", HLOOKUP(Q$1,m_preprocess!$1:$1048576, $D162, FALSE))</f>
        <v>96.875923918399522</v>
      </c>
      <c r="R162" s="39">
        <f>IF(ISBLANK(HLOOKUP(R$1, m_preprocess!$1:$1048576, $D162, FALSE)), "", HLOOKUP(R$1,m_preprocess!$1:$1048576, $D162, FALSE))</f>
        <v>10483097264.496439</v>
      </c>
      <c r="S162" s="39">
        <f>IF(ISBLANK(HLOOKUP(S$1, m_preprocess!$1:$1048576, $D162, FALSE)), "", HLOOKUP(S$1,m_preprocess!$1:$1048576, $D162, FALSE))</f>
        <v>2972996332.6551375</v>
      </c>
      <c r="T162" s="39">
        <f>IF(ISBLANK(HLOOKUP(T$1, m_preprocess!$1:$1048576, $D162, FALSE)), "", HLOOKUP(T$1,m_preprocess!$1:$1048576, $D162, FALSE))</f>
        <v>7182001231.8912001</v>
      </c>
      <c r="U162" s="39">
        <f>IF(ISBLANK(HLOOKUP(U$1, m_preprocess!$1:$1048576, $D162, FALSE)), "", HLOOKUP(U$1,m_preprocess!$1:$1048576, $D162, FALSE))</f>
        <v>802847878.19059813</v>
      </c>
      <c r="V162" s="39">
        <f>IF(ISBLANK(HLOOKUP(V$1, m_preprocess!$1:$1048576, $D162, FALSE)), "", HLOOKUP(V$1,m_preprocess!$1:$1048576, $D162, FALSE))</f>
        <v>4425529173.1546268</v>
      </c>
      <c r="W162" s="39">
        <f>IF(ISBLANK(HLOOKUP(W$1, m_preprocess!$1:$1048576, $D162, FALSE)), "", HLOOKUP(W$1,m_preprocess!$1:$1048576, $D162, FALSE))</f>
        <v>853719240.16950822</v>
      </c>
      <c r="X162" s="39">
        <f>IF(ISBLANK(HLOOKUP(X$1, m_preprocess!$1:$1048576, $D162, FALSE)), "", HLOOKUP(X$1,m_preprocess!$1:$1048576, $D162, FALSE))</f>
        <v>28220.742957657712</v>
      </c>
      <c r="Y162" s="39">
        <f>IF(ISBLANK(HLOOKUP(Y$1, m_preprocess!$1:$1048576, $D162, FALSE)), "", HLOOKUP(Y$1,m_preprocess!$1:$1048576, $D162, FALSE))</f>
        <v>6220.4158678906642</v>
      </c>
      <c r="Z162" s="39" t="str">
        <f>IF(ISBLANK(HLOOKUP(Z$1, m_preprocess!$1:$1048576, $D162, FALSE)), "", HLOOKUP(Z$1,m_preprocess!$1:$1048576, $D162, FALSE))</f>
        <v/>
      </c>
    </row>
    <row r="163" spans="1:26">
      <c r="A163" s="17">
        <v>38869</v>
      </c>
      <c r="B163">
        <v>2006</v>
      </c>
      <c r="C163">
        <v>6</v>
      </c>
      <c r="D163">
        <v>163</v>
      </c>
      <c r="E163" s="39">
        <f>IF(ISBLANK(HLOOKUP(E$1, m_preprocess!$1:$1048576, $D163, FALSE)), "", HLOOKUP(E$1,m_preprocess!$1:$1048576, $D163, FALSE))</f>
        <v>54.3</v>
      </c>
      <c r="F163" s="39">
        <f>IF(ISBLANK(HLOOKUP(F$1, m_preprocess!$1:$1048576, $D163, FALSE)), "", HLOOKUP(F$1,m_preprocess!$1:$1048576, $D163, FALSE))</f>
        <v>114.94</v>
      </c>
      <c r="G163" s="39">
        <f>IF(ISBLANK(HLOOKUP(G$1, m_preprocess!$1:$1048576, $D163, FALSE)), "", HLOOKUP(G$1,m_preprocess!$1:$1048576, $D163, FALSE))</f>
        <v>92.158521387695714</v>
      </c>
      <c r="H163" s="39">
        <f>IF(ISBLANK(HLOOKUP(H$1, m_preprocess!$1:$1048576, $D163, FALSE)), "", HLOOKUP(H$1,m_preprocess!$1:$1048576, $D163, FALSE))</f>
        <v>114.4</v>
      </c>
      <c r="I163" s="39">
        <f>IF(ISBLANK(HLOOKUP(I$1, m_preprocess!$1:$1048576, $D163, FALSE)), "", HLOOKUP(I$1,m_preprocess!$1:$1048576, $D163, FALSE))</f>
        <v>91.1</v>
      </c>
      <c r="J163" s="39">
        <f>IF(ISBLANK(HLOOKUP(J$1, m_preprocess!$1:$1048576, $D163, FALSE)), "", HLOOKUP(J$1,m_preprocess!$1:$1048576, $D163, FALSE))</f>
        <v>84.5</v>
      </c>
      <c r="K163" s="39">
        <f>IF(ISBLANK(HLOOKUP(K$1, m_preprocess!$1:$1048576, $D163, FALSE)), "", HLOOKUP(K$1,m_preprocess!$1:$1048576, $D163, FALSE))</f>
        <v>91.5</v>
      </c>
      <c r="L163" s="39">
        <f>IF(ISBLANK(HLOOKUP(L$1, m_preprocess!$1:$1048576, $D163, FALSE)), "", HLOOKUP(L$1,m_preprocess!$1:$1048576, $D163, FALSE))</f>
        <v>75.8</v>
      </c>
      <c r="M163" s="39">
        <f>IF(ISBLANK(HLOOKUP(M$1, m_preprocess!$1:$1048576, $D163, FALSE)), "", HLOOKUP(M$1,m_preprocess!$1:$1048576, $D163, FALSE))</f>
        <v>95.6</v>
      </c>
      <c r="N163" s="39">
        <f>IF(ISBLANK(HLOOKUP(N$1, m_preprocess!$1:$1048576, $D163, FALSE)), "", HLOOKUP(N$1,m_preprocess!$1:$1048576, $D163, FALSE))</f>
        <v>88.5</v>
      </c>
      <c r="O163" s="39">
        <f>IF(ISBLANK(HLOOKUP(O$1, m_preprocess!$1:$1048576, $D163, FALSE)), "", HLOOKUP(O$1,m_preprocess!$1:$1048576, $D163, FALSE))</f>
        <v>134.4</v>
      </c>
      <c r="P163" s="39" t="str">
        <f>IF(ISBLANK(HLOOKUP(P$1, m_preprocess!$1:$1048576, $D163, FALSE)), "", HLOOKUP(P$1,m_preprocess!$1:$1048576, $D163, FALSE))</f>
        <v/>
      </c>
      <c r="Q163" s="39">
        <f>IF(ISBLANK(HLOOKUP(Q$1, m_preprocess!$1:$1048576, $D163, FALSE)), "", HLOOKUP(Q$1,m_preprocess!$1:$1048576, $D163, FALSE))</f>
        <v>98.511117641296892</v>
      </c>
      <c r="R163" s="39">
        <f>IF(ISBLANK(HLOOKUP(R$1, m_preprocess!$1:$1048576, $D163, FALSE)), "", HLOOKUP(R$1,m_preprocess!$1:$1048576, $D163, FALSE))</f>
        <v>11398277357.064732</v>
      </c>
      <c r="S163" s="39">
        <f>IF(ISBLANK(HLOOKUP(S$1, m_preprocess!$1:$1048576, $D163, FALSE)), "", HLOOKUP(S$1,m_preprocess!$1:$1048576, $D163, FALSE))</f>
        <v>3290230340.0616488</v>
      </c>
      <c r="T163" s="39">
        <f>IF(ISBLANK(HLOOKUP(T$1, m_preprocess!$1:$1048576, $D163, FALSE)), "", HLOOKUP(T$1,m_preprocess!$1:$1048576, $D163, FALSE))</f>
        <v>7214331014.7908707</v>
      </c>
      <c r="U163" s="39">
        <f>IF(ISBLANK(HLOOKUP(U$1, m_preprocess!$1:$1048576, $D163, FALSE)), "", HLOOKUP(U$1,m_preprocess!$1:$1048576, $D163, FALSE))</f>
        <v>755917897.93319619</v>
      </c>
      <c r="V163" s="39">
        <f>IF(ISBLANK(HLOOKUP(V$1, m_preprocess!$1:$1048576, $D163, FALSE)), "", HLOOKUP(V$1,m_preprocess!$1:$1048576, $D163, FALSE))</f>
        <v>4306931499.6571655</v>
      </c>
      <c r="W163" s="39">
        <f>IF(ISBLANK(HLOOKUP(W$1, m_preprocess!$1:$1048576, $D163, FALSE)), "", HLOOKUP(W$1,m_preprocess!$1:$1048576, $D163, FALSE))</f>
        <v>900689340.77774513</v>
      </c>
      <c r="X163" s="39">
        <f>IF(ISBLANK(HLOOKUP(X$1, m_preprocess!$1:$1048576, $D163, FALSE)), "", HLOOKUP(X$1,m_preprocess!$1:$1048576, $D163, FALSE))</f>
        <v>33498.881552069703</v>
      </c>
      <c r="Y163" s="39">
        <f>IF(ISBLANK(HLOOKUP(Y$1, m_preprocess!$1:$1048576, $D163, FALSE)), "", HLOOKUP(Y$1,m_preprocess!$1:$1048576, $D163, FALSE))</f>
        <v>6278.9376241078635</v>
      </c>
      <c r="Z163" s="39" t="str">
        <f>IF(ISBLANK(HLOOKUP(Z$1, m_preprocess!$1:$1048576, $D163, FALSE)), "", HLOOKUP(Z$1,m_preprocess!$1:$1048576, $D163, FALSE))</f>
        <v/>
      </c>
    </row>
    <row r="164" spans="1:26">
      <c r="A164" s="17">
        <v>38899</v>
      </c>
      <c r="B164">
        <v>2006</v>
      </c>
      <c r="C164">
        <v>7</v>
      </c>
      <c r="D164">
        <v>164</v>
      </c>
      <c r="E164" s="39">
        <f>IF(ISBLANK(HLOOKUP(E$1, m_preprocess!$1:$1048576, $D164, FALSE)), "", HLOOKUP(E$1,m_preprocess!$1:$1048576, $D164, FALSE))</f>
        <v>55.6</v>
      </c>
      <c r="F164" s="39">
        <f>IF(ISBLANK(HLOOKUP(F$1, m_preprocess!$1:$1048576, $D164, FALSE)), "", HLOOKUP(F$1,m_preprocess!$1:$1048576, $D164, FALSE))</f>
        <v>116.26</v>
      </c>
      <c r="G164" s="39">
        <f>IF(ISBLANK(HLOOKUP(G$1, m_preprocess!$1:$1048576, $D164, FALSE)), "", HLOOKUP(G$1,m_preprocess!$1:$1048576, $D164, FALSE))</f>
        <v>89.813946052786847</v>
      </c>
      <c r="H164" s="39">
        <f>IF(ISBLANK(HLOOKUP(H$1, m_preprocess!$1:$1048576, $D164, FALSE)), "", HLOOKUP(H$1,m_preprocess!$1:$1048576, $D164, FALSE))</f>
        <v>119.41</v>
      </c>
      <c r="I164" s="39">
        <f>IF(ISBLANK(HLOOKUP(I$1, m_preprocess!$1:$1048576, $D164, FALSE)), "", HLOOKUP(I$1,m_preprocess!$1:$1048576, $D164, FALSE))</f>
        <v>93.8</v>
      </c>
      <c r="J164" s="39">
        <f>IF(ISBLANK(HLOOKUP(J$1, m_preprocess!$1:$1048576, $D164, FALSE)), "", HLOOKUP(J$1,m_preprocess!$1:$1048576, $D164, FALSE))</f>
        <v>89.6</v>
      </c>
      <c r="K164" s="39">
        <f>IF(ISBLANK(HLOOKUP(K$1, m_preprocess!$1:$1048576, $D164, FALSE)), "", HLOOKUP(K$1,m_preprocess!$1:$1048576, $D164, FALSE))</f>
        <v>94</v>
      </c>
      <c r="L164" s="39">
        <f>IF(ISBLANK(HLOOKUP(L$1, m_preprocess!$1:$1048576, $D164, FALSE)), "", HLOOKUP(L$1,m_preprocess!$1:$1048576, $D164, FALSE))</f>
        <v>77</v>
      </c>
      <c r="M164" s="39">
        <f>IF(ISBLANK(HLOOKUP(M$1, m_preprocess!$1:$1048576, $D164, FALSE)), "", HLOOKUP(M$1,m_preprocess!$1:$1048576, $D164, FALSE))</f>
        <v>99.3</v>
      </c>
      <c r="N164" s="39">
        <f>IF(ISBLANK(HLOOKUP(N$1, m_preprocess!$1:$1048576, $D164, FALSE)), "", HLOOKUP(N$1,m_preprocess!$1:$1048576, $D164, FALSE))</f>
        <v>90</v>
      </c>
      <c r="O164" s="39">
        <f>IF(ISBLANK(HLOOKUP(O$1, m_preprocess!$1:$1048576, $D164, FALSE)), "", HLOOKUP(O$1,m_preprocess!$1:$1048576, $D164, FALSE))</f>
        <v>134.16999999999999</v>
      </c>
      <c r="P164" s="39" t="str">
        <f>IF(ISBLANK(HLOOKUP(P$1, m_preprocess!$1:$1048576, $D164, FALSE)), "", HLOOKUP(P$1,m_preprocess!$1:$1048576, $D164, FALSE))</f>
        <v/>
      </c>
      <c r="Q164" s="39">
        <f>IF(ISBLANK(HLOOKUP(Q$1, m_preprocess!$1:$1048576, $D164, FALSE)), "", HLOOKUP(Q$1,m_preprocess!$1:$1048576, $D164, FALSE))</f>
        <v>101.56746031746032</v>
      </c>
      <c r="R164" s="39">
        <f>IF(ISBLANK(HLOOKUP(R$1, m_preprocess!$1:$1048576, $D164, FALSE)), "", HLOOKUP(R$1,m_preprocess!$1:$1048576, $D164, FALSE))</f>
        <v>13333705361.398712</v>
      </c>
      <c r="S164" s="39">
        <f>IF(ISBLANK(HLOOKUP(S$1, m_preprocess!$1:$1048576, $D164, FALSE)), "", HLOOKUP(S$1,m_preprocess!$1:$1048576, $D164, FALSE))</f>
        <v>4547151474.8974409</v>
      </c>
      <c r="T164" s="39">
        <f>IF(ISBLANK(HLOOKUP(T$1, m_preprocess!$1:$1048576, $D164, FALSE)), "", HLOOKUP(T$1,m_preprocess!$1:$1048576, $D164, FALSE))</f>
        <v>7928251175.5952387</v>
      </c>
      <c r="U164" s="39">
        <f>IF(ISBLANK(HLOOKUP(U$1, m_preprocess!$1:$1048576, $D164, FALSE)), "", HLOOKUP(U$1,m_preprocess!$1:$1048576, $D164, FALSE))</f>
        <v>806666465.27777779</v>
      </c>
      <c r="V164" s="39">
        <f>IF(ISBLANK(HLOOKUP(V$1, m_preprocess!$1:$1048576, $D164, FALSE)), "", HLOOKUP(V$1,m_preprocess!$1:$1048576, $D164, FALSE))</f>
        <v>4959358963.2936506</v>
      </c>
      <c r="W164" s="39">
        <f>IF(ISBLANK(HLOOKUP(W$1, m_preprocess!$1:$1048576, $D164, FALSE)), "", HLOOKUP(W$1,m_preprocess!$1:$1048576, $D164, FALSE))</f>
        <v>925559729.16666663</v>
      </c>
      <c r="X164" s="39">
        <f>IF(ISBLANK(HLOOKUP(X$1, m_preprocess!$1:$1048576, $D164, FALSE)), "", HLOOKUP(X$1,m_preprocess!$1:$1048576, $D164, FALSE))</f>
        <v>32384.540189566684</v>
      </c>
      <c r="Y164" s="39">
        <f>IF(ISBLANK(HLOOKUP(Y$1, m_preprocess!$1:$1048576, $D164, FALSE)), "", HLOOKUP(Y$1,m_preprocess!$1:$1048576, $D164, FALSE))</f>
        <v>6374.7362635225782</v>
      </c>
      <c r="Z164" s="39" t="str">
        <f>IF(ISBLANK(HLOOKUP(Z$1, m_preprocess!$1:$1048576, $D164, FALSE)), "", HLOOKUP(Z$1,m_preprocess!$1:$1048576, $D164, FALSE))</f>
        <v/>
      </c>
    </row>
    <row r="165" spans="1:26">
      <c r="A165" s="17">
        <v>38930</v>
      </c>
      <c r="B165">
        <v>2006</v>
      </c>
      <c r="C165">
        <v>8</v>
      </c>
      <c r="D165">
        <v>165</v>
      </c>
      <c r="E165" s="39">
        <f>IF(ISBLANK(HLOOKUP(E$1, m_preprocess!$1:$1048576, $D165, FALSE)), "", HLOOKUP(E$1,m_preprocess!$1:$1048576, $D165, FALSE))</f>
        <v>57.4</v>
      </c>
      <c r="F165" s="39">
        <f>IF(ISBLANK(HLOOKUP(F$1, m_preprocess!$1:$1048576, $D165, FALSE)), "", HLOOKUP(F$1,m_preprocess!$1:$1048576, $D165, FALSE))</f>
        <v>128.80000000000001</v>
      </c>
      <c r="G165" s="39">
        <f>IF(ISBLANK(HLOOKUP(G$1, m_preprocess!$1:$1048576, $D165, FALSE)), "", HLOOKUP(G$1,m_preprocess!$1:$1048576, $D165, FALSE))</f>
        <v>88.827455494774284</v>
      </c>
      <c r="H165" s="39">
        <f>IF(ISBLANK(HLOOKUP(H$1, m_preprocess!$1:$1048576, $D165, FALSE)), "", HLOOKUP(H$1,m_preprocess!$1:$1048576, $D165, FALSE))</f>
        <v>121.06</v>
      </c>
      <c r="I165" s="39">
        <f>IF(ISBLANK(HLOOKUP(I$1, m_preprocess!$1:$1048576, $D165, FALSE)), "", HLOOKUP(I$1,m_preprocess!$1:$1048576, $D165, FALSE))</f>
        <v>98.6</v>
      </c>
      <c r="J165" s="39">
        <f>IF(ISBLANK(HLOOKUP(J$1, m_preprocess!$1:$1048576, $D165, FALSE)), "", HLOOKUP(J$1,m_preprocess!$1:$1048576, $D165, FALSE))</f>
        <v>89.8</v>
      </c>
      <c r="K165" s="39">
        <f>IF(ISBLANK(HLOOKUP(K$1, m_preprocess!$1:$1048576, $D165, FALSE)), "", HLOOKUP(K$1,m_preprocess!$1:$1048576, $D165, FALSE))</f>
        <v>99.1</v>
      </c>
      <c r="L165" s="39">
        <f>IF(ISBLANK(HLOOKUP(L$1, m_preprocess!$1:$1048576, $D165, FALSE)), "", HLOOKUP(L$1,m_preprocess!$1:$1048576, $D165, FALSE))</f>
        <v>84</v>
      </c>
      <c r="M165" s="39">
        <f>IF(ISBLANK(HLOOKUP(M$1, m_preprocess!$1:$1048576, $D165, FALSE)), "", HLOOKUP(M$1,m_preprocess!$1:$1048576, $D165, FALSE))</f>
        <v>102</v>
      </c>
      <c r="N165" s="39">
        <f>IF(ISBLANK(HLOOKUP(N$1, m_preprocess!$1:$1048576, $D165, FALSE)), "", HLOOKUP(N$1,m_preprocess!$1:$1048576, $D165, FALSE))</f>
        <v>97.5</v>
      </c>
      <c r="O165" s="39">
        <f>IF(ISBLANK(HLOOKUP(O$1, m_preprocess!$1:$1048576, $D165, FALSE)), "", HLOOKUP(O$1,m_preprocess!$1:$1048576, $D165, FALSE))</f>
        <v>128.24</v>
      </c>
      <c r="P165" s="39" t="str">
        <f>IF(ISBLANK(HLOOKUP(P$1, m_preprocess!$1:$1048576, $D165, FALSE)), "", HLOOKUP(P$1,m_preprocess!$1:$1048576, $D165, FALSE))</f>
        <v/>
      </c>
      <c r="Q165" s="39">
        <f>IF(ISBLANK(HLOOKUP(Q$1, m_preprocess!$1:$1048576, $D165, FALSE)), "", HLOOKUP(Q$1,m_preprocess!$1:$1048576, $D165, FALSE))</f>
        <v>101.04614782948768</v>
      </c>
      <c r="R165" s="39">
        <f>IF(ISBLANK(HLOOKUP(R$1, m_preprocess!$1:$1048576, $D165, FALSE)), "", HLOOKUP(R$1,m_preprocess!$1:$1048576, $D165, FALSE))</f>
        <v>13228543575.229803</v>
      </c>
      <c r="S165" s="39">
        <f>IF(ISBLANK(HLOOKUP(S$1, m_preprocess!$1:$1048576, $D165, FALSE)), "", HLOOKUP(S$1,m_preprocess!$1:$1048576, $D165, FALSE))</f>
        <v>4116824583.4542818</v>
      </c>
      <c r="T165" s="39">
        <f>IF(ISBLANK(HLOOKUP(T$1, m_preprocess!$1:$1048576, $D165, FALSE)), "", HLOOKUP(T$1,m_preprocess!$1:$1048576, $D165, FALSE))</f>
        <v>8913939240.3206882</v>
      </c>
      <c r="U165" s="39">
        <f>IF(ISBLANK(HLOOKUP(U$1, m_preprocess!$1:$1048576, $D165, FALSE)), "", HLOOKUP(U$1,m_preprocess!$1:$1048576, $D165, FALSE))</f>
        <v>934386034.41533041</v>
      </c>
      <c r="V165" s="39">
        <f>IF(ISBLANK(HLOOKUP(V$1, m_preprocess!$1:$1048576, $D165, FALSE)), "", HLOOKUP(V$1,m_preprocess!$1:$1048576, $D165, FALSE))</f>
        <v>5396482334.7673054</v>
      </c>
      <c r="W165" s="39">
        <f>IF(ISBLANK(HLOOKUP(W$1, m_preprocess!$1:$1048576, $D165, FALSE)), "", HLOOKUP(W$1,m_preprocess!$1:$1048576, $D165, FALSE))</f>
        <v>923244511.14587414</v>
      </c>
      <c r="X165" s="39">
        <f>IF(ISBLANK(HLOOKUP(X$1, m_preprocess!$1:$1048576, $D165, FALSE)), "", HLOOKUP(X$1,m_preprocess!$1:$1048576, $D165, FALSE))</f>
        <v>29769.65206101974</v>
      </c>
      <c r="Y165" s="39">
        <f>IF(ISBLANK(HLOOKUP(Y$1, m_preprocess!$1:$1048576, $D165, FALSE)), "", HLOOKUP(Y$1,m_preprocess!$1:$1048576, $D165, FALSE))</f>
        <v>6441.4649582672891</v>
      </c>
      <c r="Z165" s="39" t="str">
        <f>IF(ISBLANK(HLOOKUP(Z$1, m_preprocess!$1:$1048576, $D165, FALSE)), "", HLOOKUP(Z$1,m_preprocess!$1:$1048576, $D165, FALSE))</f>
        <v/>
      </c>
    </row>
    <row r="166" spans="1:26">
      <c r="A166" s="17">
        <v>38961</v>
      </c>
      <c r="B166">
        <v>2006</v>
      </c>
      <c r="C166">
        <v>9</v>
      </c>
      <c r="D166">
        <v>166</v>
      </c>
      <c r="E166" s="39">
        <f>IF(ISBLANK(HLOOKUP(E$1, m_preprocess!$1:$1048576, $D166, FALSE)), "", HLOOKUP(E$1,m_preprocess!$1:$1048576, $D166, FALSE))</f>
        <v>57.1</v>
      </c>
      <c r="F166" s="39">
        <f>IF(ISBLANK(HLOOKUP(F$1, m_preprocess!$1:$1048576, $D166, FALSE)), "", HLOOKUP(F$1,m_preprocess!$1:$1048576, $D166, FALSE))</f>
        <v>126.3</v>
      </c>
      <c r="G166" s="39">
        <f>IF(ISBLANK(HLOOKUP(G$1, m_preprocess!$1:$1048576, $D166, FALSE)), "", HLOOKUP(G$1,m_preprocess!$1:$1048576, $D166, FALSE))</f>
        <v>88.896067898750459</v>
      </c>
      <c r="H166" s="39">
        <f>IF(ISBLANK(HLOOKUP(H$1, m_preprocess!$1:$1048576, $D166, FALSE)), "", HLOOKUP(H$1,m_preprocess!$1:$1048576, $D166, FALSE))</f>
        <v>116.21</v>
      </c>
      <c r="I166" s="39">
        <f>IF(ISBLANK(HLOOKUP(I$1, m_preprocess!$1:$1048576, $D166, FALSE)), "", HLOOKUP(I$1,m_preprocess!$1:$1048576, $D166, FALSE))</f>
        <v>93.2</v>
      </c>
      <c r="J166" s="39">
        <f>IF(ISBLANK(HLOOKUP(J$1, m_preprocess!$1:$1048576, $D166, FALSE)), "", HLOOKUP(J$1,m_preprocess!$1:$1048576, $D166, FALSE))</f>
        <v>87.6</v>
      </c>
      <c r="K166" s="39">
        <f>IF(ISBLANK(HLOOKUP(K$1, m_preprocess!$1:$1048576, $D166, FALSE)), "", HLOOKUP(K$1,m_preprocess!$1:$1048576, $D166, FALSE))</f>
        <v>93.6</v>
      </c>
      <c r="L166" s="39">
        <f>IF(ISBLANK(HLOOKUP(L$1, m_preprocess!$1:$1048576, $D166, FALSE)), "", HLOOKUP(L$1,m_preprocess!$1:$1048576, $D166, FALSE))</f>
        <v>77.3</v>
      </c>
      <c r="M166" s="39">
        <f>IF(ISBLANK(HLOOKUP(M$1, m_preprocess!$1:$1048576, $D166, FALSE)), "", HLOOKUP(M$1,m_preprocess!$1:$1048576, $D166, FALSE))</f>
        <v>96</v>
      </c>
      <c r="N166" s="39">
        <f>IF(ISBLANK(HLOOKUP(N$1, m_preprocess!$1:$1048576, $D166, FALSE)), "", HLOOKUP(N$1,m_preprocess!$1:$1048576, $D166, FALSE))</f>
        <v>93.5</v>
      </c>
      <c r="O166" s="39">
        <f>IF(ISBLANK(HLOOKUP(O$1, m_preprocess!$1:$1048576, $D166, FALSE)), "", HLOOKUP(O$1,m_preprocess!$1:$1048576, $D166, FALSE))</f>
        <v>131.36000000000001</v>
      </c>
      <c r="P166" s="39" t="str">
        <f>IF(ISBLANK(HLOOKUP(P$1, m_preprocess!$1:$1048576, $D166, FALSE)), "", HLOOKUP(P$1,m_preprocess!$1:$1048576, $D166, FALSE))</f>
        <v/>
      </c>
      <c r="Q166" s="39">
        <f>IF(ISBLANK(HLOOKUP(Q$1, m_preprocess!$1:$1048576, $D166, FALSE)), "", HLOOKUP(Q$1,m_preprocess!$1:$1048576, $D166, FALSE))</f>
        <v>102.58858267716536</v>
      </c>
      <c r="R166" s="39">
        <f>IF(ISBLANK(HLOOKUP(R$1, m_preprocess!$1:$1048576, $D166, FALSE)), "", HLOOKUP(R$1,m_preprocess!$1:$1048576, $D166, FALSE))</f>
        <v>12066446170.968052</v>
      </c>
      <c r="S166" s="39">
        <f>IF(ISBLANK(HLOOKUP(S$1, m_preprocess!$1:$1048576, $D166, FALSE)), "", HLOOKUP(S$1,m_preprocess!$1:$1048576, $D166, FALSE))</f>
        <v>3841283073.9710255</v>
      </c>
      <c r="T166" s="39">
        <f>IF(ISBLANK(HLOOKUP(T$1, m_preprocess!$1:$1048576, $D166, FALSE)), "", HLOOKUP(T$1,m_preprocess!$1:$1048576, $D166, FALSE))</f>
        <v>7981229300.1968498</v>
      </c>
      <c r="U166" s="39">
        <f>IF(ISBLANK(HLOOKUP(U$1, m_preprocess!$1:$1048576, $D166, FALSE)), "", HLOOKUP(U$1,m_preprocess!$1:$1048576, $D166, FALSE))</f>
        <v>930064978.34645677</v>
      </c>
      <c r="V166" s="39">
        <f>IF(ISBLANK(HLOOKUP(V$1, m_preprocess!$1:$1048576, $D166, FALSE)), "", HLOOKUP(V$1,m_preprocess!$1:$1048576, $D166, FALSE))</f>
        <v>4879454039.370079</v>
      </c>
      <c r="W166" s="39">
        <f>IF(ISBLANK(HLOOKUP(W$1, m_preprocess!$1:$1048576, $D166, FALSE)), "", HLOOKUP(W$1,m_preprocess!$1:$1048576, $D166, FALSE))</f>
        <v>916135015.74803162</v>
      </c>
      <c r="X166" s="39">
        <f>IF(ISBLANK(HLOOKUP(X$1, m_preprocess!$1:$1048576, $D166, FALSE)), "", HLOOKUP(X$1,m_preprocess!$1:$1048576, $D166, FALSE))</f>
        <v>32821.137406650552</v>
      </c>
      <c r="Y166" s="39">
        <f>IF(ISBLANK(HLOOKUP(Y$1, m_preprocess!$1:$1048576, $D166, FALSE)), "", HLOOKUP(Y$1,m_preprocess!$1:$1048576, $D166, FALSE))</f>
        <v>6527.6473452134251</v>
      </c>
      <c r="Z166" s="39" t="str">
        <f>IF(ISBLANK(HLOOKUP(Z$1, m_preprocess!$1:$1048576, $D166, FALSE)), "", HLOOKUP(Z$1,m_preprocess!$1:$1048576, $D166, FALSE))</f>
        <v/>
      </c>
    </row>
    <row r="167" spans="1:26">
      <c r="A167" s="17">
        <v>38991</v>
      </c>
      <c r="B167">
        <v>2006</v>
      </c>
      <c r="C167">
        <v>10</v>
      </c>
      <c r="D167">
        <v>167</v>
      </c>
      <c r="E167" s="39">
        <f>IF(ISBLANK(HLOOKUP(E$1, m_preprocess!$1:$1048576, $D167, FALSE)), "", HLOOKUP(E$1,m_preprocess!$1:$1048576, $D167, FALSE))</f>
        <v>58.7</v>
      </c>
      <c r="F167" s="39">
        <f>IF(ISBLANK(HLOOKUP(F$1, m_preprocess!$1:$1048576, $D167, FALSE)), "", HLOOKUP(F$1,m_preprocess!$1:$1048576, $D167, FALSE))</f>
        <v>131.03</v>
      </c>
      <c r="G167" s="39">
        <f>IF(ISBLANK(HLOOKUP(G$1, m_preprocess!$1:$1048576, $D167, FALSE)), "", HLOOKUP(G$1,m_preprocess!$1:$1048576, $D167, FALSE))</f>
        <v>87.394322559101511</v>
      </c>
      <c r="H167" s="39">
        <f>IF(ISBLANK(HLOOKUP(H$1, m_preprocess!$1:$1048576, $D167, FALSE)), "", HLOOKUP(H$1,m_preprocess!$1:$1048576, $D167, FALSE))</f>
        <v>119.33</v>
      </c>
      <c r="I167" s="39">
        <f>IF(ISBLANK(HLOOKUP(I$1, m_preprocess!$1:$1048576, $D167, FALSE)), "", HLOOKUP(I$1,m_preprocess!$1:$1048576, $D167, FALSE))</f>
        <v>97.5</v>
      </c>
      <c r="J167" s="39">
        <f>IF(ISBLANK(HLOOKUP(J$1, m_preprocess!$1:$1048576, $D167, FALSE)), "", HLOOKUP(J$1,m_preprocess!$1:$1048576, $D167, FALSE))</f>
        <v>90.1</v>
      </c>
      <c r="K167" s="39">
        <f>IF(ISBLANK(HLOOKUP(K$1, m_preprocess!$1:$1048576, $D167, FALSE)), "", HLOOKUP(K$1,m_preprocess!$1:$1048576, $D167, FALSE))</f>
        <v>97.9</v>
      </c>
      <c r="L167" s="39">
        <f>IF(ISBLANK(HLOOKUP(L$1, m_preprocess!$1:$1048576, $D167, FALSE)), "", HLOOKUP(L$1,m_preprocess!$1:$1048576, $D167, FALSE))</f>
        <v>82.1</v>
      </c>
      <c r="M167" s="39">
        <f>IF(ISBLANK(HLOOKUP(M$1, m_preprocess!$1:$1048576, $D167, FALSE)), "", HLOOKUP(M$1,m_preprocess!$1:$1048576, $D167, FALSE))</f>
        <v>98.5</v>
      </c>
      <c r="N167" s="39">
        <f>IF(ISBLANK(HLOOKUP(N$1, m_preprocess!$1:$1048576, $D167, FALSE)), "", HLOOKUP(N$1,m_preprocess!$1:$1048576, $D167, FALSE))</f>
        <v>100.3</v>
      </c>
      <c r="O167" s="39">
        <f>IF(ISBLANK(HLOOKUP(O$1, m_preprocess!$1:$1048576, $D167, FALSE)), "", HLOOKUP(O$1,m_preprocess!$1:$1048576, $D167, FALSE))</f>
        <v>132.29</v>
      </c>
      <c r="P167" s="39" t="str">
        <f>IF(ISBLANK(HLOOKUP(P$1, m_preprocess!$1:$1048576, $D167, FALSE)), "", HLOOKUP(P$1,m_preprocess!$1:$1048576, $D167, FALSE))</f>
        <v/>
      </c>
      <c r="Q167" s="39">
        <f>IF(ISBLANK(HLOOKUP(Q$1, m_preprocess!$1:$1048576, $D167, FALSE)), "", HLOOKUP(Q$1,m_preprocess!$1:$1048576, $D167, FALSE))</f>
        <v>103.24565756823822</v>
      </c>
      <c r="R167" s="39">
        <f>IF(ISBLANK(HLOOKUP(R$1, m_preprocess!$1:$1048576, $D167, FALSE)), "", HLOOKUP(R$1,m_preprocess!$1:$1048576, $D167, FALSE))</f>
        <v>12198860939.242455</v>
      </c>
      <c r="S167" s="39">
        <f>IF(ISBLANK(HLOOKUP(S$1, m_preprocess!$1:$1048576, $D167, FALSE)), "", HLOOKUP(S$1,m_preprocess!$1:$1048576, $D167, FALSE))</f>
        <v>3571626802.5379739</v>
      </c>
      <c r="T167" s="39">
        <f>IF(ISBLANK(HLOOKUP(T$1, m_preprocess!$1:$1048576, $D167, FALSE)), "", HLOOKUP(T$1,m_preprocess!$1:$1048576, $D167, FALSE))</f>
        <v>8673077643.6724567</v>
      </c>
      <c r="U167" s="39">
        <f>IF(ISBLANK(HLOOKUP(U$1, m_preprocess!$1:$1048576, $D167, FALSE)), "", HLOOKUP(U$1,m_preprocess!$1:$1048576, $D167, FALSE))</f>
        <v>966805849.1315136</v>
      </c>
      <c r="V167" s="39">
        <f>IF(ISBLANK(HLOOKUP(V$1, m_preprocess!$1:$1048576, $D167, FALSE)), "", HLOOKUP(V$1,m_preprocess!$1:$1048576, $D167, FALSE))</f>
        <v>5309910381.1414394</v>
      </c>
      <c r="W167" s="39">
        <f>IF(ISBLANK(HLOOKUP(W$1, m_preprocess!$1:$1048576, $D167, FALSE)), "", HLOOKUP(W$1,m_preprocess!$1:$1048576, $D167, FALSE))</f>
        <v>963384120.09925568</v>
      </c>
      <c r="X167" s="39">
        <f>IF(ISBLANK(HLOOKUP(X$1, m_preprocess!$1:$1048576, $D167, FALSE)), "", HLOOKUP(X$1,m_preprocess!$1:$1048576, $D167, FALSE))</f>
        <v>35002.794064591508</v>
      </c>
      <c r="Y167" s="39">
        <f>IF(ISBLANK(HLOOKUP(Y$1, m_preprocess!$1:$1048576, $D167, FALSE)), "", HLOOKUP(Y$1,m_preprocess!$1:$1048576, $D167, FALSE))</f>
        <v>6635.9410815081455</v>
      </c>
      <c r="Z167" s="39" t="str">
        <f>IF(ISBLANK(HLOOKUP(Z$1, m_preprocess!$1:$1048576, $D167, FALSE)), "", HLOOKUP(Z$1,m_preprocess!$1:$1048576, $D167, FALSE))</f>
        <v/>
      </c>
    </row>
    <row r="168" spans="1:26">
      <c r="A168" s="17">
        <v>39022</v>
      </c>
      <c r="B168">
        <v>2006</v>
      </c>
      <c r="C168">
        <v>11</v>
      </c>
      <c r="D168">
        <v>168</v>
      </c>
      <c r="E168" s="39">
        <f>IF(ISBLANK(HLOOKUP(E$1, m_preprocess!$1:$1048576, $D168, FALSE)), "", HLOOKUP(E$1,m_preprocess!$1:$1048576, $D168, FALSE))</f>
        <v>59.5</v>
      </c>
      <c r="F168" s="39">
        <f>IF(ISBLANK(HLOOKUP(F$1, m_preprocess!$1:$1048576, $D168, FALSE)), "", HLOOKUP(F$1,m_preprocess!$1:$1048576, $D168, FALSE))</f>
        <v>109.93</v>
      </c>
      <c r="G168" s="39">
        <f>IF(ISBLANK(HLOOKUP(G$1, m_preprocess!$1:$1048576, $D168, FALSE)), "", HLOOKUP(G$1,m_preprocess!$1:$1048576, $D168, FALSE))</f>
        <v>88.246671411858443</v>
      </c>
      <c r="H168" s="39">
        <f>IF(ISBLANK(HLOOKUP(H$1, m_preprocess!$1:$1048576, $D168, FALSE)), "", HLOOKUP(H$1,m_preprocess!$1:$1048576, $D168, FALSE))</f>
        <v>118.67</v>
      </c>
      <c r="I168" s="39">
        <f>IF(ISBLANK(HLOOKUP(I$1, m_preprocess!$1:$1048576, $D168, FALSE)), "", HLOOKUP(I$1,m_preprocess!$1:$1048576, $D168, FALSE))</f>
        <v>95.9</v>
      </c>
      <c r="J168" s="39">
        <f>IF(ISBLANK(HLOOKUP(J$1, m_preprocess!$1:$1048576, $D168, FALSE)), "", HLOOKUP(J$1,m_preprocess!$1:$1048576, $D168, FALSE))</f>
        <v>88.9</v>
      </c>
      <c r="K168" s="39">
        <f>IF(ISBLANK(HLOOKUP(K$1, m_preprocess!$1:$1048576, $D168, FALSE)), "", HLOOKUP(K$1,m_preprocess!$1:$1048576, $D168, FALSE))</f>
        <v>96.3</v>
      </c>
      <c r="L168" s="39">
        <f>IF(ISBLANK(HLOOKUP(L$1, m_preprocess!$1:$1048576, $D168, FALSE)), "", HLOOKUP(L$1,m_preprocess!$1:$1048576, $D168, FALSE))</f>
        <v>83.6</v>
      </c>
      <c r="M168" s="39">
        <f>IF(ISBLANK(HLOOKUP(M$1, m_preprocess!$1:$1048576, $D168, FALSE)), "", HLOOKUP(M$1,m_preprocess!$1:$1048576, $D168, FALSE))</f>
        <v>95.6</v>
      </c>
      <c r="N168" s="39">
        <f>IF(ISBLANK(HLOOKUP(N$1, m_preprocess!$1:$1048576, $D168, FALSE)), "", HLOOKUP(N$1,m_preprocess!$1:$1048576, $D168, FALSE))</f>
        <v>99.7</v>
      </c>
      <c r="O168" s="39">
        <f>IF(ISBLANK(HLOOKUP(O$1, m_preprocess!$1:$1048576, $D168, FALSE)), "", HLOOKUP(O$1,m_preprocess!$1:$1048576, $D168, FALSE))</f>
        <v>134.62</v>
      </c>
      <c r="P168" s="39" t="str">
        <f>IF(ISBLANK(HLOOKUP(P$1, m_preprocess!$1:$1048576, $D168, FALSE)), "", HLOOKUP(P$1,m_preprocess!$1:$1048576, $D168, FALSE))</f>
        <v/>
      </c>
      <c r="Q168" s="39">
        <f>IF(ISBLANK(HLOOKUP(Q$1, m_preprocess!$1:$1048576, $D168, FALSE)), "", HLOOKUP(Q$1,m_preprocess!$1:$1048576, $D168, FALSE))</f>
        <v>102.24629758473313</v>
      </c>
      <c r="R168" s="39">
        <f>IF(ISBLANK(HLOOKUP(R$1, m_preprocess!$1:$1048576, $D168, FALSE)), "", HLOOKUP(R$1,m_preprocess!$1:$1048576, $D168, FALSE))</f>
        <v>11564960423.835909</v>
      </c>
      <c r="S168" s="39">
        <f>IF(ISBLANK(HLOOKUP(S$1, m_preprocess!$1:$1048576, $D168, FALSE)), "", HLOOKUP(S$1,m_preprocess!$1:$1048576, $D168, FALSE))</f>
        <v>3318157504.6174784</v>
      </c>
      <c r="T168" s="39">
        <f>IF(ISBLANK(HLOOKUP(T$1, m_preprocess!$1:$1048576, $D168, FALSE)), "", HLOOKUP(T$1,m_preprocess!$1:$1048576, $D168, FALSE))</f>
        <v>8605697789.4841461</v>
      </c>
      <c r="U168" s="39">
        <f>IF(ISBLANK(HLOOKUP(U$1, m_preprocess!$1:$1048576, $D168, FALSE)), "", HLOOKUP(U$1,m_preprocess!$1:$1048576, $D168, FALSE))</f>
        <v>1043035752.9072657</v>
      </c>
      <c r="V168" s="39">
        <f>IF(ISBLANK(HLOOKUP(V$1, m_preprocess!$1:$1048576, $D168, FALSE)), "", HLOOKUP(V$1,m_preprocess!$1:$1048576, $D168, FALSE))</f>
        <v>4931215355.3324718</v>
      </c>
      <c r="W168" s="39">
        <f>IF(ISBLANK(HLOOKUP(W$1, m_preprocess!$1:$1048576, $D168, FALSE)), "", HLOOKUP(W$1,m_preprocess!$1:$1048576, $D168, FALSE))</f>
        <v>924277550.9392705</v>
      </c>
      <c r="X168" s="39">
        <f>IF(ISBLANK(HLOOKUP(X$1, m_preprocess!$1:$1048576, $D168, FALSE)), "", HLOOKUP(X$1,m_preprocess!$1:$1048576, $D168, FALSE))</f>
        <v>30010.990997112611</v>
      </c>
      <c r="Y168" s="39">
        <f>IF(ISBLANK(HLOOKUP(Y$1, m_preprocess!$1:$1048576, $D168, FALSE)), "", HLOOKUP(Y$1,m_preprocess!$1:$1048576, $D168, FALSE))</f>
        <v>6803.4135287630825</v>
      </c>
      <c r="Z168" s="39" t="str">
        <f>IF(ISBLANK(HLOOKUP(Z$1, m_preprocess!$1:$1048576, $D168, FALSE)), "", HLOOKUP(Z$1,m_preprocess!$1:$1048576, $D168, FALSE))</f>
        <v/>
      </c>
    </row>
    <row r="169" spans="1:26">
      <c r="A169" s="17">
        <v>39052</v>
      </c>
      <c r="B169">
        <v>2006</v>
      </c>
      <c r="C169">
        <v>12</v>
      </c>
      <c r="D169">
        <v>169</v>
      </c>
      <c r="E169" s="39">
        <f>IF(ISBLANK(HLOOKUP(E$1, m_preprocess!$1:$1048576, $D169, FALSE)), "", HLOOKUP(E$1,m_preprocess!$1:$1048576, $D169, FALSE))</f>
        <v>81.599999999999994</v>
      </c>
      <c r="F169" s="39">
        <f>IF(ISBLANK(HLOOKUP(F$1, m_preprocess!$1:$1048576, $D169, FALSE)), "", HLOOKUP(F$1,m_preprocess!$1:$1048576, $D169, FALSE))</f>
        <v>131.85</v>
      </c>
      <c r="G169" s="39">
        <f>IF(ISBLANK(HLOOKUP(G$1, m_preprocess!$1:$1048576, $D169, FALSE)), "", HLOOKUP(G$1,m_preprocess!$1:$1048576, $D169, FALSE))</f>
        <v>88.286323900294832</v>
      </c>
      <c r="H169" s="39">
        <f>IF(ISBLANK(HLOOKUP(H$1, m_preprocess!$1:$1048576, $D169, FALSE)), "", HLOOKUP(H$1,m_preprocess!$1:$1048576, $D169, FALSE))</f>
        <v>116.3</v>
      </c>
      <c r="I169" s="39">
        <f>IF(ISBLANK(HLOOKUP(I$1, m_preprocess!$1:$1048576, $D169, FALSE)), "", HLOOKUP(I$1,m_preprocess!$1:$1048576, $D169, FALSE))</f>
        <v>87</v>
      </c>
      <c r="J169" s="39">
        <f>IF(ISBLANK(HLOOKUP(J$1, m_preprocess!$1:$1048576, $D169, FALSE)), "", HLOOKUP(J$1,m_preprocess!$1:$1048576, $D169, FALSE))</f>
        <v>89</v>
      </c>
      <c r="K169" s="39">
        <f>IF(ISBLANK(HLOOKUP(K$1, m_preprocess!$1:$1048576, $D169, FALSE)), "", HLOOKUP(K$1,m_preprocess!$1:$1048576, $D169, FALSE))</f>
        <v>86.8</v>
      </c>
      <c r="L169" s="39">
        <f>IF(ISBLANK(HLOOKUP(L$1, m_preprocess!$1:$1048576, $D169, FALSE)), "", HLOOKUP(L$1,m_preprocess!$1:$1048576, $D169, FALSE))</f>
        <v>76.900000000000006</v>
      </c>
      <c r="M169" s="39">
        <f>IF(ISBLANK(HLOOKUP(M$1, m_preprocess!$1:$1048576, $D169, FALSE)), "", HLOOKUP(M$1,m_preprocess!$1:$1048576, $D169, FALSE))</f>
        <v>88.1</v>
      </c>
      <c r="N169" s="39">
        <f>IF(ISBLANK(HLOOKUP(N$1, m_preprocess!$1:$1048576, $D169, FALSE)), "", HLOOKUP(N$1,m_preprocess!$1:$1048576, $D169, FALSE))</f>
        <v>88.1</v>
      </c>
      <c r="O169" s="39">
        <f>IF(ISBLANK(HLOOKUP(O$1, m_preprocess!$1:$1048576, $D169, FALSE)), "", HLOOKUP(O$1,m_preprocess!$1:$1048576, $D169, FALSE))</f>
        <v>127.5</v>
      </c>
      <c r="P169" s="39" t="str">
        <f>IF(ISBLANK(HLOOKUP(P$1, m_preprocess!$1:$1048576, $D169, FALSE)), "", HLOOKUP(P$1,m_preprocess!$1:$1048576, $D169, FALSE))</f>
        <v/>
      </c>
      <c r="Q169" s="39">
        <f>IF(ISBLANK(HLOOKUP(Q$1, m_preprocess!$1:$1048576, $D169, FALSE)), "", HLOOKUP(Q$1,m_preprocess!$1:$1048576, $D169, FALSE))</f>
        <v>104.63316582914572</v>
      </c>
      <c r="R169" s="39">
        <f>IF(ISBLANK(HLOOKUP(R$1, m_preprocess!$1:$1048576, $D169, FALSE)), "", HLOOKUP(R$1,m_preprocess!$1:$1048576, $D169, FALSE))</f>
        <v>11780648491.019115</v>
      </c>
      <c r="S169" s="39">
        <f>IF(ISBLANK(HLOOKUP(S$1, m_preprocess!$1:$1048576, $D169, FALSE)), "", HLOOKUP(S$1,m_preprocess!$1:$1048576, $D169, FALSE))</f>
        <v>3066751458.0731916</v>
      </c>
      <c r="T169" s="39">
        <f>IF(ISBLANK(HLOOKUP(T$1, m_preprocess!$1:$1048576, $D169, FALSE)), "", HLOOKUP(T$1,m_preprocess!$1:$1048576, $D169, FALSE))</f>
        <v>7249217831.1557789</v>
      </c>
      <c r="U169" s="39">
        <f>IF(ISBLANK(HLOOKUP(U$1, m_preprocess!$1:$1048576, $D169, FALSE)), "", HLOOKUP(U$1,m_preprocess!$1:$1048576, $D169, FALSE))</f>
        <v>1000175741.7085428</v>
      </c>
      <c r="V169" s="39">
        <f>IF(ISBLANK(HLOOKUP(V$1, m_preprocess!$1:$1048576, $D169, FALSE)), "", HLOOKUP(V$1,m_preprocess!$1:$1048576, $D169, FALSE))</f>
        <v>4378516128.6432161</v>
      </c>
      <c r="W169" s="39">
        <f>IF(ISBLANK(HLOOKUP(W$1, m_preprocess!$1:$1048576, $D169, FALSE)), "", HLOOKUP(W$1,m_preprocess!$1:$1048576, $D169, FALSE))</f>
        <v>986359348.74371862</v>
      </c>
      <c r="X169" s="39">
        <f>IF(ISBLANK(HLOOKUP(X$1, m_preprocess!$1:$1048576, $D169, FALSE)), "", HLOOKUP(X$1,m_preprocess!$1:$1048576, $D169, FALSE))</f>
        <v>37400.946427240015</v>
      </c>
      <c r="Y169" s="39">
        <f>IF(ISBLANK(HLOOKUP(Y$1, m_preprocess!$1:$1048576, $D169, FALSE)), "", HLOOKUP(Y$1,m_preprocess!$1:$1048576, $D169, FALSE))</f>
        <v>6919.7762033795343</v>
      </c>
      <c r="Z169" s="39" t="str">
        <f>IF(ISBLANK(HLOOKUP(Z$1, m_preprocess!$1:$1048576, $D169, FALSE)), "", HLOOKUP(Z$1,m_preprocess!$1:$1048576, $D169, FALSE))</f>
        <v/>
      </c>
    </row>
    <row r="170" spans="1:26">
      <c r="A170" s="17">
        <v>39083</v>
      </c>
      <c r="B170">
        <v>2007</v>
      </c>
      <c r="C170">
        <v>1</v>
      </c>
      <c r="D170">
        <v>170</v>
      </c>
      <c r="E170" s="39">
        <f>IF(ISBLANK(HLOOKUP(E$1, m_preprocess!$1:$1048576, $D170, FALSE)), "", HLOOKUP(E$1,m_preprocess!$1:$1048576, $D170, FALSE))</f>
        <v>57.7</v>
      </c>
      <c r="F170" s="39">
        <f>IF(ISBLANK(HLOOKUP(F$1, m_preprocess!$1:$1048576, $D170, FALSE)), "", HLOOKUP(F$1,m_preprocess!$1:$1048576, $D170, FALSE))</f>
        <v>96.64</v>
      </c>
      <c r="G170" s="39">
        <f>IF(ISBLANK(HLOOKUP(G$1, m_preprocess!$1:$1048576, $D170, FALSE)), "", HLOOKUP(G$1,m_preprocess!$1:$1048576, $D170, FALSE))</f>
        <v>87.18962538713069</v>
      </c>
      <c r="H170" s="39">
        <f>IF(ISBLANK(HLOOKUP(H$1, m_preprocess!$1:$1048576, $D170, FALSE)), "", HLOOKUP(H$1,m_preprocess!$1:$1048576, $D170, FALSE))</f>
        <v>114.79</v>
      </c>
      <c r="I170" s="39">
        <f>IF(ISBLANK(HLOOKUP(I$1, m_preprocess!$1:$1048576, $D170, FALSE)), "", HLOOKUP(I$1,m_preprocess!$1:$1048576, $D170, FALSE))</f>
        <v>87</v>
      </c>
      <c r="J170" s="39">
        <f>IF(ISBLANK(HLOOKUP(J$1, m_preprocess!$1:$1048576, $D170, FALSE)), "", HLOOKUP(J$1,m_preprocess!$1:$1048576, $D170, FALSE))</f>
        <v>88.1</v>
      </c>
      <c r="K170" s="39">
        <f>IF(ISBLANK(HLOOKUP(K$1, m_preprocess!$1:$1048576, $D170, FALSE)), "", HLOOKUP(K$1,m_preprocess!$1:$1048576, $D170, FALSE))</f>
        <v>86.9</v>
      </c>
      <c r="L170" s="39">
        <f>IF(ISBLANK(HLOOKUP(L$1, m_preprocess!$1:$1048576, $D170, FALSE)), "", HLOOKUP(L$1,m_preprocess!$1:$1048576, $D170, FALSE))</f>
        <v>77.3</v>
      </c>
      <c r="M170" s="39">
        <f>IF(ISBLANK(HLOOKUP(M$1, m_preprocess!$1:$1048576, $D170, FALSE)), "", HLOOKUP(M$1,m_preprocess!$1:$1048576, $D170, FALSE))</f>
        <v>90.5</v>
      </c>
      <c r="N170" s="39">
        <f>IF(ISBLANK(HLOOKUP(N$1, m_preprocess!$1:$1048576, $D170, FALSE)), "", HLOOKUP(N$1,m_preprocess!$1:$1048576, $D170, FALSE))</f>
        <v>84.3</v>
      </c>
      <c r="O170" s="39">
        <f>IF(ISBLANK(HLOOKUP(O$1, m_preprocess!$1:$1048576, $D170, FALSE)), "", HLOOKUP(O$1,m_preprocess!$1:$1048576, $D170, FALSE))</f>
        <v>133.88999999999999</v>
      </c>
      <c r="P170" s="39" t="str">
        <f>IF(ISBLANK(HLOOKUP(P$1, m_preprocess!$1:$1048576, $D170, FALSE)), "", HLOOKUP(P$1,m_preprocess!$1:$1048576, $D170, FALSE))</f>
        <v/>
      </c>
      <c r="Q170" s="39">
        <f>IF(ISBLANK(HLOOKUP(Q$1, m_preprocess!$1:$1048576, $D170, FALSE)), "", HLOOKUP(Q$1,m_preprocess!$1:$1048576, $D170, FALSE))</f>
        <v>102.14894038423449</v>
      </c>
      <c r="R170" s="39">
        <f>IF(ISBLANK(HLOOKUP(R$1, m_preprocess!$1:$1048576, $D170, FALSE)), "", HLOOKUP(R$1,m_preprocess!$1:$1048576, $D170, FALSE))</f>
        <v>10648441695.588947</v>
      </c>
      <c r="S170" s="39">
        <f>IF(ISBLANK(HLOOKUP(S$1, m_preprocess!$1:$1048576, $D170, FALSE)), "", HLOOKUP(S$1,m_preprocess!$1:$1048576, $D170, FALSE))</f>
        <v>3096932787.2031021</v>
      </c>
      <c r="T170" s="39">
        <f>IF(ISBLANK(HLOOKUP(T$1, m_preprocess!$1:$1048576, $D170, FALSE)), "", HLOOKUP(T$1,m_preprocess!$1:$1048576, $D170, FALSE))</f>
        <v>8378450075.2624273</v>
      </c>
      <c r="U170" s="39">
        <f>IF(ISBLANK(HLOOKUP(U$1, m_preprocess!$1:$1048576, $D170, FALSE)), "", HLOOKUP(U$1,m_preprocess!$1:$1048576, $D170, FALSE))</f>
        <v>853220433.74925721</v>
      </c>
      <c r="V170" s="39">
        <f>IF(ISBLANK(HLOOKUP(V$1, m_preprocess!$1:$1048576, $D170, FALSE)), "", HLOOKUP(V$1,m_preprocess!$1:$1048576, $D170, FALSE))</f>
        <v>5092296312.1410179</v>
      </c>
      <c r="W170" s="39">
        <f>IF(ISBLANK(HLOOKUP(W$1, m_preprocess!$1:$1048576, $D170, FALSE)), "", HLOOKUP(W$1,m_preprocess!$1:$1048576, $D170, FALSE))</f>
        <v>1020409713.8047138</v>
      </c>
      <c r="X170" s="39">
        <f>IF(ISBLANK(HLOOKUP(X$1, m_preprocess!$1:$1048576, $D170, FALSE)), "", HLOOKUP(X$1,m_preprocess!$1:$1048576, $D170, FALSE))</f>
        <v>37236.137881304006</v>
      </c>
      <c r="Y170" s="39">
        <f>IF(ISBLANK(HLOOKUP(Y$1, m_preprocess!$1:$1048576, $D170, FALSE)), "", HLOOKUP(Y$1,m_preprocess!$1:$1048576, $D170, FALSE))</f>
        <v>6946.4437532811071</v>
      </c>
      <c r="Z170" s="39" t="str">
        <f>IF(ISBLANK(HLOOKUP(Z$1, m_preprocess!$1:$1048576, $D170, FALSE)), "", HLOOKUP(Z$1,m_preprocess!$1:$1048576, $D170, FALSE))</f>
        <v/>
      </c>
    </row>
    <row r="171" spans="1:26">
      <c r="A171" s="17">
        <v>39114</v>
      </c>
      <c r="B171">
        <v>2007</v>
      </c>
      <c r="C171">
        <v>2</v>
      </c>
      <c r="D171">
        <v>171</v>
      </c>
      <c r="E171" s="39">
        <f>IF(ISBLANK(HLOOKUP(E$1, m_preprocess!$1:$1048576, $D171, FALSE)), "", HLOOKUP(E$1,m_preprocess!$1:$1048576, $D171, FALSE))</f>
        <v>53.2</v>
      </c>
      <c r="F171" s="39">
        <f>IF(ISBLANK(HLOOKUP(F$1, m_preprocess!$1:$1048576, $D171, FALSE)), "", HLOOKUP(F$1,m_preprocess!$1:$1048576, $D171, FALSE))</f>
        <v>105.36</v>
      </c>
      <c r="G171" s="39">
        <f>IF(ISBLANK(HLOOKUP(G$1, m_preprocess!$1:$1048576, $D171, FALSE)), "", HLOOKUP(G$1,m_preprocess!$1:$1048576, $D171, FALSE))</f>
        <v>85.714548531249136</v>
      </c>
      <c r="H171" s="39">
        <f>IF(ISBLANK(HLOOKUP(H$1, m_preprocess!$1:$1048576, $D171, FALSE)), "", HLOOKUP(H$1,m_preprocess!$1:$1048576, $D171, FALSE))</f>
        <v>113.33</v>
      </c>
      <c r="I171" s="39">
        <f>IF(ISBLANK(HLOOKUP(I$1, m_preprocess!$1:$1048576, $D171, FALSE)), "", HLOOKUP(I$1,m_preprocess!$1:$1048576, $D171, FALSE))</f>
        <v>82.6</v>
      </c>
      <c r="J171" s="39">
        <f>IF(ISBLANK(HLOOKUP(J$1, m_preprocess!$1:$1048576, $D171, FALSE)), "", HLOOKUP(J$1,m_preprocess!$1:$1048576, $D171, FALSE))</f>
        <v>80.8</v>
      </c>
      <c r="K171" s="39">
        <f>IF(ISBLANK(HLOOKUP(K$1, m_preprocess!$1:$1048576, $D171, FALSE)), "", HLOOKUP(K$1,m_preprocess!$1:$1048576, $D171, FALSE))</f>
        <v>82.7</v>
      </c>
      <c r="L171" s="39">
        <f>IF(ISBLANK(HLOOKUP(L$1, m_preprocess!$1:$1048576, $D171, FALSE)), "", HLOOKUP(L$1,m_preprocess!$1:$1048576, $D171, FALSE))</f>
        <v>74.8</v>
      </c>
      <c r="M171" s="39">
        <f>IF(ISBLANK(HLOOKUP(M$1, m_preprocess!$1:$1048576, $D171, FALSE)), "", HLOOKUP(M$1,m_preprocess!$1:$1048576, $D171, FALSE))</f>
        <v>85.6</v>
      </c>
      <c r="N171" s="39">
        <f>IF(ISBLANK(HLOOKUP(N$1, m_preprocess!$1:$1048576, $D171, FALSE)), "", HLOOKUP(N$1,m_preprocess!$1:$1048576, $D171, FALSE))</f>
        <v>80.099999999999994</v>
      </c>
      <c r="O171" s="39">
        <f>IF(ISBLANK(HLOOKUP(O$1, m_preprocess!$1:$1048576, $D171, FALSE)), "", HLOOKUP(O$1,m_preprocess!$1:$1048576, $D171, FALSE))</f>
        <v>134.38999999999999</v>
      </c>
      <c r="P171" s="39" t="str">
        <f>IF(ISBLANK(HLOOKUP(P$1, m_preprocess!$1:$1048576, $D171, FALSE)), "", HLOOKUP(P$1,m_preprocess!$1:$1048576, $D171, FALSE))</f>
        <v/>
      </c>
      <c r="Q171" s="39">
        <f>IF(ISBLANK(HLOOKUP(Q$1, m_preprocess!$1:$1048576, $D171, FALSE)), "", HLOOKUP(Q$1,m_preprocess!$1:$1048576, $D171, FALSE))</f>
        <v>101.81583647549117</v>
      </c>
      <c r="R171" s="39">
        <f>IF(ISBLANK(HLOOKUP(R$1, m_preprocess!$1:$1048576, $D171, FALSE)), "", HLOOKUP(R$1,m_preprocess!$1:$1048576, $D171, FALSE))</f>
        <v>9871849927.8822727</v>
      </c>
      <c r="S171" s="39">
        <f>IF(ISBLANK(HLOOKUP(S$1, m_preprocess!$1:$1048576, $D171, FALSE)), "", HLOOKUP(S$1,m_preprocess!$1:$1048576, $D171, FALSE))</f>
        <v>2830947039.2749248</v>
      </c>
      <c r="T171" s="39">
        <f>IF(ISBLANK(HLOOKUP(T$1, m_preprocess!$1:$1048576, $D171, FALSE)), "", HLOOKUP(T$1,m_preprocess!$1:$1048576, $D171, FALSE))</f>
        <v>7172941183.7666197</v>
      </c>
      <c r="U171" s="39">
        <f>IF(ISBLANK(HLOOKUP(U$1, m_preprocess!$1:$1048576, $D171, FALSE)), "", HLOOKUP(U$1,m_preprocess!$1:$1048576, $D171, FALSE))</f>
        <v>785029454.25679696</v>
      </c>
      <c r="V171" s="39">
        <f>IF(ISBLANK(HLOOKUP(V$1, m_preprocess!$1:$1048576, $D171, FALSE)), "", HLOOKUP(V$1,m_preprocess!$1:$1048576, $D171, FALSE))</f>
        <v>4504395730.3036318</v>
      </c>
      <c r="W171" s="39">
        <f>IF(ISBLANK(HLOOKUP(W$1, m_preprocess!$1:$1048576, $D171, FALSE)), "", HLOOKUP(W$1,m_preprocess!$1:$1048576, $D171, FALSE))</f>
        <v>790292859.69438374</v>
      </c>
      <c r="X171" s="39">
        <f>IF(ISBLANK(HLOOKUP(X$1, m_preprocess!$1:$1048576, $D171, FALSE)), "", HLOOKUP(X$1,m_preprocess!$1:$1048576, $D171, FALSE))</f>
        <v>29398.926196907025</v>
      </c>
      <c r="Y171" s="39">
        <f>IF(ISBLANK(HLOOKUP(Y$1, m_preprocess!$1:$1048576, $D171, FALSE)), "", HLOOKUP(Y$1,m_preprocess!$1:$1048576, $D171, FALSE))</f>
        <v>7013.4266703747244</v>
      </c>
      <c r="Z171" s="39" t="str">
        <f>IF(ISBLANK(HLOOKUP(Z$1, m_preprocess!$1:$1048576, $D171, FALSE)), "", HLOOKUP(Z$1,m_preprocess!$1:$1048576, $D171, FALSE))</f>
        <v/>
      </c>
    </row>
    <row r="172" spans="1:26">
      <c r="A172" s="17">
        <v>39142</v>
      </c>
      <c r="B172">
        <v>2007</v>
      </c>
      <c r="C172">
        <v>3</v>
      </c>
      <c r="D172">
        <v>172</v>
      </c>
      <c r="E172" s="39">
        <f>IF(ISBLANK(HLOOKUP(E$1, m_preprocess!$1:$1048576, $D172, FALSE)), "", HLOOKUP(E$1,m_preprocess!$1:$1048576, $D172, FALSE))</f>
        <v>60.7</v>
      </c>
      <c r="F172" s="39">
        <f>IF(ISBLANK(HLOOKUP(F$1, m_preprocess!$1:$1048576, $D172, FALSE)), "", HLOOKUP(F$1,m_preprocess!$1:$1048576, $D172, FALSE))</f>
        <v>140.91999999999999</v>
      </c>
      <c r="G172" s="39">
        <f>IF(ISBLANK(HLOOKUP(G$1, m_preprocess!$1:$1048576, $D172, FALSE)), "", HLOOKUP(G$1,m_preprocess!$1:$1048576, $D172, FALSE))</f>
        <v>85.86334760870372</v>
      </c>
      <c r="H172" s="39">
        <f>IF(ISBLANK(HLOOKUP(H$1, m_preprocess!$1:$1048576, $D172, FALSE)), "", HLOOKUP(H$1,m_preprocess!$1:$1048576, $D172, FALSE))</f>
        <v>125.11</v>
      </c>
      <c r="I172" s="39">
        <f>IF(ISBLANK(HLOOKUP(I$1, m_preprocess!$1:$1048576, $D172, FALSE)), "", HLOOKUP(I$1,m_preprocess!$1:$1048576, $D172, FALSE))</f>
        <v>96.4</v>
      </c>
      <c r="J172" s="39">
        <f>IF(ISBLANK(HLOOKUP(J$1, m_preprocess!$1:$1048576, $D172, FALSE)), "", HLOOKUP(J$1,m_preprocess!$1:$1048576, $D172, FALSE))</f>
        <v>91</v>
      </c>
      <c r="K172" s="39">
        <f>IF(ISBLANK(HLOOKUP(K$1, m_preprocess!$1:$1048576, $D172, FALSE)), "", HLOOKUP(K$1,m_preprocess!$1:$1048576, $D172, FALSE))</f>
        <v>96.8</v>
      </c>
      <c r="L172" s="39">
        <f>IF(ISBLANK(HLOOKUP(L$1, m_preprocess!$1:$1048576, $D172, FALSE)), "", HLOOKUP(L$1,m_preprocess!$1:$1048576, $D172, FALSE))</f>
        <v>90.7</v>
      </c>
      <c r="M172" s="39">
        <f>IF(ISBLANK(HLOOKUP(M$1, m_preprocess!$1:$1048576, $D172, FALSE)), "", HLOOKUP(M$1,m_preprocess!$1:$1048576, $D172, FALSE))</f>
        <v>99.3</v>
      </c>
      <c r="N172" s="39">
        <f>IF(ISBLANK(HLOOKUP(N$1, m_preprocess!$1:$1048576, $D172, FALSE)), "", HLOOKUP(N$1,m_preprocess!$1:$1048576, $D172, FALSE))</f>
        <v>93.6</v>
      </c>
      <c r="O172" s="39">
        <f>IF(ISBLANK(HLOOKUP(O$1, m_preprocess!$1:$1048576, $D172, FALSE)), "", HLOOKUP(O$1,m_preprocess!$1:$1048576, $D172, FALSE))</f>
        <v>127.87</v>
      </c>
      <c r="P172" s="39" t="str">
        <f>IF(ISBLANK(HLOOKUP(P$1, m_preprocess!$1:$1048576, $D172, FALSE)), "", HLOOKUP(P$1,m_preprocess!$1:$1048576, $D172, FALSE))</f>
        <v/>
      </c>
      <c r="Q172" s="39">
        <f>IF(ISBLANK(HLOOKUP(Q$1, m_preprocess!$1:$1048576, $D172, FALSE)), "", HLOOKUP(Q$1,m_preprocess!$1:$1048576, $D172, FALSE))</f>
        <v>103.84044343264377</v>
      </c>
      <c r="R172" s="39">
        <f>IF(ISBLANK(HLOOKUP(R$1, m_preprocess!$1:$1048576, $D172, FALSE)), "", HLOOKUP(R$1,m_preprocess!$1:$1048576, $D172, FALSE))</f>
        <v>12285726760.080069</v>
      </c>
      <c r="S172" s="39">
        <f>IF(ISBLANK(HLOOKUP(S$1, m_preprocess!$1:$1048576, $D172, FALSE)), "", HLOOKUP(S$1,m_preprocess!$1:$1048576, $D172, FALSE))</f>
        <v>3557055302.6403584</v>
      </c>
      <c r="T172" s="39">
        <f>IF(ISBLANK(HLOOKUP(T$1, m_preprocess!$1:$1048576, $D172, FALSE)), "", HLOOKUP(T$1,m_preprocess!$1:$1048576, $D172, FALSE))</f>
        <v>9487592021.1818275</v>
      </c>
      <c r="U172" s="39">
        <f>IF(ISBLANK(HLOOKUP(U$1, m_preprocess!$1:$1048576, $D172, FALSE)), "", HLOOKUP(U$1,m_preprocess!$1:$1048576, $D172, FALSE))</f>
        <v>1157716271.4045334</v>
      </c>
      <c r="V172" s="39">
        <f>IF(ISBLANK(HLOOKUP(V$1, m_preprocess!$1:$1048576, $D172, FALSE)), "", HLOOKUP(V$1,m_preprocess!$1:$1048576, $D172, FALSE))</f>
        <v>5806176526.7742252</v>
      </c>
      <c r="W172" s="39">
        <f>IF(ISBLANK(HLOOKUP(W$1, m_preprocess!$1:$1048576, $D172, FALSE)), "", HLOOKUP(W$1,m_preprocess!$1:$1048576, $D172, FALSE))</f>
        <v>1078455212.3131742</v>
      </c>
      <c r="X172" s="39">
        <f>IF(ISBLANK(HLOOKUP(X$1, m_preprocess!$1:$1048576, $D172, FALSE)), "", HLOOKUP(X$1,m_preprocess!$1:$1048576, $D172, FALSE))</f>
        <v>32176.517852265148</v>
      </c>
      <c r="Y172" s="39">
        <f>IF(ISBLANK(HLOOKUP(Y$1, m_preprocess!$1:$1048576, $D172, FALSE)), "", HLOOKUP(Y$1,m_preprocess!$1:$1048576, $D172, FALSE))</f>
        <v>7122.1904543508072</v>
      </c>
      <c r="Z172" s="39" t="str">
        <f>IF(ISBLANK(HLOOKUP(Z$1, m_preprocess!$1:$1048576, $D172, FALSE)), "", HLOOKUP(Z$1,m_preprocess!$1:$1048576, $D172, FALSE))</f>
        <v/>
      </c>
    </row>
    <row r="173" spans="1:26">
      <c r="A173" s="17">
        <v>39173</v>
      </c>
      <c r="B173">
        <v>2007</v>
      </c>
      <c r="C173">
        <v>4</v>
      </c>
      <c r="D173">
        <v>173</v>
      </c>
      <c r="E173" s="39">
        <f>IF(ISBLANK(HLOOKUP(E$1, m_preprocess!$1:$1048576, $D173, FALSE)), "", HLOOKUP(E$1,m_preprocess!$1:$1048576, $D173, FALSE))</f>
        <v>59.2</v>
      </c>
      <c r="F173" s="39">
        <f>IF(ISBLANK(HLOOKUP(F$1, m_preprocess!$1:$1048576, $D173, FALSE)), "", HLOOKUP(F$1,m_preprocess!$1:$1048576, $D173, FALSE))</f>
        <v>124.54</v>
      </c>
      <c r="G173" s="39">
        <f>IF(ISBLANK(HLOOKUP(G$1, m_preprocess!$1:$1048576, $D173, FALSE)), "", HLOOKUP(G$1,m_preprocess!$1:$1048576, $D173, FALSE))</f>
        <v>84.700172044582615</v>
      </c>
      <c r="H173" s="39">
        <f>IF(ISBLANK(HLOOKUP(H$1, m_preprocess!$1:$1048576, $D173, FALSE)), "", HLOOKUP(H$1,m_preprocess!$1:$1048576, $D173, FALSE))</f>
        <v>120.29</v>
      </c>
      <c r="I173" s="39">
        <f>IF(ISBLANK(HLOOKUP(I$1, m_preprocess!$1:$1048576, $D173, FALSE)), "", HLOOKUP(I$1,m_preprocess!$1:$1048576, $D173, FALSE))</f>
        <v>90.6</v>
      </c>
      <c r="J173" s="39">
        <f>IF(ISBLANK(HLOOKUP(J$1, m_preprocess!$1:$1048576, $D173, FALSE)), "", HLOOKUP(J$1,m_preprocess!$1:$1048576, $D173, FALSE))</f>
        <v>87.7</v>
      </c>
      <c r="K173" s="39">
        <f>IF(ISBLANK(HLOOKUP(K$1, m_preprocess!$1:$1048576, $D173, FALSE)), "", HLOOKUP(K$1,m_preprocess!$1:$1048576, $D173, FALSE))</f>
        <v>90.8</v>
      </c>
      <c r="L173" s="39">
        <f>IF(ISBLANK(HLOOKUP(L$1, m_preprocess!$1:$1048576, $D173, FALSE)), "", HLOOKUP(L$1,m_preprocess!$1:$1048576, $D173, FALSE))</f>
        <v>81.2</v>
      </c>
      <c r="M173" s="39">
        <f>IF(ISBLANK(HLOOKUP(M$1, m_preprocess!$1:$1048576, $D173, FALSE)), "", HLOOKUP(M$1,m_preprocess!$1:$1048576, $D173, FALSE))</f>
        <v>94.7</v>
      </c>
      <c r="N173" s="39">
        <f>IF(ISBLANK(HLOOKUP(N$1, m_preprocess!$1:$1048576, $D173, FALSE)), "", HLOOKUP(N$1,m_preprocess!$1:$1048576, $D173, FALSE))</f>
        <v>87</v>
      </c>
      <c r="O173" s="39">
        <f>IF(ISBLANK(HLOOKUP(O$1, m_preprocess!$1:$1048576, $D173, FALSE)), "", HLOOKUP(O$1,m_preprocess!$1:$1048576, $D173, FALSE))</f>
        <v>127.97</v>
      </c>
      <c r="P173" s="39" t="str">
        <f>IF(ISBLANK(HLOOKUP(P$1, m_preprocess!$1:$1048576, $D173, FALSE)), "", HLOOKUP(P$1,m_preprocess!$1:$1048576, $D173, FALSE))</f>
        <v/>
      </c>
      <c r="Q173" s="39">
        <f>IF(ISBLANK(HLOOKUP(Q$1, m_preprocess!$1:$1048576, $D173, FALSE)), "", HLOOKUP(Q$1,m_preprocess!$1:$1048576, $D173, FALSE))</f>
        <v>100.5217721278816</v>
      </c>
      <c r="R173" s="39">
        <f>IF(ISBLANK(HLOOKUP(R$1, m_preprocess!$1:$1048576, $D173, FALSE)), "", HLOOKUP(R$1,m_preprocess!$1:$1048576, $D173, FALSE))</f>
        <v>11746104486.598717</v>
      </c>
      <c r="S173" s="39">
        <f>IF(ISBLANK(HLOOKUP(S$1, m_preprocess!$1:$1048576, $D173, FALSE)), "", HLOOKUP(S$1,m_preprocess!$1:$1048576, $D173, FALSE))</f>
        <v>3943419919.7810493</v>
      </c>
      <c r="T173" s="39">
        <f>IF(ISBLANK(HLOOKUP(T$1, m_preprocess!$1:$1048576, $D173, FALSE)), "", HLOOKUP(T$1,m_preprocess!$1:$1048576, $D173, FALSE))</f>
        <v>7841253345.0336781</v>
      </c>
      <c r="U173" s="39">
        <f>IF(ISBLANK(HLOOKUP(U$1, m_preprocess!$1:$1048576, $D173, FALSE)), "", HLOOKUP(U$1,m_preprocess!$1:$1048576, $D173, FALSE))</f>
        <v>953835443.50630867</v>
      </c>
      <c r="V173" s="39">
        <f>IF(ISBLANK(HLOOKUP(V$1, m_preprocess!$1:$1048576, $D173, FALSE)), "", HLOOKUP(V$1,m_preprocess!$1:$1048576, $D173, FALSE))</f>
        <v>4861714193.1505556</v>
      </c>
      <c r="W173" s="39">
        <f>IF(ISBLANK(HLOOKUP(W$1, m_preprocess!$1:$1048576, $D173, FALSE)), "", HLOOKUP(W$1,m_preprocess!$1:$1048576, $D173, FALSE))</f>
        <v>924679111.09002936</v>
      </c>
      <c r="X173" s="39">
        <f>IF(ISBLANK(HLOOKUP(X$1, m_preprocess!$1:$1048576, $D173, FALSE)), "", HLOOKUP(X$1,m_preprocess!$1:$1048576, $D173, FALSE))</f>
        <v>37665.655570159121</v>
      </c>
      <c r="Y173" s="39">
        <f>IF(ISBLANK(HLOOKUP(Y$1, m_preprocess!$1:$1048576, $D173, FALSE)), "", HLOOKUP(Y$1,m_preprocess!$1:$1048576, $D173, FALSE))</f>
        <v>7286.6877908363767</v>
      </c>
      <c r="Z173" s="39" t="str">
        <f>IF(ISBLANK(HLOOKUP(Z$1, m_preprocess!$1:$1048576, $D173, FALSE)), "", HLOOKUP(Z$1,m_preprocess!$1:$1048576, $D173, FALSE))</f>
        <v/>
      </c>
    </row>
    <row r="174" spans="1:26">
      <c r="A174" s="17">
        <v>39203</v>
      </c>
      <c r="B174">
        <v>2007</v>
      </c>
      <c r="C174">
        <v>5</v>
      </c>
      <c r="D174">
        <v>174</v>
      </c>
      <c r="E174" s="39">
        <f>IF(ISBLANK(HLOOKUP(E$1, m_preprocess!$1:$1048576, $D174, FALSE)), "", HLOOKUP(E$1,m_preprocess!$1:$1048576, $D174, FALSE))</f>
        <v>63.3</v>
      </c>
      <c r="F174" s="39">
        <f>IF(ISBLANK(HLOOKUP(F$1, m_preprocess!$1:$1048576, $D174, FALSE)), "", HLOOKUP(F$1,m_preprocess!$1:$1048576, $D174, FALSE))</f>
        <v>143</v>
      </c>
      <c r="G174" s="39">
        <f>IF(ISBLANK(HLOOKUP(G$1, m_preprocess!$1:$1048576, $D174, FALSE)), "", HLOOKUP(G$1,m_preprocess!$1:$1048576, $D174, FALSE))</f>
        <v>82.702622353512439</v>
      </c>
      <c r="H174" s="39">
        <f>IF(ISBLANK(HLOOKUP(H$1, m_preprocess!$1:$1048576, $D174, FALSE)), "", HLOOKUP(H$1,m_preprocess!$1:$1048576, $D174, FALSE))</f>
        <v>123.9</v>
      </c>
      <c r="I174" s="39">
        <f>IF(ISBLANK(HLOOKUP(I$1, m_preprocess!$1:$1048576, $D174, FALSE)), "", HLOOKUP(I$1,m_preprocess!$1:$1048576, $D174, FALSE))</f>
        <v>99.9</v>
      </c>
      <c r="J174" s="39">
        <f>IF(ISBLANK(HLOOKUP(J$1, m_preprocess!$1:$1048576, $D174, FALSE)), "", HLOOKUP(J$1,m_preprocess!$1:$1048576, $D174, FALSE))</f>
        <v>92.6</v>
      </c>
      <c r="K174" s="39">
        <f>IF(ISBLANK(HLOOKUP(K$1, m_preprocess!$1:$1048576, $D174, FALSE)), "", HLOOKUP(K$1,m_preprocess!$1:$1048576, $D174, FALSE))</f>
        <v>100.3</v>
      </c>
      <c r="L174" s="39">
        <f>IF(ISBLANK(HLOOKUP(L$1, m_preprocess!$1:$1048576, $D174, FALSE)), "", HLOOKUP(L$1,m_preprocess!$1:$1048576, $D174, FALSE))</f>
        <v>95.1</v>
      </c>
      <c r="M174" s="39">
        <f>IF(ISBLANK(HLOOKUP(M$1, m_preprocess!$1:$1048576, $D174, FALSE)), "", HLOOKUP(M$1,m_preprocess!$1:$1048576, $D174, FALSE))</f>
        <v>102.5</v>
      </c>
      <c r="N174" s="39">
        <f>IF(ISBLANK(HLOOKUP(N$1, m_preprocess!$1:$1048576, $D174, FALSE)), "", HLOOKUP(N$1,m_preprocess!$1:$1048576, $D174, FALSE))</f>
        <v>97.2</v>
      </c>
      <c r="O174" s="39">
        <f>IF(ISBLANK(HLOOKUP(O$1, m_preprocess!$1:$1048576, $D174, FALSE)), "", HLOOKUP(O$1,m_preprocess!$1:$1048576, $D174, FALSE))</f>
        <v>126.49</v>
      </c>
      <c r="P174" s="39" t="str">
        <f>IF(ISBLANK(HLOOKUP(P$1, m_preprocess!$1:$1048576, $D174, FALSE)), "", HLOOKUP(P$1,m_preprocess!$1:$1048576, $D174, FALSE))</f>
        <v/>
      </c>
      <c r="Q174" s="39">
        <f>IF(ISBLANK(HLOOKUP(Q$1, m_preprocess!$1:$1048576, $D174, FALSE)), "", HLOOKUP(Q$1,m_preprocess!$1:$1048576, $D174, FALSE))</f>
        <v>100.41930674617966</v>
      </c>
      <c r="R174" s="39">
        <f>IF(ISBLANK(HLOOKUP(R$1, m_preprocess!$1:$1048576, $D174, FALSE)), "", HLOOKUP(R$1,m_preprocess!$1:$1048576, $D174, FALSE))</f>
        <v>12663339758.745476</v>
      </c>
      <c r="S174" s="39">
        <f>IF(ISBLANK(HLOOKUP(S$1, m_preprocess!$1:$1048576, $D174, FALSE)), "", HLOOKUP(S$1,m_preprocess!$1:$1048576, $D174, FALSE))</f>
        <v>4058840133.6178899</v>
      </c>
      <c r="T174" s="39">
        <f>IF(ISBLANK(HLOOKUP(T$1, m_preprocess!$1:$1048576, $D174, FALSE)), "", HLOOKUP(T$1,m_preprocess!$1:$1048576, $D174, FALSE))</f>
        <v>9125810264.6291466</v>
      </c>
      <c r="U174" s="39">
        <f>IF(ISBLANK(HLOOKUP(U$1, m_preprocess!$1:$1048576, $D174, FALSE)), "", HLOOKUP(U$1,m_preprocess!$1:$1048576, $D174, FALSE))</f>
        <v>1038035042.8624675</v>
      </c>
      <c r="V174" s="39">
        <f>IF(ISBLANK(HLOOKUP(V$1, m_preprocess!$1:$1048576, $D174, FALSE)), "", HLOOKUP(V$1,m_preprocess!$1:$1048576, $D174, FALSE))</f>
        <v>5597288320.9094305</v>
      </c>
      <c r="W174" s="39">
        <f>IF(ISBLANK(HLOOKUP(W$1, m_preprocess!$1:$1048576, $D174, FALSE)), "", HLOOKUP(W$1,m_preprocess!$1:$1048576, $D174, FALSE))</f>
        <v>1124596874.7670519</v>
      </c>
      <c r="X174" s="39">
        <f>IF(ISBLANK(HLOOKUP(X$1, m_preprocess!$1:$1048576, $D174, FALSE)), "", HLOOKUP(X$1,m_preprocess!$1:$1048576, $D174, FALSE))</f>
        <v>31898.077421880556</v>
      </c>
      <c r="Y174" s="39">
        <f>IF(ISBLANK(HLOOKUP(Y$1, m_preprocess!$1:$1048576, $D174, FALSE)), "", HLOOKUP(Y$1,m_preprocess!$1:$1048576, $D174, FALSE))</f>
        <v>7376.4280226455448</v>
      </c>
      <c r="Z174" s="39" t="str">
        <f>IF(ISBLANK(HLOOKUP(Z$1, m_preprocess!$1:$1048576, $D174, FALSE)), "", HLOOKUP(Z$1,m_preprocess!$1:$1048576, $D174, FALSE))</f>
        <v/>
      </c>
    </row>
    <row r="175" spans="1:26">
      <c r="A175" s="17">
        <v>39234</v>
      </c>
      <c r="B175">
        <v>2007</v>
      </c>
      <c r="C175">
        <v>6</v>
      </c>
      <c r="D175">
        <v>175</v>
      </c>
      <c r="E175" s="39">
        <f>IF(ISBLANK(HLOOKUP(E$1, m_preprocess!$1:$1048576, $D175, FALSE)), "", HLOOKUP(E$1,m_preprocess!$1:$1048576, $D175, FALSE))</f>
        <v>60.6</v>
      </c>
      <c r="F175" s="39">
        <f>IF(ISBLANK(HLOOKUP(F$1, m_preprocess!$1:$1048576, $D175, FALSE)), "", HLOOKUP(F$1,m_preprocess!$1:$1048576, $D175, FALSE))</f>
        <v>136.59</v>
      </c>
      <c r="G175" s="39">
        <f>IF(ISBLANK(HLOOKUP(G$1, m_preprocess!$1:$1048576, $D175, FALSE)), "", HLOOKUP(G$1,m_preprocess!$1:$1048576, $D175, FALSE))</f>
        <v>80.533248040814783</v>
      </c>
      <c r="H175" s="39">
        <f>IF(ISBLANK(HLOOKUP(H$1, m_preprocess!$1:$1048576, $D175, FALSE)), "", HLOOKUP(H$1,m_preprocess!$1:$1048576, $D175, FALSE))</f>
        <v>122.38</v>
      </c>
      <c r="I175" s="39">
        <f>IF(ISBLANK(HLOOKUP(I$1, m_preprocess!$1:$1048576, $D175, FALSE)), "", HLOOKUP(I$1,m_preprocess!$1:$1048576, $D175, FALSE))</f>
        <v>96.9</v>
      </c>
      <c r="J175" s="39">
        <f>IF(ISBLANK(HLOOKUP(J$1, m_preprocess!$1:$1048576, $D175, FALSE)), "", HLOOKUP(J$1,m_preprocess!$1:$1048576, $D175, FALSE))</f>
        <v>91.8</v>
      </c>
      <c r="K175" s="39">
        <f>IF(ISBLANK(HLOOKUP(K$1, m_preprocess!$1:$1048576, $D175, FALSE)), "", HLOOKUP(K$1,m_preprocess!$1:$1048576, $D175, FALSE))</f>
        <v>97.2</v>
      </c>
      <c r="L175" s="39">
        <f>IF(ISBLANK(HLOOKUP(L$1, m_preprocess!$1:$1048576, $D175, FALSE)), "", HLOOKUP(L$1,m_preprocess!$1:$1048576, $D175, FALSE))</f>
        <v>88.5</v>
      </c>
      <c r="M175" s="39">
        <f>IF(ISBLANK(HLOOKUP(M$1, m_preprocess!$1:$1048576, $D175, FALSE)), "", HLOOKUP(M$1,m_preprocess!$1:$1048576, $D175, FALSE))</f>
        <v>100.2</v>
      </c>
      <c r="N175" s="39">
        <f>IF(ISBLANK(HLOOKUP(N$1, m_preprocess!$1:$1048576, $D175, FALSE)), "", HLOOKUP(N$1,m_preprocess!$1:$1048576, $D175, FALSE))</f>
        <v>94.1</v>
      </c>
      <c r="O175" s="39">
        <f>IF(ISBLANK(HLOOKUP(O$1, m_preprocess!$1:$1048576, $D175, FALSE)), "", HLOOKUP(O$1,m_preprocess!$1:$1048576, $D175, FALSE))</f>
        <v>129.77000000000001</v>
      </c>
      <c r="P175" s="39" t="str">
        <f>IF(ISBLANK(HLOOKUP(P$1, m_preprocess!$1:$1048576, $D175, FALSE)), "", HLOOKUP(P$1,m_preprocess!$1:$1048576, $D175, FALSE))</f>
        <v/>
      </c>
      <c r="Q175" s="39">
        <f>IF(ISBLANK(HLOOKUP(Q$1, m_preprocess!$1:$1048576, $D175, FALSE)), "", HLOOKUP(Q$1,m_preprocess!$1:$1048576, $D175, FALSE))</f>
        <v>100.59220875358565</v>
      </c>
      <c r="R175" s="39">
        <f>IF(ISBLANK(HLOOKUP(R$1, m_preprocess!$1:$1048576, $D175, FALSE)), "", HLOOKUP(R$1,m_preprocess!$1:$1048576, $D175, FALSE))</f>
        <v>12067043782.540707</v>
      </c>
      <c r="S175" s="39">
        <f>IF(ISBLANK(HLOOKUP(S$1, m_preprocess!$1:$1048576, $D175, FALSE)), "", HLOOKUP(S$1,m_preprocess!$1:$1048576, $D175, FALSE))</f>
        <v>3675314895.5937819</v>
      </c>
      <c r="T175" s="39">
        <f>IF(ISBLANK(HLOOKUP(T$1, m_preprocess!$1:$1048576, $D175, FALSE)), "", HLOOKUP(T$1,m_preprocess!$1:$1048576, $D175, FALSE))</f>
        <v>8601478299.2504864</v>
      </c>
      <c r="U175" s="39">
        <f>IF(ISBLANK(HLOOKUP(U$1, m_preprocess!$1:$1048576, $D175, FALSE)), "", HLOOKUP(U$1,m_preprocess!$1:$1048576, $D175, FALSE))</f>
        <v>965943539.37262893</v>
      </c>
      <c r="V175" s="39">
        <f>IF(ISBLANK(HLOOKUP(V$1, m_preprocess!$1:$1048576, $D175, FALSE)), "", HLOOKUP(V$1,m_preprocess!$1:$1048576, $D175, FALSE))</f>
        <v>5244569832.5159626</v>
      </c>
      <c r="W175" s="39">
        <f>IF(ISBLANK(HLOOKUP(W$1, m_preprocess!$1:$1048576, $D175, FALSE)), "", HLOOKUP(W$1,m_preprocess!$1:$1048576, $D175, FALSE))</f>
        <v>1057864496.1598965</v>
      </c>
      <c r="X175" s="39">
        <f>IF(ISBLANK(HLOOKUP(X$1, m_preprocess!$1:$1048576, $D175, FALSE)), "", HLOOKUP(X$1,m_preprocess!$1:$1048576, $D175, FALSE))</f>
        <v>35207.4190437652</v>
      </c>
      <c r="Y175" s="39">
        <f>IF(ISBLANK(HLOOKUP(Y$1, m_preprocess!$1:$1048576, $D175, FALSE)), "", HLOOKUP(Y$1,m_preprocess!$1:$1048576, $D175, FALSE))</f>
        <v>7473.5411857040053</v>
      </c>
      <c r="Z175" s="39" t="str">
        <f>IF(ISBLANK(HLOOKUP(Z$1, m_preprocess!$1:$1048576, $D175, FALSE)), "", HLOOKUP(Z$1,m_preprocess!$1:$1048576, $D175, FALSE))</f>
        <v/>
      </c>
    </row>
    <row r="176" spans="1:26">
      <c r="A176" s="17">
        <v>39264</v>
      </c>
      <c r="B176">
        <v>2007</v>
      </c>
      <c r="C176">
        <v>7</v>
      </c>
      <c r="D176">
        <v>176</v>
      </c>
      <c r="E176" s="39">
        <f>IF(ISBLANK(HLOOKUP(E$1, m_preprocess!$1:$1048576, $D176, FALSE)), "", HLOOKUP(E$1,m_preprocess!$1:$1048576, $D176, FALSE))</f>
        <v>60.8</v>
      </c>
      <c r="F176" s="39">
        <f>IF(ISBLANK(HLOOKUP(F$1, m_preprocess!$1:$1048576, $D176, FALSE)), "", HLOOKUP(F$1,m_preprocess!$1:$1048576, $D176, FALSE))</f>
        <v>127.99</v>
      </c>
      <c r="G176" s="39">
        <f>IF(ISBLANK(HLOOKUP(G$1, m_preprocess!$1:$1048576, $D176, FALSE)), "", HLOOKUP(G$1,m_preprocess!$1:$1048576, $D176, FALSE))</f>
        <v>79.0090262984737</v>
      </c>
      <c r="H176" s="39">
        <f>IF(ISBLANK(HLOOKUP(H$1, m_preprocess!$1:$1048576, $D176, FALSE)), "", HLOOKUP(H$1,m_preprocess!$1:$1048576, $D176, FALSE))</f>
        <v>127.85</v>
      </c>
      <c r="I176" s="39">
        <f>IF(ISBLANK(HLOOKUP(I$1, m_preprocess!$1:$1048576, $D176, FALSE)), "", HLOOKUP(I$1,m_preprocess!$1:$1048576, $D176, FALSE))</f>
        <v>99.8</v>
      </c>
      <c r="J176" s="39">
        <f>IF(ISBLANK(HLOOKUP(J$1, m_preprocess!$1:$1048576, $D176, FALSE)), "", HLOOKUP(J$1,m_preprocess!$1:$1048576, $D176, FALSE))</f>
        <v>96</v>
      </c>
      <c r="K176" s="39">
        <f>IF(ISBLANK(HLOOKUP(K$1, m_preprocess!$1:$1048576, $D176, FALSE)), "", HLOOKUP(K$1,m_preprocess!$1:$1048576, $D176, FALSE))</f>
        <v>100.1</v>
      </c>
      <c r="L176" s="39">
        <f>IF(ISBLANK(HLOOKUP(L$1, m_preprocess!$1:$1048576, $D176, FALSE)), "", HLOOKUP(L$1,m_preprocess!$1:$1048576, $D176, FALSE))</f>
        <v>92</v>
      </c>
      <c r="M176" s="39">
        <f>IF(ISBLANK(HLOOKUP(M$1, m_preprocess!$1:$1048576, $D176, FALSE)), "", HLOOKUP(M$1,m_preprocess!$1:$1048576, $D176, FALSE))</f>
        <v>103.6</v>
      </c>
      <c r="N176" s="39">
        <f>IF(ISBLANK(HLOOKUP(N$1, m_preprocess!$1:$1048576, $D176, FALSE)), "", HLOOKUP(N$1,m_preprocess!$1:$1048576, $D176, FALSE))</f>
        <v>96.2</v>
      </c>
      <c r="O176" s="39">
        <f>IF(ISBLANK(HLOOKUP(O$1, m_preprocess!$1:$1048576, $D176, FALSE)), "", HLOOKUP(O$1,m_preprocess!$1:$1048576, $D176, FALSE))</f>
        <v>130.12</v>
      </c>
      <c r="P176" s="39" t="str">
        <f>IF(ISBLANK(HLOOKUP(P$1, m_preprocess!$1:$1048576, $D176, FALSE)), "", HLOOKUP(P$1,m_preprocess!$1:$1048576, $D176, FALSE))</f>
        <v/>
      </c>
      <c r="Q176" s="39">
        <f>IF(ISBLANK(HLOOKUP(Q$1, m_preprocess!$1:$1048576, $D176, FALSE)), "", HLOOKUP(Q$1,m_preprocess!$1:$1048576, $D176, FALSE))</f>
        <v>100.60831668785183</v>
      </c>
      <c r="R176" s="39">
        <f>IF(ISBLANK(HLOOKUP(R$1, m_preprocess!$1:$1048576, $D176, FALSE)), "", HLOOKUP(R$1,m_preprocess!$1:$1048576, $D176, FALSE))</f>
        <v>12742124058.297987</v>
      </c>
      <c r="S176" s="39">
        <f>IF(ISBLANK(HLOOKUP(S$1, m_preprocess!$1:$1048576, $D176, FALSE)), "", HLOOKUP(S$1,m_preprocess!$1:$1048576, $D176, FALSE))</f>
        <v>4401641678.5488672</v>
      </c>
      <c r="T176" s="39">
        <f>IF(ISBLANK(HLOOKUP(T$1, m_preprocess!$1:$1048576, $D176, FALSE)), "", HLOOKUP(T$1,m_preprocess!$1:$1048576, $D176, FALSE))</f>
        <v>9783184161.975666</v>
      </c>
      <c r="U176" s="39">
        <f>IF(ISBLANK(HLOOKUP(U$1, m_preprocess!$1:$1048576, $D176, FALSE)), "", HLOOKUP(U$1,m_preprocess!$1:$1048576, $D176, FALSE))</f>
        <v>1072426167.6048664</v>
      </c>
      <c r="V176" s="39">
        <f>IF(ISBLANK(HLOOKUP(V$1, m_preprocess!$1:$1048576, $D176, FALSE)), "", HLOOKUP(V$1,m_preprocess!$1:$1048576, $D176, FALSE))</f>
        <v>5777745906.1194849</v>
      </c>
      <c r="W176" s="39">
        <f>IF(ISBLANK(HLOOKUP(W$1, m_preprocess!$1:$1048576, $D176, FALSE)), "", HLOOKUP(W$1,m_preprocess!$1:$1048576, $D176, FALSE))</f>
        <v>1114701311.966588</v>
      </c>
      <c r="X176" s="39">
        <f>IF(ISBLANK(HLOOKUP(X$1, m_preprocess!$1:$1048576, $D176, FALSE)), "", HLOOKUP(X$1,m_preprocess!$1:$1048576, $D176, FALSE))</f>
        <v>36044.124844541344</v>
      </c>
      <c r="Y176" s="39">
        <f>IF(ISBLANK(HLOOKUP(Y$1, m_preprocess!$1:$1048576, $D176, FALSE)), "", HLOOKUP(Y$1,m_preprocess!$1:$1048576, $D176, FALSE))</f>
        <v>7638.9193092917003</v>
      </c>
      <c r="Z176" s="39" t="str">
        <f>IF(ISBLANK(HLOOKUP(Z$1, m_preprocess!$1:$1048576, $D176, FALSE)), "", HLOOKUP(Z$1,m_preprocess!$1:$1048576, $D176, FALSE))</f>
        <v/>
      </c>
    </row>
    <row r="177" spans="1:26">
      <c r="A177" s="17">
        <v>39295</v>
      </c>
      <c r="B177">
        <v>2007</v>
      </c>
      <c r="C177">
        <v>8</v>
      </c>
      <c r="D177">
        <v>177</v>
      </c>
      <c r="E177" s="39">
        <f>IF(ISBLANK(HLOOKUP(E$1, m_preprocess!$1:$1048576, $D177, FALSE)), "", HLOOKUP(E$1,m_preprocess!$1:$1048576, $D177, FALSE))</f>
        <v>63.3</v>
      </c>
      <c r="F177" s="39">
        <f>IF(ISBLANK(HLOOKUP(F$1, m_preprocess!$1:$1048576, $D177, FALSE)), "", HLOOKUP(F$1,m_preprocess!$1:$1048576, $D177, FALSE))</f>
        <v>153.28</v>
      </c>
      <c r="G177" s="39">
        <f>IF(ISBLANK(HLOOKUP(G$1, m_preprocess!$1:$1048576, $D177, FALSE)), "", HLOOKUP(G$1,m_preprocess!$1:$1048576, $D177, FALSE))</f>
        <v>81.944449118264544</v>
      </c>
      <c r="H177" s="39">
        <f>IF(ISBLANK(HLOOKUP(H$1, m_preprocess!$1:$1048576, $D177, FALSE)), "", HLOOKUP(H$1,m_preprocess!$1:$1048576, $D177, FALSE))</f>
        <v>129.05000000000001</v>
      </c>
      <c r="I177" s="39">
        <f>IF(ISBLANK(HLOOKUP(I$1, m_preprocess!$1:$1048576, $D177, FALSE)), "", HLOOKUP(I$1,m_preprocess!$1:$1048576, $D177, FALSE))</f>
        <v>104.9</v>
      </c>
      <c r="J177" s="39">
        <f>IF(ISBLANK(HLOOKUP(J$1, m_preprocess!$1:$1048576, $D177, FALSE)), "", HLOOKUP(J$1,m_preprocess!$1:$1048576, $D177, FALSE))</f>
        <v>95.9</v>
      </c>
      <c r="K177" s="39">
        <f>IF(ISBLANK(HLOOKUP(K$1, m_preprocess!$1:$1048576, $D177, FALSE)), "", HLOOKUP(K$1,m_preprocess!$1:$1048576, $D177, FALSE))</f>
        <v>105.5</v>
      </c>
      <c r="L177" s="39">
        <f>IF(ISBLANK(HLOOKUP(L$1, m_preprocess!$1:$1048576, $D177, FALSE)), "", HLOOKUP(L$1,m_preprocess!$1:$1048576, $D177, FALSE))</f>
        <v>101.9</v>
      </c>
      <c r="M177" s="39">
        <f>IF(ISBLANK(HLOOKUP(M$1, m_preprocess!$1:$1048576, $D177, FALSE)), "", HLOOKUP(M$1,m_preprocess!$1:$1048576, $D177, FALSE))</f>
        <v>105.9</v>
      </c>
      <c r="N177" s="39">
        <f>IF(ISBLANK(HLOOKUP(N$1, m_preprocess!$1:$1048576, $D177, FALSE)), "", HLOOKUP(N$1,m_preprocess!$1:$1048576, $D177, FALSE))</f>
        <v>104.2</v>
      </c>
      <c r="O177" s="39">
        <f>IF(ISBLANK(HLOOKUP(O$1, m_preprocess!$1:$1048576, $D177, FALSE)), "", HLOOKUP(O$1,m_preprocess!$1:$1048576, $D177, FALSE))</f>
        <v>130.30000000000001</v>
      </c>
      <c r="P177" s="39" t="str">
        <f>IF(ISBLANK(HLOOKUP(P$1, m_preprocess!$1:$1048576, $D177, FALSE)), "", HLOOKUP(P$1,m_preprocess!$1:$1048576, $D177, FALSE))</f>
        <v/>
      </c>
      <c r="Q177" s="39">
        <f>IF(ISBLANK(HLOOKUP(Q$1, m_preprocess!$1:$1048576, $D177, FALSE)), "", HLOOKUP(Q$1,m_preprocess!$1:$1048576, $D177, FALSE))</f>
        <v>101.5210152101521</v>
      </c>
      <c r="R177" s="39">
        <f>IF(ISBLANK(HLOOKUP(R$1, m_preprocess!$1:$1048576, $D177, FALSE)), "", HLOOKUP(R$1,m_preprocess!$1:$1048576, $D177, FALSE))</f>
        <v>13386550336.879435</v>
      </c>
      <c r="S177" s="39">
        <f>IF(ISBLANK(HLOOKUP(S$1, m_preprocess!$1:$1048576, $D177, FALSE)), "", HLOOKUP(S$1,m_preprocess!$1:$1048576, $D177, FALSE))</f>
        <v>4544081013.2978725</v>
      </c>
      <c r="T177" s="39">
        <f>IF(ISBLANK(HLOOKUP(T$1, m_preprocess!$1:$1048576, $D177, FALSE)), "", HLOOKUP(T$1,m_preprocess!$1:$1048576, $D177, FALSE))</f>
        <v>10403435400.054001</v>
      </c>
      <c r="U177" s="39">
        <f>IF(ISBLANK(HLOOKUP(U$1, m_preprocess!$1:$1048576, $D177, FALSE)), "", HLOOKUP(U$1,m_preprocess!$1:$1048576, $D177, FALSE))</f>
        <v>1176719161.191612</v>
      </c>
      <c r="V177" s="39">
        <f>IF(ISBLANK(HLOOKUP(V$1, m_preprocess!$1:$1048576, $D177, FALSE)), "", HLOOKUP(V$1,m_preprocess!$1:$1048576, $D177, FALSE))</f>
        <v>6384219506.7950678</v>
      </c>
      <c r="W177" s="39">
        <f>IF(ISBLANK(HLOOKUP(W$1, m_preprocess!$1:$1048576, $D177, FALSE)), "", HLOOKUP(W$1,m_preprocess!$1:$1048576, $D177, FALSE))</f>
        <v>1276471406.7140672</v>
      </c>
      <c r="X177" s="39">
        <f>IF(ISBLANK(HLOOKUP(X$1, m_preprocess!$1:$1048576, $D177, FALSE)), "", HLOOKUP(X$1,m_preprocess!$1:$1048576, $D177, FALSE))</f>
        <v>33665.827513305558</v>
      </c>
      <c r="Y177" s="39">
        <f>IF(ISBLANK(HLOOKUP(Y$1, m_preprocess!$1:$1048576, $D177, FALSE)), "", HLOOKUP(Y$1,m_preprocess!$1:$1048576, $D177, FALSE))</f>
        <v>7840.260728018824</v>
      </c>
      <c r="Z177" s="39" t="str">
        <f>IF(ISBLANK(HLOOKUP(Z$1, m_preprocess!$1:$1048576, $D177, FALSE)), "", HLOOKUP(Z$1,m_preprocess!$1:$1048576, $D177, FALSE))</f>
        <v/>
      </c>
    </row>
    <row r="178" spans="1:26">
      <c r="A178" s="17">
        <v>39326</v>
      </c>
      <c r="B178">
        <v>2007</v>
      </c>
      <c r="C178">
        <v>9</v>
      </c>
      <c r="D178">
        <v>178</v>
      </c>
      <c r="E178" s="39">
        <f>IF(ISBLANK(HLOOKUP(E$1, m_preprocess!$1:$1048576, $D178, FALSE)), "", HLOOKUP(E$1,m_preprocess!$1:$1048576, $D178, FALSE))</f>
        <v>61.8</v>
      </c>
      <c r="F178" s="39">
        <f>IF(ISBLANK(HLOOKUP(F$1, m_preprocess!$1:$1048576, $D178, FALSE)), "", HLOOKUP(F$1,m_preprocess!$1:$1048576, $D178, FALSE))</f>
        <v>138.29</v>
      </c>
      <c r="G178" s="39">
        <f>IF(ISBLANK(HLOOKUP(G$1, m_preprocess!$1:$1048576, $D178, FALSE)), "", HLOOKUP(G$1,m_preprocess!$1:$1048576, $D178, FALSE))</f>
        <v>80.206523384692858</v>
      </c>
      <c r="H178" s="39">
        <f>IF(ISBLANK(HLOOKUP(H$1, m_preprocess!$1:$1048576, $D178, FALSE)), "", HLOOKUP(H$1,m_preprocess!$1:$1048576, $D178, FALSE))</f>
        <v>123.24</v>
      </c>
      <c r="I178" s="39">
        <f>IF(ISBLANK(HLOOKUP(I$1, m_preprocess!$1:$1048576, $D178, FALSE)), "", HLOOKUP(I$1,m_preprocess!$1:$1048576, $D178, FALSE))</f>
        <v>98.4</v>
      </c>
      <c r="J178" s="39">
        <f>IF(ISBLANK(HLOOKUP(J$1, m_preprocess!$1:$1048576, $D178, FALSE)), "", HLOOKUP(J$1,m_preprocess!$1:$1048576, $D178, FALSE))</f>
        <v>91.1</v>
      </c>
      <c r="K178" s="39">
        <f>IF(ISBLANK(HLOOKUP(K$1, m_preprocess!$1:$1048576, $D178, FALSE)), "", HLOOKUP(K$1,m_preprocess!$1:$1048576, $D178, FALSE))</f>
        <v>98.8</v>
      </c>
      <c r="L178" s="39">
        <f>IF(ISBLANK(HLOOKUP(L$1, m_preprocess!$1:$1048576, $D178, FALSE)), "", HLOOKUP(L$1,m_preprocess!$1:$1048576, $D178, FALSE))</f>
        <v>94.3</v>
      </c>
      <c r="M178" s="39">
        <f>IF(ISBLANK(HLOOKUP(M$1, m_preprocess!$1:$1048576, $D178, FALSE)), "", HLOOKUP(M$1,m_preprocess!$1:$1048576, $D178, FALSE))</f>
        <v>99.1</v>
      </c>
      <c r="N178" s="39">
        <f>IF(ISBLANK(HLOOKUP(N$1, m_preprocess!$1:$1048576, $D178, FALSE)), "", HLOOKUP(N$1,m_preprocess!$1:$1048576, $D178, FALSE))</f>
        <v>98.3</v>
      </c>
      <c r="O178" s="39">
        <f>IF(ISBLANK(HLOOKUP(O$1, m_preprocess!$1:$1048576, $D178, FALSE)), "", HLOOKUP(O$1,m_preprocess!$1:$1048576, $D178, FALSE))</f>
        <v>131.81</v>
      </c>
      <c r="P178" s="39" t="str">
        <f>IF(ISBLANK(HLOOKUP(P$1, m_preprocess!$1:$1048576, $D178, FALSE)), "", HLOOKUP(P$1,m_preprocess!$1:$1048576, $D178, FALSE))</f>
        <v/>
      </c>
      <c r="Q178" s="39">
        <f>IF(ISBLANK(HLOOKUP(Q$1, m_preprocess!$1:$1048576, $D178, FALSE)), "", HLOOKUP(Q$1,m_preprocess!$1:$1048576, $D178, FALSE))</f>
        <v>102.45886819743265</v>
      </c>
      <c r="R178" s="39">
        <f>IF(ISBLANK(HLOOKUP(R$1, m_preprocess!$1:$1048576, $D178, FALSE)), "", HLOOKUP(R$1,m_preprocess!$1:$1048576, $D178, FALSE))</f>
        <v>12498389904.711489</v>
      </c>
      <c r="S178" s="39">
        <f>IF(ISBLANK(HLOOKUP(S$1, m_preprocess!$1:$1048576, $D178, FALSE)), "", HLOOKUP(S$1,m_preprocess!$1:$1048576, $D178, FALSE))</f>
        <v>3920956319.9223571</v>
      </c>
      <c r="T178" s="39">
        <f>IF(ISBLANK(HLOOKUP(T$1, m_preprocess!$1:$1048576, $D178, FALSE)), "", HLOOKUP(T$1,m_preprocess!$1:$1048576, $D178, FALSE))</f>
        <v>9664594367.2030373</v>
      </c>
      <c r="U178" s="39">
        <f>IF(ISBLANK(HLOOKUP(U$1, m_preprocess!$1:$1048576, $D178, FALSE)), "", HLOOKUP(U$1,m_preprocess!$1:$1048576, $D178, FALSE))</f>
        <v>1140669824.6248419</v>
      </c>
      <c r="V178" s="39">
        <f>IF(ISBLANK(HLOOKUP(V$1, m_preprocess!$1:$1048576, $D178, FALSE)), "", HLOOKUP(V$1,m_preprocess!$1:$1048576, $D178, FALSE))</f>
        <v>5589500421.2619772</v>
      </c>
      <c r="W178" s="39">
        <f>IF(ISBLANK(HLOOKUP(W$1, m_preprocess!$1:$1048576, $D178, FALSE)), "", HLOOKUP(W$1,m_preprocess!$1:$1048576, $D178, FALSE))</f>
        <v>1186184321.0992587</v>
      </c>
      <c r="X178" s="39">
        <f>IF(ISBLANK(HLOOKUP(X$1, m_preprocess!$1:$1048576, $D178, FALSE)), "", HLOOKUP(X$1,m_preprocess!$1:$1048576, $D178, FALSE))</f>
        <v>33936.712500773174</v>
      </c>
      <c r="Y178" s="39">
        <f>IF(ISBLANK(HLOOKUP(Y$1, m_preprocess!$1:$1048576, $D178, FALSE)), "", HLOOKUP(Y$1,m_preprocess!$1:$1048576, $D178, FALSE))</f>
        <v>7974.8308950747505</v>
      </c>
      <c r="Z178" s="39" t="str">
        <f>IF(ISBLANK(HLOOKUP(Z$1, m_preprocess!$1:$1048576, $D178, FALSE)), "", HLOOKUP(Z$1,m_preprocess!$1:$1048576, $D178, FALSE))</f>
        <v/>
      </c>
    </row>
    <row r="179" spans="1:26">
      <c r="A179" s="17">
        <v>39356</v>
      </c>
      <c r="B179">
        <v>2007</v>
      </c>
      <c r="C179">
        <v>10</v>
      </c>
      <c r="D179">
        <v>179</v>
      </c>
      <c r="E179" s="39">
        <f>IF(ISBLANK(HLOOKUP(E$1, m_preprocess!$1:$1048576, $D179, FALSE)), "", HLOOKUP(E$1,m_preprocess!$1:$1048576, $D179, FALSE))</f>
        <v>64.3</v>
      </c>
      <c r="F179" s="39">
        <f>IF(ISBLANK(HLOOKUP(F$1, m_preprocess!$1:$1048576, $D179, FALSE)), "", HLOOKUP(F$1,m_preprocess!$1:$1048576, $D179, FALSE))</f>
        <v>133.30000000000001</v>
      </c>
      <c r="G179" s="39">
        <f>IF(ISBLANK(HLOOKUP(G$1, m_preprocess!$1:$1048576, $D179, FALSE)), "", HLOOKUP(G$1,m_preprocess!$1:$1048576, $D179, FALSE))</f>
        <v>76.72520953292981</v>
      </c>
      <c r="H179" s="39">
        <f>IF(ISBLANK(HLOOKUP(H$1, m_preprocess!$1:$1048576, $D179, FALSE)), "", HLOOKUP(H$1,m_preprocess!$1:$1048576, $D179, FALSE))</f>
        <v>129.16999999999999</v>
      </c>
      <c r="I179" s="39">
        <f>IF(ISBLANK(HLOOKUP(I$1, m_preprocess!$1:$1048576, $D179, FALSE)), "", HLOOKUP(I$1,m_preprocess!$1:$1048576, $D179, FALSE))</f>
        <v>107.8</v>
      </c>
      <c r="J179" s="39">
        <f>IF(ISBLANK(HLOOKUP(J$1, m_preprocess!$1:$1048576, $D179, FALSE)), "", HLOOKUP(J$1,m_preprocess!$1:$1048576, $D179, FALSE))</f>
        <v>93.9</v>
      </c>
      <c r="K179" s="39">
        <f>IF(ISBLANK(HLOOKUP(K$1, m_preprocess!$1:$1048576, $D179, FALSE)), "", HLOOKUP(K$1,m_preprocess!$1:$1048576, $D179, FALSE))</f>
        <v>108.7</v>
      </c>
      <c r="L179" s="39">
        <f>IF(ISBLANK(HLOOKUP(L$1, m_preprocess!$1:$1048576, $D179, FALSE)), "", HLOOKUP(L$1,m_preprocess!$1:$1048576, $D179, FALSE))</f>
        <v>104.6</v>
      </c>
      <c r="M179" s="39">
        <f>IF(ISBLANK(HLOOKUP(M$1, m_preprocess!$1:$1048576, $D179, FALSE)), "", HLOOKUP(M$1,m_preprocess!$1:$1048576, $D179, FALSE))</f>
        <v>106.9</v>
      </c>
      <c r="N179" s="39">
        <f>IF(ISBLANK(HLOOKUP(N$1, m_preprocess!$1:$1048576, $D179, FALSE)), "", HLOOKUP(N$1,m_preprocess!$1:$1048576, $D179, FALSE))</f>
        <v>110.1</v>
      </c>
      <c r="O179" s="39">
        <f>IF(ISBLANK(HLOOKUP(O$1, m_preprocess!$1:$1048576, $D179, FALSE)), "", HLOOKUP(O$1,m_preprocess!$1:$1048576, $D179, FALSE))</f>
        <v>133.34</v>
      </c>
      <c r="P179" s="39" t="str">
        <f>IF(ISBLANK(HLOOKUP(P$1, m_preprocess!$1:$1048576, $D179, FALSE)), "", HLOOKUP(P$1,m_preprocess!$1:$1048576, $D179, FALSE))</f>
        <v/>
      </c>
      <c r="Q179" s="39">
        <f>IF(ISBLANK(HLOOKUP(Q$1, m_preprocess!$1:$1048576, $D179, FALSE)), "", HLOOKUP(Q$1,m_preprocess!$1:$1048576, $D179, FALSE))</f>
        <v>104.74052792242773</v>
      </c>
      <c r="R179" s="39">
        <f>IF(ISBLANK(HLOOKUP(R$1, m_preprocess!$1:$1048576, $D179, FALSE)), "", HLOOKUP(R$1,m_preprocess!$1:$1048576, $D179, FALSE))</f>
        <v>13516048218.755358</v>
      </c>
      <c r="S179" s="39">
        <f>IF(ISBLANK(HLOOKUP(S$1, m_preprocess!$1:$1048576, $D179, FALSE)), "", HLOOKUP(S$1,m_preprocess!$1:$1048576, $D179, FALSE))</f>
        <v>4814660483.4561977</v>
      </c>
      <c r="T179" s="39">
        <f>IF(ISBLANK(HLOOKUP(T$1, m_preprocess!$1:$1048576, $D179, FALSE)), "", HLOOKUP(T$1,m_preprocess!$1:$1048576, $D179, FALSE))</f>
        <v>11078415913.98815</v>
      </c>
      <c r="U179" s="39">
        <f>IF(ISBLANK(HLOOKUP(U$1, m_preprocess!$1:$1048576, $D179, FALSE)), "", HLOOKUP(U$1,m_preprocess!$1:$1048576, $D179, FALSE))</f>
        <v>1426783875.0224459</v>
      </c>
      <c r="V179" s="39">
        <f>IF(ISBLANK(HLOOKUP(V$1, m_preprocess!$1:$1048576, $D179, FALSE)), "", HLOOKUP(V$1,m_preprocess!$1:$1048576, $D179, FALSE))</f>
        <v>6605782991.5604239</v>
      </c>
      <c r="W179" s="39">
        <f>IF(ISBLANK(HLOOKUP(W$1, m_preprocess!$1:$1048576, $D179, FALSE)), "", HLOOKUP(W$1,m_preprocess!$1:$1048576, $D179, FALSE))</f>
        <v>1181669444.2449274</v>
      </c>
      <c r="X179" s="39">
        <f>IF(ISBLANK(HLOOKUP(X$1, m_preprocess!$1:$1048576, $D179, FALSE)), "", HLOOKUP(X$1,m_preprocess!$1:$1048576, $D179, FALSE))</f>
        <v>39288.410907250633</v>
      </c>
      <c r="Y179" s="39">
        <f>IF(ISBLANK(HLOOKUP(Y$1, m_preprocess!$1:$1048576, $D179, FALSE)), "", HLOOKUP(Y$1,m_preprocess!$1:$1048576, $D179, FALSE))</f>
        <v>8172.6821476361883</v>
      </c>
      <c r="Z179" s="39" t="str">
        <f>IF(ISBLANK(HLOOKUP(Z$1, m_preprocess!$1:$1048576, $D179, FALSE)), "", HLOOKUP(Z$1,m_preprocess!$1:$1048576, $D179, FALSE))</f>
        <v/>
      </c>
    </row>
    <row r="180" spans="1:26">
      <c r="A180" s="17">
        <v>39387</v>
      </c>
      <c r="B180">
        <v>2007</v>
      </c>
      <c r="C180">
        <v>11</v>
      </c>
      <c r="D180">
        <v>180</v>
      </c>
      <c r="E180" s="39">
        <f>IF(ISBLANK(HLOOKUP(E$1, m_preprocess!$1:$1048576, $D180, FALSE)), "", HLOOKUP(E$1,m_preprocess!$1:$1048576, $D180, FALSE))</f>
        <v>65.7</v>
      </c>
      <c r="F180" s="39">
        <f>IF(ISBLANK(HLOOKUP(F$1, m_preprocess!$1:$1048576, $D180, FALSE)), "", HLOOKUP(F$1,m_preprocess!$1:$1048576, $D180, FALSE))</f>
        <v>128.77000000000001</v>
      </c>
      <c r="G180" s="39">
        <f>IF(ISBLANK(HLOOKUP(G$1, m_preprocess!$1:$1048576, $D180, FALSE)), "", HLOOKUP(G$1,m_preprocess!$1:$1048576, $D180, FALSE))</f>
        <v>76.536538694118192</v>
      </c>
      <c r="H180" s="39">
        <f>IF(ISBLANK(HLOOKUP(H$1, m_preprocess!$1:$1048576, $D180, FALSE)), "", HLOOKUP(H$1,m_preprocess!$1:$1048576, $D180, FALSE))</f>
        <v>125.88</v>
      </c>
      <c r="I180" s="39">
        <f>IF(ISBLANK(HLOOKUP(I$1, m_preprocess!$1:$1048576, $D180, FALSE)), "", HLOOKUP(I$1,m_preprocess!$1:$1048576, $D180, FALSE))</f>
        <v>102.4</v>
      </c>
      <c r="J180" s="39">
        <f>IF(ISBLANK(HLOOKUP(J$1, m_preprocess!$1:$1048576, $D180, FALSE)), "", HLOOKUP(J$1,m_preprocess!$1:$1048576, $D180, FALSE))</f>
        <v>92</v>
      </c>
      <c r="K180" s="39">
        <f>IF(ISBLANK(HLOOKUP(K$1, m_preprocess!$1:$1048576, $D180, FALSE)), "", HLOOKUP(K$1,m_preprocess!$1:$1048576, $D180, FALSE))</f>
        <v>103.1</v>
      </c>
      <c r="L180" s="39">
        <f>IF(ISBLANK(HLOOKUP(L$1, m_preprocess!$1:$1048576, $D180, FALSE)), "", HLOOKUP(L$1,m_preprocess!$1:$1048576, $D180, FALSE))</f>
        <v>102.6</v>
      </c>
      <c r="M180" s="39">
        <f>IF(ISBLANK(HLOOKUP(M$1, m_preprocess!$1:$1048576, $D180, FALSE)), "", HLOOKUP(M$1,m_preprocess!$1:$1048576, $D180, FALSE))</f>
        <v>99.7</v>
      </c>
      <c r="N180" s="39">
        <f>IF(ISBLANK(HLOOKUP(N$1, m_preprocess!$1:$1048576, $D180, FALSE)), "", HLOOKUP(N$1,m_preprocess!$1:$1048576, $D180, FALSE))</f>
        <v>106.5</v>
      </c>
      <c r="O180" s="39">
        <f>IF(ISBLANK(HLOOKUP(O$1, m_preprocess!$1:$1048576, $D180, FALSE)), "", HLOOKUP(O$1,m_preprocess!$1:$1048576, $D180, FALSE))</f>
        <v>136.25</v>
      </c>
      <c r="P180" s="39" t="str">
        <f>IF(ISBLANK(HLOOKUP(P$1, m_preprocess!$1:$1048576, $D180, FALSE)), "", HLOOKUP(P$1,m_preprocess!$1:$1048576, $D180, FALSE))</f>
        <v/>
      </c>
      <c r="Q180" s="39">
        <f>IF(ISBLANK(HLOOKUP(Q$1, m_preprocess!$1:$1048576, $D180, FALSE)), "", HLOOKUP(Q$1,m_preprocess!$1:$1048576, $D180, FALSE))</f>
        <v>102.65555844832075</v>
      </c>
      <c r="R180" s="39">
        <f>IF(ISBLANK(HLOOKUP(R$1, m_preprocess!$1:$1048576, $D180, FALSE)), "", HLOOKUP(R$1,m_preprocess!$1:$1048576, $D180, FALSE))</f>
        <v>11878713621.607912</v>
      </c>
      <c r="S180" s="39">
        <f>IF(ISBLANK(HLOOKUP(S$1, m_preprocess!$1:$1048576, $D180, FALSE)), "", HLOOKUP(S$1,m_preprocess!$1:$1048576, $D180, FALSE))</f>
        <v>3614036216.0791268</v>
      </c>
      <c r="T180" s="39">
        <f>IF(ISBLANK(HLOOKUP(T$1, m_preprocess!$1:$1048576, $D180, FALSE)), "", HLOOKUP(T$1,m_preprocess!$1:$1048576, $D180, FALSE))</f>
        <v>10440629196.389828</v>
      </c>
      <c r="U180" s="39">
        <f>IF(ISBLANK(HLOOKUP(U$1, m_preprocess!$1:$1048576, $D180, FALSE)), "", HLOOKUP(U$1,m_preprocess!$1:$1048576, $D180, FALSE))</f>
        <v>1317742468.9750931</v>
      </c>
      <c r="V180" s="39">
        <f>IF(ISBLANK(HLOOKUP(V$1, m_preprocess!$1:$1048576, $D180, FALSE)), "", HLOOKUP(V$1,m_preprocess!$1:$1048576, $D180, FALSE))</f>
        <v>5949013729.9314413</v>
      </c>
      <c r="W180" s="39">
        <f>IF(ISBLANK(HLOOKUP(W$1, m_preprocess!$1:$1048576, $D180, FALSE)), "", HLOOKUP(W$1,m_preprocess!$1:$1048576, $D180, FALSE))</f>
        <v>1199223076.4557841</v>
      </c>
      <c r="X180" s="39">
        <f>IF(ISBLANK(HLOOKUP(X$1, m_preprocess!$1:$1048576, $D180, FALSE)), "", HLOOKUP(X$1,m_preprocess!$1:$1048576, $D180, FALSE))</f>
        <v>36903.073542270911</v>
      </c>
      <c r="Y180" s="39">
        <f>IF(ISBLANK(HLOOKUP(Y$1, m_preprocess!$1:$1048576, $D180, FALSE)), "", HLOOKUP(Y$1,m_preprocess!$1:$1048576, $D180, FALSE))</f>
        <v>8416.9901272289117</v>
      </c>
      <c r="Z180" s="39" t="str">
        <f>IF(ISBLANK(HLOOKUP(Z$1, m_preprocess!$1:$1048576, $D180, FALSE)), "", HLOOKUP(Z$1,m_preprocess!$1:$1048576, $D180, FALSE))</f>
        <v/>
      </c>
    </row>
    <row r="181" spans="1:26">
      <c r="A181" s="17">
        <v>39417</v>
      </c>
      <c r="B181">
        <v>2007</v>
      </c>
      <c r="C181">
        <v>12</v>
      </c>
      <c r="D181">
        <v>181</v>
      </c>
      <c r="E181" s="39">
        <f>IF(ISBLANK(HLOOKUP(E$1, m_preprocess!$1:$1048576, $D181, FALSE)), "", HLOOKUP(E$1,m_preprocess!$1:$1048576, $D181, FALSE))</f>
        <v>89.3</v>
      </c>
      <c r="F181" s="39">
        <f>IF(ISBLANK(HLOOKUP(F$1, m_preprocess!$1:$1048576, $D181, FALSE)), "", HLOOKUP(F$1,m_preprocess!$1:$1048576, $D181, FALSE))</f>
        <v>150.83000000000001</v>
      </c>
      <c r="G181" s="39">
        <f>IF(ISBLANK(HLOOKUP(G$1, m_preprocess!$1:$1048576, $D181, FALSE)), "", HLOOKUP(G$1,m_preprocess!$1:$1048576, $D181, FALSE))</f>
        <v>76.393510889060551</v>
      </c>
      <c r="H181" s="39">
        <f>IF(ISBLANK(HLOOKUP(H$1, m_preprocess!$1:$1048576, $D181, FALSE)), "", HLOOKUP(H$1,m_preprocess!$1:$1048576, $D181, FALSE))</f>
        <v>122.43</v>
      </c>
      <c r="I181" s="39">
        <f>IF(ISBLANK(HLOOKUP(I$1, m_preprocess!$1:$1048576, $D181, FALSE)), "", HLOOKUP(I$1,m_preprocess!$1:$1048576, $D181, FALSE))</f>
        <v>92.6</v>
      </c>
      <c r="J181" s="39">
        <f>IF(ISBLANK(HLOOKUP(J$1, m_preprocess!$1:$1048576, $D181, FALSE)), "", HLOOKUP(J$1,m_preprocess!$1:$1048576, $D181, FALSE))</f>
        <v>98.6</v>
      </c>
      <c r="K181" s="39">
        <f>IF(ISBLANK(HLOOKUP(K$1, m_preprocess!$1:$1048576, $D181, FALSE)), "", HLOOKUP(K$1,m_preprocess!$1:$1048576, $D181, FALSE))</f>
        <v>92.3</v>
      </c>
      <c r="L181" s="39">
        <f>IF(ISBLANK(HLOOKUP(L$1, m_preprocess!$1:$1048576, $D181, FALSE)), "", HLOOKUP(L$1,m_preprocess!$1:$1048576, $D181, FALSE))</f>
        <v>90.6</v>
      </c>
      <c r="M181" s="39">
        <f>IF(ISBLANK(HLOOKUP(M$1, m_preprocess!$1:$1048576, $D181, FALSE)), "", HLOOKUP(M$1,m_preprocess!$1:$1048576, $D181, FALSE))</f>
        <v>93.8</v>
      </c>
      <c r="N181" s="39">
        <f>IF(ISBLANK(HLOOKUP(N$1, m_preprocess!$1:$1048576, $D181, FALSE)), "", HLOOKUP(N$1,m_preprocess!$1:$1048576, $D181, FALSE))</f>
        <v>91.5</v>
      </c>
      <c r="O181" s="39">
        <f>IF(ISBLANK(HLOOKUP(O$1, m_preprocess!$1:$1048576, $D181, FALSE)), "", HLOOKUP(O$1,m_preprocess!$1:$1048576, $D181, FALSE))</f>
        <v>139.9</v>
      </c>
      <c r="P181" s="39" t="str">
        <f>IF(ISBLANK(HLOOKUP(P$1, m_preprocess!$1:$1048576, $D181, FALSE)), "", HLOOKUP(P$1,m_preprocess!$1:$1048576, $D181, FALSE))</f>
        <v/>
      </c>
      <c r="Q181" s="39">
        <f>IF(ISBLANK(HLOOKUP(Q$1, m_preprocess!$1:$1048576, $D181, FALSE)), "", HLOOKUP(Q$1,m_preprocess!$1:$1048576, $D181, FALSE))</f>
        <v>103.69101652821787</v>
      </c>
      <c r="R181" s="39">
        <f>IF(ISBLANK(HLOOKUP(R$1, m_preprocess!$1:$1048576, $D181, FALSE)), "", HLOOKUP(R$1,m_preprocess!$1:$1048576, $D181, FALSE))</f>
        <v>11753223848.695078</v>
      </c>
      <c r="S181" s="39">
        <f>IF(ISBLANK(HLOOKUP(S$1, m_preprocess!$1:$1048576, $D181, FALSE)), "", HLOOKUP(S$1,m_preprocess!$1:$1048576, $D181, FALSE))</f>
        <v>4028321368.5166836</v>
      </c>
      <c r="T181" s="39">
        <f>IF(ISBLANK(HLOOKUP(T$1, m_preprocess!$1:$1048576, $D181, FALSE)), "", HLOOKUP(T$1,m_preprocess!$1:$1048576, $D181, FALSE))</f>
        <v>9071228593.8169041</v>
      </c>
      <c r="U181" s="39">
        <f>IF(ISBLANK(HLOOKUP(U$1, m_preprocess!$1:$1048576, $D181, FALSE)), "", HLOOKUP(U$1,m_preprocess!$1:$1048576, $D181, FALSE))</f>
        <v>1121979564.9567525</v>
      </c>
      <c r="V181" s="39">
        <f>IF(ISBLANK(HLOOKUP(V$1, m_preprocess!$1:$1048576, $D181, FALSE)), "", HLOOKUP(V$1,m_preprocess!$1:$1048576, $D181, FALSE))</f>
        <v>5083034569.6668673</v>
      </c>
      <c r="W181" s="39">
        <f>IF(ISBLANK(HLOOKUP(W$1, m_preprocess!$1:$1048576, $D181, FALSE)), "", HLOOKUP(W$1,m_preprocess!$1:$1048576, $D181, FALSE))</f>
        <v>1198062312.2377324</v>
      </c>
      <c r="X181" s="39">
        <f>IF(ISBLANK(HLOOKUP(X$1, m_preprocess!$1:$1048576, $D181, FALSE)), "", HLOOKUP(X$1,m_preprocess!$1:$1048576, $D181, FALSE))</f>
        <v>41809.316500710083</v>
      </c>
      <c r="Y181" s="39">
        <f>IF(ISBLANK(HLOOKUP(Y$1, m_preprocess!$1:$1048576, $D181, FALSE)), "", HLOOKUP(Y$1,m_preprocess!$1:$1048576, $D181, FALSE))</f>
        <v>8586.4056433066689</v>
      </c>
      <c r="Z181" s="39" t="str">
        <f>IF(ISBLANK(HLOOKUP(Z$1, m_preprocess!$1:$1048576, $D181, FALSE)), "", HLOOKUP(Z$1,m_preprocess!$1:$1048576, $D181, FALSE))</f>
        <v/>
      </c>
    </row>
    <row r="182" spans="1:26">
      <c r="A182" s="17">
        <v>39448</v>
      </c>
      <c r="B182">
        <v>2008</v>
      </c>
      <c r="C182">
        <v>1</v>
      </c>
      <c r="D182">
        <v>182</v>
      </c>
      <c r="E182" s="39">
        <f>IF(ISBLANK(HLOOKUP(E$1, m_preprocess!$1:$1048576, $D182, FALSE)), "", HLOOKUP(E$1,m_preprocess!$1:$1048576, $D182, FALSE))</f>
        <v>64.5</v>
      </c>
      <c r="F182" s="39">
        <f>IF(ISBLANK(HLOOKUP(F$1, m_preprocess!$1:$1048576, $D182, FALSE)), "", HLOOKUP(F$1,m_preprocess!$1:$1048576, $D182, FALSE))</f>
        <v>138.30000000000001</v>
      </c>
      <c r="G182" s="39">
        <f>IF(ISBLANK(HLOOKUP(G$1, m_preprocess!$1:$1048576, $D182, FALSE)), "", HLOOKUP(G$1,m_preprocess!$1:$1048576, $D182, FALSE))</f>
        <v>76.268256482072943</v>
      </c>
      <c r="H182" s="39">
        <f>IF(ISBLANK(HLOOKUP(H$1, m_preprocess!$1:$1048576, $D182, FALSE)), "", HLOOKUP(H$1,m_preprocess!$1:$1048576, $D182, FALSE))</f>
        <v>121.86</v>
      </c>
      <c r="I182" s="39">
        <f>IF(ISBLANK(HLOOKUP(I$1, m_preprocess!$1:$1048576, $D182, FALSE)), "", HLOOKUP(I$1,m_preprocess!$1:$1048576, $D182, FALSE))</f>
        <v>94.8</v>
      </c>
      <c r="J182" s="39">
        <f>IF(ISBLANK(HLOOKUP(J$1, m_preprocess!$1:$1048576, $D182, FALSE)), "", HLOOKUP(J$1,m_preprocess!$1:$1048576, $D182, FALSE))</f>
        <v>95.1</v>
      </c>
      <c r="K182" s="39">
        <f>IF(ISBLANK(HLOOKUP(K$1, m_preprocess!$1:$1048576, $D182, FALSE)), "", HLOOKUP(K$1,m_preprocess!$1:$1048576, $D182, FALSE))</f>
        <v>94.8</v>
      </c>
      <c r="L182" s="39">
        <f>IF(ISBLANK(HLOOKUP(L$1, m_preprocess!$1:$1048576, $D182, FALSE)), "", HLOOKUP(L$1,m_preprocess!$1:$1048576, $D182, FALSE))</f>
        <v>90.6</v>
      </c>
      <c r="M182" s="39">
        <f>IF(ISBLANK(HLOOKUP(M$1, m_preprocess!$1:$1048576, $D182, FALSE)), "", HLOOKUP(M$1,m_preprocess!$1:$1048576, $D182, FALSE))</f>
        <v>97.4</v>
      </c>
      <c r="N182" s="39">
        <f>IF(ISBLANK(HLOOKUP(N$1, m_preprocess!$1:$1048576, $D182, FALSE)), "", HLOOKUP(N$1,m_preprocess!$1:$1048576, $D182, FALSE))</f>
        <v>92</v>
      </c>
      <c r="O182" s="39">
        <f>IF(ISBLANK(HLOOKUP(O$1, m_preprocess!$1:$1048576, $D182, FALSE)), "", HLOOKUP(O$1,m_preprocess!$1:$1048576, $D182, FALSE))</f>
        <v>142.61000000000001</v>
      </c>
      <c r="P182" s="39" t="str">
        <f>IF(ISBLANK(HLOOKUP(P$1, m_preprocess!$1:$1048576, $D182, FALSE)), "", HLOOKUP(P$1,m_preprocess!$1:$1048576, $D182, FALSE))</f>
        <v/>
      </c>
      <c r="Q182" s="39">
        <f>IF(ISBLANK(HLOOKUP(Q$1, m_preprocess!$1:$1048576, $D182, FALSE)), "", HLOOKUP(Q$1,m_preprocess!$1:$1048576, $D182, FALSE))</f>
        <v>105.71501358695652</v>
      </c>
      <c r="R182" s="39">
        <f>IF(ISBLANK(HLOOKUP(R$1, m_preprocess!$1:$1048576, $D182, FALSE)), "", HLOOKUP(R$1,m_preprocess!$1:$1048576, $D182, FALSE))</f>
        <v>10665020765.523335</v>
      </c>
      <c r="S182" s="39">
        <f>IF(ISBLANK(HLOOKUP(S$1, m_preprocess!$1:$1048576, $D182, FALSE)), "", HLOOKUP(S$1,m_preprocess!$1:$1048576, $D182, FALSE))</f>
        <v>3207119265.001205</v>
      </c>
      <c r="T182" s="39">
        <f>IF(ISBLANK(HLOOKUP(T$1, m_preprocess!$1:$1048576, $D182, FALSE)), "", HLOOKUP(T$1,m_preprocess!$1:$1048576, $D182, FALSE))</f>
        <v>10491113710.9375</v>
      </c>
      <c r="U182" s="39">
        <f>IF(ISBLANK(HLOOKUP(U$1, m_preprocess!$1:$1048576, $D182, FALSE)), "", HLOOKUP(U$1,m_preprocess!$1:$1048576, $D182, FALSE))</f>
        <v>1153527355.638587</v>
      </c>
      <c r="V182" s="39">
        <f>IF(ISBLANK(HLOOKUP(V$1, m_preprocess!$1:$1048576, $D182, FALSE)), "", HLOOKUP(V$1,m_preprocess!$1:$1048576, $D182, FALSE))</f>
        <v>6619738838.315217</v>
      </c>
      <c r="W182" s="39">
        <f>IF(ISBLANK(HLOOKUP(W$1, m_preprocess!$1:$1048576, $D182, FALSE)), "", HLOOKUP(W$1,m_preprocess!$1:$1048576, $D182, FALSE))</f>
        <v>1400288744.0557065</v>
      </c>
      <c r="X182" s="39">
        <f>IF(ISBLANK(HLOOKUP(X$1, m_preprocess!$1:$1048576, $D182, FALSE)), "", HLOOKUP(X$1,m_preprocess!$1:$1048576, $D182, FALSE))</f>
        <v>45066.080269412603</v>
      </c>
      <c r="Y182" s="39">
        <f>IF(ISBLANK(HLOOKUP(Y$1, m_preprocess!$1:$1048576, $D182, FALSE)), "", HLOOKUP(Y$1,m_preprocess!$1:$1048576, $D182, FALSE))</f>
        <v>8627.7873314865901</v>
      </c>
      <c r="Z182" s="39" t="str">
        <f>IF(ISBLANK(HLOOKUP(Z$1, m_preprocess!$1:$1048576, $D182, FALSE)), "", HLOOKUP(Z$1,m_preprocess!$1:$1048576, $D182, FALSE))</f>
        <v/>
      </c>
    </row>
    <row r="183" spans="1:26">
      <c r="A183" s="17">
        <v>39479</v>
      </c>
      <c r="B183">
        <v>2008</v>
      </c>
      <c r="C183">
        <v>2</v>
      </c>
      <c r="D183">
        <v>183</v>
      </c>
      <c r="E183" s="39">
        <f>IF(ISBLANK(HLOOKUP(E$1, m_preprocess!$1:$1048576, $D183, FALSE)), "", HLOOKUP(E$1,m_preprocess!$1:$1048576, $D183, FALSE))</f>
        <v>60</v>
      </c>
      <c r="F183" s="39">
        <f>IF(ISBLANK(HLOOKUP(F$1, m_preprocess!$1:$1048576, $D183, FALSE)), "", HLOOKUP(F$1,m_preprocess!$1:$1048576, $D183, FALSE))</f>
        <v>138.05000000000001</v>
      </c>
      <c r="G183" s="39">
        <f>IF(ISBLANK(HLOOKUP(G$1, m_preprocess!$1:$1048576, $D183, FALSE)), "", HLOOKUP(G$1,m_preprocess!$1:$1048576, $D183, FALSE))</f>
        <v>74.574390046554967</v>
      </c>
      <c r="H183" s="39">
        <f>IF(ISBLANK(HLOOKUP(H$1, m_preprocess!$1:$1048576, $D183, FALSE)), "", HLOOKUP(H$1,m_preprocess!$1:$1048576, $D183, FALSE))</f>
        <v>121.91</v>
      </c>
      <c r="I183" s="39">
        <f>IF(ISBLANK(HLOOKUP(I$1, m_preprocess!$1:$1048576, $D183, FALSE)), "", HLOOKUP(I$1,m_preprocess!$1:$1048576, $D183, FALSE))</f>
        <v>91.1</v>
      </c>
      <c r="J183" s="39">
        <f>IF(ISBLANK(HLOOKUP(J$1, m_preprocess!$1:$1048576, $D183, FALSE)), "", HLOOKUP(J$1,m_preprocess!$1:$1048576, $D183, FALSE))</f>
        <v>88.6</v>
      </c>
      <c r="K183" s="39">
        <f>IF(ISBLANK(HLOOKUP(K$1, m_preprocess!$1:$1048576, $D183, FALSE)), "", HLOOKUP(K$1,m_preprocess!$1:$1048576, $D183, FALSE))</f>
        <v>91.2</v>
      </c>
      <c r="L183" s="39">
        <f>IF(ISBLANK(HLOOKUP(L$1, m_preprocess!$1:$1048576, $D183, FALSE)), "", HLOOKUP(L$1,m_preprocess!$1:$1048576, $D183, FALSE))</f>
        <v>94.1</v>
      </c>
      <c r="M183" s="39">
        <f>IF(ISBLANK(HLOOKUP(M$1, m_preprocess!$1:$1048576, $D183, FALSE)), "", HLOOKUP(M$1,m_preprocess!$1:$1048576, $D183, FALSE))</f>
        <v>94.4</v>
      </c>
      <c r="N183" s="39">
        <f>IF(ISBLANK(HLOOKUP(N$1, m_preprocess!$1:$1048576, $D183, FALSE)), "", HLOOKUP(N$1,m_preprocess!$1:$1048576, $D183, FALSE))</f>
        <v>85</v>
      </c>
      <c r="O183" s="39">
        <f>IF(ISBLANK(HLOOKUP(O$1, m_preprocess!$1:$1048576, $D183, FALSE)), "", HLOOKUP(O$1,m_preprocess!$1:$1048576, $D183, FALSE))</f>
        <v>146.9</v>
      </c>
      <c r="P183" s="39" t="str">
        <f>IF(ISBLANK(HLOOKUP(P$1, m_preprocess!$1:$1048576, $D183, FALSE)), "", HLOOKUP(P$1,m_preprocess!$1:$1048576, $D183, FALSE))</f>
        <v/>
      </c>
      <c r="Q183" s="39">
        <f>IF(ISBLANK(HLOOKUP(Q$1, m_preprocess!$1:$1048576, $D183, FALSE)), "", HLOOKUP(Q$1,m_preprocess!$1:$1048576, $D183, FALSE))</f>
        <v>102.11687780956274</v>
      </c>
      <c r="R183" s="39">
        <f>IF(ISBLANK(HLOOKUP(R$1, m_preprocess!$1:$1048576, $D183, FALSE)), "", HLOOKUP(R$1,m_preprocess!$1:$1048576, $D183, FALSE))</f>
        <v>10244853401.632784</v>
      </c>
      <c r="S183" s="39">
        <f>IF(ISBLANK(HLOOKUP(S$1, m_preprocess!$1:$1048576, $D183, FALSE)), "", HLOOKUP(S$1,m_preprocess!$1:$1048576, $D183, FALSE))</f>
        <v>3034823201.5367379</v>
      </c>
      <c r="T183" s="39">
        <f>IF(ISBLANK(HLOOKUP(T$1, m_preprocess!$1:$1048576, $D183, FALSE)), "", HLOOKUP(T$1,m_preprocess!$1:$1048576, $D183, FALSE))</f>
        <v>9768884007.3559456</v>
      </c>
      <c r="U183" s="39">
        <f>IF(ISBLANK(HLOOKUP(U$1, m_preprocess!$1:$1048576, $D183, FALSE)), "", HLOOKUP(U$1,m_preprocess!$1:$1048576, $D183, FALSE))</f>
        <v>1037052791.9901921</v>
      </c>
      <c r="V183" s="39">
        <f>IF(ISBLANK(HLOOKUP(V$1, m_preprocess!$1:$1048576, $D183, FALSE)), "", HLOOKUP(V$1,m_preprocess!$1:$1048576, $D183, FALSE))</f>
        <v>5945571156.5181856</v>
      </c>
      <c r="W183" s="39">
        <f>IF(ISBLANK(HLOOKUP(W$1, m_preprocess!$1:$1048576, $D183, FALSE)), "", HLOOKUP(W$1,m_preprocess!$1:$1048576, $D183, FALSE))</f>
        <v>1141938053.1262772</v>
      </c>
      <c r="X183" s="39">
        <f>IF(ISBLANK(HLOOKUP(X$1, m_preprocess!$1:$1048576, $D183, FALSE)), "", HLOOKUP(X$1,m_preprocess!$1:$1048576, $D183, FALSE))</f>
        <v>32134.5438028803</v>
      </c>
      <c r="Y183" s="39">
        <f>IF(ISBLANK(HLOOKUP(Y$1, m_preprocess!$1:$1048576, $D183, FALSE)), "", HLOOKUP(Y$1,m_preprocess!$1:$1048576, $D183, FALSE))</f>
        <v>8714.8654960515541</v>
      </c>
      <c r="Z183" s="39" t="str">
        <f>IF(ISBLANK(HLOOKUP(Z$1, m_preprocess!$1:$1048576, $D183, FALSE)), "", HLOOKUP(Z$1,m_preprocess!$1:$1048576, $D183, FALSE))</f>
        <v/>
      </c>
    </row>
    <row r="184" spans="1:26">
      <c r="A184" s="17">
        <v>39508</v>
      </c>
      <c r="B184">
        <v>2008</v>
      </c>
      <c r="C184">
        <v>3</v>
      </c>
      <c r="D184">
        <v>184</v>
      </c>
      <c r="E184" s="39">
        <f>IF(ISBLANK(HLOOKUP(E$1, m_preprocess!$1:$1048576, $D184, FALSE)), "", HLOOKUP(E$1,m_preprocess!$1:$1048576, $D184, FALSE))</f>
        <v>67.5</v>
      </c>
      <c r="F184" s="39">
        <f>IF(ISBLANK(HLOOKUP(F$1, m_preprocess!$1:$1048576, $D184, FALSE)), "", HLOOKUP(F$1,m_preprocess!$1:$1048576, $D184, FALSE))</f>
        <v>156.03</v>
      </c>
      <c r="G184" s="39">
        <f>IF(ISBLANK(HLOOKUP(G$1, m_preprocess!$1:$1048576, $D184, FALSE)), "", HLOOKUP(G$1,m_preprocess!$1:$1048576, $D184, FALSE))</f>
        <v>75.113406788658082</v>
      </c>
      <c r="H184" s="39">
        <f>IF(ISBLANK(HLOOKUP(H$1, m_preprocess!$1:$1048576, $D184, FALSE)), "", HLOOKUP(H$1,m_preprocess!$1:$1048576, $D184, FALSE))</f>
        <v>128.99</v>
      </c>
      <c r="I184" s="39">
        <f>IF(ISBLANK(HLOOKUP(I$1, m_preprocess!$1:$1048576, $D184, FALSE)), "", HLOOKUP(I$1,m_preprocess!$1:$1048576, $D184, FALSE))</f>
        <v>97.7</v>
      </c>
      <c r="J184" s="39">
        <f>IF(ISBLANK(HLOOKUP(J$1, m_preprocess!$1:$1048576, $D184, FALSE)), "", HLOOKUP(J$1,m_preprocess!$1:$1048576, $D184, FALSE))</f>
        <v>94</v>
      </c>
      <c r="K184" s="39">
        <f>IF(ISBLANK(HLOOKUP(K$1, m_preprocess!$1:$1048576, $D184, FALSE)), "", HLOOKUP(K$1,m_preprocess!$1:$1048576, $D184, FALSE))</f>
        <v>98</v>
      </c>
      <c r="L184" s="39">
        <f>IF(ISBLANK(HLOOKUP(L$1, m_preprocess!$1:$1048576, $D184, FALSE)), "", HLOOKUP(L$1,m_preprocess!$1:$1048576, $D184, FALSE))</f>
        <v>102.8</v>
      </c>
      <c r="M184" s="39">
        <f>IF(ISBLANK(HLOOKUP(M$1, m_preprocess!$1:$1048576, $D184, FALSE)), "", HLOOKUP(M$1,m_preprocess!$1:$1048576, $D184, FALSE))</f>
        <v>99.9</v>
      </c>
      <c r="N184" s="39">
        <f>IF(ISBLANK(HLOOKUP(N$1, m_preprocess!$1:$1048576, $D184, FALSE)), "", HLOOKUP(N$1,m_preprocess!$1:$1048576, $D184, FALSE))</f>
        <v>93</v>
      </c>
      <c r="O184" s="39">
        <f>IF(ISBLANK(HLOOKUP(O$1, m_preprocess!$1:$1048576, $D184, FALSE)), "", HLOOKUP(O$1,m_preprocess!$1:$1048576, $D184, FALSE))</f>
        <v>147.72</v>
      </c>
      <c r="P184" s="39" t="str">
        <f>IF(ISBLANK(HLOOKUP(P$1, m_preprocess!$1:$1048576, $D184, FALSE)), "", HLOOKUP(P$1,m_preprocess!$1:$1048576, $D184, FALSE))</f>
        <v/>
      </c>
      <c r="Q184" s="39">
        <f>IF(ISBLANK(HLOOKUP(Q$1, m_preprocess!$1:$1048576, $D184, FALSE)), "", HLOOKUP(Q$1,m_preprocess!$1:$1048576, $D184, FALSE))</f>
        <v>101.22607182407847</v>
      </c>
      <c r="R184" s="39">
        <f>IF(ISBLANK(HLOOKUP(R$1, m_preprocess!$1:$1048576, $D184, FALSE)), "", HLOOKUP(R$1,m_preprocess!$1:$1048576, $D184, FALSE))</f>
        <v>9856040120.3407059</v>
      </c>
      <c r="S184" s="39">
        <f>IF(ISBLANK(HLOOKUP(S$1, m_preprocess!$1:$1048576, $D184, FALSE)), "", HLOOKUP(S$1,m_preprocess!$1:$1048576, $D184, FALSE))</f>
        <v>2863385072.2825661</v>
      </c>
      <c r="T184" s="39">
        <f>IF(ISBLANK(HLOOKUP(T$1, m_preprocess!$1:$1048576, $D184, FALSE)), "", HLOOKUP(T$1,m_preprocess!$1:$1048576, $D184, FALSE))</f>
        <v>9196455404.2081947</v>
      </c>
      <c r="U184" s="39">
        <f>IF(ISBLANK(HLOOKUP(U$1, m_preprocess!$1:$1048576, $D184, FALSE)), "", HLOOKUP(U$1,m_preprocess!$1:$1048576, $D184, FALSE))</f>
        <v>1100021262.4584718</v>
      </c>
      <c r="V184" s="39">
        <f>IF(ISBLANK(HLOOKUP(V$1, m_preprocess!$1:$1048576, $D184, FALSE)), "", HLOOKUP(V$1,m_preprocess!$1:$1048576, $D184, FALSE))</f>
        <v>5344638438.5382061</v>
      </c>
      <c r="W184" s="39">
        <f>IF(ISBLANK(HLOOKUP(W$1, m_preprocess!$1:$1048576, $D184, FALSE)), "", HLOOKUP(W$1,m_preprocess!$1:$1048576, $D184, FALSE))</f>
        <v>954799414.64958084</v>
      </c>
      <c r="X184" s="39">
        <f>IF(ISBLANK(HLOOKUP(X$1, m_preprocess!$1:$1048576, $D184, FALSE)), "", HLOOKUP(X$1,m_preprocess!$1:$1048576, $D184, FALSE))</f>
        <v>34412.138401466975</v>
      </c>
      <c r="Y184" s="39">
        <f>IF(ISBLANK(HLOOKUP(Y$1, m_preprocess!$1:$1048576, $D184, FALSE)), "", HLOOKUP(Y$1,m_preprocess!$1:$1048576, $D184, FALSE))</f>
        <v>8980.0887976345311</v>
      </c>
      <c r="Z184" s="39" t="str">
        <f>IF(ISBLANK(HLOOKUP(Z$1, m_preprocess!$1:$1048576, $D184, FALSE)), "", HLOOKUP(Z$1,m_preprocess!$1:$1048576, $D184, FALSE))</f>
        <v/>
      </c>
    </row>
    <row r="185" spans="1:26">
      <c r="A185" s="17">
        <v>39539</v>
      </c>
      <c r="B185">
        <v>2008</v>
      </c>
      <c r="C185">
        <v>4</v>
      </c>
      <c r="D185">
        <v>185</v>
      </c>
      <c r="E185" s="39">
        <f>IF(ISBLANK(HLOOKUP(E$1, m_preprocess!$1:$1048576, $D185, FALSE)), "", HLOOKUP(E$1,m_preprocess!$1:$1048576, $D185, FALSE))</f>
        <v>64.3</v>
      </c>
      <c r="F185" s="39">
        <f>IF(ISBLANK(HLOOKUP(F$1, m_preprocess!$1:$1048576, $D185, FALSE)), "", HLOOKUP(F$1,m_preprocess!$1:$1048576, $D185, FALSE))</f>
        <v>159.18</v>
      </c>
      <c r="G185" s="39">
        <f>IF(ISBLANK(HLOOKUP(G$1, m_preprocess!$1:$1048576, $D185, FALSE)), "", HLOOKUP(G$1,m_preprocess!$1:$1048576, $D185, FALSE))</f>
        <v>74.605921502194633</v>
      </c>
      <c r="H185" s="39">
        <f>IF(ISBLANK(HLOOKUP(H$1, m_preprocess!$1:$1048576, $D185, FALSE)), "", HLOOKUP(H$1,m_preprocess!$1:$1048576, $D185, FALSE))</f>
        <v>129.47999999999999</v>
      </c>
      <c r="I185" s="39">
        <f>IF(ISBLANK(HLOOKUP(I$1, m_preprocess!$1:$1048576, $D185, FALSE)), "", HLOOKUP(I$1,m_preprocess!$1:$1048576, $D185, FALSE))</f>
        <v>99.2</v>
      </c>
      <c r="J185" s="39">
        <f>IF(ISBLANK(HLOOKUP(J$1, m_preprocess!$1:$1048576, $D185, FALSE)), "", HLOOKUP(J$1,m_preprocess!$1:$1048576, $D185, FALSE))</f>
        <v>91.4</v>
      </c>
      <c r="K185" s="39">
        <f>IF(ISBLANK(HLOOKUP(K$1, m_preprocess!$1:$1048576, $D185, FALSE)), "", HLOOKUP(K$1,m_preprocess!$1:$1048576, $D185, FALSE))</f>
        <v>99.7</v>
      </c>
      <c r="L185" s="39">
        <f>IF(ISBLANK(HLOOKUP(L$1, m_preprocess!$1:$1048576, $D185, FALSE)), "", HLOOKUP(L$1,m_preprocess!$1:$1048576, $D185, FALSE))</f>
        <v>106.2</v>
      </c>
      <c r="M185" s="39">
        <f>IF(ISBLANK(HLOOKUP(M$1, m_preprocess!$1:$1048576, $D185, FALSE)), "", HLOOKUP(M$1,m_preprocess!$1:$1048576, $D185, FALSE))</f>
        <v>100.1</v>
      </c>
      <c r="N185" s="39">
        <f>IF(ISBLANK(HLOOKUP(N$1, m_preprocess!$1:$1048576, $D185, FALSE)), "", HLOOKUP(N$1,m_preprocess!$1:$1048576, $D185, FALSE))</f>
        <v>96</v>
      </c>
      <c r="O185" s="39">
        <f>IF(ISBLANK(HLOOKUP(O$1, m_preprocess!$1:$1048576, $D185, FALSE)), "", HLOOKUP(O$1,m_preprocess!$1:$1048576, $D185, FALSE))</f>
        <v>148.56</v>
      </c>
      <c r="P185" s="39" t="str">
        <f>IF(ISBLANK(HLOOKUP(P$1, m_preprocess!$1:$1048576, $D185, FALSE)), "", HLOOKUP(P$1,m_preprocess!$1:$1048576, $D185, FALSE))</f>
        <v/>
      </c>
      <c r="Q185" s="39">
        <f>IF(ISBLANK(HLOOKUP(Q$1, m_preprocess!$1:$1048576, $D185, FALSE)), "", HLOOKUP(Q$1,m_preprocess!$1:$1048576, $D185, FALSE))</f>
        <v>99.64372346876894</v>
      </c>
      <c r="R185" s="39">
        <f>IF(ISBLANK(HLOOKUP(R$1, m_preprocess!$1:$1048576, $D185, FALSE)), "", HLOOKUP(R$1,m_preprocess!$1:$1048576, $D185, FALSE))</f>
        <v>10694887907.949791</v>
      </c>
      <c r="S185" s="39">
        <f>IF(ISBLANK(HLOOKUP(S$1, m_preprocess!$1:$1048576, $D185, FALSE)), "", HLOOKUP(S$1,m_preprocess!$1:$1048576, $D185, FALSE))</f>
        <v>3507350445.0361357</v>
      </c>
      <c r="T185" s="39">
        <f>IF(ISBLANK(HLOOKUP(T$1, m_preprocess!$1:$1048576, $D185, FALSE)), "", HLOOKUP(T$1,m_preprocess!$1:$1048576, $D185, FALSE))</f>
        <v>9343656598.6961803</v>
      </c>
      <c r="U185" s="39">
        <f>IF(ISBLANK(HLOOKUP(U$1, m_preprocess!$1:$1048576, $D185, FALSE)), "", HLOOKUP(U$1,m_preprocess!$1:$1048576, $D185, FALSE))</f>
        <v>1095120626.895088</v>
      </c>
      <c r="V185" s="39">
        <f>IF(ISBLANK(HLOOKUP(V$1, m_preprocess!$1:$1048576, $D185, FALSE)), "", HLOOKUP(V$1,m_preprocess!$1:$1048576, $D185, FALSE))</f>
        <v>5470260778.5021229</v>
      </c>
      <c r="W185" s="39">
        <f>IF(ISBLANK(HLOOKUP(W$1, m_preprocess!$1:$1048576, $D185, FALSE)), "", HLOOKUP(W$1,m_preprocess!$1:$1048576, $D185, FALSE))</f>
        <v>1149852616.7374167</v>
      </c>
      <c r="X185" s="39">
        <f>IF(ISBLANK(HLOOKUP(X$1, m_preprocess!$1:$1048576, $D185, FALSE)), "", HLOOKUP(X$1,m_preprocess!$1:$1048576, $D185, FALSE))</f>
        <v>41639.177673821585</v>
      </c>
      <c r="Y185" s="39">
        <f>IF(ISBLANK(HLOOKUP(Y$1, m_preprocess!$1:$1048576, $D185, FALSE)), "", HLOOKUP(Y$1,m_preprocess!$1:$1048576, $D185, FALSE))</f>
        <v>9159.6552394355986</v>
      </c>
      <c r="Z185" s="39" t="str">
        <f>IF(ISBLANK(HLOOKUP(Z$1, m_preprocess!$1:$1048576, $D185, FALSE)), "", HLOOKUP(Z$1,m_preprocess!$1:$1048576, $D185, FALSE))</f>
        <v/>
      </c>
    </row>
    <row r="186" spans="1:26">
      <c r="A186" s="17">
        <v>39569</v>
      </c>
      <c r="B186">
        <v>2008</v>
      </c>
      <c r="C186">
        <v>5</v>
      </c>
      <c r="D186">
        <v>186</v>
      </c>
      <c r="E186" s="39">
        <f>IF(ISBLANK(HLOOKUP(E$1, m_preprocess!$1:$1048576, $D186, FALSE)), "", HLOOKUP(E$1,m_preprocess!$1:$1048576, $D186, FALSE))</f>
        <v>70.3</v>
      </c>
      <c r="F186" s="39">
        <f>IF(ISBLANK(HLOOKUP(F$1, m_preprocess!$1:$1048576, $D186, FALSE)), "", HLOOKUP(F$1,m_preprocess!$1:$1048576, $D186, FALSE))</f>
        <v>156.76</v>
      </c>
      <c r="G186" s="39">
        <f>IF(ISBLANK(HLOOKUP(G$1, m_preprocess!$1:$1048576, $D186, FALSE)), "", HLOOKUP(G$1,m_preprocess!$1:$1048576, $D186, FALSE))</f>
        <v>72.704031833070985</v>
      </c>
      <c r="H186" s="39">
        <f>IF(ISBLANK(HLOOKUP(H$1, m_preprocess!$1:$1048576, $D186, FALSE)), "", HLOOKUP(H$1,m_preprocess!$1:$1048576, $D186, FALSE))</f>
        <v>128.91999999999999</v>
      </c>
      <c r="I186" s="39">
        <f>IF(ISBLANK(HLOOKUP(I$1, m_preprocess!$1:$1048576, $D186, FALSE)), "", HLOOKUP(I$1,m_preprocess!$1:$1048576, $D186, FALSE))</f>
        <v>102.5</v>
      </c>
      <c r="J186" s="39">
        <f>IF(ISBLANK(HLOOKUP(J$1, m_preprocess!$1:$1048576, $D186, FALSE)), "", HLOOKUP(J$1,m_preprocess!$1:$1048576, $D186, FALSE))</f>
        <v>99.6</v>
      </c>
      <c r="K186" s="39">
        <f>IF(ISBLANK(HLOOKUP(K$1, m_preprocess!$1:$1048576, $D186, FALSE)), "", HLOOKUP(K$1,m_preprocess!$1:$1048576, $D186, FALSE))</f>
        <v>102.6</v>
      </c>
      <c r="L186" s="39">
        <f>IF(ISBLANK(HLOOKUP(L$1, m_preprocess!$1:$1048576, $D186, FALSE)), "", HLOOKUP(L$1,m_preprocess!$1:$1048576, $D186, FALSE))</f>
        <v>102.4</v>
      </c>
      <c r="M186" s="39">
        <f>IF(ISBLANK(HLOOKUP(M$1, m_preprocess!$1:$1048576, $D186, FALSE)), "", HLOOKUP(M$1,m_preprocess!$1:$1048576, $D186, FALSE))</f>
        <v>105</v>
      </c>
      <c r="N186" s="39">
        <f>IF(ISBLANK(HLOOKUP(N$1, m_preprocess!$1:$1048576, $D186, FALSE)), "", HLOOKUP(N$1,m_preprocess!$1:$1048576, $D186, FALSE))</f>
        <v>98.5</v>
      </c>
      <c r="O186" s="39">
        <f>IF(ISBLANK(HLOOKUP(O$1, m_preprocess!$1:$1048576, $D186, FALSE)), "", HLOOKUP(O$1,m_preprocess!$1:$1048576, $D186, FALSE))</f>
        <v>147.36000000000001</v>
      </c>
      <c r="P186" s="39" t="str">
        <f>IF(ISBLANK(HLOOKUP(P$1, m_preprocess!$1:$1048576, $D186, FALSE)), "", HLOOKUP(P$1,m_preprocess!$1:$1048576, $D186, FALSE))</f>
        <v/>
      </c>
      <c r="Q186" s="39">
        <f>IF(ISBLANK(HLOOKUP(Q$1, m_preprocess!$1:$1048576, $D186, FALSE)), "", HLOOKUP(Q$1,m_preprocess!$1:$1048576, $D186, FALSE))</f>
        <v>104.66053371854329</v>
      </c>
      <c r="R186" s="39">
        <f>IF(ISBLANK(HLOOKUP(R$1, m_preprocess!$1:$1048576, $D186, FALSE)), "", HLOOKUP(R$1,m_preprocess!$1:$1048576, $D186, FALSE))</f>
        <v>14022492710.300741</v>
      </c>
      <c r="S186" s="39">
        <f>IF(ISBLANK(HLOOKUP(S$1, m_preprocess!$1:$1048576, $D186, FALSE)), "", HLOOKUP(S$1,m_preprocess!$1:$1048576, $D186, FALSE))</f>
        <v>6072143505.7387772</v>
      </c>
      <c r="T186" s="39">
        <f>IF(ISBLANK(HLOOKUP(T$1, m_preprocess!$1:$1048576, $D186, FALSE)), "", HLOOKUP(T$1,m_preprocess!$1:$1048576, $D186, FALSE))</f>
        <v>11576744301.680225</v>
      </c>
      <c r="U186" s="39">
        <f>IF(ISBLANK(HLOOKUP(U$1, m_preprocess!$1:$1048576, $D186, FALSE)), "", HLOOKUP(U$1,m_preprocess!$1:$1048576, $D186, FALSE))</f>
        <v>1130801402.7218125</v>
      </c>
      <c r="V186" s="39">
        <f>IF(ISBLANK(HLOOKUP(V$1, m_preprocess!$1:$1048576, $D186, FALSE)), "", HLOOKUP(V$1,m_preprocess!$1:$1048576, $D186, FALSE))</f>
        <v>6636254776.0967073</v>
      </c>
      <c r="W186" s="39">
        <f>IF(ISBLANK(HLOOKUP(W$1, m_preprocess!$1:$1048576, $D186, FALSE)), "", HLOOKUP(W$1,m_preprocess!$1:$1048576, $D186, FALSE))</f>
        <v>1342268427.7351174</v>
      </c>
      <c r="X186" s="39">
        <f>IF(ISBLANK(HLOOKUP(X$1, m_preprocess!$1:$1048576, $D186, FALSE)), "", HLOOKUP(X$1,m_preprocess!$1:$1048576, $D186, FALSE))</f>
        <v>32928.092165462047</v>
      </c>
      <c r="Y186" s="39">
        <f>IF(ISBLANK(HLOOKUP(Y$1, m_preprocess!$1:$1048576, $D186, FALSE)), "", HLOOKUP(Y$1,m_preprocess!$1:$1048576, $D186, FALSE))</f>
        <v>9331.0936340254684</v>
      </c>
      <c r="Z186" s="39" t="str">
        <f>IF(ISBLANK(HLOOKUP(Z$1, m_preprocess!$1:$1048576, $D186, FALSE)), "", HLOOKUP(Z$1,m_preprocess!$1:$1048576, $D186, FALSE))</f>
        <v/>
      </c>
    </row>
    <row r="187" spans="1:26">
      <c r="A187" s="17">
        <v>39600</v>
      </c>
      <c r="B187">
        <v>2008</v>
      </c>
      <c r="C187">
        <v>6</v>
      </c>
      <c r="D187">
        <v>187</v>
      </c>
      <c r="E187" s="39">
        <f>IF(ISBLANK(HLOOKUP(E$1, m_preprocess!$1:$1048576, $D187, FALSE)), "", HLOOKUP(E$1,m_preprocess!$1:$1048576, $D187, FALSE))</f>
        <v>65.5</v>
      </c>
      <c r="F187" s="39">
        <f>IF(ISBLANK(HLOOKUP(F$1, m_preprocess!$1:$1048576, $D187, FALSE)), "", HLOOKUP(F$1,m_preprocess!$1:$1048576, $D187, FALSE))</f>
        <v>169.01</v>
      </c>
      <c r="G187" s="39">
        <f>IF(ISBLANK(HLOOKUP(G$1, m_preprocess!$1:$1048576, $D187, FALSE)), "", HLOOKUP(G$1,m_preprocess!$1:$1048576, $D187, FALSE))</f>
        <v>70.876280945618731</v>
      </c>
      <c r="H187" s="39">
        <f>IF(ISBLANK(HLOOKUP(H$1, m_preprocess!$1:$1048576, $D187, FALSE)), "", HLOOKUP(H$1,m_preprocess!$1:$1048576, $D187, FALSE))</f>
        <v>130.59</v>
      </c>
      <c r="I187" s="39">
        <f>IF(ISBLANK(HLOOKUP(I$1, m_preprocess!$1:$1048576, $D187, FALSE)), "", HLOOKUP(I$1,m_preprocess!$1:$1048576, $D187, FALSE))</f>
        <v>103.3</v>
      </c>
      <c r="J187" s="39">
        <f>IF(ISBLANK(HLOOKUP(J$1, m_preprocess!$1:$1048576, $D187, FALSE)), "", HLOOKUP(J$1,m_preprocess!$1:$1048576, $D187, FALSE))</f>
        <v>98.5</v>
      </c>
      <c r="K187" s="39">
        <f>IF(ISBLANK(HLOOKUP(K$1, m_preprocess!$1:$1048576, $D187, FALSE)), "", HLOOKUP(K$1,m_preprocess!$1:$1048576, $D187, FALSE))</f>
        <v>103.6</v>
      </c>
      <c r="L187" s="39">
        <f>IF(ISBLANK(HLOOKUP(L$1, m_preprocess!$1:$1048576, $D187, FALSE)), "", HLOOKUP(L$1,m_preprocess!$1:$1048576, $D187, FALSE))</f>
        <v>110</v>
      </c>
      <c r="M187" s="39">
        <f>IF(ISBLANK(HLOOKUP(M$1, m_preprocess!$1:$1048576, $D187, FALSE)), "", HLOOKUP(M$1,m_preprocess!$1:$1048576, $D187, FALSE))</f>
        <v>105.3</v>
      </c>
      <c r="N187" s="39">
        <f>IF(ISBLANK(HLOOKUP(N$1, m_preprocess!$1:$1048576, $D187, FALSE)), "", HLOOKUP(N$1,m_preprocess!$1:$1048576, $D187, FALSE))</f>
        <v>98.2</v>
      </c>
      <c r="O187" s="39">
        <f>IF(ISBLANK(HLOOKUP(O$1, m_preprocess!$1:$1048576, $D187, FALSE)), "", HLOOKUP(O$1,m_preprocess!$1:$1048576, $D187, FALSE))</f>
        <v>142.59</v>
      </c>
      <c r="P187" s="39" t="str">
        <f>IF(ISBLANK(HLOOKUP(P$1, m_preprocess!$1:$1048576, $D187, FALSE)), "", HLOOKUP(P$1,m_preprocess!$1:$1048576, $D187, FALSE))</f>
        <v/>
      </c>
      <c r="Q187" s="39">
        <f>IF(ISBLANK(HLOOKUP(Q$1, m_preprocess!$1:$1048576, $D187, FALSE)), "", HLOOKUP(Q$1,m_preprocess!$1:$1048576, $D187, FALSE))</f>
        <v>106.6778327993009</v>
      </c>
      <c r="R187" s="39">
        <f>IF(ISBLANK(HLOOKUP(R$1, m_preprocess!$1:$1048576, $D187, FALSE)), "", HLOOKUP(R$1,m_preprocess!$1:$1048576, $D187, FALSE))</f>
        <v>12692543844.631033</v>
      </c>
      <c r="S187" s="39">
        <f>IF(ISBLANK(HLOOKUP(S$1, m_preprocess!$1:$1048576, $D187, FALSE)), "", HLOOKUP(S$1,m_preprocess!$1:$1048576, $D187, FALSE))</f>
        <v>5178403586.5929413</v>
      </c>
      <c r="T187" s="39">
        <f>IF(ISBLANK(HLOOKUP(T$1, m_preprocess!$1:$1048576, $D187, FALSE)), "", HLOOKUP(T$1,m_preprocess!$1:$1048576, $D187, FALSE))</f>
        <v>11553788537.722109</v>
      </c>
      <c r="U187" s="39">
        <f>IF(ISBLANK(HLOOKUP(U$1, m_preprocess!$1:$1048576, $D187, FALSE)), "", HLOOKUP(U$1,m_preprocess!$1:$1048576, $D187, FALSE))</f>
        <v>1216334536.8482378</v>
      </c>
      <c r="V187" s="39">
        <f>IF(ISBLANK(HLOOKUP(V$1, m_preprocess!$1:$1048576, $D187, FALSE)), "", HLOOKUP(V$1,m_preprocess!$1:$1048576, $D187, FALSE))</f>
        <v>6576882990.8243523</v>
      </c>
      <c r="W187" s="39">
        <f>IF(ISBLANK(HLOOKUP(W$1, m_preprocess!$1:$1048576, $D187, FALSE)), "", HLOOKUP(W$1,m_preprocess!$1:$1048576, $D187, FALSE))</f>
        <v>1294658274.8325081</v>
      </c>
      <c r="X187" s="39">
        <f>IF(ISBLANK(HLOOKUP(X$1, m_preprocess!$1:$1048576, $D187, FALSE)), "", HLOOKUP(X$1,m_preprocess!$1:$1048576, $D187, FALSE))</f>
        <v>37202.408545094855</v>
      </c>
      <c r="Y187" s="39">
        <f>IF(ISBLANK(HLOOKUP(Y$1, m_preprocess!$1:$1048576, $D187, FALSE)), "", HLOOKUP(Y$1,m_preprocess!$1:$1048576, $D187, FALSE))</f>
        <v>9470.3243563754513</v>
      </c>
      <c r="Z187" s="39">
        <f>IF(ISBLANK(HLOOKUP(Z$1, m_preprocess!$1:$1048576, $D187, FALSE)), "", HLOOKUP(Z$1,m_preprocess!$1:$1048576, $D187, FALSE))</f>
        <v>107.73333333333333</v>
      </c>
    </row>
    <row r="188" spans="1:26">
      <c r="A188" s="17">
        <v>39630</v>
      </c>
      <c r="B188">
        <v>2008</v>
      </c>
      <c r="C188">
        <v>7</v>
      </c>
      <c r="D188">
        <v>188</v>
      </c>
      <c r="E188" s="39">
        <f>IF(ISBLANK(HLOOKUP(E$1, m_preprocess!$1:$1048576, $D188, FALSE)), "", HLOOKUP(E$1,m_preprocess!$1:$1048576, $D188, FALSE))</f>
        <v>67.7</v>
      </c>
      <c r="F188" s="39">
        <f>IF(ISBLANK(HLOOKUP(F$1, m_preprocess!$1:$1048576, $D188, FALSE)), "", HLOOKUP(F$1,m_preprocess!$1:$1048576, $D188, FALSE))</f>
        <v>168.35</v>
      </c>
      <c r="G188" s="39">
        <f>IF(ISBLANK(HLOOKUP(G$1, m_preprocess!$1:$1048576, $D188, FALSE)), "", HLOOKUP(G$1,m_preprocess!$1:$1048576, $D188, FALSE))</f>
        <v>69.941553043172902</v>
      </c>
      <c r="H188" s="39">
        <f>IF(ISBLANK(HLOOKUP(H$1, m_preprocess!$1:$1048576, $D188, FALSE)), "", HLOOKUP(H$1,m_preprocess!$1:$1048576, $D188, FALSE))</f>
        <v>136.53</v>
      </c>
      <c r="I188" s="39">
        <f>IF(ISBLANK(HLOOKUP(I$1, m_preprocess!$1:$1048576, $D188, FALSE)), "", HLOOKUP(I$1,m_preprocess!$1:$1048576, $D188, FALSE))</f>
        <v>108.5</v>
      </c>
      <c r="J188" s="39">
        <f>IF(ISBLANK(HLOOKUP(J$1, m_preprocess!$1:$1048576, $D188, FALSE)), "", HLOOKUP(J$1,m_preprocess!$1:$1048576, $D188, FALSE))</f>
        <v>104.3</v>
      </c>
      <c r="K188" s="39">
        <f>IF(ISBLANK(HLOOKUP(K$1, m_preprocess!$1:$1048576, $D188, FALSE)), "", HLOOKUP(K$1,m_preprocess!$1:$1048576, $D188, FALSE))</f>
        <v>108.8</v>
      </c>
      <c r="L188" s="39">
        <f>IF(ISBLANK(HLOOKUP(L$1, m_preprocess!$1:$1048576, $D188, FALSE)), "", HLOOKUP(L$1,m_preprocess!$1:$1048576, $D188, FALSE))</f>
        <v>114.9</v>
      </c>
      <c r="M188" s="39">
        <f>IF(ISBLANK(HLOOKUP(M$1, m_preprocess!$1:$1048576, $D188, FALSE)), "", HLOOKUP(M$1,m_preprocess!$1:$1048576, $D188, FALSE))</f>
        <v>111.3</v>
      </c>
      <c r="N188" s="39">
        <f>IF(ISBLANK(HLOOKUP(N$1, m_preprocess!$1:$1048576, $D188, FALSE)), "", HLOOKUP(N$1,m_preprocess!$1:$1048576, $D188, FALSE))</f>
        <v>102.3</v>
      </c>
      <c r="O188" s="39">
        <f>IF(ISBLANK(HLOOKUP(O$1, m_preprocess!$1:$1048576, $D188, FALSE)), "", HLOOKUP(O$1,m_preprocess!$1:$1048576, $D188, FALSE))</f>
        <v>131.22999999999999</v>
      </c>
      <c r="P188" s="39" t="str">
        <f>IF(ISBLANK(HLOOKUP(P$1, m_preprocess!$1:$1048576, $D188, FALSE)), "", HLOOKUP(P$1,m_preprocess!$1:$1048576, $D188, FALSE))</f>
        <v/>
      </c>
      <c r="Q188" s="39">
        <f>IF(ISBLANK(HLOOKUP(Q$1, m_preprocess!$1:$1048576, $D188, FALSE)), "", HLOOKUP(Q$1,m_preprocess!$1:$1048576, $D188, FALSE))</f>
        <v>107.8673784771003</v>
      </c>
      <c r="R188" s="39">
        <f>IF(ISBLANK(HLOOKUP(R$1, m_preprocess!$1:$1048576, $D188, FALSE)), "", HLOOKUP(R$1,m_preprocess!$1:$1048576, $D188, FALSE))</f>
        <v>13318188556.915863</v>
      </c>
      <c r="S188" s="39">
        <f>IF(ISBLANK(HLOOKUP(S$1, m_preprocess!$1:$1048576, $D188, FALSE)), "", HLOOKUP(S$1,m_preprocess!$1:$1048576, $D188, FALSE))</f>
        <v>5416638297.7337847</v>
      </c>
      <c r="T188" s="39">
        <f>IF(ISBLANK(HLOOKUP(T$1, m_preprocess!$1:$1048576, $D188, FALSE)), "", HLOOKUP(T$1,m_preprocess!$1:$1048576, $D188, FALSE))</f>
        <v>12028173830.429895</v>
      </c>
      <c r="U188" s="39">
        <f>IF(ISBLANK(HLOOKUP(U$1, m_preprocess!$1:$1048576, $D188, FALSE)), "", HLOOKUP(U$1,m_preprocess!$1:$1048576, $D188, FALSE))</f>
        <v>1294675329.4464736</v>
      </c>
      <c r="V188" s="39">
        <f>IF(ISBLANK(HLOOKUP(V$1, m_preprocess!$1:$1048576, $D188, FALSE)), "", HLOOKUP(V$1,m_preprocess!$1:$1048576, $D188, FALSE))</f>
        <v>6918873253.7229557</v>
      </c>
      <c r="W188" s="39">
        <f>IF(ISBLANK(HLOOKUP(W$1, m_preprocess!$1:$1048576, $D188, FALSE)), "", HLOOKUP(W$1,m_preprocess!$1:$1048576, $D188, FALSE))</f>
        <v>1477751634.5883672</v>
      </c>
      <c r="X188" s="39">
        <f>IF(ISBLANK(HLOOKUP(X$1, m_preprocess!$1:$1048576, $D188, FALSE)), "", HLOOKUP(X$1,m_preprocess!$1:$1048576, $D188, FALSE))</f>
        <v>42120.449529431804</v>
      </c>
      <c r="Y188" s="39">
        <f>IF(ISBLANK(HLOOKUP(Y$1, m_preprocess!$1:$1048576, $D188, FALSE)), "", HLOOKUP(Y$1,m_preprocess!$1:$1048576, $D188, FALSE))</f>
        <v>9575.1487992509956</v>
      </c>
      <c r="Z188" s="39">
        <f>IF(ISBLANK(HLOOKUP(Z$1, m_preprocess!$1:$1048576, $D188, FALSE)), "", HLOOKUP(Z$1,m_preprocess!$1:$1048576, $D188, FALSE))</f>
        <v>105.83333333333333</v>
      </c>
    </row>
    <row r="189" spans="1:26">
      <c r="A189" s="17">
        <v>39661</v>
      </c>
      <c r="B189">
        <v>2008</v>
      </c>
      <c r="C189">
        <v>8</v>
      </c>
      <c r="D189">
        <v>189</v>
      </c>
      <c r="E189" s="39">
        <f>IF(ISBLANK(HLOOKUP(E$1, m_preprocess!$1:$1048576, $D189, FALSE)), "", HLOOKUP(E$1,m_preprocess!$1:$1048576, $D189, FALSE))</f>
        <v>69.599999999999994</v>
      </c>
      <c r="F189" s="39">
        <f>IF(ISBLANK(HLOOKUP(F$1, m_preprocess!$1:$1048576, $D189, FALSE)), "", HLOOKUP(F$1,m_preprocess!$1:$1048576, $D189, FALSE))</f>
        <v>168.33</v>
      </c>
      <c r="G189" s="39">
        <f>IF(ISBLANK(HLOOKUP(G$1, m_preprocess!$1:$1048576, $D189, FALSE)), "", HLOOKUP(G$1,m_preprocess!$1:$1048576, $D189, FALSE))</f>
        <v>69.132329563028236</v>
      </c>
      <c r="H189" s="39">
        <f>IF(ISBLANK(HLOOKUP(H$1, m_preprocess!$1:$1048576, $D189, FALSE)), "", HLOOKUP(H$1,m_preprocess!$1:$1048576, $D189, FALSE))</f>
        <v>133.87</v>
      </c>
      <c r="I189" s="39">
        <f>IF(ISBLANK(HLOOKUP(I$1, m_preprocess!$1:$1048576, $D189, FALSE)), "", HLOOKUP(I$1,m_preprocess!$1:$1048576, $D189, FALSE))</f>
        <v>106.9</v>
      </c>
      <c r="J189" s="39">
        <f>IF(ISBLANK(HLOOKUP(J$1, m_preprocess!$1:$1048576, $D189, FALSE)), "", HLOOKUP(J$1,m_preprocess!$1:$1048576, $D189, FALSE))</f>
        <v>104.1</v>
      </c>
      <c r="K189" s="39">
        <f>IF(ISBLANK(HLOOKUP(K$1, m_preprocess!$1:$1048576, $D189, FALSE)), "", HLOOKUP(K$1,m_preprocess!$1:$1048576, $D189, FALSE))</f>
        <v>107.1</v>
      </c>
      <c r="L189" s="39">
        <f>IF(ISBLANK(HLOOKUP(L$1, m_preprocess!$1:$1048576, $D189, FALSE)), "", HLOOKUP(L$1,m_preprocess!$1:$1048576, $D189, FALSE))</f>
        <v>114.5</v>
      </c>
      <c r="M189" s="39">
        <f>IF(ISBLANK(HLOOKUP(M$1, m_preprocess!$1:$1048576, $D189, FALSE)), "", HLOOKUP(M$1,m_preprocess!$1:$1048576, $D189, FALSE))</f>
        <v>107.6</v>
      </c>
      <c r="N189" s="39">
        <f>IF(ISBLANK(HLOOKUP(N$1, m_preprocess!$1:$1048576, $D189, FALSE)), "", HLOOKUP(N$1,m_preprocess!$1:$1048576, $D189, FALSE))</f>
        <v>103.7</v>
      </c>
      <c r="O189" s="39">
        <f>IF(ISBLANK(HLOOKUP(O$1, m_preprocess!$1:$1048576, $D189, FALSE)), "", HLOOKUP(O$1,m_preprocess!$1:$1048576, $D189, FALSE))</f>
        <v>137.05000000000001</v>
      </c>
      <c r="P189" s="39" t="str">
        <f>IF(ISBLANK(HLOOKUP(P$1, m_preprocess!$1:$1048576, $D189, FALSE)), "", HLOOKUP(P$1,m_preprocess!$1:$1048576, $D189, FALSE))</f>
        <v/>
      </c>
      <c r="Q189" s="39">
        <f>IF(ISBLANK(HLOOKUP(Q$1, m_preprocess!$1:$1048576, $D189, FALSE)), "", HLOOKUP(Q$1,m_preprocess!$1:$1048576, $D189, FALSE))</f>
        <v>111.08915084350957</v>
      </c>
      <c r="R189" s="39">
        <f>IF(ISBLANK(HLOOKUP(R$1, m_preprocess!$1:$1048576, $D189, FALSE)), "", HLOOKUP(R$1,m_preprocess!$1:$1048576, $D189, FALSE))</f>
        <v>12547252914.601603</v>
      </c>
      <c r="S189" s="39">
        <f>IF(ISBLANK(HLOOKUP(S$1, m_preprocess!$1:$1048576, $D189, FALSE)), "", HLOOKUP(S$1,m_preprocess!$1:$1048576, $D189, FALSE))</f>
        <v>5199637465.3704414</v>
      </c>
      <c r="T189" s="39">
        <f>IF(ISBLANK(HLOOKUP(T$1, m_preprocess!$1:$1048576, $D189, FALSE)), "", HLOOKUP(T$1,m_preprocess!$1:$1048576, $D189, FALSE))</f>
        <v>12314987844.991884</v>
      </c>
      <c r="U189" s="39">
        <f>IF(ISBLANK(HLOOKUP(U$1, m_preprocess!$1:$1048576, $D189, FALSE)), "", HLOOKUP(U$1,m_preprocess!$1:$1048576, $D189, FALSE))</f>
        <v>1345023481.3298512</v>
      </c>
      <c r="V189" s="39">
        <f>IF(ISBLANK(HLOOKUP(V$1, m_preprocess!$1:$1048576, $D189, FALSE)), "", HLOOKUP(V$1,m_preprocess!$1:$1048576, $D189, FALSE))</f>
        <v>6749372456.4127903</v>
      </c>
      <c r="W189" s="39">
        <f>IF(ISBLANK(HLOOKUP(W$1, m_preprocess!$1:$1048576, $D189, FALSE)), "", HLOOKUP(W$1,m_preprocess!$1:$1048576, $D189, FALSE))</f>
        <v>1617317332.5333524</v>
      </c>
      <c r="X189" s="39">
        <f>IF(ISBLANK(HLOOKUP(X$1, m_preprocess!$1:$1048576, $D189, FALSE)), "", HLOOKUP(X$1,m_preprocess!$1:$1048576, $D189, FALSE))</f>
        <v>34938.852482049318</v>
      </c>
      <c r="Y189" s="39">
        <f>IF(ISBLANK(HLOOKUP(Y$1, m_preprocess!$1:$1048576, $D189, FALSE)), "", HLOOKUP(Y$1,m_preprocess!$1:$1048576, $D189, FALSE))</f>
        <v>9762.7669352882294</v>
      </c>
      <c r="Z189" s="39">
        <f>IF(ISBLANK(HLOOKUP(Z$1, m_preprocess!$1:$1048576, $D189, FALSE)), "", HLOOKUP(Z$1,m_preprocess!$1:$1048576, $D189, FALSE))</f>
        <v>107.16666666666667</v>
      </c>
    </row>
    <row r="190" spans="1:26">
      <c r="A190" s="17">
        <v>39692</v>
      </c>
      <c r="B190">
        <v>2008</v>
      </c>
      <c r="C190">
        <v>9</v>
      </c>
      <c r="D190">
        <v>190</v>
      </c>
      <c r="E190" s="39">
        <f>IF(ISBLANK(HLOOKUP(E$1, m_preprocess!$1:$1048576, $D190, FALSE)), "", HLOOKUP(E$1,m_preprocess!$1:$1048576, $D190, FALSE))</f>
        <v>67.599999999999994</v>
      </c>
      <c r="F190" s="39">
        <f>IF(ISBLANK(HLOOKUP(F$1, m_preprocess!$1:$1048576, $D190, FALSE)), "", HLOOKUP(F$1,m_preprocess!$1:$1048576, $D190, FALSE))</f>
        <v>204.83</v>
      </c>
      <c r="G190" s="39">
        <f>IF(ISBLANK(HLOOKUP(G$1, m_preprocess!$1:$1048576, $D190, FALSE)), "", HLOOKUP(G$1,m_preprocess!$1:$1048576, $D190, FALSE))</f>
        <v>75.896974930242806</v>
      </c>
      <c r="H190" s="39">
        <f>IF(ISBLANK(HLOOKUP(H$1, m_preprocess!$1:$1048576, $D190, FALSE)), "", HLOOKUP(H$1,m_preprocess!$1:$1048576, $D190, FALSE))</f>
        <v>132.6</v>
      </c>
      <c r="I190" s="39">
        <f>IF(ISBLANK(HLOOKUP(I$1, m_preprocess!$1:$1048576, $D190, FALSE)), "", HLOOKUP(I$1,m_preprocess!$1:$1048576, $D190, FALSE))</f>
        <v>107.3</v>
      </c>
      <c r="J190" s="39">
        <f>IF(ISBLANK(HLOOKUP(J$1, m_preprocess!$1:$1048576, $D190, FALSE)), "", HLOOKUP(J$1,m_preprocess!$1:$1048576, $D190, FALSE))</f>
        <v>99.9</v>
      </c>
      <c r="K190" s="39">
        <f>IF(ISBLANK(HLOOKUP(K$1, m_preprocess!$1:$1048576, $D190, FALSE)), "", HLOOKUP(K$1,m_preprocess!$1:$1048576, $D190, FALSE))</f>
        <v>107.8</v>
      </c>
      <c r="L190" s="39">
        <f>IF(ISBLANK(HLOOKUP(L$1, m_preprocess!$1:$1048576, $D190, FALSE)), "", HLOOKUP(L$1,m_preprocess!$1:$1048576, $D190, FALSE))</f>
        <v>119.9</v>
      </c>
      <c r="M190" s="39">
        <f>IF(ISBLANK(HLOOKUP(M$1, m_preprocess!$1:$1048576, $D190, FALSE)), "", HLOOKUP(M$1,m_preprocess!$1:$1048576, $D190, FALSE))</f>
        <v>105.2</v>
      </c>
      <c r="N190" s="39">
        <f>IF(ISBLANK(HLOOKUP(N$1, m_preprocess!$1:$1048576, $D190, FALSE)), "", HLOOKUP(N$1,m_preprocess!$1:$1048576, $D190, FALSE))</f>
        <v>106.9</v>
      </c>
      <c r="O190" s="39">
        <f>IF(ISBLANK(HLOOKUP(O$1, m_preprocess!$1:$1048576, $D190, FALSE)), "", HLOOKUP(O$1,m_preprocess!$1:$1048576, $D190, FALSE))</f>
        <v>141.28</v>
      </c>
      <c r="P190" s="39" t="str">
        <f>IF(ISBLANK(HLOOKUP(P$1, m_preprocess!$1:$1048576, $D190, FALSE)), "", HLOOKUP(P$1,m_preprocess!$1:$1048576, $D190, FALSE))</f>
        <v/>
      </c>
      <c r="Q190" s="39">
        <f>IF(ISBLANK(HLOOKUP(Q$1, m_preprocess!$1:$1048576, $D190, FALSE)), "", HLOOKUP(Q$1,m_preprocess!$1:$1048576, $D190, FALSE))</f>
        <v>108.77329192546584</v>
      </c>
      <c r="R190" s="39">
        <f>IF(ISBLANK(HLOOKUP(R$1, m_preprocess!$1:$1048576, $D190, FALSE)), "", HLOOKUP(R$1,m_preprocess!$1:$1048576, $D190, FALSE))</f>
        <v>12988908904.029589</v>
      </c>
      <c r="S190" s="39">
        <f>IF(ISBLANK(HLOOKUP(S$1, m_preprocess!$1:$1048576, $D190, FALSE)), "", HLOOKUP(S$1,m_preprocess!$1:$1048576, $D190, FALSE))</f>
        <v>4819059624.943222</v>
      </c>
      <c r="T190" s="39">
        <f>IF(ISBLANK(HLOOKUP(T$1, m_preprocess!$1:$1048576, $D190, FALSE)), "", HLOOKUP(T$1,m_preprocess!$1:$1048576, $D190, FALSE))</f>
        <v>12181946996.04743</v>
      </c>
      <c r="U190" s="39">
        <f>IF(ISBLANK(HLOOKUP(U$1, m_preprocess!$1:$1048576, $D190, FALSE)), "", HLOOKUP(U$1,m_preprocess!$1:$1048576, $D190, FALSE))</f>
        <v>1523751939.5821569</v>
      </c>
      <c r="V190" s="39">
        <f>IF(ISBLANK(HLOOKUP(V$1, m_preprocess!$1:$1048576, $D190, FALSE)), "", HLOOKUP(V$1,m_preprocess!$1:$1048576, $D190, FALSE))</f>
        <v>7040507679.2772446</v>
      </c>
      <c r="W190" s="39">
        <f>IF(ISBLANK(HLOOKUP(W$1, m_preprocess!$1:$1048576, $D190, FALSE)), "", HLOOKUP(W$1,m_preprocess!$1:$1048576, $D190, FALSE))</f>
        <v>1519577726.5669112</v>
      </c>
      <c r="X190" s="39">
        <f>IF(ISBLANK(HLOOKUP(X$1, m_preprocess!$1:$1048576, $D190, FALSE)), "", HLOOKUP(X$1,m_preprocess!$1:$1048576, $D190, FALSE))</f>
        <v>36160.449980578</v>
      </c>
      <c r="Y190" s="39">
        <f>IF(ISBLANK(HLOOKUP(Y$1, m_preprocess!$1:$1048576, $D190, FALSE)), "", HLOOKUP(Y$1,m_preprocess!$1:$1048576, $D190, FALSE))</f>
        <v>10095.199857718548</v>
      </c>
      <c r="Z190" s="39">
        <f>IF(ISBLANK(HLOOKUP(Z$1, m_preprocess!$1:$1048576, $D190, FALSE)), "", HLOOKUP(Z$1,m_preprocess!$1:$1048576, $D190, FALSE))</f>
        <v>105.33333333333333</v>
      </c>
    </row>
    <row r="191" spans="1:26">
      <c r="A191" s="17">
        <v>39722</v>
      </c>
      <c r="B191">
        <v>2008</v>
      </c>
      <c r="C191">
        <v>10</v>
      </c>
      <c r="D191">
        <v>191</v>
      </c>
      <c r="E191" s="39">
        <f>IF(ISBLANK(HLOOKUP(E$1, m_preprocess!$1:$1048576, $D191, FALSE)), "", HLOOKUP(E$1,m_preprocess!$1:$1048576, $D191, FALSE))</f>
        <v>70.7</v>
      </c>
      <c r="F191" s="39">
        <f>IF(ISBLANK(HLOOKUP(F$1, m_preprocess!$1:$1048576, $D191, FALSE)), "", HLOOKUP(F$1,m_preprocess!$1:$1048576, $D191, FALSE))</f>
        <v>178.03</v>
      </c>
      <c r="G191" s="39">
        <f>IF(ISBLANK(HLOOKUP(G$1, m_preprocess!$1:$1048576, $D191, FALSE)), "", HLOOKUP(G$1,m_preprocess!$1:$1048576, $D191, FALSE))</f>
        <v>88.726368897102105</v>
      </c>
      <c r="H191" s="39">
        <f>IF(ISBLANK(HLOOKUP(H$1, m_preprocess!$1:$1048576, $D191, FALSE)), "", HLOOKUP(H$1,m_preprocess!$1:$1048576, $D191, FALSE))</f>
        <v>132.80000000000001</v>
      </c>
      <c r="I191" s="39">
        <f>IF(ISBLANK(HLOOKUP(I$1, m_preprocess!$1:$1048576, $D191, FALSE)), "", HLOOKUP(I$1,m_preprocess!$1:$1048576, $D191, FALSE))</f>
        <v>108.4</v>
      </c>
      <c r="J191" s="39">
        <f>IF(ISBLANK(HLOOKUP(J$1, m_preprocess!$1:$1048576, $D191, FALSE)), "", HLOOKUP(J$1,m_preprocess!$1:$1048576, $D191, FALSE))</f>
        <v>100.8</v>
      </c>
      <c r="K191" s="39">
        <f>IF(ISBLANK(HLOOKUP(K$1, m_preprocess!$1:$1048576, $D191, FALSE)), "", HLOOKUP(K$1,m_preprocess!$1:$1048576, $D191, FALSE))</f>
        <v>108.9</v>
      </c>
      <c r="L191" s="39">
        <f>IF(ISBLANK(HLOOKUP(L$1, m_preprocess!$1:$1048576, $D191, FALSE)), "", HLOOKUP(L$1,m_preprocess!$1:$1048576, $D191, FALSE))</f>
        <v>124.8</v>
      </c>
      <c r="M191" s="39">
        <f>IF(ISBLANK(HLOOKUP(M$1, m_preprocess!$1:$1048576, $D191, FALSE)), "", HLOOKUP(M$1,m_preprocess!$1:$1048576, $D191, FALSE))</f>
        <v>104.1</v>
      </c>
      <c r="N191" s="39">
        <f>IF(ISBLANK(HLOOKUP(N$1, m_preprocess!$1:$1048576, $D191, FALSE)), "", HLOOKUP(N$1,m_preprocess!$1:$1048576, $D191, FALSE))</f>
        <v>110.3</v>
      </c>
      <c r="O191" s="39">
        <f>IF(ISBLANK(HLOOKUP(O$1, m_preprocess!$1:$1048576, $D191, FALSE)), "", HLOOKUP(O$1,m_preprocess!$1:$1048576, $D191, FALSE))</f>
        <v>140.46</v>
      </c>
      <c r="P191" s="39" t="str">
        <f>IF(ISBLANK(HLOOKUP(P$1, m_preprocess!$1:$1048576, $D191, FALSE)), "", HLOOKUP(P$1,m_preprocess!$1:$1048576, $D191, FALSE))</f>
        <v/>
      </c>
      <c r="Q191" s="39">
        <f>IF(ISBLANK(HLOOKUP(Q$1, m_preprocess!$1:$1048576, $D191, FALSE)), "", HLOOKUP(Q$1,m_preprocess!$1:$1048576, $D191, FALSE))</f>
        <v>111.3713359846811</v>
      </c>
      <c r="R191" s="39">
        <f>IF(ISBLANK(HLOOKUP(R$1, m_preprocess!$1:$1048576, $D191, FALSE)), "", HLOOKUP(R$1,m_preprocess!$1:$1048576, $D191, FALSE))</f>
        <v>12241970367.676233</v>
      </c>
      <c r="S191" s="39">
        <f>IF(ISBLANK(HLOOKUP(S$1, m_preprocess!$1:$1048576, $D191, FALSE)), "", HLOOKUP(S$1,m_preprocess!$1:$1048576, $D191, FALSE))</f>
        <v>4748119977.516202</v>
      </c>
      <c r="T191" s="39">
        <f>IF(ISBLANK(HLOOKUP(T$1, m_preprocess!$1:$1048576, $D191, FALSE)), "", HLOOKUP(T$1,m_preprocess!$1:$1048576, $D191, FALSE))</f>
        <v>12655969946.973045</v>
      </c>
      <c r="U191" s="39">
        <f>IF(ISBLANK(HLOOKUP(U$1, m_preprocess!$1:$1048576, $D191, FALSE)), "", HLOOKUP(U$1,m_preprocess!$1:$1048576, $D191, FALSE))</f>
        <v>1445296541.4641333</v>
      </c>
      <c r="V191" s="39">
        <f>IF(ISBLANK(HLOOKUP(V$1, m_preprocess!$1:$1048576, $D191, FALSE)), "", HLOOKUP(V$1,m_preprocess!$1:$1048576, $D191, FALSE))</f>
        <v>7351708853.2920895</v>
      </c>
      <c r="W191" s="39">
        <f>IF(ISBLANK(HLOOKUP(W$1, m_preprocess!$1:$1048576, $D191, FALSE)), "", HLOOKUP(W$1,m_preprocess!$1:$1048576, $D191, FALSE))</f>
        <v>1527895105.3174253</v>
      </c>
      <c r="X191" s="39">
        <f>IF(ISBLANK(HLOOKUP(X$1, m_preprocess!$1:$1048576, $D191, FALSE)), "", HLOOKUP(X$1,m_preprocess!$1:$1048576, $D191, FALSE))</f>
        <v>44637.310377269016</v>
      </c>
      <c r="Y191" s="39">
        <f>IF(ISBLANK(HLOOKUP(Y$1, m_preprocess!$1:$1048576, $D191, FALSE)), "", HLOOKUP(Y$1,m_preprocess!$1:$1048576, $D191, FALSE))</f>
        <v>10332.814948725578</v>
      </c>
      <c r="Z191" s="39">
        <f>IF(ISBLANK(HLOOKUP(Z$1, m_preprocess!$1:$1048576, $D191, FALSE)), "", HLOOKUP(Z$1,m_preprocess!$1:$1048576, $D191, FALSE))</f>
        <v>95.833333333333329</v>
      </c>
    </row>
    <row r="192" spans="1:26">
      <c r="A192" s="17">
        <v>39753</v>
      </c>
      <c r="B192">
        <v>2008</v>
      </c>
      <c r="C192">
        <v>11</v>
      </c>
      <c r="D192">
        <v>192</v>
      </c>
      <c r="E192" s="39">
        <f>IF(ISBLANK(HLOOKUP(E$1, m_preprocess!$1:$1048576, $D192, FALSE)), "", HLOOKUP(E$1,m_preprocess!$1:$1048576, $D192, FALSE))</f>
        <v>69</v>
      </c>
      <c r="F192" s="39">
        <f>IF(ISBLANK(HLOOKUP(F$1, m_preprocess!$1:$1048576, $D192, FALSE)), "", HLOOKUP(F$1,m_preprocess!$1:$1048576, $D192, FALSE))</f>
        <v>149.79</v>
      </c>
      <c r="G192" s="39">
        <f>IF(ISBLANK(HLOOKUP(G$1, m_preprocess!$1:$1048576, $D192, FALSE)), "", HLOOKUP(G$1,m_preprocess!$1:$1048576, $D192, FALSE))</f>
        <v>89.538073547915147</v>
      </c>
      <c r="H192" s="39">
        <f>IF(ISBLANK(HLOOKUP(H$1, m_preprocess!$1:$1048576, $D192, FALSE)), "", HLOOKUP(H$1,m_preprocess!$1:$1048576, $D192, FALSE))</f>
        <v>124.58</v>
      </c>
      <c r="I192" s="39">
        <f>IF(ISBLANK(HLOOKUP(I$1, m_preprocess!$1:$1048576, $D192, FALSE)), "", HLOOKUP(I$1,m_preprocess!$1:$1048576, $D192, FALSE))</f>
        <v>96.2</v>
      </c>
      <c r="J192" s="39">
        <f>IF(ISBLANK(HLOOKUP(J$1, m_preprocess!$1:$1048576, $D192, FALSE)), "", HLOOKUP(J$1,m_preprocess!$1:$1048576, $D192, FALSE))</f>
        <v>87.8</v>
      </c>
      <c r="K192" s="39">
        <f>IF(ISBLANK(HLOOKUP(K$1, m_preprocess!$1:$1048576, $D192, FALSE)), "", HLOOKUP(K$1,m_preprocess!$1:$1048576, $D192, FALSE))</f>
        <v>96.7</v>
      </c>
      <c r="L192" s="39">
        <f>IF(ISBLANK(HLOOKUP(L$1, m_preprocess!$1:$1048576, $D192, FALSE)), "", HLOOKUP(L$1,m_preprocess!$1:$1048576, $D192, FALSE))</f>
        <v>110</v>
      </c>
      <c r="M192" s="39">
        <f>IF(ISBLANK(HLOOKUP(M$1, m_preprocess!$1:$1048576, $D192, FALSE)), "", HLOOKUP(M$1,m_preprocess!$1:$1048576, $D192, FALSE))</f>
        <v>92.5</v>
      </c>
      <c r="N192" s="39">
        <f>IF(ISBLANK(HLOOKUP(N$1, m_preprocess!$1:$1048576, $D192, FALSE)), "", HLOOKUP(N$1,m_preprocess!$1:$1048576, $D192, FALSE))</f>
        <v>97.9</v>
      </c>
      <c r="O192" s="39">
        <f>IF(ISBLANK(HLOOKUP(O$1, m_preprocess!$1:$1048576, $D192, FALSE)), "", HLOOKUP(O$1,m_preprocess!$1:$1048576, $D192, FALSE))</f>
        <v>133.85</v>
      </c>
      <c r="P192" s="39" t="str">
        <f>IF(ISBLANK(HLOOKUP(P$1, m_preprocess!$1:$1048576, $D192, FALSE)), "", HLOOKUP(P$1,m_preprocess!$1:$1048576, $D192, FALSE))</f>
        <v/>
      </c>
      <c r="Q192" s="39">
        <f>IF(ISBLANK(HLOOKUP(Q$1, m_preprocess!$1:$1048576, $D192, FALSE)), "", HLOOKUP(Q$1,m_preprocess!$1:$1048576, $D192, FALSE))</f>
        <v>105.73432972395914</v>
      </c>
      <c r="R192" s="39">
        <f>IF(ISBLANK(HLOOKUP(R$1, m_preprocess!$1:$1048576, $D192, FALSE)), "", HLOOKUP(R$1,m_preprocess!$1:$1048576, $D192, FALSE))</f>
        <v>10639385969.998558</v>
      </c>
      <c r="S192" s="39">
        <f>IF(ISBLANK(HLOOKUP(S$1, m_preprocess!$1:$1048576, $D192, FALSE)), "", HLOOKUP(S$1,m_preprocess!$1:$1048576, $D192, FALSE))</f>
        <v>3731864176.4027119</v>
      </c>
      <c r="T192" s="39">
        <f>IF(ISBLANK(HLOOKUP(T$1, m_preprocess!$1:$1048576, $D192, FALSE)), "", HLOOKUP(T$1,m_preprocess!$1:$1048576, $D192, FALSE))</f>
        <v>10003474197.803875</v>
      </c>
      <c r="U192" s="39">
        <f>IF(ISBLANK(HLOOKUP(U$1, m_preprocess!$1:$1048576, $D192, FALSE)), "", HLOOKUP(U$1,m_preprocess!$1:$1048576, $D192, FALSE))</f>
        <v>1330191984.1390882</v>
      </c>
      <c r="V192" s="39">
        <f>IF(ISBLANK(HLOOKUP(V$1, m_preprocess!$1:$1048576, $D192, FALSE)), "", HLOOKUP(V$1,m_preprocess!$1:$1048576, $D192, FALSE))</f>
        <v>6103025914.2900724</v>
      </c>
      <c r="W192" s="39">
        <f>IF(ISBLANK(HLOOKUP(W$1, m_preprocess!$1:$1048576, $D192, FALSE)), "", HLOOKUP(W$1,m_preprocess!$1:$1048576, $D192, FALSE))</f>
        <v>1300192848.1012659</v>
      </c>
      <c r="X192" s="39">
        <f>IF(ISBLANK(HLOOKUP(X$1, m_preprocess!$1:$1048576, $D192, FALSE)), "", HLOOKUP(X$1,m_preprocess!$1:$1048576, $D192, FALSE))</f>
        <v>34871.785286341154</v>
      </c>
      <c r="Y192" s="39">
        <f>IF(ISBLANK(HLOOKUP(Y$1, m_preprocess!$1:$1048576, $D192, FALSE)), "", HLOOKUP(Y$1,m_preprocess!$1:$1048576, $D192, FALSE))</f>
        <v>10470.799104235841</v>
      </c>
      <c r="Z192" s="39">
        <f>IF(ISBLANK(HLOOKUP(Z$1, m_preprocess!$1:$1048576, $D192, FALSE)), "", HLOOKUP(Z$1,m_preprocess!$1:$1048576, $D192, FALSE))</f>
        <v>84.733333333333334</v>
      </c>
    </row>
    <row r="193" spans="1:26">
      <c r="A193" s="17">
        <v>39783</v>
      </c>
      <c r="B193">
        <v>2008</v>
      </c>
      <c r="C193">
        <v>12</v>
      </c>
      <c r="D193">
        <v>193</v>
      </c>
      <c r="E193" s="39">
        <f>IF(ISBLANK(HLOOKUP(E$1, m_preprocess!$1:$1048576, $D193, FALSE)), "", HLOOKUP(E$1,m_preprocess!$1:$1048576, $D193, FALSE))</f>
        <v>92.7</v>
      </c>
      <c r="F193" s="39">
        <f>IF(ISBLANK(HLOOKUP(F$1, m_preprocess!$1:$1048576, $D193, FALSE)), "", HLOOKUP(F$1,m_preprocess!$1:$1048576, $D193, FALSE))</f>
        <v>149.97999999999999</v>
      </c>
      <c r="G193" s="39">
        <f>IF(ISBLANK(HLOOKUP(G$1, m_preprocess!$1:$1048576, $D193, FALSE)), "", HLOOKUP(G$1,m_preprocess!$1:$1048576, $D193, FALSE))</f>
        <v>95.208216176945072</v>
      </c>
      <c r="H193" s="39">
        <f>IF(ISBLANK(HLOOKUP(H$1, m_preprocess!$1:$1048576, $D193, FALSE)), "", HLOOKUP(H$1,m_preprocess!$1:$1048576, $D193, FALSE))</f>
        <v>118.9</v>
      </c>
      <c r="I193" s="39">
        <f>IF(ISBLANK(HLOOKUP(I$1, m_preprocess!$1:$1048576, $D193, FALSE)), "", HLOOKUP(I$1,m_preprocess!$1:$1048576, $D193, FALSE))</f>
        <v>79.099999999999994</v>
      </c>
      <c r="J193" s="39">
        <f>IF(ISBLANK(HLOOKUP(J$1, m_preprocess!$1:$1048576, $D193, FALSE)), "", HLOOKUP(J$1,m_preprocess!$1:$1048576, $D193, FALSE))</f>
        <v>77.5</v>
      </c>
      <c r="K193" s="39">
        <f>IF(ISBLANK(HLOOKUP(K$1, m_preprocess!$1:$1048576, $D193, FALSE)), "", HLOOKUP(K$1,m_preprocess!$1:$1048576, $D193, FALSE))</f>
        <v>79.2</v>
      </c>
      <c r="L193" s="39">
        <f>IF(ISBLANK(HLOOKUP(L$1, m_preprocess!$1:$1048576, $D193, FALSE)), "", HLOOKUP(L$1,m_preprocess!$1:$1048576, $D193, FALSE))</f>
        <v>80.099999999999994</v>
      </c>
      <c r="M193" s="39">
        <f>IF(ISBLANK(HLOOKUP(M$1, m_preprocess!$1:$1048576, $D193, FALSE)), "", HLOOKUP(M$1,m_preprocess!$1:$1048576, $D193, FALSE))</f>
        <v>77.599999999999994</v>
      </c>
      <c r="N193" s="39">
        <f>IF(ISBLANK(HLOOKUP(N$1, m_preprocess!$1:$1048576, $D193, FALSE)), "", HLOOKUP(N$1,m_preprocess!$1:$1048576, $D193, FALSE))</f>
        <v>81.2</v>
      </c>
      <c r="O193" s="39">
        <f>IF(ISBLANK(HLOOKUP(O$1, m_preprocess!$1:$1048576, $D193, FALSE)), "", HLOOKUP(O$1,m_preprocess!$1:$1048576, $D193, FALSE))</f>
        <v>128.66</v>
      </c>
      <c r="P193" s="39" t="str">
        <f>IF(ISBLANK(HLOOKUP(P$1, m_preprocess!$1:$1048576, $D193, FALSE)), "", HLOOKUP(P$1,m_preprocess!$1:$1048576, $D193, FALSE))</f>
        <v/>
      </c>
      <c r="Q193" s="39">
        <f>IF(ISBLANK(HLOOKUP(Q$1, m_preprocess!$1:$1048576, $D193, FALSE)), "", HLOOKUP(Q$1,m_preprocess!$1:$1048576, $D193, FALSE))</f>
        <v>104.1717791411043</v>
      </c>
      <c r="R193" s="39">
        <f>IF(ISBLANK(HLOOKUP(R$1, m_preprocess!$1:$1048576, $D193, FALSE)), "", HLOOKUP(R$1,m_preprocess!$1:$1048576, $D193, FALSE))</f>
        <v>10849939854.731056</v>
      </c>
      <c r="S193" s="39">
        <f>IF(ISBLANK(HLOOKUP(S$1, m_preprocess!$1:$1048576, $D193, FALSE)), "", HLOOKUP(S$1,m_preprocess!$1:$1048576, $D193, FALSE))</f>
        <v>3723301901.060071</v>
      </c>
      <c r="T193" s="39">
        <f>IF(ISBLANK(HLOOKUP(T$1, m_preprocess!$1:$1048576, $D193, FALSE)), "", HLOOKUP(T$1,m_preprocess!$1:$1048576, $D193, FALSE))</f>
        <v>9407911257.2597122</v>
      </c>
      <c r="U193" s="39">
        <f>IF(ISBLANK(HLOOKUP(U$1, m_preprocess!$1:$1048576, $D193, FALSE)), "", HLOOKUP(U$1,m_preprocess!$1:$1048576, $D193, FALSE))</f>
        <v>1193141141.9222903</v>
      </c>
      <c r="V193" s="39">
        <f>IF(ISBLANK(HLOOKUP(V$1, m_preprocess!$1:$1048576, $D193, FALSE)), "", HLOOKUP(V$1,m_preprocess!$1:$1048576, $D193, FALSE))</f>
        <v>5026288250.3067484</v>
      </c>
      <c r="W193" s="39">
        <f>IF(ISBLANK(HLOOKUP(W$1, m_preprocess!$1:$1048576, $D193, FALSE)), "", HLOOKUP(W$1,m_preprocess!$1:$1048576, $D193, FALSE))</f>
        <v>1586874666.6666665</v>
      </c>
      <c r="X193" s="39">
        <f>IF(ISBLANK(HLOOKUP(X$1, m_preprocess!$1:$1048576, $D193, FALSE)), "", HLOOKUP(X$1,m_preprocess!$1:$1048576, $D193, FALSE))</f>
        <v>37004.07431851577</v>
      </c>
      <c r="Y193" s="39">
        <f>IF(ISBLANK(HLOOKUP(Y$1, m_preprocess!$1:$1048576, $D193, FALSE)), "", HLOOKUP(Y$1,m_preprocess!$1:$1048576, $D193, FALSE))</f>
        <v>10576.621771547938</v>
      </c>
      <c r="Z193" s="39">
        <f>IF(ISBLANK(HLOOKUP(Z$1, m_preprocess!$1:$1048576, $D193, FALSE)), "", HLOOKUP(Z$1,m_preprocess!$1:$1048576, $D193, FALSE))</f>
        <v>81.033333333333346</v>
      </c>
    </row>
    <row r="194" spans="1:26">
      <c r="A194" s="17">
        <v>39814</v>
      </c>
      <c r="B194">
        <v>2009</v>
      </c>
      <c r="C194">
        <v>1</v>
      </c>
      <c r="D194">
        <v>194</v>
      </c>
      <c r="E194" s="39">
        <f>IF(ISBLANK(HLOOKUP(E$1, m_preprocess!$1:$1048576, $D194, FALSE)), "", HLOOKUP(E$1,m_preprocess!$1:$1048576, $D194, FALSE))</f>
        <v>68.3</v>
      </c>
      <c r="F194" s="39">
        <f>IF(ISBLANK(HLOOKUP(F$1, m_preprocess!$1:$1048576, $D194, FALSE)), "", HLOOKUP(F$1,m_preprocess!$1:$1048576, $D194, FALSE))</f>
        <v>94.72</v>
      </c>
      <c r="G194" s="39">
        <f>IF(ISBLANK(HLOOKUP(G$1, m_preprocess!$1:$1048576, $D194, FALSE)), "", HLOOKUP(G$1,m_preprocess!$1:$1048576, $D194, FALSE))</f>
        <v>91.151708419381194</v>
      </c>
      <c r="H194" s="39">
        <f>IF(ISBLANK(HLOOKUP(H$1, m_preprocess!$1:$1048576, $D194, FALSE)), "", HLOOKUP(H$1,m_preprocess!$1:$1048576, $D194, FALSE))</f>
        <v>115.2</v>
      </c>
      <c r="I194" s="39">
        <f>IF(ISBLANK(HLOOKUP(I$1, m_preprocess!$1:$1048576, $D194, FALSE)), "", HLOOKUP(I$1,m_preprocess!$1:$1048576, $D194, FALSE))</f>
        <v>78.7</v>
      </c>
      <c r="J194" s="39">
        <f>IF(ISBLANK(HLOOKUP(J$1, m_preprocess!$1:$1048576, $D194, FALSE)), "", HLOOKUP(J$1,m_preprocess!$1:$1048576, $D194, FALSE))</f>
        <v>77.599999999999994</v>
      </c>
      <c r="K194" s="39">
        <f>IF(ISBLANK(HLOOKUP(K$1, m_preprocess!$1:$1048576, $D194, FALSE)), "", HLOOKUP(K$1,m_preprocess!$1:$1048576, $D194, FALSE))</f>
        <v>78.7</v>
      </c>
      <c r="L194" s="39">
        <f>IF(ISBLANK(HLOOKUP(L$1, m_preprocess!$1:$1048576, $D194, FALSE)), "", HLOOKUP(L$1,m_preprocess!$1:$1048576, $D194, FALSE))</f>
        <v>79.599999999999994</v>
      </c>
      <c r="M194" s="39">
        <f>IF(ISBLANK(HLOOKUP(M$1, m_preprocess!$1:$1048576, $D194, FALSE)), "", HLOOKUP(M$1,m_preprocess!$1:$1048576, $D194, FALSE))</f>
        <v>78.7</v>
      </c>
      <c r="N194" s="39">
        <f>IF(ISBLANK(HLOOKUP(N$1, m_preprocess!$1:$1048576, $D194, FALSE)), "", HLOOKUP(N$1,m_preprocess!$1:$1048576, $D194, FALSE))</f>
        <v>78.5</v>
      </c>
      <c r="O194" s="39">
        <f>IF(ISBLANK(HLOOKUP(O$1, m_preprocess!$1:$1048576, $D194, FALSE)), "", HLOOKUP(O$1,m_preprocess!$1:$1048576, $D194, FALSE))</f>
        <v>125.16</v>
      </c>
      <c r="P194" s="39" t="str">
        <f>IF(ISBLANK(HLOOKUP(P$1, m_preprocess!$1:$1048576, $D194, FALSE)), "", HLOOKUP(P$1,m_preprocess!$1:$1048576, $D194, FALSE))</f>
        <v/>
      </c>
      <c r="Q194" s="39">
        <f>IF(ISBLANK(HLOOKUP(Q$1, m_preprocess!$1:$1048576, $D194, FALSE)), "", HLOOKUP(Q$1,m_preprocess!$1:$1048576, $D194, FALSE))</f>
        <v>97.049312853678245</v>
      </c>
      <c r="R194" s="39">
        <f>IF(ISBLANK(HLOOKUP(R$1, m_preprocess!$1:$1048576, $D194, FALSE)), "", HLOOKUP(R$1,m_preprocess!$1:$1048576, $D194, FALSE))</f>
        <v>8148204921.2827997</v>
      </c>
      <c r="S194" s="39">
        <f>IF(ISBLANK(HLOOKUP(S$1, m_preprocess!$1:$1048576, $D194, FALSE)), "", HLOOKUP(S$1,m_preprocess!$1:$1048576, $D194, FALSE))</f>
        <v>2964217150.3540192</v>
      </c>
      <c r="T194" s="39">
        <f>IF(ISBLANK(HLOOKUP(T$1, m_preprocess!$1:$1048576, $D194, FALSE)), "", HLOOKUP(T$1,m_preprocess!$1:$1048576, $D194, FALSE))</f>
        <v>8336008375.9094582</v>
      </c>
      <c r="U194" s="39">
        <f>IF(ISBLANK(HLOOKUP(U$1, m_preprocess!$1:$1048576, $D194, FALSE)), "", HLOOKUP(U$1,m_preprocess!$1:$1048576, $D194, FALSE))</f>
        <v>1008990641.8755052</v>
      </c>
      <c r="V194" s="39">
        <f>IF(ISBLANK(HLOOKUP(V$1, m_preprocess!$1:$1048576, $D194, FALSE)), "", HLOOKUP(V$1,m_preprocess!$1:$1048576, $D194, FALSE))</f>
        <v>4784029652.3848019</v>
      </c>
      <c r="W194" s="39">
        <f>IF(ISBLANK(HLOOKUP(W$1, m_preprocess!$1:$1048576, $D194, FALSE)), "", HLOOKUP(W$1,m_preprocess!$1:$1048576, $D194, FALSE))</f>
        <v>1404284843.9773645</v>
      </c>
      <c r="X194" s="39">
        <f>IF(ISBLANK(HLOOKUP(X$1, m_preprocess!$1:$1048576, $D194, FALSE)), "", HLOOKUP(X$1,m_preprocess!$1:$1048576, $D194, FALSE))</f>
        <v>40588.448940820643</v>
      </c>
      <c r="Y194" s="39">
        <f>IF(ISBLANK(HLOOKUP(Y$1, m_preprocess!$1:$1048576, $D194, FALSE)), "", HLOOKUP(Y$1,m_preprocess!$1:$1048576, $D194, FALSE))</f>
        <v>10533.170462725571</v>
      </c>
      <c r="Z194" s="39">
        <f>IF(ISBLANK(HLOOKUP(Z$1, m_preprocess!$1:$1048576, $D194, FALSE)), "", HLOOKUP(Z$1,m_preprocess!$1:$1048576, $D194, FALSE))</f>
        <v>81.599999999999994</v>
      </c>
    </row>
    <row r="195" spans="1:26">
      <c r="A195" s="17">
        <v>39845</v>
      </c>
      <c r="B195">
        <v>2009</v>
      </c>
      <c r="C195">
        <v>2</v>
      </c>
      <c r="D195">
        <v>195</v>
      </c>
      <c r="E195" s="39">
        <f>IF(ISBLANK(HLOOKUP(E$1, m_preprocess!$1:$1048576, $D195, FALSE)), "", HLOOKUP(E$1,m_preprocess!$1:$1048576, $D195, FALSE))</f>
        <v>62.3</v>
      </c>
      <c r="F195" s="39">
        <f>IF(ISBLANK(HLOOKUP(F$1, m_preprocess!$1:$1048576, $D195, FALSE)), "", HLOOKUP(F$1,m_preprocess!$1:$1048576, $D195, FALSE))</f>
        <v>101.41</v>
      </c>
      <c r="G195" s="39">
        <f>IF(ISBLANK(HLOOKUP(G$1, m_preprocess!$1:$1048576, $D195, FALSE)), "", HLOOKUP(G$1,m_preprocess!$1:$1048576, $D195, FALSE))</f>
        <v>90.007361444105968</v>
      </c>
      <c r="H195" s="39">
        <f>IF(ISBLANK(HLOOKUP(H$1, m_preprocess!$1:$1048576, $D195, FALSE)), "", HLOOKUP(H$1,m_preprocess!$1:$1048576, $D195, FALSE))</f>
        <v>115.26</v>
      </c>
      <c r="I195" s="39">
        <f>IF(ISBLANK(HLOOKUP(I$1, m_preprocess!$1:$1048576, $D195, FALSE)), "", HLOOKUP(I$1,m_preprocess!$1:$1048576, $D195, FALSE))</f>
        <v>76.099999999999994</v>
      </c>
      <c r="J195" s="39">
        <f>IF(ISBLANK(HLOOKUP(J$1, m_preprocess!$1:$1048576, $D195, FALSE)), "", HLOOKUP(J$1,m_preprocess!$1:$1048576, $D195, FALSE))</f>
        <v>71.8</v>
      </c>
      <c r="K195" s="39">
        <f>IF(ISBLANK(HLOOKUP(K$1, m_preprocess!$1:$1048576, $D195, FALSE)), "", HLOOKUP(K$1,m_preprocess!$1:$1048576, $D195, FALSE))</f>
        <v>76.3</v>
      </c>
      <c r="L195" s="39">
        <f>IF(ISBLANK(HLOOKUP(L$1, m_preprocess!$1:$1048576, $D195, FALSE)), "", HLOOKUP(L$1,m_preprocess!$1:$1048576, $D195, FALSE))</f>
        <v>73.400000000000006</v>
      </c>
      <c r="M195" s="39">
        <f>IF(ISBLANK(HLOOKUP(M$1, m_preprocess!$1:$1048576, $D195, FALSE)), "", HLOOKUP(M$1,m_preprocess!$1:$1048576, $D195, FALSE))</f>
        <v>75.8</v>
      </c>
      <c r="N195" s="39">
        <f>IF(ISBLANK(HLOOKUP(N$1, m_preprocess!$1:$1048576, $D195, FALSE)), "", HLOOKUP(N$1,m_preprocess!$1:$1048576, $D195, FALSE))</f>
        <v>77.3</v>
      </c>
      <c r="O195" s="39">
        <f>IF(ISBLANK(HLOOKUP(O$1, m_preprocess!$1:$1048576, $D195, FALSE)), "", HLOOKUP(O$1,m_preprocess!$1:$1048576, $D195, FALSE))</f>
        <v>134.12</v>
      </c>
      <c r="P195" s="39" t="str">
        <f>IF(ISBLANK(HLOOKUP(P$1, m_preprocess!$1:$1048576, $D195, FALSE)), "", HLOOKUP(P$1,m_preprocess!$1:$1048576, $D195, FALSE))</f>
        <v/>
      </c>
      <c r="Q195" s="39">
        <f>IF(ISBLANK(HLOOKUP(Q$1, m_preprocess!$1:$1048576, $D195, FALSE)), "", HLOOKUP(Q$1,m_preprocess!$1:$1048576, $D195, FALSE))</f>
        <v>98.865090878061267</v>
      </c>
      <c r="R195" s="39">
        <f>IF(ISBLANK(HLOOKUP(R$1, m_preprocess!$1:$1048576, $D195, FALSE)), "", HLOOKUP(R$1,m_preprocess!$1:$1048576, $D195, FALSE))</f>
        <v>8274128770.0673218</v>
      </c>
      <c r="S195" s="39">
        <f>IF(ISBLANK(HLOOKUP(S$1, m_preprocess!$1:$1048576, $D195, FALSE)), "", HLOOKUP(S$1,m_preprocess!$1:$1048576, $D195, FALSE))</f>
        <v>3011549745.3823581</v>
      </c>
      <c r="T195" s="39">
        <f>IF(ISBLANK(HLOOKUP(T$1, m_preprocess!$1:$1048576, $D195, FALSE)), "", HLOOKUP(T$1,m_preprocess!$1:$1048576, $D195, FALSE))</f>
        <v>6677762769.0075951</v>
      </c>
      <c r="U195" s="39">
        <f>IF(ISBLANK(HLOOKUP(U$1, m_preprocess!$1:$1048576, $D195, FALSE)), "", HLOOKUP(U$1,m_preprocess!$1:$1048576, $D195, FALSE))</f>
        <v>940811952.38501573</v>
      </c>
      <c r="V195" s="39">
        <f>IF(ISBLANK(HLOOKUP(V$1, m_preprocess!$1:$1048576, $D195, FALSE)), "", HLOOKUP(V$1,m_preprocess!$1:$1048576, $D195, FALSE))</f>
        <v>3920766009.0451403</v>
      </c>
      <c r="W195" s="39">
        <f>IF(ISBLANK(HLOOKUP(W$1, m_preprocess!$1:$1048576, $D195, FALSE)), "", HLOOKUP(W$1,m_preprocess!$1:$1048576, $D195, FALSE))</f>
        <v>1073320354.9790938</v>
      </c>
      <c r="X195" s="39">
        <f>IF(ISBLANK(HLOOKUP(X$1, m_preprocess!$1:$1048576, $D195, FALSE)), "", HLOOKUP(X$1,m_preprocess!$1:$1048576, $D195, FALSE))</f>
        <v>26601.265446086643</v>
      </c>
      <c r="Y195" s="39">
        <f>IF(ISBLANK(HLOOKUP(Y$1, m_preprocess!$1:$1048576, $D195, FALSE)), "", HLOOKUP(Y$1,m_preprocess!$1:$1048576, $D195, FALSE))</f>
        <v>10470.445455198042</v>
      </c>
      <c r="Z195" s="39">
        <f>IF(ISBLANK(HLOOKUP(Z$1, m_preprocess!$1:$1048576, $D195, FALSE)), "", HLOOKUP(Z$1,m_preprocess!$1:$1048576, $D195, FALSE))</f>
        <v>81.266666666666666</v>
      </c>
    </row>
    <row r="196" spans="1:26">
      <c r="A196" s="17">
        <v>39873</v>
      </c>
      <c r="B196">
        <v>2009</v>
      </c>
      <c r="C196">
        <v>3</v>
      </c>
      <c r="D196">
        <v>196</v>
      </c>
      <c r="E196" s="39">
        <f>IF(ISBLANK(HLOOKUP(E$1, m_preprocess!$1:$1048576, $D196, FALSE)), "", HLOOKUP(E$1,m_preprocess!$1:$1048576, $D196, FALSE))</f>
        <v>68.3</v>
      </c>
      <c r="F196" s="39">
        <f>IF(ISBLANK(HLOOKUP(F$1, m_preprocess!$1:$1048576, $D196, FALSE)), "", HLOOKUP(F$1,m_preprocess!$1:$1048576, $D196, FALSE))</f>
        <v>134.61000000000001</v>
      </c>
      <c r="G196" s="39">
        <f>IF(ISBLANK(HLOOKUP(G$1, m_preprocess!$1:$1048576, $D196, FALSE)), "", HLOOKUP(G$1,m_preprocess!$1:$1048576, $D196, FALSE))</f>
        <v>89.709737237523811</v>
      </c>
      <c r="H196" s="39">
        <f>IF(ISBLANK(HLOOKUP(H$1, m_preprocess!$1:$1048576, $D196, FALSE)), "", HLOOKUP(H$1,m_preprocess!$1:$1048576, $D196, FALSE))</f>
        <v>127.81</v>
      </c>
      <c r="I196" s="39">
        <f>IF(ISBLANK(HLOOKUP(I$1, m_preprocess!$1:$1048576, $D196, FALSE)), "", HLOOKUP(I$1,m_preprocess!$1:$1048576, $D196, FALSE))</f>
        <v>88.6</v>
      </c>
      <c r="J196" s="39">
        <f>IF(ISBLANK(HLOOKUP(J$1, m_preprocess!$1:$1048576, $D196, FALSE)), "", HLOOKUP(J$1,m_preprocess!$1:$1048576, $D196, FALSE))</f>
        <v>84.2</v>
      </c>
      <c r="K196" s="39">
        <f>IF(ISBLANK(HLOOKUP(K$1, m_preprocess!$1:$1048576, $D196, FALSE)), "", HLOOKUP(K$1,m_preprocess!$1:$1048576, $D196, FALSE))</f>
        <v>88.8</v>
      </c>
      <c r="L196" s="39">
        <f>IF(ISBLANK(HLOOKUP(L$1, m_preprocess!$1:$1048576, $D196, FALSE)), "", HLOOKUP(L$1,m_preprocess!$1:$1048576, $D196, FALSE))</f>
        <v>82.9</v>
      </c>
      <c r="M196" s="39">
        <f>IF(ISBLANK(HLOOKUP(M$1, m_preprocess!$1:$1048576, $D196, FALSE)), "", HLOOKUP(M$1,m_preprocess!$1:$1048576, $D196, FALSE))</f>
        <v>87.8</v>
      </c>
      <c r="N196" s="39">
        <f>IF(ISBLANK(HLOOKUP(N$1, m_preprocess!$1:$1048576, $D196, FALSE)), "", HLOOKUP(N$1,m_preprocess!$1:$1048576, $D196, FALSE))</f>
        <v>91.3</v>
      </c>
      <c r="O196" s="39">
        <f>IF(ISBLANK(HLOOKUP(O$1, m_preprocess!$1:$1048576, $D196, FALSE)), "", HLOOKUP(O$1,m_preprocess!$1:$1048576, $D196, FALSE))</f>
        <v>130.88</v>
      </c>
      <c r="P196" s="39" t="str">
        <f>IF(ISBLANK(HLOOKUP(P$1, m_preprocess!$1:$1048576, $D196, FALSE)), "", HLOOKUP(P$1,m_preprocess!$1:$1048576, $D196, FALSE))</f>
        <v/>
      </c>
      <c r="Q196" s="39">
        <f>IF(ISBLANK(HLOOKUP(Q$1, m_preprocess!$1:$1048576, $D196, FALSE)), "", HLOOKUP(Q$1,m_preprocess!$1:$1048576, $D196, FALSE))</f>
        <v>99.853372434017601</v>
      </c>
      <c r="R196" s="39">
        <f>IF(ISBLANK(HLOOKUP(R$1, m_preprocess!$1:$1048576, $D196, FALSE)), "", HLOOKUP(R$1,m_preprocess!$1:$1048576, $D196, FALSE))</f>
        <v>10200592059.255421</v>
      </c>
      <c r="S196" s="39">
        <f>IF(ISBLANK(HLOOKUP(S$1, m_preprocess!$1:$1048576, $D196, FALSE)), "", HLOOKUP(S$1,m_preprocess!$1:$1048576, $D196, FALSE))</f>
        <v>3974398245.6594973</v>
      </c>
      <c r="T196" s="39">
        <f>IF(ISBLANK(HLOOKUP(T$1, m_preprocess!$1:$1048576, $D196, FALSE)), "", HLOOKUP(T$1,m_preprocess!$1:$1048576, $D196, FALSE))</f>
        <v>8670905134.5523548</v>
      </c>
      <c r="U196" s="39">
        <f>IF(ISBLANK(HLOOKUP(U$1, m_preprocess!$1:$1048576, $D196, FALSE)), "", HLOOKUP(U$1,m_preprocess!$1:$1048576, $D196, FALSE))</f>
        <v>1408369925.8237019</v>
      </c>
      <c r="V196" s="39">
        <f>IF(ISBLANK(HLOOKUP(V$1, m_preprocess!$1:$1048576, $D196, FALSE)), "", HLOOKUP(V$1,m_preprocess!$1:$1048576, $D196, FALSE))</f>
        <v>4761466380.8866653</v>
      </c>
      <c r="W196" s="39">
        <f>IF(ISBLANK(HLOOKUP(W$1, m_preprocess!$1:$1048576, $D196, FALSE)), "", HLOOKUP(W$1,m_preprocess!$1:$1048576, $D196, FALSE))</f>
        <v>1436842053.6484389</v>
      </c>
      <c r="X196" s="39">
        <f>IF(ISBLANK(HLOOKUP(X$1, m_preprocess!$1:$1048576, $D196, FALSE)), "", HLOOKUP(X$1,m_preprocess!$1:$1048576, $D196, FALSE))</f>
        <v>32560.790482537897</v>
      </c>
      <c r="Y196" s="39">
        <f>IF(ISBLANK(HLOOKUP(Y$1, m_preprocess!$1:$1048576, $D196, FALSE)), "", HLOOKUP(Y$1,m_preprocess!$1:$1048576, $D196, FALSE))</f>
        <v>10564.301288781535</v>
      </c>
      <c r="Z196" s="39">
        <f>IF(ISBLANK(HLOOKUP(Z$1, m_preprocess!$1:$1048576, $D196, FALSE)), "", HLOOKUP(Z$1,m_preprocess!$1:$1048576, $D196, FALSE))</f>
        <v>83.7</v>
      </c>
    </row>
    <row r="197" spans="1:26">
      <c r="A197" s="17">
        <v>39904</v>
      </c>
      <c r="B197">
        <v>2009</v>
      </c>
      <c r="C197">
        <v>4</v>
      </c>
      <c r="D197">
        <v>197</v>
      </c>
      <c r="E197" s="39">
        <f>IF(ISBLANK(HLOOKUP(E$1, m_preprocess!$1:$1048576, $D197, FALSE)), "", HLOOKUP(E$1,m_preprocess!$1:$1048576, $D197, FALSE))</f>
        <v>68.900000000000006</v>
      </c>
      <c r="F197" s="39">
        <f>IF(ISBLANK(HLOOKUP(F$1, m_preprocess!$1:$1048576, $D197, FALSE)), "", HLOOKUP(F$1,m_preprocess!$1:$1048576, $D197, FALSE))</f>
        <v>114.34</v>
      </c>
      <c r="G197" s="39">
        <f>IF(ISBLANK(HLOOKUP(G$1, m_preprocess!$1:$1048576, $D197, FALSE)), "", HLOOKUP(G$1,m_preprocess!$1:$1048576, $D197, FALSE))</f>
        <v>86.253048159314531</v>
      </c>
      <c r="H197" s="39">
        <f>IF(ISBLANK(HLOOKUP(H$1, m_preprocess!$1:$1048576, $D197, FALSE)), "", HLOOKUP(H$1,m_preprocess!$1:$1048576, $D197, FALSE))</f>
        <v>123.09</v>
      </c>
      <c r="I197" s="39">
        <f>IF(ISBLANK(HLOOKUP(I$1, m_preprocess!$1:$1048576, $D197, FALSE)), "", HLOOKUP(I$1,m_preprocess!$1:$1048576, $D197, FALSE))</f>
        <v>85.2</v>
      </c>
      <c r="J197" s="39">
        <f>IF(ISBLANK(HLOOKUP(J$1, m_preprocess!$1:$1048576, $D197, FALSE)), "", HLOOKUP(J$1,m_preprocess!$1:$1048576, $D197, FALSE))</f>
        <v>80.8</v>
      </c>
      <c r="K197" s="39">
        <f>IF(ISBLANK(HLOOKUP(K$1, m_preprocess!$1:$1048576, $D197, FALSE)), "", HLOOKUP(K$1,m_preprocess!$1:$1048576, $D197, FALSE))</f>
        <v>85.5</v>
      </c>
      <c r="L197" s="39">
        <f>IF(ISBLANK(HLOOKUP(L$1, m_preprocess!$1:$1048576, $D197, FALSE)), "", HLOOKUP(L$1,m_preprocess!$1:$1048576, $D197, FALSE))</f>
        <v>77.099999999999994</v>
      </c>
      <c r="M197" s="39">
        <f>IF(ISBLANK(HLOOKUP(M$1, m_preprocess!$1:$1048576, $D197, FALSE)), "", HLOOKUP(M$1,m_preprocess!$1:$1048576, $D197, FALSE))</f>
        <v>85.4</v>
      </c>
      <c r="N197" s="39">
        <f>IF(ISBLANK(HLOOKUP(N$1, m_preprocess!$1:$1048576, $D197, FALSE)), "", HLOOKUP(N$1,m_preprocess!$1:$1048576, $D197, FALSE))</f>
        <v>87.2</v>
      </c>
      <c r="O197" s="39">
        <f>IF(ISBLANK(HLOOKUP(O$1, m_preprocess!$1:$1048576, $D197, FALSE)), "", HLOOKUP(O$1,m_preprocess!$1:$1048576, $D197, FALSE))</f>
        <v>126.33</v>
      </c>
      <c r="P197" s="39" t="str">
        <f>IF(ISBLANK(HLOOKUP(P$1, m_preprocess!$1:$1048576, $D197, FALSE)), "", HLOOKUP(P$1,m_preprocess!$1:$1048576, $D197, FALSE))</f>
        <v/>
      </c>
      <c r="Q197" s="39">
        <f>IF(ISBLANK(HLOOKUP(Q$1, m_preprocess!$1:$1048576, $D197, FALSE)), "", HLOOKUP(Q$1,m_preprocess!$1:$1048576, $D197, FALSE))</f>
        <v>100.71115013169447</v>
      </c>
      <c r="R197" s="39">
        <f>IF(ISBLANK(HLOOKUP(R$1, m_preprocess!$1:$1048576, $D197, FALSE)), "", HLOOKUP(R$1,m_preprocess!$1:$1048576, $D197, FALSE))</f>
        <v>10741537129.282539</v>
      </c>
      <c r="S197" s="39">
        <f>IF(ISBLANK(HLOOKUP(S$1, m_preprocess!$1:$1048576, $D197, FALSE)), "", HLOOKUP(S$1,m_preprocess!$1:$1048576, $D197, FALSE))</f>
        <v>4876704102.5193968</v>
      </c>
      <c r="T197" s="39">
        <f>IF(ISBLANK(HLOOKUP(T$1, m_preprocess!$1:$1048576, $D197, FALSE)), "", HLOOKUP(T$1,m_preprocess!$1:$1048576, $D197, FALSE))</f>
        <v>7576425787.5329227</v>
      </c>
      <c r="U197" s="39">
        <f>IF(ISBLANK(HLOOKUP(U$1, m_preprocess!$1:$1048576, $D197, FALSE)), "", HLOOKUP(U$1,m_preprocess!$1:$1048576, $D197, FALSE))</f>
        <v>1158100694.4688323</v>
      </c>
      <c r="V197" s="39">
        <f>IF(ISBLANK(HLOOKUP(V$1, m_preprocess!$1:$1048576, $D197, FALSE)), "", HLOOKUP(V$1,m_preprocess!$1:$1048576, $D197, FALSE))</f>
        <v>4207332923.617208</v>
      </c>
      <c r="W197" s="39">
        <f>IF(ISBLANK(HLOOKUP(W$1, m_preprocess!$1:$1048576, $D197, FALSE)), "", HLOOKUP(W$1,m_preprocess!$1:$1048576, $D197, FALSE))</f>
        <v>1432614827.0412643</v>
      </c>
      <c r="X197" s="39">
        <f>IF(ISBLANK(HLOOKUP(X$1, m_preprocess!$1:$1048576, $D197, FALSE)), "", HLOOKUP(X$1,m_preprocess!$1:$1048576, $D197, FALSE))</f>
        <v>36282.501456970138</v>
      </c>
      <c r="Y197" s="39">
        <f>IF(ISBLANK(HLOOKUP(Y$1, m_preprocess!$1:$1048576, $D197, FALSE)), "", HLOOKUP(Y$1,m_preprocess!$1:$1048576, $D197, FALSE))</f>
        <v>10565.497165543877</v>
      </c>
      <c r="Z197" s="39">
        <f>IF(ISBLANK(HLOOKUP(Z$1, m_preprocess!$1:$1048576, $D197, FALSE)), "", HLOOKUP(Z$1,m_preprocess!$1:$1048576, $D197, FALSE))</f>
        <v>87.233333333333334</v>
      </c>
    </row>
    <row r="198" spans="1:26">
      <c r="A198" s="17">
        <v>39934</v>
      </c>
      <c r="B198">
        <v>2009</v>
      </c>
      <c r="C198">
        <v>5</v>
      </c>
      <c r="D198">
        <v>198</v>
      </c>
      <c r="E198" s="39">
        <f>IF(ISBLANK(HLOOKUP(E$1, m_preprocess!$1:$1048576, $D198, FALSE)), "", HLOOKUP(E$1,m_preprocess!$1:$1048576, $D198, FALSE))</f>
        <v>72.3</v>
      </c>
      <c r="F198" s="39">
        <f>IF(ISBLANK(HLOOKUP(F$1, m_preprocess!$1:$1048576, $D198, FALSE)), "", HLOOKUP(F$1,m_preprocess!$1:$1048576, $D198, FALSE))</f>
        <v>121.46</v>
      </c>
      <c r="G198" s="39">
        <f>IF(ISBLANK(HLOOKUP(G$1, m_preprocess!$1:$1048576, $D198, FALSE)), "", HLOOKUP(G$1,m_preprocess!$1:$1048576, $D198, FALSE))</f>
        <v>81.81855648180489</v>
      </c>
      <c r="H198" s="39">
        <f>IF(ISBLANK(HLOOKUP(H$1, m_preprocess!$1:$1048576, $D198, FALSE)), "", HLOOKUP(H$1,m_preprocess!$1:$1048576, $D198, FALSE))</f>
        <v>124.41</v>
      </c>
      <c r="I198" s="39">
        <f>IF(ISBLANK(HLOOKUP(I$1, m_preprocess!$1:$1048576, $D198, FALSE)), "", HLOOKUP(I$1,m_preprocess!$1:$1048576, $D198, FALSE))</f>
        <v>91.3</v>
      </c>
      <c r="J198" s="39">
        <f>IF(ISBLANK(HLOOKUP(J$1, m_preprocess!$1:$1048576, $D198, FALSE)), "", HLOOKUP(J$1,m_preprocess!$1:$1048576, $D198, FALSE))</f>
        <v>85.4</v>
      </c>
      <c r="K198" s="39">
        <f>IF(ISBLANK(HLOOKUP(K$1, m_preprocess!$1:$1048576, $D198, FALSE)), "", HLOOKUP(K$1,m_preprocess!$1:$1048576, $D198, FALSE))</f>
        <v>91.6</v>
      </c>
      <c r="L198" s="39">
        <f>IF(ISBLANK(HLOOKUP(L$1, m_preprocess!$1:$1048576, $D198, FALSE)), "", HLOOKUP(L$1,m_preprocess!$1:$1048576, $D198, FALSE))</f>
        <v>81.5</v>
      </c>
      <c r="M198" s="39">
        <f>IF(ISBLANK(HLOOKUP(M$1, m_preprocess!$1:$1048576, $D198, FALSE)), "", HLOOKUP(M$1,m_preprocess!$1:$1048576, $D198, FALSE))</f>
        <v>91.7</v>
      </c>
      <c r="N198" s="39">
        <f>IF(ISBLANK(HLOOKUP(N$1, m_preprocess!$1:$1048576, $D198, FALSE)), "", HLOOKUP(N$1,m_preprocess!$1:$1048576, $D198, FALSE))</f>
        <v>93.4</v>
      </c>
      <c r="O198" s="39">
        <f>IF(ISBLANK(HLOOKUP(O$1, m_preprocess!$1:$1048576, $D198, FALSE)), "", HLOOKUP(O$1,m_preprocess!$1:$1048576, $D198, FALSE))</f>
        <v>128.94999999999999</v>
      </c>
      <c r="P198" s="39" t="str">
        <f>IF(ISBLANK(HLOOKUP(P$1, m_preprocess!$1:$1048576, $D198, FALSE)), "", HLOOKUP(P$1,m_preprocess!$1:$1048576, $D198, FALSE))</f>
        <v/>
      </c>
      <c r="Q198" s="39">
        <f>IF(ISBLANK(HLOOKUP(Q$1, m_preprocess!$1:$1048576, $D198, FALSE)), "", HLOOKUP(Q$1,m_preprocess!$1:$1048576, $D198, FALSE))</f>
        <v>100.75797637934075</v>
      </c>
      <c r="R198" s="39">
        <f>IF(ISBLANK(HLOOKUP(R$1, m_preprocess!$1:$1048576, $D198, FALSE)), "", HLOOKUP(R$1,m_preprocess!$1:$1048576, $D198, FALSE))</f>
        <v>10483367128.236528</v>
      </c>
      <c r="S198" s="39">
        <f>IF(ISBLANK(HLOOKUP(S$1, m_preprocess!$1:$1048576, $D198, FALSE)), "", HLOOKUP(S$1,m_preprocess!$1:$1048576, $D198, FALSE))</f>
        <v>4697072207.8376484</v>
      </c>
      <c r="T198" s="39">
        <f>IF(ISBLANK(HLOOKUP(T$1, m_preprocess!$1:$1048576, $D198, FALSE)), "", HLOOKUP(T$1,m_preprocess!$1:$1048576, $D198, FALSE))</f>
        <v>8250930227.3929148</v>
      </c>
      <c r="U198" s="39">
        <f>IF(ISBLANK(HLOOKUP(U$1, m_preprocess!$1:$1048576, $D198, FALSE)), "", HLOOKUP(U$1,m_preprocess!$1:$1048576, $D198, FALSE))</f>
        <v>1213096590.8690288</v>
      </c>
      <c r="V198" s="39">
        <f>IF(ISBLANK(HLOOKUP(V$1, m_preprocess!$1:$1048576, $D198, FALSE)), "", HLOOKUP(V$1,m_preprocess!$1:$1048576, $D198, FALSE))</f>
        <v>4636947659.0869036</v>
      </c>
      <c r="W198" s="39">
        <f>IF(ISBLANK(HLOOKUP(W$1, m_preprocess!$1:$1048576, $D198, FALSE)), "", HLOOKUP(W$1,m_preprocess!$1:$1048576, $D198, FALSE))</f>
        <v>1262773616.2524238</v>
      </c>
      <c r="X198" s="39">
        <f>IF(ISBLANK(HLOOKUP(X$1, m_preprocess!$1:$1048576, $D198, FALSE)), "", HLOOKUP(X$1,m_preprocess!$1:$1048576, $D198, FALSE))</f>
        <v>29177.507062578741</v>
      </c>
      <c r="Y198" s="39">
        <f>IF(ISBLANK(HLOOKUP(Y$1, m_preprocess!$1:$1048576, $D198, FALSE)), "", HLOOKUP(Y$1,m_preprocess!$1:$1048576, $D198, FALSE))</f>
        <v>10621.005343263001</v>
      </c>
      <c r="Z198" s="39">
        <f>IF(ISBLANK(HLOOKUP(Z$1, m_preprocess!$1:$1048576, $D198, FALSE)), "", HLOOKUP(Z$1,m_preprocess!$1:$1048576, $D198, FALSE))</f>
        <v>90.600000000000009</v>
      </c>
    </row>
    <row r="199" spans="1:26">
      <c r="A199" s="17">
        <v>39965</v>
      </c>
      <c r="B199">
        <v>2009</v>
      </c>
      <c r="C199">
        <v>6</v>
      </c>
      <c r="D199">
        <v>199</v>
      </c>
      <c r="E199" s="39">
        <f>IF(ISBLANK(HLOOKUP(E$1, m_preprocess!$1:$1048576, $D199, FALSE)), "", HLOOKUP(E$1,m_preprocess!$1:$1048576, $D199, FALSE))</f>
        <v>69.2</v>
      </c>
      <c r="F199" s="39">
        <f>IF(ISBLANK(HLOOKUP(F$1, m_preprocess!$1:$1048576, $D199, FALSE)), "", HLOOKUP(F$1,m_preprocess!$1:$1048576, $D199, FALSE))</f>
        <v>133.30000000000001</v>
      </c>
      <c r="G199" s="39">
        <f>IF(ISBLANK(HLOOKUP(G$1, m_preprocess!$1:$1048576, $D199, FALSE)), "", HLOOKUP(G$1,m_preprocess!$1:$1048576, $D199, FALSE))</f>
        <v>78.195325191786509</v>
      </c>
      <c r="H199" s="39">
        <f>IF(ISBLANK(HLOOKUP(H$1, m_preprocess!$1:$1048576, $D199, FALSE)), "", HLOOKUP(H$1,m_preprocess!$1:$1048576, $D199, FALSE))</f>
        <v>125.61</v>
      </c>
      <c r="I199" s="39">
        <f>IF(ISBLANK(HLOOKUP(I$1, m_preprocess!$1:$1048576, $D199, FALSE)), "", HLOOKUP(I$1,m_preprocess!$1:$1048576, $D199, FALSE))</f>
        <v>92.2</v>
      </c>
      <c r="J199" s="39">
        <f>IF(ISBLANK(HLOOKUP(J$1, m_preprocess!$1:$1048576, $D199, FALSE)), "", HLOOKUP(J$1,m_preprocess!$1:$1048576, $D199, FALSE))</f>
        <v>89.1</v>
      </c>
      <c r="K199" s="39">
        <f>IF(ISBLANK(HLOOKUP(K$1, m_preprocess!$1:$1048576, $D199, FALSE)), "", HLOOKUP(K$1,m_preprocess!$1:$1048576, $D199, FALSE))</f>
        <v>92.4</v>
      </c>
      <c r="L199" s="39">
        <f>IF(ISBLANK(HLOOKUP(L$1, m_preprocess!$1:$1048576, $D199, FALSE)), "", HLOOKUP(L$1,m_preprocess!$1:$1048576, $D199, FALSE))</f>
        <v>84.3</v>
      </c>
      <c r="M199" s="39">
        <f>IF(ISBLANK(HLOOKUP(M$1, m_preprocess!$1:$1048576, $D199, FALSE)), "", HLOOKUP(M$1,m_preprocess!$1:$1048576, $D199, FALSE))</f>
        <v>93.8</v>
      </c>
      <c r="N199" s="39">
        <f>IF(ISBLANK(HLOOKUP(N$1, m_preprocess!$1:$1048576, $D199, FALSE)), "", HLOOKUP(N$1,m_preprocess!$1:$1048576, $D199, FALSE))</f>
        <v>91.9</v>
      </c>
      <c r="O199" s="39">
        <f>IF(ISBLANK(HLOOKUP(O$1, m_preprocess!$1:$1048576, $D199, FALSE)), "", HLOOKUP(O$1,m_preprocess!$1:$1048576, $D199, FALSE))</f>
        <v>139.99</v>
      </c>
      <c r="P199" s="39" t="str">
        <f>IF(ISBLANK(HLOOKUP(P$1, m_preprocess!$1:$1048576, $D199, FALSE)), "", HLOOKUP(P$1,m_preprocess!$1:$1048576, $D199, FALSE))</f>
        <v/>
      </c>
      <c r="Q199" s="39">
        <f>IF(ISBLANK(HLOOKUP(Q$1, m_preprocess!$1:$1048576, $D199, FALSE)), "", HLOOKUP(Q$1,m_preprocess!$1:$1048576, $D199, FALSE))</f>
        <v>102.40082609069788</v>
      </c>
      <c r="R199" s="39">
        <f>IF(ISBLANK(HLOOKUP(R$1, m_preprocess!$1:$1048576, $D199, FALSE)), "", HLOOKUP(R$1,m_preprocess!$1:$1048576, $D199, FALSE))</f>
        <v>12157802238.655462</v>
      </c>
      <c r="S199" s="39">
        <f>IF(ISBLANK(HLOOKUP(S$1, m_preprocess!$1:$1048576, $D199, FALSE)), "", HLOOKUP(S$1,m_preprocess!$1:$1048576, $D199, FALSE))</f>
        <v>5694006871.4285717</v>
      </c>
      <c r="T199" s="39">
        <f>IF(ISBLANK(HLOOKUP(T$1, m_preprocess!$1:$1048576, $D199, FALSE)), "", HLOOKUP(T$1,m_preprocess!$1:$1048576, $D199, FALSE))</f>
        <v>8488845779.1928406</v>
      </c>
      <c r="U199" s="39">
        <f>IF(ISBLANK(HLOOKUP(U$1, m_preprocess!$1:$1048576, $D199, FALSE)), "", HLOOKUP(U$1,m_preprocess!$1:$1048576, $D199, FALSE))</f>
        <v>1198922453.3172705</v>
      </c>
      <c r="V199" s="39">
        <f>IF(ISBLANK(HLOOKUP(V$1, m_preprocess!$1:$1048576, $D199, FALSE)), "", HLOOKUP(V$1,m_preprocess!$1:$1048576, $D199, FALSE))</f>
        <v>4966643372.3431721</v>
      </c>
      <c r="W199" s="39">
        <f>IF(ISBLANK(HLOOKUP(W$1, m_preprocess!$1:$1048576, $D199, FALSE)), "", HLOOKUP(W$1,m_preprocess!$1:$1048576, $D199, FALSE))</f>
        <v>1171092894.7594872</v>
      </c>
      <c r="X199" s="39">
        <f>IF(ISBLANK(HLOOKUP(X$1, m_preprocess!$1:$1048576, $D199, FALSE)), "", HLOOKUP(X$1,m_preprocess!$1:$1048576, $D199, FALSE))</f>
        <v>32844.63264242786</v>
      </c>
      <c r="Y199" s="39">
        <f>IF(ISBLANK(HLOOKUP(Y$1, m_preprocess!$1:$1048576, $D199, FALSE)), "", HLOOKUP(Y$1,m_preprocess!$1:$1048576, $D199, FALSE))</f>
        <v>10719.149255077882</v>
      </c>
      <c r="Z199" s="39">
        <f>IF(ISBLANK(HLOOKUP(Z$1, m_preprocess!$1:$1048576, $D199, FALSE)), "", HLOOKUP(Z$1,m_preprocess!$1:$1048576, $D199, FALSE))</f>
        <v>94.40000000000002</v>
      </c>
    </row>
    <row r="200" spans="1:26">
      <c r="A200" s="17">
        <v>39995</v>
      </c>
      <c r="B200">
        <v>2009</v>
      </c>
      <c r="C200">
        <v>7</v>
      </c>
      <c r="D200">
        <v>200</v>
      </c>
      <c r="E200" s="39">
        <f>IF(ISBLANK(HLOOKUP(E$1, m_preprocess!$1:$1048576, $D200, FALSE)), "", HLOOKUP(E$1,m_preprocess!$1:$1048576, $D200, FALSE))</f>
        <v>71.7</v>
      </c>
      <c r="F200" s="39">
        <f>IF(ISBLANK(HLOOKUP(F$1, m_preprocess!$1:$1048576, $D200, FALSE)), "", HLOOKUP(F$1,m_preprocess!$1:$1048576, $D200, FALSE))</f>
        <v>123.92</v>
      </c>
      <c r="G200" s="39">
        <f>IF(ISBLANK(HLOOKUP(G$1, m_preprocess!$1:$1048576, $D200, FALSE)), "", HLOOKUP(G$1,m_preprocess!$1:$1048576, $D200, FALSE))</f>
        <v>77.080035487011031</v>
      </c>
      <c r="H200" s="39">
        <f>IF(ISBLANK(HLOOKUP(H$1, m_preprocess!$1:$1048576, $D200, FALSE)), "", HLOOKUP(H$1,m_preprocess!$1:$1048576, $D200, FALSE))</f>
        <v>131.44</v>
      </c>
      <c r="I200" s="39">
        <f>IF(ISBLANK(HLOOKUP(I$1, m_preprocess!$1:$1048576, $D200, FALSE)), "", HLOOKUP(I$1,m_preprocess!$1:$1048576, $D200, FALSE))</f>
        <v>97.7</v>
      </c>
      <c r="J200" s="39">
        <f>IF(ISBLANK(HLOOKUP(J$1, m_preprocess!$1:$1048576, $D200, FALSE)), "", HLOOKUP(J$1,m_preprocess!$1:$1048576, $D200, FALSE))</f>
        <v>93.6</v>
      </c>
      <c r="K200" s="39">
        <f>IF(ISBLANK(HLOOKUP(K$1, m_preprocess!$1:$1048576, $D200, FALSE)), "", HLOOKUP(K$1,m_preprocess!$1:$1048576, $D200, FALSE))</f>
        <v>98</v>
      </c>
      <c r="L200" s="39">
        <f>IF(ISBLANK(HLOOKUP(L$1, m_preprocess!$1:$1048576, $D200, FALSE)), "", HLOOKUP(L$1,m_preprocess!$1:$1048576, $D200, FALSE))</f>
        <v>88.4</v>
      </c>
      <c r="M200" s="39">
        <f>IF(ISBLANK(HLOOKUP(M$1, m_preprocess!$1:$1048576, $D200, FALSE)), "", HLOOKUP(M$1,m_preprocess!$1:$1048576, $D200, FALSE))</f>
        <v>99</v>
      </c>
      <c r="N200" s="39">
        <f>IF(ISBLANK(HLOOKUP(N$1, m_preprocess!$1:$1048576, $D200, FALSE)), "", HLOOKUP(N$1,m_preprocess!$1:$1048576, $D200, FALSE))</f>
        <v>98.4</v>
      </c>
      <c r="O200" s="39">
        <f>IF(ISBLANK(HLOOKUP(O$1, m_preprocess!$1:$1048576, $D200, FALSE)), "", HLOOKUP(O$1,m_preprocess!$1:$1048576, $D200, FALSE))</f>
        <v>145.01</v>
      </c>
      <c r="P200" s="39" t="str">
        <f>IF(ISBLANK(HLOOKUP(P$1, m_preprocess!$1:$1048576, $D200, FALSE)), "", HLOOKUP(P$1,m_preprocess!$1:$1048576, $D200, FALSE))</f>
        <v/>
      </c>
      <c r="Q200" s="39">
        <f>IF(ISBLANK(HLOOKUP(Q$1, m_preprocess!$1:$1048576, $D200, FALSE)), "", HLOOKUP(Q$1,m_preprocess!$1:$1048576, $D200, FALSE))</f>
        <v>102.06696276050563</v>
      </c>
      <c r="R200" s="39">
        <f>IF(ISBLANK(HLOOKUP(R$1, m_preprocess!$1:$1048576, $D200, FALSE)), "", HLOOKUP(R$1,m_preprocess!$1:$1048576, $D200, FALSE))</f>
        <v>11834251117.991632</v>
      </c>
      <c r="S200" s="39">
        <f>IF(ISBLANK(HLOOKUP(S$1, m_preprocess!$1:$1048576, $D200, FALSE)), "", HLOOKUP(S$1,m_preprocess!$1:$1048576, $D200, FALSE))</f>
        <v>5354385494.5606689</v>
      </c>
      <c r="T200" s="39">
        <f>IF(ISBLANK(HLOOKUP(T$1, m_preprocess!$1:$1048576, $D200, FALSE)), "", HLOOKUP(T$1,m_preprocess!$1:$1048576, $D200, FALSE))</f>
        <v>9592931356.3375473</v>
      </c>
      <c r="U200" s="39">
        <f>IF(ISBLANK(HLOOKUP(U$1, m_preprocess!$1:$1048576, $D200, FALSE)), "", HLOOKUP(U$1,m_preprocess!$1:$1048576, $D200, FALSE))</f>
        <v>1354953829.8599248</v>
      </c>
      <c r="V200" s="39">
        <f>IF(ISBLANK(HLOOKUP(V$1, m_preprocess!$1:$1048576, $D200, FALSE)), "", HLOOKUP(V$1,m_preprocess!$1:$1048576, $D200, FALSE))</f>
        <v>5617500193.8845234</v>
      </c>
      <c r="W200" s="39">
        <f>IF(ISBLANK(HLOOKUP(W$1, m_preprocess!$1:$1048576, $D200, FALSE)), "", HLOOKUP(W$1,m_preprocess!$1:$1048576, $D200, FALSE))</f>
        <v>1273858296.0368979</v>
      </c>
      <c r="X200" s="39">
        <f>IF(ISBLANK(HLOOKUP(X$1, m_preprocess!$1:$1048576, $D200, FALSE)), "", HLOOKUP(X$1,m_preprocess!$1:$1048576, $D200, FALSE))</f>
        <v>36552.620332288032</v>
      </c>
      <c r="Y200" s="39">
        <f>IF(ISBLANK(HLOOKUP(Y$1, m_preprocess!$1:$1048576, $D200, FALSE)), "", HLOOKUP(Y$1,m_preprocess!$1:$1048576, $D200, FALSE))</f>
        <v>10737.429189902754</v>
      </c>
      <c r="Z200" s="39">
        <f>IF(ISBLANK(HLOOKUP(Z$1, m_preprocess!$1:$1048576, $D200, FALSE)), "", HLOOKUP(Z$1,m_preprocess!$1:$1048576, $D200, FALSE))</f>
        <v>97.666666666666671</v>
      </c>
    </row>
    <row r="201" spans="1:26">
      <c r="A201" s="17">
        <v>40026</v>
      </c>
      <c r="B201">
        <v>2009</v>
      </c>
      <c r="C201">
        <v>8</v>
      </c>
      <c r="D201">
        <v>201</v>
      </c>
      <c r="E201" s="39">
        <f>IF(ISBLANK(HLOOKUP(E$1, m_preprocess!$1:$1048576, $D201, FALSE)), "", HLOOKUP(E$1,m_preprocess!$1:$1048576, $D201, FALSE))</f>
        <v>72.8</v>
      </c>
      <c r="F201" s="39">
        <f>IF(ISBLANK(HLOOKUP(F$1, m_preprocess!$1:$1048576, $D201, FALSE)), "", HLOOKUP(F$1,m_preprocess!$1:$1048576, $D201, FALSE))</f>
        <v>144.27000000000001</v>
      </c>
      <c r="G201" s="39">
        <f>IF(ISBLANK(HLOOKUP(G$1, m_preprocess!$1:$1048576, $D201, FALSE)), "", HLOOKUP(G$1,m_preprocess!$1:$1048576, $D201, FALSE))</f>
        <v>74.102203700795442</v>
      </c>
      <c r="H201" s="39">
        <f>IF(ISBLANK(HLOOKUP(H$1, m_preprocess!$1:$1048576, $D201, FALSE)), "", HLOOKUP(H$1,m_preprocess!$1:$1048576, $D201, FALSE))</f>
        <v>130.69999999999999</v>
      </c>
      <c r="I201" s="39">
        <f>IF(ISBLANK(HLOOKUP(I$1, m_preprocess!$1:$1048576, $D201, FALSE)), "", HLOOKUP(I$1,m_preprocess!$1:$1048576, $D201, FALSE))</f>
        <v>99.6</v>
      </c>
      <c r="J201" s="39">
        <f>IF(ISBLANK(HLOOKUP(J$1, m_preprocess!$1:$1048576, $D201, FALSE)), "", HLOOKUP(J$1,m_preprocess!$1:$1048576, $D201, FALSE))</f>
        <v>93.4</v>
      </c>
      <c r="K201" s="39">
        <f>IF(ISBLANK(HLOOKUP(K$1, m_preprocess!$1:$1048576, $D201, FALSE)), "", HLOOKUP(K$1,m_preprocess!$1:$1048576, $D201, FALSE))</f>
        <v>100</v>
      </c>
      <c r="L201" s="39">
        <f>IF(ISBLANK(HLOOKUP(L$1, m_preprocess!$1:$1048576, $D201, FALSE)), "", HLOOKUP(L$1,m_preprocess!$1:$1048576, $D201, FALSE))</f>
        <v>88.8</v>
      </c>
      <c r="M201" s="39">
        <f>IF(ISBLANK(HLOOKUP(M$1, m_preprocess!$1:$1048576, $D201, FALSE)), "", HLOOKUP(M$1,m_preprocess!$1:$1048576, $D201, FALSE))</f>
        <v>100.1</v>
      </c>
      <c r="N201" s="39">
        <f>IF(ISBLANK(HLOOKUP(N$1, m_preprocess!$1:$1048576, $D201, FALSE)), "", HLOOKUP(N$1,m_preprocess!$1:$1048576, $D201, FALSE))</f>
        <v>101.9</v>
      </c>
      <c r="O201" s="39">
        <f>IF(ISBLANK(HLOOKUP(O$1, m_preprocess!$1:$1048576, $D201, FALSE)), "", HLOOKUP(O$1,m_preprocess!$1:$1048576, $D201, FALSE))</f>
        <v>145.61000000000001</v>
      </c>
      <c r="P201" s="39" t="str">
        <f>IF(ISBLANK(HLOOKUP(P$1, m_preprocess!$1:$1048576, $D201, FALSE)), "", HLOOKUP(P$1,m_preprocess!$1:$1048576, $D201, FALSE))</f>
        <v/>
      </c>
      <c r="Q201" s="39">
        <f>IF(ISBLANK(HLOOKUP(Q$1, m_preprocess!$1:$1048576, $D201, FALSE)), "", HLOOKUP(Q$1,m_preprocess!$1:$1048576, $D201, FALSE))</f>
        <v>102.70040037481898</v>
      </c>
      <c r="R201" s="39">
        <f>IF(ISBLANK(HLOOKUP(R$1, m_preprocess!$1:$1048576, $D201, FALSE)), "", HLOOKUP(R$1,m_preprocess!$1:$1048576, $D201, FALSE))</f>
        <v>11480466442.435303</v>
      </c>
      <c r="S201" s="39">
        <f>IF(ISBLANK(HLOOKUP(S$1, m_preprocess!$1:$1048576, $D201, FALSE)), "", HLOOKUP(S$1,m_preprocess!$1:$1048576, $D201, FALSE))</f>
        <v>5051012622.7604504</v>
      </c>
      <c r="T201" s="39">
        <f>IF(ISBLANK(HLOOKUP(T$1, m_preprocess!$1:$1048576, $D201, FALSE)), "", HLOOKUP(T$1,m_preprocess!$1:$1048576, $D201, FALSE))</f>
        <v>9189772875.0319443</v>
      </c>
      <c r="U201" s="39">
        <f>IF(ISBLANK(HLOOKUP(U$1, m_preprocess!$1:$1048576, $D201, FALSE)), "", HLOOKUP(U$1,m_preprocess!$1:$1048576, $D201, FALSE))</f>
        <v>1375180046.0005112</v>
      </c>
      <c r="V201" s="39">
        <f>IF(ISBLANK(HLOOKUP(V$1, m_preprocess!$1:$1048576, $D201, FALSE)), "", HLOOKUP(V$1,m_preprocess!$1:$1048576, $D201, FALSE))</f>
        <v>5577334004.6000509</v>
      </c>
      <c r="W201" s="39">
        <f>IF(ISBLANK(HLOOKUP(W$1, m_preprocess!$1:$1048576, $D201, FALSE)), "", HLOOKUP(W$1,m_preprocess!$1:$1048576, $D201, FALSE))</f>
        <v>1169296561.8877246</v>
      </c>
      <c r="X201" s="39">
        <f>IF(ISBLANK(HLOOKUP(X$1, m_preprocess!$1:$1048576, $D201, FALSE)), "", HLOOKUP(X$1,m_preprocess!$1:$1048576, $D201, FALSE))</f>
        <v>30860.488873663428</v>
      </c>
      <c r="Y201" s="39">
        <f>IF(ISBLANK(HLOOKUP(Y$1, m_preprocess!$1:$1048576, $D201, FALSE)), "", HLOOKUP(Y$1,m_preprocess!$1:$1048576, $D201, FALSE))</f>
        <v>10875.521936075516</v>
      </c>
      <c r="Z201" s="39">
        <f>IF(ISBLANK(HLOOKUP(Z$1, m_preprocess!$1:$1048576, $D201, FALSE)), "", HLOOKUP(Z$1,m_preprocess!$1:$1048576, $D201, FALSE))</f>
        <v>99.100000000000009</v>
      </c>
    </row>
    <row r="202" spans="1:26">
      <c r="A202" s="17">
        <v>40057</v>
      </c>
      <c r="B202">
        <v>2009</v>
      </c>
      <c r="C202">
        <v>9</v>
      </c>
      <c r="D202">
        <v>202</v>
      </c>
      <c r="E202" s="39">
        <f>IF(ISBLANK(HLOOKUP(E$1, m_preprocess!$1:$1048576, $D202, FALSE)), "", HLOOKUP(E$1,m_preprocess!$1:$1048576, $D202, FALSE))</f>
        <v>71</v>
      </c>
      <c r="F202" s="39">
        <f>IF(ISBLANK(HLOOKUP(F$1, m_preprocess!$1:$1048576, $D202, FALSE)), "", HLOOKUP(F$1,m_preprocess!$1:$1048576, $D202, FALSE))</f>
        <v>143.99</v>
      </c>
      <c r="G202" s="39">
        <f>IF(ISBLANK(HLOOKUP(G$1, m_preprocess!$1:$1048576, $D202, FALSE)), "", HLOOKUP(G$1,m_preprocess!$1:$1048576, $D202, FALSE))</f>
        <v>73.698691801297556</v>
      </c>
      <c r="H202" s="39">
        <f>IF(ISBLANK(HLOOKUP(H$1, m_preprocess!$1:$1048576, $D202, FALSE)), "", HLOOKUP(H$1,m_preprocess!$1:$1048576, $D202, FALSE))</f>
        <v>129.81</v>
      </c>
      <c r="I202" s="39">
        <f>IF(ISBLANK(HLOOKUP(I$1, m_preprocess!$1:$1048576, $D202, FALSE)), "", HLOOKUP(I$1,m_preprocess!$1:$1048576, $D202, FALSE))</f>
        <v>99.4</v>
      </c>
      <c r="J202" s="39">
        <f>IF(ISBLANK(HLOOKUP(J$1, m_preprocess!$1:$1048576, $D202, FALSE)), "", HLOOKUP(J$1,m_preprocess!$1:$1048576, $D202, FALSE))</f>
        <v>90.5</v>
      </c>
      <c r="K202" s="39">
        <f>IF(ISBLANK(HLOOKUP(K$1, m_preprocess!$1:$1048576, $D202, FALSE)), "", HLOOKUP(K$1,m_preprocess!$1:$1048576, $D202, FALSE))</f>
        <v>100</v>
      </c>
      <c r="L202" s="39">
        <f>IF(ISBLANK(HLOOKUP(L$1, m_preprocess!$1:$1048576, $D202, FALSE)), "", HLOOKUP(L$1,m_preprocess!$1:$1048576, $D202, FALSE))</f>
        <v>94.8</v>
      </c>
      <c r="M202" s="39">
        <f>IF(ISBLANK(HLOOKUP(M$1, m_preprocess!$1:$1048576, $D202, FALSE)), "", HLOOKUP(M$1,m_preprocess!$1:$1048576, $D202, FALSE))</f>
        <v>98.7</v>
      </c>
      <c r="N202" s="39">
        <f>IF(ISBLANK(HLOOKUP(N$1, m_preprocess!$1:$1048576, $D202, FALSE)), "", HLOOKUP(N$1,m_preprocess!$1:$1048576, $D202, FALSE))</f>
        <v>101.8</v>
      </c>
      <c r="O202" s="39">
        <f>IF(ISBLANK(HLOOKUP(O$1, m_preprocess!$1:$1048576, $D202, FALSE)), "", HLOOKUP(O$1,m_preprocess!$1:$1048576, $D202, FALSE))</f>
        <v>148.81</v>
      </c>
      <c r="P202" s="39" t="str">
        <f>IF(ISBLANK(HLOOKUP(P$1, m_preprocess!$1:$1048576, $D202, FALSE)), "", HLOOKUP(P$1,m_preprocess!$1:$1048576, $D202, FALSE))</f>
        <v/>
      </c>
      <c r="Q202" s="39">
        <f>IF(ISBLANK(HLOOKUP(Q$1, m_preprocess!$1:$1048576, $D202, FALSE)), "", HLOOKUP(Q$1,m_preprocess!$1:$1048576, $D202, FALSE))</f>
        <v>106.08148337160841</v>
      </c>
      <c r="R202" s="39">
        <f>IF(ISBLANK(HLOOKUP(R$1, m_preprocess!$1:$1048576, $D202, FALSE)), "", HLOOKUP(R$1,m_preprocess!$1:$1048576, $D202, FALSE))</f>
        <v>11115476208.306608</v>
      </c>
      <c r="S202" s="39">
        <f>IF(ISBLANK(HLOOKUP(S$1, m_preprocess!$1:$1048576, $D202, FALSE)), "", HLOOKUP(S$1,m_preprocess!$1:$1048576, $D202, FALSE))</f>
        <v>4411811290.0898008</v>
      </c>
      <c r="T202" s="39">
        <f>IF(ISBLANK(HLOOKUP(T$1, m_preprocess!$1:$1048576, $D202, FALSE)), "", HLOOKUP(T$1,m_preprocess!$1:$1048576, $D202, FALSE))</f>
        <v>10678217230.586035</v>
      </c>
      <c r="U202" s="39">
        <f>IF(ISBLANK(HLOOKUP(U$1, m_preprocess!$1:$1048576, $D202, FALSE)), "", HLOOKUP(U$1,m_preprocess!$1:$1048576, $D202, FALSE))</f>
        <v>1577681335.3746705</v>
      </c>
      <c r="V202" s="39">
        <f>IF(ISBLANK(HLOOKUP(V$1, m_preprocess!$1:$1048576, $D202, FALSE)), "", HLOOKUP(V$1,m_preprocess!$1:$1048576, $D202, FALSE))</f>
        <v>6193605131.4110746</v>
      </c>
      <c r="W202" s="39">
        <f>IF(ISBLANK(HLOOKUP(W$1, m_preprocess!$1:$1048576, $D202, FALSE)), "", HLOOKUP(W$1,m_preprocess!$1:$1048576, $D202, FALSE))</f>
        <v>1328817928.0428681</v>
      </c>
      <c r="X202" s="39">
        <f>IF(ISBLANK(HLOOKUP(X$1, m_preprocess!$1:$1048576, $D202, FALSE)), "", HLOOKUP(X$1,m_preprocess!$1:$1048576, $D202, FALSE))</f>
        <v>30451.188757156153</v>
      </c>
      <c r="Y202" s="39">
        <f>IF(ISBLANK(HLOOKUP(Y$1, m_preprocess!$1:$1048576, $D202, FALSE)), "", HLOOKUP(Y$1,m_preprocess!$1:$1048576, $D202, FALSE))</f>
        <v>11026.801634840513</v>
      </c>
      <c r="Z202" s="39">
        <f>IF(ISBLANK(HLOOKUP(Z$1, m_preprocess!$1:$1048576, $D202, FALSE)), "", HLOOKUP(Z$1,m_preprocess!$1:$1048576, $D202, FALSE))</f>
        <v>102.23333333333333</v>
      </c>
    </row>
    <row r="203" spans="1:26">
      <c r="A203" s="17">
        <v>40087</v>
      </c>
      <c r="B203">
        <v>2009</v>
      </c>
      <c r="C203">
        <v>10</v>
      </c>
      <c r="D203">
        <v>203</v>
      </c>
      <c r="E203" s="39">
        <f>IF(ISBLANK(HLOOKUP(E$1, m_preprocess!$1:$1048576, $D203, FALSE)), "", HLOOKUP(E$1,m_preprocess!$1:$1048576, $D203, FALSE))</f>
        <v>76.7</v>
      </c>
      <c r="F203" s="39">
        <f>IF(ISBLANK(HLOOKUP(F$1, m_preprocess!$1:$1048576, $D203, FALSE)), "", HLOOKUP(F$1,m_preprocess!$1:$1048576, $D203, FALSE))</f>
        <v>134.94</v>
      </c>
      <c r="G203" s="39">
        <f>IF(ISBLANK(HLOOKUP(G$1, m_preprocess!$1:$1048576, $D203, FALSE)), "", HLOOKUP(G$1,m_preprocess!$1:$1048576, $D203, FALSE))</f>
        <v>71.093432479851174</v>
      </c>
      <c r="H203" s="39">
        <f>IF(ISBLANK(HLOOKUP(H$1, m_preprocess!$1:$1048576, $D203, FALSE)), "", HLOOKUP(H$1,m_preprocess!$1:$1048576, $D203, FALSE))</f>
        <v>132.47999999999999</v>
      </c>
      <c r="I203" s="39">
        <f>IF(ISBLANK(HLOOKUP(I$1, m_preprocess!$1:$1048576, $D203, FALSE)), "", HLOOKUP(I$1,m_preprocess!$1:$1048576, $D203, FALSE))</f>
        <v>105.6</v>
      </c>
      <c r="J203" s="39">
        <f>IF(ISBLANK(HLOOKUP(J$1, m_preprocess!$1:$1048576, $D203, FALSE)), "", HLOOKUP(J$1,m_preprocess!$1:$1048576, $D203, FALSE))</f>
        <v>92.8</v>
      </c>
      <c r="K203" s="39">
        <f>IF(ISBLANK(HLOOKUP(K$1, m_preprocess!$1:$1048576, $D203, FALSE)), "", HLOOKUP(K$1,m_preprocess!$1:$1048576, $D203, FALSE))</f>
        <v>106.4</v>
      </c>
      <c r="L203" s="39">
        <f>IF(ISBLANK(HLOOKUP(L$1, m_preprocess!$1:$1048576, $D203, FALSE)), "", HLOOKUP(L$1,m_preprocess!$1:$1048576, $D203, FALSE))</f>
        <v>104.1</v>
      </c>
      <c r="M203" s="39">
        <f>IF(ISBLANK(HLOOKUP(M$1, m_preprocess!$1:$1048576, $D203, FALSE)), "", HLOOKUP(M$1,m_preprocess!$1:$1048576, $D203, FALSE))</f>
        <v>102.7</v>
      </c>
      <c r="N203" s="39">
        <f>IF(ISBLANK(HLOOKUP(N$1, m_preprocess!$1:$1048576, $D203, FALSE)), "", HLOOKUP(N$1,m_preprocess!$1:$1048576, $D203, FALSE))</f>
        <v>110.4</v>
      </c>
      <c r="O203" s="39">
        <f>IF(ISBLANK(HLOOKUP(O$1, m_preprocess!$1:$1048576, $D203, FALSE)), "", HLOOKUP(O$1,m_preprocess!$1:$1048576, $D203, FALSE))</f>
        <v>157.15</v>
      </c>
      <c r="P203" s="39" t="str">
        <f>IF(ISBLANK(HLOOKUP(P$1, m_preprocess!$1:$1048576, $D203, FALSE)), "", HLOOKUP(P$1,m_preprocess!$1:$1048576, $D203, FALSE))</f>
        <v/>
      </c>
      <c r="Q203" s="39">
        <f>IF(ISBLANK(HLOOKUP(Q$1, m_preprocess!$1:$1048576, $D203, FALSE)), "", HLOOKUP(Q$1,m_preprocess!$1:$1048576, $D203, FALSE))</f>
        <v>106.63551401869158</v>
      </c>
      <c r="R203" s="39">
        <f>IF(ISBLANK(HLOOKUP(R$1, m_preprocess!$1:$1048576, $D203, FALSE)), "", HLOOKUP(R$1,m_preprocess!$1:$1048576, $D203, FALSE))</f>
        <v>11219572977.451996</v>
      </c>
      <c r="S203" s="39">
        <f>IF(ISBLANK(HLOOKUP(S$1, m_preprocess!$1:$1048576, $D203, FALSE)), "", HLOOKUP(S$1,m_preprocess!$1:$1048576, $D203, FALSE))</f>
        <v>4345472186.2799778</v>
      </c>
      <c r="T203" s="39">
        <f>IF(ISBLANK(HLOOKUP(T$1, m_preprocess!$1:$1048576, $D203, FALSE)), "", HLOOKUP(T$1,m_preprocess!$1:$1048576, $D203, FALSE))</f>
        <v>10846350926.083261</v>
      </c>
      <c r="U203" s="39">
        <f>IF(ISBLANK(HLOOKUP(U$1, m_preprocess!$1:$1048576, $D203, FALSE)), "", HLOOKUP(U$1,m_preprocess!$1:$1048576, $D203, FALSE))</f>
        <v>1687154566.6949873</v>
      </c>
      <c r="V203" s="39">
        <f>IF(ISBLANK(HLOOKUP(V$1, m_preprocess!$1:$1048576, $D203, FALSE)), "", HLOOKUP(V$1,m_preprocess!$1:$1048576, $D203, FALSE))</f>
        <v>6349134571.7926931</v>
      </c>
      <c r="W203" s="39">
        <f>IF(ISBLANK(HLOOKUP(W$1, m_preprocess!$1:$1048576, $D203, FALSE)), "", HLOOKUP(W$1,m_preprocess!$1:$1048576, $D203, FALSE))</f>
        <v>1323314701.7841971</v>
      </c>
      <c r="X203" s="39">
        <f>IF(ISBLANK(HLOOKUP(X$1, m_preprocess!$1:$1048576, $D203, FALSE)), "", HLOOKUP(X$1,m_preprocess!$1:$1048576, $D203, FALSE))</f>
        <v>44362.491445619562</v>
      </c>
      <c r="Y203" s="39">
        <f>IF(ISBLANK(HLOOKUP(Y$1, m_preprocess!$1:$1048576, $D203, FALSE)), "", HLOOKUP(Y$1,m_preprocess!$1:$1048576, $D203, FALSE))</f>
        <v>11149.67688227562</v>
      </c>
      <c r="Z203" s="39">
        <f>IF(ISBLANK(HLOOKUP(Z$1, m_preprocess!$1:$1048576, $D203, FALSE)), "", HLOOKUP(Z$1,m_preprocess!$1:$1048576, $D203, FALSE))</f>
        <v>103.36666666666667</v>
      </c>
    </row>
    <row r="204" spans="1:26">
      <c r="A204" s="17">
        <v>40118</v>
      </c>
      <c r="B204">
        <v>2009</v>
      </c>
      <c r="C204">
        <v>11</v>
      </c>
      <c r="D204">
        <v>204</v>
      </c>
      <c r="E204" s="39">
        <f>IF(ISBLANK(HLOOKUP(E$1, m_preprocess!$1:$1048576, $D204, FALSE)), "", HLOOKUP(E$1,m_preprocess!$1:$1048576, $D204, FALSE))</f>
        <v>74.900000000000006</v>
      </c>
      <c r="F204" s="39">
        <f>IF(ISBLANK(HLOOKUP(F$1, m_preprocess!$1:$1048576, $D204, FALSE)), "", HLOOKUP(F$1,m_preprocess!$1:$1048576, $D204, FALSE))</f>
        <v>140.41999999999999</v>
      </c>
      <c r="G204" s="39">
        <f>IF(ISBLANK(HLOOKUP(G$1, m_preprocess!$1:$1048576, $D204, FALSE)), "", HLOOKUP(G$1,m_preprocess!$1:$1048576, $D204, FALSE))</f>
        <v>70.69331969644324</v>
      </c>
      <c r="H204" s="39">
        <f>IF(ISBLANK(HLOOKUP(H$1, m_preprocess!$1:$1048576, $D204, FALSE)), "", HLOOKUP(H$1,m_preprocess!$1:$1048576, $D204, FALSE))</f>
        <v>129.62</v>
      </c>
      <c r="I204" s="39">
        <f>IF(ISBLANK(HLOOKUP(I$1, m_preprocess!$1:$1048576, $D204, FALSE)), "", HLOOKUP(I$1,m_preprocess!$1:$1048576, $D204, FALSE))</f>
        <v>101.4</v>
      </c>
      <c r="J204" s="39">
        <f>IF(ISBLANK(HLOOKUP(J$1, m_preprocess!$1:$1048576, $D204, FALSE)), "", HLOOKUP(J$1,m_preprocess!$1:$1048576, $D204, FALSE))</f>
        <v>88.8</v>
      </c>
      <c r="K204" s="39">
        <f>IF(ISBLANK(HLOOKUP(K$1, m_preprocess!$1:$1048576, $D204, FALSE)), "", HLOOKUP(K$1,m_preprocess!$1:$1048576, $D204, FALSE))</f>
        <v>102.2</v>
      </c>
      <c r="L204" s="39">
        <f>IF(ISBLANK(HLOOKUP(L$1, m_preprocess!$1:$1048576, $D204, FALSE)), "", HLOOKUP(L$1,m_preprocess!$1:$1048576, $D204, FALSE))</f>
        <v>106.9</v>
      </c>
      <c r="M204" s="39">
        <f>IF(ISBLANK(HLOOKUP(M$1, m_preprocess!$1:$1048576, $D204, FALSE)), "", HLOOKUP(M$1,m_preprocess!$1:$1048576, $D204, FALSE))</f>
        <v>97.7</v>
      </c>
      <c r="N204" s="39">
        <f>IF(ISBLANK(HLOOKUP(N$1, m_preprocess!$1:$1048576, $D204, FALSE)), "", HLOOKUP(N$1,m_preprocess!$1:$1048576, $D204, FALSE))</f>
        <v>105.4</v>
      </c>
      <c r="O204" s="39">
        <f>IF(ISBLANK(HLOOKUP(O$1, m_preprocess!$1:$1048576, $D204, FALSE)), "", HLOOKUP(O$1,m_preprocess!$1:$1048576, $D204, FALSE))</f>
        <v>155.79</v>
      </c>
      <c r="P204" s="39" t="str">
        <f>IF(ISBLANK(HLOOKUP(P$1, m_preprocess!$1:$1048576, $D204, FALSE)), "", HLOOKUP(P$1,m_preprocess!$1:$1048576, $D204, FALSE))</f>
        <v/>
      </c>
      <c r="Q204" s="39">
        <f>IF(ISBLANK(HLOOKUP(Q$1, m_preprocess!$1:$1048576, $D204, FALSE)), "", HLOOKUP(Q$1,m_preprocess!$1:$1048576, $D204, FALSE))</f>
        <v>108.80583100262734</v>
      </c>
      <c r="R204" s="39">
        <f>IF(ISBLANK(HLOOKUP(R$1, m_preprocess!$1:$1048576, $D204, FALSE)), "", HLOOKUP(R$1,m_preprocess!$1:$1048576, $D204, FALSE))</f>
        <v>9855812674.0925388</v>
      </c>
      <c r="S204" s="39">
        <f>IF(ISBLANK(HLOOKUP(S$1, m_preprocess!$1:$1048576, $D204, FALSE)), "", HLOOKUP(S$1,m_preprocess!$1:$1048576, $D204, FALSE))</f>
        <v>3422959083.9694657</v>
      </c>
      <c r="T204" s="39">
        <f>IF(ISBLANK(HLOOKUP(T$1, m_preprocess!$1:$1048576, $D204, FALSE)), "", HLOOKUP(T$1,m_preprocess!$1:$1048576, $D204, FALSE))</f>
        <v>10206340604.2885</v>
      </c>
      <c r="U204" s="39">
        <f>IF(ISBLANK(HLOOKUP(U$1, m_preprocess!$1:$1048576, $D204, FALSE)), "", HLOOKUP(U$1,m_preprocess!$1:$1048576, $D204, FALSE))</f>
        <v>1722303988.4735994</v>
      </c>
      <c r="V204" s="39">
        <f>IF(ISBLANK(HLOOKUP(V$1, m_preprocess!$1:$1048576, $D204, FALSE)), "", HLOOKUP(V$1,m_preprocess!$1:$1048576, $D204, FALSE))</f>
        <v>5866947098.9066868</v>
      </c>
      <c r="W204" s="39">
        <f>IF(ISBLANK(HLOOKUP(W$1, m_preprocess!$1:$1048576, $D204, FALSE)), "", HLOOKUP(W$1,m_preprocess!$1:$1048576, $D204, FALSE))</f>
        <v>1363895184.3376558</v>
      </c>
      <c r="X204" s="39">
        <f>IF(ISBLANK(HLOOKUP(X$1, m_preprocess!$1:$1048576, $D204, FALSE)), "", HLOOKUP(X$1,m_preprocess!$1:$1048576, $D204, FALSE))</f>
        <v>45033.097516370784</v>
      </c>
      <c r="Y204" s="39">
        <f>IF(ISBLANK(HLOOKUP(Y$1, m_preprocess!$1:$1048576, $D204, FALSE)), "", HLOOKUP(Y$1,m_preprocess!$1:$1048576, $D204, FALSE))</f>
        <v>11268.647171217255</v>
      </c>
      <c r="Z204" s="39">
        <f>IF(ISBLANK(HLOOKUP(Z$1, m_preprocess!$1:$1048576, $D204, FALSE)), "", HLOOKUP(Z$1,m_preprocess!$1:$1048576, $D204, FALSE))</f>
        <v>105.43333333333332</v>
      </c>
    </row>
    <row r="205" spans="1:26">
      <c r="A205" s="17">
        <v>40148</v>
      </c>
      <c r="B205">
        <v>2009</v>
      </c>
      <c r="C205">
        <v>12</v>
      </c>
      <c r="D205">
        <v>205</v>
      </c>
      <c r="E205" s="39">
        <f>IF(ISBLANK(HLOOKUP(E$1, m_preprocess!$1:$1048576, $D205, FALSE)), "", HLOOKUP(E$1,m_preprocess!$1:$1048576, $D205, FALSE))</f>
        <v>101.2</v>
      </c>
      <c r="F205" s="39">
        <f>IF(ISBLANK(HLOOKUP(F$1, m_preprocess!$1:$1048576, $D205, FALSE)), "", HLOOKUP(F$1,m_preprocess!$1:$1048576, $D205, FALSE))</f>
        <v>150.49</v>
      </c>
      <c r="G205" s="39">
        <f>IF(ISBLANK(HLOOKUP(G$1, m_preprocess!$1:$1048576, $D205, FALSE)), "", HLOOKUP(G$1,m_preprocess!$1:$1048576, $D205, FALSE))</f>
        <v>70.655367960048522</v>
      </c>
      <c r="H205" s="39">
        <f>IF(ISBLANK(HLOOKUP(H$1, m_preprocess!$1:$1048576, $D205, FALSE)), "", HLOOKUP(H$1,m_preprocess!$1:$1048576, $D205, FALSE))</f>
        <v>129.22999999999999</v>
      </c>
      <c r="I205" s="39">
        <f>IF(ISBLANK(HLOOKUP(I$1, m_preprocess!$1:$1048576, $D205, FALSE)), "", HLOOKUP(I$1,m_preprocess!$1:$1048576, $D205, FALSE))</f>
        <v>94.1</v>
      </c>
      <c r="J205" s="39">
        <f>IF(ISBLANK(HLOOKUP(J$1, m_preprocess!$1:$1048576, $D205, FALSE)), "", HLOOKUP(J$1,m_preprocess!$1:$1048576, $D205, FALSE))</f>
        <v>92.4</v>
      </c>
      <c r="K205" s="39">
        <f>IF(ISBLANK(HLOOKUP(K$1, m_preprocess!$1:$1048576, $D205, FALSE)), "", HLOOKUP(K$1,m_preprocess!$1:$1048576, $D205, FALSE))</f>
        <v>94.2</v>
      </c>
      <c r="L205" s="39">
        <f>IF(ISBLANK(HLOOKUP(L$1, m_preprocess!$1:$1048576, $D205, FALSE)), "", HLOOKUP(L$1,m_preprocess!$1:$1048576, $D205, FALSE))</f>
        <v>99.1</v>
      </c>
      <c r="M205" s="39">
        <f>IF(ISBLANK(HLOOKUP(M$1, m_preprocess!$1:$1048576, $D205, FALSE)), "", HLOOKUP(M$1,m_preprocess!$1:$1048576, $D205, FALSE))</f>
        <v>92.9</v>
      </c>
      <c r="N205" s="39">
        <f>IF(ISBLANK(HLOOKUP(N$1, m_preprocess!$1:$1048576, $D205, FALSE)), "", HLOOKUP(N$1,m_preprocess!$1:$1048576, $D205, FALSE))</f>
        <v>94.4</v>
      </c>
      <c r="O205" s="39">
        <f>IF(ISBLANK(HLOOKUP(O$1, m_preprocess!$1:$1048576, $D205, FALSE)), "", HLOOKUP(O$1,m_preprocess!$1:$1048576, $D205, FALSE))</f>
        <v>156.63</v>
      </c>
      <c r="P205" s="39">
        <f>IF(ISBLANK(HLOOKUP(P$1, m_preprocess!$1:$1048576, $D205, FALSE)), "", HLOOKUP(P$1,m_preprocess!$1:$1048576, $D205, FALSE))</f>
        <v>65.900000000000006</v>
      </c>
      <c r="Q205" s="39">
        <f>IF(ISBLANK(HLOOKUP(Q$1, m_preprocess!$1:$1048576, $D205, FALSE)), "", HLOOKUP(Q$1,m_preprocess!$1:$1048576, $D205, FALSE))</f>
        <v>112.2943869764287</v>
      </c>
      <c r="R205" s="39">
        <f>IF(ISBLANK(HLOOKUP(R$1, m_preprocess!$1:$1048576, $D205, FALSE)), "", HLOOKUP(R$1,m_preprocess!$1:$1048576, $D205, FALSE))</f>
        <v>10920132784.657204</v>
      </c>
      <c r="S205" s="39">
        <f>IF(ISBLANK(HLOOKUP(S$1, m_preprocess!$1:$1048576, $D205, FALSE)), "", HLOOKUP(S$1,m_preprocess!$1:$1048576, $D205, FALSE))</f>
        <v>3571532111.1446695</v>
      </c>
      <c r="T205" s="39">
        <f>IF(ISBLANK(HLOOKUP(T$1, m_preprocess!$1:$1048576, $D205, FALSE)), "", HLOOKUP(T$1,m_preprocess!$1:$1048576, $D205, FALSE))</f>
        <v>10423746150.585043</v>
      </c>
      <c r="U205" s="39">
        <f>IF(ISBLANK(HLOOKUP(U$1, m_preprocess!$1:$1048576, $D205, FALSE)), "", HLOOKUP(U$1,m_preprocess!$1:$1048576, $D205, FALSE))</f>
        <v>1797734624.3852806</v>
      </c>
      <c r="V205" s="39">
        <f>IF(ISBLANK(HLOOKUP(V$1, m_preprocess!$1:$1048576, $D205, FALSE)), "", HLOOKUP(V$1,m_preprocess!$1:$1048576, $D205, FALSE))</f>
        <v>5539014140.2408009</v>
      </c>
      <c r="W205" s="39">
        <f>IF(ISBLANK(HLOOKUP(W$1, m_preprocess!$1:$1048576, $D205, FALSE)), "", HLOOKUP(W$1,m_preprocess!$1:$1048576, $D205, FALSE))</f>
        <v>1521511946.7525861</v>
      </c>
      <c r="X205" s="39">
        <f>IF(ISBLANK(HLOOKUP(X$1, m_preprocess!$1:$1048576, $D205, FALSE)), "", HLOOKUP(X$1,m_preprocess!$1:$1048576, $D205, FALSE))</f>
        <v>39872.054720369386</v>
      </c>
      <c r="Y205" s="39">
        <f>IF(ISBLANK(HLOOKUP(Y$1, m_preprocess!$1:$1048576, $D205, FALSE)), "", HLOOKUP(Y$1,m_preprocess!$1:$1048576, $D205, FALSE))</f>
        <v>11439.788641899882</v>
      </c>
      <c r="Z205" s="39">
        <f>IF(ISBLANK(HLOOKUP(Z$1, m_preprocess!$1:$1048576, $D205, FALSE)), "", HLOOKUP(Z$1,m_preprocess!$1:$1048576, $D205, FALSE))</f>
        <v>106.39999999999999</v>
      </c>
    </row>
    <row r="206" spans="1:26">
      <c r="A206" s="17">
        <v>40179</v>
      </c>
      <c r="B206">
        <v>2010</v>
      </c>
      <c r="C206">
        <v>1</v>
      </c>
      <c r="D206">
        <v>206</v>
      </c>
      <c r="E206" s="39">
        <f>IF(ISBLANK(HLOOKUP(E$1, m_preprocess!$1:$1048576, $D206, FALSE)), "", HLOOKUP(E$1,m_preprocess!$1:$1048576, $D206, FALSE))</f>
        <v>75.400000000000006</v>
      </c>
      <c r="F206" s="39">
        <f>IF(ISBLANK(HLOOKUP(F$1, m_preprocess!$1:$1048576, $D206, FALSE)), "", HLOOKUP(F$1,m_preprocess!$1:$1048576, $D206, FALSE))</f>
        <v>124.61</v>
      </c>
      <c r="G206" s="39">
        <f>IF(ISBLANK(HLOOKUP(G$1, m_preprocess!$1:$1048576, $D206, FALSE)), "", HLOOKUP(G$1,m_preprocess!$1:$1048576, $D206, FALSE))</f>
        <v>71.472719168348064</v>
      </c>
      <c r="H206" s="39">
        <f>IF(ISBLANK(HLOOKUP(H$1, m_preprocess!$1:$1048576, $D206, FALSE)), "", HLOOKUP(H$1,m_preprocess!$1:$1048576, $D206, FALSE))</f>
        <v>125.81</v>
      </c>
      <c r="I206" s="39">
        <f>IF(ISBLANK(HLOOKUP(I$1, m_preprocess!$1:$1048576, $D206, FALSE)), "", HLOOKUP(I$1,m_preprocess!$1:$1048576, $D206, FALSE))</f>
        <v>91.2</v>
      </c>
      <c r="J206" s="39">
        <f>IF(ISBLANK(HLOOKUP(J$1, m_preprocess!$1:$1048576, $D206, FALSE)), "", HLOOKUP(J$1,m_preprocess!$1:$1048576, $D206, FALSE))</f>
        <v>94.2</v>
      </c>
      <c r="K206" s="39">
        <f>IF(ISBLANK(HLOOKUP(K$1, m_preprocess!$1:$1048576, $D206, FALSE)), "", HLOOKUP(K$1,m_preprocess!$1:$1048576, $D206, FALSE))</f>
        <v>91</v>
      </c>
      <c r="L206" s="39">
        <f>IF(ISBLANK(HLOOKUP(L$1, m_preprocess!$1:$1048576, $D206, FALSE)), "", HLOOKUP(L$1,m_preprocess!$1:$1048576, $D206, FALSE))</f>
        <v>89.6</v>
      </c>
      <c r="M206" s="39">
        <f>IF(ISBLANK(HLOOKUP(M$1, m_preprocess!$1:$1048576, $D206, FALSE)), "", HLOOKUP(M$1,m_preprocess!$1:$1048576, $D206, FALSE))</f>
        <v>93.5</v>
      </c>
      <c r="N206" s="39">
        <f>IF(ISBLANK(HLOOKUP(N$1, m_preprocess!$1:$1048576, $D206, FALSE)), "", HLOOKUP(N$1,m_preprocess!$1:$1048576, $D206, FALSE))</f>
        <v>88.1</v>
      </c>
      <c r="O206" s="39">
        <f>IF(ISBLANK(HLOOKUP(O$1, m_preprocess!$1:$1048576, $D206, FALSE)), "", HLOOKUP(O$1,m_preprocess!$1:$1048576, $D206, FALSE))</f>
        <v>160.47</v>
      </c>
      <c r="P206" s="39">
        <f>IF(ISBLANK(HLOOKUP(P$1, m_preprocess!$1:$1048576, $D206, FALSE)), "", HLOOKUP(P$1,m_preprocess!$1:$1048576, $D206, FALSE))</f>
        <v>68.5</v>
      </c>
      <c r="Q206" s="39">
        <f>IF(ISBLANK(HLOOKUP(Q$1, m_preprocess!$1:$1048576, $D206, FALSE)), "", HLOOKUP(Q$1,m_preprocess!$1:$1048576, $D206, FALSE))</f>
        <v>113.0113104855855</v>
      </c>
      <c r="R206" s="39">
        <f>IF(ISBLANK(HLOOKUP(R$1, m_preprocess!$1:$1048576, $D206, FALSE)), "", HLOOKUP(R$1,m_preprocess!$1:$1048576, $D206, FALSE))</f>
        <v>8507086269.8472424</v>
      </c>
      <c r="S206" s="39">
        <f>IF(ISBLANK(HLOOKUP(S$1, m_preprocess!$1:$1048576, $D206, FALSE)), "", HLOOKUP(S$1,m_preprocess!$1:$1048576, $D206, FALSE))</f>
        <v>3066638131.5373621</v>
      </c>
      <c r="T206" s="39">
        <f>IF(ISBLANK(HLOOKUP(T$1, m_preprocess!$1:$1048576, $D206, FALSE)), "", HLOOKUP(T$1,m_preprocess!$1:$1048576, $D206, FALSE))</f>
        <v>9767610655.6679993</v>
      </c>
      <c r="U206" s="39">
        <f>IF(ISBLANK(HLOOKUP(U$1, m_preprocess!$1:$1048576, $D206, FALSE)), "", HLOOKUP(U$1,m_preprocess!$1:$1048576, $D206, FALSE))</f>
        <v>1425973735.0114806</v>
      </c>
      <c r="V206" s="39">
        <f>IF(ISBLANK(HLOOKUP(V$1, m_preprocess!$1:$1048576, $D206, FALSE)), "", HLOOKUP(V$1,m_preprocess!$1:$1048576, $D206, FALSE))</f>
        <v>5923646154.4349003</v>
      </c>
      <c r="W206" s="39">
        <f>IF(ISBLANK(HLOOKUP(W$1, m_preprocess!$1:$1048576, $D206, FALSE)), "", HLOOKUP(W$1,m_preprocess!$1:$1048576, $D206, FALSE))</f>
        <v>1297684822.6890039</v>
      </c>
      <c r="X206" s="39">
        <f>IF(ISBLANK(HLOOKUP(X$1, m_preprocess!$1:$1048576, $D206, FALSE)), "", HLOOKUP(X$1,m_preprocess!$1:$1048576, $D206, FALSE))</f>
        <v>47798.851116943049</v>
      </c>
      <c r="Y206" s="39">
        <f>IF(ISBLANK(HLOOKUP(Y$1, m_preprocess!$1:$1048576, $D206, FALSE)), "", HLOOKUP(Y$1,m_preprocess!$1:$1048576, $D206, FALSE))</f>
        <v>11418.326256393886</v>
      </c>
      <c r="Z206" s="39">
        <f>IF(ISBLANK(HLOOKUP(Z$1, m_preprocess!$1:$1048576, $D206, FALSE)), "", HLOOKUP(Z$1,m_preprocess!$1:$1048576, $D206, FALSE))</f>
        <v>107.39999999999999</v>
      </c>
    </row>
    <row r="207" spans="1:26">
      <c r="A207" s="17">
        <v>40210</v>
      </c>
      <c r="B207">
        <v>2010</v>
      </c>
      <c r="C207">
        <v>2</v>
      </c>
      <c r="D207">
        <v>207</v>
      </c>
      <c r="E207" s="39">
        <f>IF(ISBLANK(HLOOKUP(E$1, m_preprocess!$1:$1048576, $D207, FALSE)), "", HLOOKUP(E$1,m_preprocess!$1:$1048576, $D207, FALSE))</f>
        <v>69.900000000000006</v>
      </c>
      <c r="F207" s="39">
        <f>IF(ISBLANK(HLOOKUP(F$1, m_preprocess!$1:$1048576, $D207, FALSE)), "", HLOOKUP(F$1,m_preprocess!$1:$1048576, $D207, FALSE))</f>
        <v>137.11000000000001</v>
      </c>
      <c r="G207" s="39">
        <f>IF(ISBLANK(HLOOKUP(G$1, m_preprocess!$1:$1048576, $D207, FALSE)), "", HLOOKUP(G$1,m_preprocess!$1:$1048576, $D207, FALSE))</f>
        <v>72.531365542765556</v>
      </c>
      <c r="H207" s="39">
        <f>IF(ISBLANK(HLOOKUP(H$1, m_preprocess!$1:$1048576, $D207, FALSE)), "", HLOOKUP(H$1,m_preprocess!$1:$1048576, $D207, FALSE))</f>
        <v>127.61</v>
      </c>
      <c r="I207" s="39">
        <f>IF(ISBLANK(HLOOKUP(I$1, m_preprocess!$1:$1048576, $D207, FALSE)), "", HLOOKUP(I$1,m_preprocess!$1:$1048576, $D207, FALSE))</f>
        <v>89</v>
      </c>
      <c r="J207" s="39">
        <f>IF(ISBLANK(HLOOKUP(J$1, m_preprocess!$1:$1048576, $D207, FALSE)), "", HLOOKUP(J$1,m_preprocess!$1:$1048576, $D207, FALSE))</f>
        <v>86.8</v>
      </c>
      <c r="K207" s="39">
        <f>IF(ISBLANK(HLOOKUP(K$1, m_preprocess!$1:$1048576, $D207, FALSE)), "", HLOOKUP(K$1,m_preprocess!$1:$1048576, $D207, FALSE))</f>
        <v>89.1</v>
      </c>
      <c r="L207" s="39">
        <f>IF(ISBLANK(HLOOKUP(L$1, m_preprocess!$1:$1048576, $D207, FALSE)), "", HLOOKUP(L$1,m_preprocess!$1:$1048576, $D207, FALSE))</f>
        <v>91.2</v>
      </c>
      <c r="M207" s="39">
        <f>IF(ISBLANK(HLOOKUP(M$1, m_preprocess!$1:$1048576, $D207, FALSE)), "", HLOOKUP(M$1,m_preprocess!$1:$1048576, $D207, FALSE))</f>
        <v>89.2</v>
      </c>
      <c r="N207" s="39">
        <f>IF(ISBLANK(HLOOKUP(N$1, m_preprocess!$1:$1048576, $D207, FALSE)), "", HLOOKUP(N$1,m_preprocess!$1:$1048576, $D207, FALSE))</f>
        <v>88</v>
      </c>
      <c r="O207" s="39">
        <f>IF(ISBLANK(HLOOKUP(O$1, m_preprocess!$1:$1048576, $D207, FALSE)), "", HLOOKUP(O$1,m_preprocess!$1:$1048576, $D207, FALSE))</f>
        <v>161.43</v>
      </c>
      <c r="P207" s="39">
        <f>IF(ISBLANK(HLOOKUP(P$1, m_preprocess!$1:$1048576, $D207, FALSE)), "", HLOOKUP(P$1,m_preprocess!$1:$1048576, $D207, FALSE))</f>
        <v>67.5</v>
      </c>
      <c r="Q207" s="39">
        <f>IF(ISBLANK(HLOOKUP(Q$1, m_preprocess!$1:$1048576, $D207, FALSE)), "", HLOOKUP(Q$1,m_preprocess!$1:$1048576, $D207, FALSE))</f>
        <v>111.93705005859702</v>
      </c>
      <c r="R207" s="39">
        <f>IF(ISBLANK(HLOOKUP(R$1, m_preprocess!$1:$1048576, $D207, FALSE)), "", HLOOKUP(R$1,m_preprocess!$1:$1048576, $D207, FALSE))</f>
        <v>9121475768.770565</v>
      </c>
      <c r="S207" s="39">
        <f>IF(ISBLANK(HLOOKUP(S$1, m_preprocess!$1:$1048576, $D207, FALSE)), "", HLOOKUP(S$1,m_preprocess!$1:$1048576, $D207, FALSE))</f>
        <v>3555638113.9694886</v>
      </c>
      <c r="T207" s="39">
        <f>IF(ISBLANK(HLOOKUP(T$1, m_preprocess!$1:$1048576, $D207, FALSE)), "", HLOOKUP(T$1,m_preprocess!$1:$1048576, $D207, FALSE))</f>
        <v>9884552383.2245102</v>
      </c>
      <c r="U207" s="39">
        <f>IF(ISBLANK(HLOOKUP(U$1, m_preprocess!$1:$1048576, $D207, FALSE)), "", HLOOKUP(U$1,m_preprocess!$1:$1048576, $D207, FALSE))</f>
        <v>1393747285.2837772</v>
      </c>
      <c r="V207" s="39">
        <f>IF(ISBLANK(HLOOKUP(V$1, m_preprocess!$1:$1048576, $D207, FALSE)), "", HLOOKUP(V$1,m_preprocess!$1:$1048576, $D207, FALSE))</f>
        <v>5821397186.5059433</v>
      </c>
      <c r="W207" s="39">
        <f>IF(ISBLANK(HLOOKUP(W$1, m_preprocess!$1:$1048576, $D207, FALSE)), "", HLOOKUP(W$1,m_preprocess!$1:$1048576, $D207, FALSE))</f>
        <v>1266083843.9645071</v>
      </c>
      <c r="X207" s="39">
        <f>IF(ISBLANK(HLOOKUP(X$1, m_preprocess!$1:$1048576, $D207, FALSE)), "", HLOOKUP(X$1,m_preprocess!$1:$1048576, $D207, FALSE))</f>
        <v>31654.301206268792</v>
      </c>
      <c r="Y207" s="39">
        <f>IF(ISBLANK(HLOOKUP(Y$1, m_preprocess!$1:$1048576, $D207, FALSE)), "", HLOOKUP(Y$1,m_preprocess!$1:$1048576, $D207, FALSE))</f>
        <v>11425.901080277887</v>
      </c>
      <c r="Z207" s="39">
        <f>IF(ISBLANK(HLOOKUP(Z$1, m_preprocess!$1:$1048576, $D207, FALSE)), "", HLOOKUP(Z$1,m_preprocess!$1:$1048576, $D207, FALSE))</f>
        <v>106.7</v>
      </c>
    </row>
    <row r="208" spans="1:26">
      <c r="A208" s="17">
        <v>40238</v>
      </c>
      <c r="B208">
        <v>2010</v>
      </c>
      <c r="C208">
        <v>3</v>
      </c>
      <c r="D208">
        <v>208</v>
      </c>
      <c r="E208" s="39">
        <f>IF(ISBLANK(HLOOKUP(E$1, m_preprocess!$1:$1048576, $D208, FALSE)), "", HLOOKUP(E$1,m_preprocess!$1:$1048576, $D208, FALSE))</f>
        <v>79.099999999999994</v>
      </c>
      <c r="F208" s="39">
        <f>IF(ISBLANK(HLOOKUP(F$1, m_preprocess!$1:$1048576, $D208, FALSE)), "", HLOOKUP(F$1,m_preprocess!$1:$1048576, $D208, FALSE))</f>
        <v>196.56</v>
      </c>
      <c r="G208" s="39">
        <f>IF(ISBLANK(HLOOKUP(G$1, m_preprocess!$1:$1048576, $D208, FALSE)), "", HLOOKUP(G$1,m_preprocess!$1:$1048576, $D208, FALSE))</f>
        <v>70.029303609678763</v>
      </c>
      <c r="H208" s="39">
        <f>IF(ISBLANK(HLOOKUP(H$1, m_preprocess!$1:$1048576, $D208, FALSE)), "", HLOOKUP(H$1,m_preprocess!$1:$1048576, $D208, FALSE))</f>
        <v>143.44</v>
      </c>
      <c r="I208" s="39">
        <f>IF(ISBLANK(HLOOKUP(I$1, m_preprocess!$1:$1048576, $D208, FALSE)), "", HLOOKUP(I$1,m_preprocess!$1:$1048576, $D208, FALSE))</f>
        <v>105.1</v>
      </c>
      <c r="J208" s="39">
        <f>IF(ISBLANK(HLOOKUP(J$1, m_preprocess!$1:$1048576, $D208, FALSE)), "", HLOOKUP(J$1,m_preprocess!$1:$1048576, $D208, FALSE))</f>
        <v>97</v>
      </c>
      <c r="K208" s="39">
        <f>IF(ISBLANK(HLOOKUP(K$1, m_preprocess!$1:$1048576, $D208, FALSE)), "", HLOOKUP(K$1,m_preprocess!$1:$1048576, $D208, FALSE))</f>
        <v>105.6</v>
      </c>
      <c r="L208" s="39">
        <f>IF(ISBLANK(HLOOKUP(L$1, m_preprocess!$1:$1048576, $D208, FALSE)), "", HLOOKUP(L$1,m_preprocess!$1:$1048576, $D208, FALSE))</f>
        <v>114.9</v>
      </c>
      <c r="M208" s="39">
        <f>IF(ISBLANK(HLOOKUP(M$1, m_preprocess!$1:$1048576, $D208, FALSE)), "", HLOOKUP(M$1,m_preprocess!$1:$1048576, $D208, FALSE))</f>
        <v>103</v>
      </c>
      <c r="N208" s="39">
        <f>IF(ISBLANK(HLOOKUP(N$1, m_preprocess!$1:$1048576, $D208, FALSE)), "", HLOOKUP(N$1,m_preprocess!$1:$1048576, $D208, FALSE))</f>
        <v>105.4</v>
      </c>
      <c r="O208" s="39">
        <f>IF(ISBLANK(HLOOKUP(O$1, m_preprocess!$1:$1048576, $D208, FALSE)), "", HLOOKUP(O$1,m_preprocess!$1:$1048576, $D208, FALSE))</f>
        <v>159.91999999999999</v>
      </c>
      <c r="P208" s="39">
        <f>IF(ISBLANK(HLOOKUP(P$1, m_preprocess!$1:$1048576, $D208, FALSE)), "", HLOOKUP(P$1,m_preprocess!$1:$1048576, $D208, FALSE))</f>
        <v>67.400000000000006</v>
      </c>
      <c r="Q208" s="39">
        <f>IF(ISBLANK(HLOOKUP(Q$1, m_preprocess!$1:$1048576, $D208, FALSE)), "", HLOOKUP(Q$1,m_preprocess!$1:$1048576, $D208, FALSE))</f>
        <v>113.1621052631579</v>
      </c>
      <c r="R208" s="39">
        <f>IF(ISBLANK(HLOOKUP(R$1, m_preprocess!$1:$1048576, $D208, FALSE)), "", HLOOKUP(R$1,m_preprocess!$1:$1048576, $D208, FALSE))</f>
        <v>11703749928.560799</v>
      </c>
      <c r="S208" s="39">
        <f>IF(ISBLANK(HLOOKUP(S$1, m_preprocess!$1:$1048576, $D208, FALSE)), "", HLOOKUP(S$1,m_preprocess!$1:$1048576, $D208, FALSE))</f>
        <v>4938902601.5776157</v>
      </c>
      <c r="T208" s="39">
        <f>IF(ISBLANK(HLOOKUP(T$1, m_preprocess!$1:$1048576, $D208, FALSE)), "", HLOOKUP(T$1,m_preprocess!$1:$1048576, $D208, FALSE))</f>
        <v>12678160277.894737</v>
      </c>
      <c r="U208" s="39">
        <f>IF(ISBLANK(HLOOKUP(U$1, m_preprocess!$1:$1048576, $D208, FALSE)), "", HLOOKUP(U$1,m_preprocess!$1:$1048576, $D208, FALSE))</f>
        <v>1874413334.7368424</v>
      </c>
      <c r="V208" s="39">
        <f>IF(ISBLANK(HLOOKUP(V$1, m_preprocess!$1:$1048576, $D208, FALSE)), "", HLOOKUP(V$1,m_preprocess!$1:$1048576, $D208, FALSE))</f>
        <v>7434792858.1052628</v>
      </c>
      <c r="W208" s="39">
        <f>IF(ISBLANK(HLOOKUP(W$1, m_preprocess!$1:$1048576, $D208, FALSE)), "", HLOOKUP(W$1,m_preprocess!$1:$1048576, $D208, FALSE))</f>
        <v>1629087101.4736843</v>
      </c>
      <c r="X208" s="39">
        <f>IF(ISBLANK(HLOOKUP(X$1, m_preprocess!$1:$1048576, $D208, FALSE)), "", HLOOKUP(X$1,m_preprocess!$1:$1048576, $D208, FALSE))</f>
        <v>35755.641744752989</v>
      </c>
      <c r="Y208" s="39">
        <f>IF(ISBLANK(HLOOKUP(Y$1, m_preprocess!$1:$1048576, $D208, FALSE)), "", HLOOKUP(Y$1,m_preprocess!$1:$1048576, $D208, FALSE))</f>
        <v>11513.696968432143</v>
      </c>
      <c r="Z208" s="39">
        <f>IF(ISBLANK(HLOOKUP(Z$1, m_preprocess!$1:$1048576, $D208, FALSE)), "", HLOOKUP(Z$1,m_preprocess!$1:$1048576, $D208, FALSE))</f>
        <v>109.06666666666668</v>
      </c>
    </row>
    <row r="209" spans="1:26">
      <c r="A209" s="17">
        <v>40269</v>
      </c>
      <c r="B209">
        <v>2010</v>
      </c>
      <c r="C209">
        <v>4</v>
      </c>
      <c r="D209">
        <v>209</v>
      </c>
      <c r="E209" s="39">
        <f>IF(ISBLANK(HLOOKUP(E$1, m_preprocess!$1:$1048576, $D209, FALSE)), "", HLOOKUP(E$1,m_preprocess!$1:$1048576, $D209, FALSE))</f>
        <v>75.2</v>
      </c>
      <c r="F209" s="39">
        <f>IF(ISBLANK(HLOOKUP(F$1, m_preprocess!$1:$1048576, $D209, FALSE)), "", HLOOKUP(F$1,m_preprocess!$1:$1048576, $D209, FALSE))</f>
        <v>142.44999999999999</v>
      </c>
      <c r="G209" s="39">
        <f>IF(ISBLANK(HLOOKUP(G$1, m_preprocess!$1:$1048576, $D209, FALSE)), "", HLOOKUP(G$1,m_preprocess!$1:$1048576, $D209, FALSE))</f>
        <v>68.86541343811939</v>
      </c>
      <c r="H209" s="39">
        <f>IF(ISBLANK(HLOOKUP(H$1, m_preprocess!$1:$1048576, $D209, FALSE)), "", HLOOKUP(H$1,m_preprocess!$1:$1048576, $D209, FALSE))</f>
        <v>136.87</v>
      </c>
      <c r="I209" s="39">
        <f>IF(ISBLANK(HLOOKUP(I$1, m_preprocess!$1:$1048576, $D209, FALSE)), "", HLOOKUP(I$1,m_preprocess!$1:$1048576, $D209, FALSE))</f>
        <v>99.3</v>
      </c>
      <c r="J209" s="39">
        <f>IF(ISBLANK(HLOOKUP(J$1, m_preprocess!$1:$1048576, $D209, FALSE)), "", HLOOKUP(J$1,m_preprocess!$1:$1048576, $D209, FALSE))</f>
        <v>95</v>
      </c>
      <c r="K209" s="39">
        <f>IF(ISBLANK(HLOOKUP(K$1, m_preprocess!$1:$1048576, $D209, FALSE)), "", HLOOKUP(K$1,m_preprocess!$1:$1048576, $D209, FALSE))</f>
        <v>99.6</v>
      </c>
      <c r="L209" s="39">
        <f>IF(ISBLANK(HLOOKUP(L$1, m_preprocess!$1:$1048576, $D209, FALSE)), "", HLOOKUP(L$1,m_preprocess!$1:$1048576, $D209, FALSE))</f>
        <v>104.6</v>
      </c>
      <c r="M209" s="39">
        <f>IF(ISBLANK(HLOOKUP(M$1, m_preprocess!$1:$1048576, $D209, FALSE)), "", HLOOKUP(M$1,m_preprocess!$1:$1048576, $D209, FALSE))</f>
        <v>99.8</v>
      </c>
      <c r="N209" s="39">
        <f>IF(ISBLANK(HLOOKUP(N$1, m_preprocess!$1:$1048576, $D209, FALSE)), "", HLOOKUP(N$1,m_preprocess!$1:$1048576, $D209, FALSE))</f>
        <v>97</v>
      </c>
      <c r="O209" s="39">
        <f>IF(ISBLANK(HLOOKUP(O$1, m_preprocess!$1:$1048576, $D209, FALSE)), "", HLOOKUP(O$1,m_preprocess!$1:$1048576, $D209, FALSE))</f>
        <v>154.66</v>
      </c>
      <c r="P209" s="39">
        <f>IF(ISBLANK(HLOOKUP(P$1, m_preprocess!$1:$1048576, $D209, FALSE)), "", HLOOKUP(P$1,m_preprocess!$1:$1048576, $D209, FALSE))</f>
        <v>66.5</v>
      </c>
      <c r="Q209" s="39">
        <f>IF(ISBLANK(HLOOKUP(Q$1, m_preprocess!$1:$1048576, $D209, FALSE)), "", HLOOKUP(Q$1,m_preprocess!$1:$1048576, $D209, FALSE))</f>
        <v>112.26129005819195</v>
      </c>
      <c r="R209" s="39">
        <f>IF(ISBLANK(HLOOKUP(R$1, m_preprocess!$1:$1048576, $D209, FALSE)), "", HLOOKUP(R$1,m_preprocess!$1:$1048576, $D209, FALSE))</f>
        <v>11069001513.470102</v>
      </c>
      <c r="S209" s="39">
        <f>IF(ISBLANK(HLOOKUP(S$1, m_preprocess!$1:$1048576, $D209, FALSE)), "", HLOOKUP(S$1,m_preprocess!$1:$1048576, $D209, FALSE))</f>
        <v>5123300827.1884356</v>
      </c>
      <c r="T209" s="39">
        <f>IF(ISBLANK(HLOOKUP(T$1, m_preprocess!$1:$1048576, $D209, FALSE)), "", HLOOKUP(T$1,m_preprocess!$1:$1048576, $D209, FALSE))</f>
        <v>11375261327.760019</v>
      </c>
      <c r="U209" s="39">
        <f>IF(ISBLANK(HLOOKUP(U$1, m_preprocess!$1:$1048576, $D209, FALSE)), "", HLOOKUP(U$1,m_preprocess!$1:$1048576, $D209, FALSE))</f>
        <v>1542012781.7392015</v>
      </c>
      <c r="V209" s="39">
        <f>IF(ISBLANK(HLOOKUP(V$1, m_preprocess!$1:$1048576, $D209, FALSE)), "", HLOOKUP(V$1,m_preprocess!$1:$1048576, $D209, FALSE))</f>
        <v>6484156229.8172283</v>
      </c>
      <c r="W209" s="39">
        <f>IF(ISBLANK(HLOOKUP(W$1, m_preprocess!$1:$1048576, $D209, FALSE)), "", HLOOKUP(W$1,m_preprocess!$1:$1048576, $D209, FALSE))</f>
        <v>1339388274.7315793</v>
      </c>
      <c r="X209" s="39">
        <f>IF(ISBLANK(HLOOKUP(X$1, m_preprocess!$1:$1048576, $D209, FALSE)), "", HLOOKUP(X$1,m_preprocess!$1:$1048576, $D209, FALSE))</f>
        <v>44556.243692211916</v>
      </c>
      <c r="Y209" s="39">
        <f>IF(ISBLANK(HLOOKUP(Y$1, m_preprocess!$1:$1048576, $D209, FALSE)), "", HLOOKUP(Y$1,m_preprocess!$1:$1048576, $D209, FALSE))</f>
        <v>11580.02309745879</v>
      </c>
      <c r="Z209" s="39">
        <f>IF(ISBLANK(HLOOKUP(Z$1, m_preprocess!$1:$1048576, $D209, FALSE)), "", HLOOKUP(Z$1,m_preprocess!$1:$1048576, $D209, FALSE))</f>
        <v>109.06666666666666</v>
      </c>
    </row>
    <row r="210" spans="1:26">
      <c r="A210" s="17">
        <v>40299</v>
      </c>
      <c r="B210">
        <v>2010</v>
      </c>
      <c r="C210">
        <v>5</v>
      </c>
      <c r="D210">
        <v>210</v>
      </c>
      <c r="E210" s="39">
        <f>IF(ISBLANK(HLOOKUP(E$1, m_preprocess!$1:$1048576, $D210, FALSE)), "", HLOOKUP(E$1,m_preprocess!$1:$1048576, $D210, FALSE))</f>
        <v>79.8</v>
      </c>
      <c r="F210" s="39">
        <f>IF(ISBLANK(HLOOKUP(F$1, m_preprocess!$1:$1048576, $D210, FALSE)), "", HLOOKUP(F$1,m_preprocess!$1:$1048576, $D210, FALSE))</f>
        <v>154.22</v>
      </c>
      <c r="G210" s="39">
        <f>IF(ISBLANK(HLOOKUP(G$1, m_preprocess!$1:$1048576, $D210, FALSE)), "", HLOOKUP(G$1,m_preprocess!$1:$1048576, $D210, FALSE))</f>
        <v>69.171654807456235</v>
      </c>
      <c r="H210" s="39">
        <f>IF(ISBLANK(HLOOKUP(H$1, m_preprocess!$1:$1048576, $D210, FALSE)), "", HLOOKUP(H$1,m_preprocess!$1:$1048576, $D210, FALSE))</f>
        <v>136.52000000000001</v>
      </c>
      <c r="I210" s="39">
        <f>IF(ISBLANK(HLOOKUP(I$1, m_preprocess!$1:$1048576, $D210, FALSE)), "", HLOOKUP(I$1,m_preprocess!$1:$1048576, $D210, FALSE))</f>
        <v>104.3</v>
      </c>
      <c r="J210" s="39">
        <f>IF(ISBLANK(HLOOKUP(J$1, m_preprocess!$1:$1048576, $D210, FALSE)), "", HLOOKUP(J$1,m_preprocess!$1:$1048576, $D210, FALSE))</f>
        <v>98.8</v>
      </c>
      <c r="K210" s="39">
        <f>IF(ISBLANK(HLOOKUP(K$1, m_preprocess!$1:$1048576, $D210, FALSE)), "", HLOOKUP(K$1,m_preprocess!$1:$1048576, $D210, FALSE))</f>
        <v>104.6</v>
      </c>
      <c r="L210" s="39">
        <f>IF(ISBLANK(HLOOKUP(L$1, m_preprocess!$1:$1048576, $D210, FALSE)), "", HLOOKUP(L$1,m_preprocess!$1:$1048576, $D210, FALSE))</f>
        <v>110.3</v>
      </c>
      <c r="M210" s="39">
        <f>IF(ISBLANK(HLOOKUP(M$1, m_preprocess!$1:$1048576, $D210, FALSE)), "", HLOOKUP(M$1,m_preprocess!$1:$1048576, $D210, FALSE))</f>
        <v>105.2</v>
      </c>
      <c r="N210" s="39">
        <f>IF(ISBLANK(HLOOKUP(N$1, m_preprocess!$1:$1048576, $D210, FALSE)), "", HLOOKUP(N$1,m_preprocess!$1:$1048576, $D210, FALSE))</f>
        <v>100.9</v>
      </c>
      <c r="O210" s="39">
        <f>IF(ISBLANK(HLOOKUP(O$1, m_preprocess!$1:$1048576, $D210, FALSE)), "", HLOOKUP(O$1,m_preprocess!$1:$1048576, $D210, FALSE))</f>
        <v>155.77000000000001</v>
      </c>
      <c r="P210" s="39">
        <f>IF(ISBLANK(HLOOKUP(P$1, m_preprocess!$1:$1048576, $D210, FALSE)), "", HLOOKUP(P$1,m_preprocess!$1:$1048576, $D210, FALSE))</f>
        <v>65.900000000000006</v>
      </c>
      <c r="Q210" s="39">
        <f>IF(ISBLANK(HLOOKUP(Q$1, m_preprocess!$1:$1048576, $D210, FALSE)), "", HLOOKUP(Q$1,m_preprocess!$1:$1048576, $D210, FALSE))</f>
        <v>117.22589599150952</v>
      </c>
      <c r="R210" s="39">
        <f>IF(ISBLANK(HLOOKUP(R$1, m_preprocess!$1:$1048576, $D210, FALSE)), "", HLOOKUP(R$1,m_preprocess!$1:$1048576, $D210, FALSE))</f>
        <v>12328504846.437775</v>
      </c>
      <c r="S210" s="39">
        <f>IF(ISBLANK(HLOOKUP(S$1, m_preprocess!$1:$1048576, $D210, FALSE)), "", HLOOKUP(S$1,m_preprocess!$1:$1048576, $D210, FALSE))</f>
        <v>5971030199.8746433</v>
      </c>
      <c r="T210" s="39">
        <f>IF(ISBLANK(HLOOKUP(T$1, m_preprocess!$1:$1048576, $D210, FALSE)), "", HLOOKUP(T$1,m_preprocess!$1:$1048576, $D210, FALSE))</f>
        <v>11635428352.518574</v>
      </c>
      <c r="U210" s="39">
        <f>IF(ISBLANK(HLOOKUP(U$1, m_preprocess!$1:$1048576, $D210, FALSE)), "", HLOOKUP(U$1,m_preprocess!$1:$1048576, $D210, FALSE))</f>
        <v>1740949815.4951427</v>
      </c>
      <c r="V210" s="39">
        <f>IF(ISBLANK(HLOOKUP(V$1, m_preprocess!$1:$1048576, $D210, FALSE)), "", HLOOKUP(V$1,m_preprocess!$1:$1048576, $D210, FALSE))</f>
        <v>6658329448.1182146</v>
      </c>
      <c r="W210" s="39">
        <f>IF(ISBLANK(HLOOKUP(W$1, m_preprocess!$1:$1048576, $D210, FALSE)), "", HLOOKUP(W$1,m_preprocess!$1:$1048576, $D210, FALSE))</f>
        <v>1602639526.4919586</v>
      </c>
      <c r="X210" s="39">
        <f>IF(ISBLANK(HLOOKUP(X$1, m_preprocess!$1:$1048576, $D210, FALSE)), "", HLOOKUP(X$1,m_preprocess!$1:$1048576, $D210, FALSE))</f>
        <v>36217.443848159855</v>
      </c>
      <c r="Y210" s="39">
        <f>IF(ISBLANK(HLOOKUP(Y$1, m_preprocess!$1:$1048576, $D210, FALSE)), "", HLOOKUP(Y$1,m_preprocess!$1:$1048576, $D210, FALSE))</f>
        <v>11767.449813636915</v>
      </c>
      <c r="Z210" s="39">
        <f>IF(ISBLANK(HLOOKUP(Z$1, m_preprocess!$1:$1048576, $D210, FALSE)), "", HLOOKUP(Z$1,m_preprocess!$1:$1048576, $D210, FALSE))</f>
        <v>109.8</v>
      </c>
    </row>
    <row r="211" spans="1:26">
      <c r="A211" s="17">
        <v>40330</v>
      </c>
      <c r="B211">
        <v>2010</v>
      </c>
      <c r="C211">
        <v>6</v>
      </c>
      <c r="D211">
        <v>211</v>
      </c>
      <c r="E211" s="39">
        <f>IF(ISBLANK(HLOOKUP(E$1, m_preprocess!$1:$1048576, $D211, FALSE)), "", HLOOKUP(E$1,m_preprocess!$1:$1048576, $D211, FALSE))</f>
        <v>77.099999999999994</v>
      </c>
      <c r="F211" s="39">
        <f>IF(ISBLANK(HLOOKUP(F$1, m_preprocess!$1:$1048576, $D211, FALSE)), "", HLOOKUP(F$1,m_preprocess!$1:$1048576, $D211, FALSE))</f>
        <v>166.46</v>
      </c>
      <c r="G211" s="39">
        <f>IF(ISBLANK(HLOOKUP(G$1, m_preprocess!$1:$1048576, $D211, FALSE)), "", HLOOKUP(G$1,m_preprocess!$1:$1048576, $D211, FALSE))</f>
        <v>68.332229308187934</v>
      </c>
      <c r="H211" s="39">
        <f>IF(ISBLANK(HLOOKUP(H$1, m_preprocess!$1:$1048576, $D211, FALSE)), "", HLOOKUP(H$1,m_preprocess!$1:$1048576, $D211, FALSE))</f>
        <v>136.09</v>
      </c>
      <c r="I211" s="39">
        <f>IF(ISBLANK(HLOOKUP(I$1, m_preprocess!$1:$1048576, $D211, FALSE)), "", HLOOKUP(I$1,m_preprocess!$1:$1048576, $D211, FALSE))</f>
        <v>102.5</v>
      </c>
      <c r="J211" s="39">
        <f>IF(ISBLANK(HLOOKUP(J$1, m_preprocess!$1:$1048576, $D211, FALSE)), "", HLOOKUP(J$1,m_preprocess!$1:$1048576, $D211, FALSE))</f>
        <v>97.4</v>
      </c>
      <c r="K211" s="39">
        <f>IF(ISBLANK(HLOOKUP(K$1, m_preprocess!$1:$1048576, $D211, FALSE)), "", HLOOKUP(K$1,m_preprocess!$1:$1048576, $D211, FALSE))</f>
        <v>102.8</v>
      </c>
      <c r="L211" s="39">
        <f>IF(ISBLANK(HLOOKUP(L$1, m_preprocess!$1:$1048576, $D211, FALSE)), "", HLOOKUP(L$1,m_preprocess!$1:$1048576, $D211, FALSE))</f>
        <v>106.5</v>
      </c>
      <c r="M211" s="39">
        <f>IF(ISBLANK(HLOOKUP(M$1, m_preprocess!$1:$1048576, $D211, FALSE)), "", HLOOKUP(M$1,m_preprocess!$1:$1048576, $D211, FALSE))</f>
        <v>104.7</v>
      </c>
      <c r="N211" s="39">
        <f>IF(ISBLANK(HLOOKUP(N$1, m_preprocess!$1:$1048576, $D211, FALSE)), "", HLOOKUP(N$1,m_preprocess!$1:$1048576, $D211, FALSE))</f>
        <v>97.8</v>
      </c>
      <c r="O211" s="39">
        <f>IF(ISBLANK(HLOOKUP(O$1, m_preprocess!$1:$1048576, $D211, FALSE)), "", HLOOKUP(O$1,m_preprocess!$1:$1048576, $D211, FALSE))</f>
        <v>160.55000000000001</v>
      </c>
      <c r="P211" s="39">
        <f>IF(ISBLANK(HLOOKUP(P$1, m_preprocess!$1:$1048576, $D211, FALSE)), "", HLOOKUP(P$1,m_preprocess!$1:$1048576, $D211, FALSE))</f>
        <v>66</v>
      </c>
      <c r="Q211" s="39">
        <f>IF(ISBLANK(HLOOKUP(Q$1, m_preprocess!$1:$1048576, $D211, FALSE)), "", HLOOKUP(Q$1,m_preprocess!$1:$1048576, $D211, FALSE))</f>
        <v>117.16706424282307</v>
      </c>
      <c r="R211" s="39">
        <f>IF(ISBLANK(HLOOKUP(R$1, m_preprocess!$1:$1048576, $D211, FALSE)), "", HLOOKUP(R$1,m_preprocess!$1:$1048576, $D211, FALSE))</f>
        <v>12000780363.661892</v>
      </c>
      <c r="S211" s="39">
        <f>IF(ISBLANK(HLOOKUP(S$1, m_preprocess!$1:$1048576, $D211, FALSE)), "", HLOOKUP(S$1,m_preprocess!$1:$1048576, $D211, FALSE))</f>
        <v>5355402803.285594</v>
      </c>
      <c r="T211" s="39">
        <f>IF(ISBLANK(HLOOKUP(T$1, m_preprocess!$1:$1048576, $D211, FALSE)), "", HLOOKUP(T$1,m_preprocess!$1:$1048576, $D211, FALSE))</f>
        <v>12196506274.57432</v>
      </c>
      <c r="U211" s="39">
        <f>IF(ISBLANK(HLOOKUP(U$1, m_preprocess!$1:$1048576, $D211, FALSE)), "", HLOOKUP(U$1,m_preprocess!$1:$1048576, $D211, FALSE))</f>
        <v>1742976431.6854489</v>
      </c>
      <c r="V211" s="39">
        <f>IF(ISBLANK(HLOOKUP(V$1, m_preprocess!$1:$1048576, $D211, FALSE)), "", HLOOKUP(V$1,m_preprocess!$1:$1048576, $D211, FALSE))</f>
        <v>6832320379.2053967</v>
      </c>
      <c r="W211" s="39">
        <f>IF(ISBLANK(HLOOKUP(W$1, m_preprocess!$1:$1048576, $D211, FALSE)), "", HLOOKUP(W$1,m_preprocess!$1:$1048576, $D211, FALSE))</f>
        <v>1791114585.0127499</v>
      </c>
      <c r="X211" s="39">
        <f>IF(ISBLANK(HLOOKUP(X$1, m_preprocess!$1:$1048576, $D211, FALSE)), "", HLOOKUP(X$1,m_preprocess!$1:$1048576, $D211, FALSE))</f>
        <v>36387.788743385921</v>
      </c>
      <c r="Y211" s="39">
        <f>IF(ISBLANK(HLOOKUP(Y$1, m_preprocess!$1:$1048576, $D211, FALSE)), "", HLOOKUP(Y$1,m_preprocess!$1:$1048576, $D211, FALSE))</f>
        <v>12000.740815362065</v>
      </c>
      <c r="Z211" s="39">
        <f>IF(ISBLANK(HLOOKUP(Z$1, m_preprocess!$1:$1048576, $D211, FALSE)), "", HLOOKUP(Z$1,m_preprocess!$1:$1048576, $D211, FALSE))</f>
        <v>109.5</v>
      </c>
    </row>
    <row r="212" spans="1:26">
      <c r="A212" s="17">
        <v>40360</v>
      </c>
      <c r="B212">
        <v>2010</v>
      </c>
      <c r="C212">
        <v>7</v>
      </c>
      <c r="D212">
        <v>212</v>
      </c>
      <c r="E212" s="39">
        <f>IF(ISBLANK(HLOOKUP(E$1, m_preprocess!$1:$1048576, $D212, FALSE)), "", HLOOKUP(E$1,m_preprocess!$1:$1048576, $D212, FALSE))</f>
        <v>79.7</v>
      </c>
      <c r="F212" s="39">
        <f>IF(ISBLANK(HLOOKUP(F$1, m_preprocess!$1:$1048576, $D212, FALSE)), "", HLOOKUP(F$1,m_preprocess!$1:$1048576, $D212, FALSE))</f>
        <v>163.92</v>
      </c>
      <c r="G212" s="39">
        <f>IF(ISBLANK(HLOOKUP(G$1, m_preprocess!$1:$1048576, $D212, FALSE)), "", HLOOKUP(G$1,m_preprocess!$1:$1048576, $D212, FALSE))</f>
        <v>68.04404654723173</v>
      </c>
      <c r="H212" s="39">
        <f>IF(ISBLANK(HLOOKUP(H$1, m_preprocess!$1:$1048576, $D212, FALSE)), "", HLOOKUP(H$1,m_preprocess!$1:$1048576, $D212, FALSE))</f>
        <v>141.63999999999999</v>
      </c>
      <c r="I212" s="39">
        <f>IF(ISBLANK(HLOOKUP(I$1, m_preprocess!$1:$1048576, $D212, FALSE)), "", HLOOKUP(I$1,m_preprocess!$1:$1048576, $D212, FALSE))</f>
        <v>106.9</v>
      </c>
      <c r="J212" s="39">
        <f>IF(ISBLANK(HLOOKUP(J$1, m_preprocess!$1:$1048576, $D212, FALSE)), "", HLOOKUP(J$1,m_preprocess!$1:$1048576, $D212, FALSE))</f>
        <v>103.2</v>
      </c>
      <c r="K212" s="39">
        <f>IF(ISBLANK(HLOOKUP(K$1, m_preprocess!$1:$1048576, $D212, FALSE)), "", HLOOKUP(K$1,m_preprocess!$1:$1048576, $D212, FALSE))</f>
        <v>107.1</v>
      </c>
      <c r="L212" s="39">
        <f>IF(ISBLANK(HLOOKUP(L$1, m_preprocess!$1:$1048576, $D212, FALSE)), "", HLOOKUP(L$1,m_preprocess!$1:$1048576, $D212, FALSE))</f>
        <v>108.8</v>
      </c>
      <c r="M212" s="39">
        <f>IF(ISBLANK(HLOOKUP(M$1, m_preprocess!$1:$1048576, $D212, FALSE)), "", HLOOKUP(M$1,m_preprocess!$1:$1048576, $D212, FALSE))</f>
        <v>109.4</v>
      </c>
      <c r="N212" s="39">
        <f>IF(ISBLANK(HLOOKUP(N$1, m_preprocess!$1:$1048576, $D212, FALSE)), "", HLOOKUP(N$1,m_preprocess!$1:$1048576, $D212, FALSE))</f>
        <v>102.4</v>
      </c>
      <c r="O212" s="39">
        <f>IF(ISBLANK(HLOOKUP(O$1, m_preprocess!$1:$1048576, $D212, FALSE)), "", HLOOKUP(O$1,m_preprocess!$1:$1048576, $D212, FALSE))</f>
        <v>157.16</v>
      </c>
      <c r="P212" s="39">
        <f>IF(ISBLANK(HLOOKUP(P$1, m_preprocess!$1:$1048576, $D212, FALSE)), "", HLOOKUP(P$1,m_preprocess!$1:$1048576, $D212, FALSE))</f>
        <v>63.2</v>
      </c>
      <c r="Q212" s="39">
        <f>IF(ISBLANK(HLOOKUP(Q$1, m_preprocess!$1:$1048576, $D212, FALSE)), "", HLOOKUP(Q$1,m_preprocess!$1:$1048576, $D212, FALSE))</f>
        <v>121.11636393796135</v>
      </c>
      <c r="R212" s="39">
        <f>IF(ISBLANK(HLOOKUP(R$1, m_preprocess!$1:$1048576, $D212, FALSE)), "", HLOOKUP(R$1,m_preprocess!$1:$1048576, $D212, FALSE))</f>
        <v>12102256171.334658</v>
      </c>
      <c r="S212" s="39">
        <f>IF(ISBLANK(HLOOKUP(S$1, m_preprocess!$1:$1048576, $D212, FALSE)), "", HLOOKUP(S$1,m_preprocess!$1:$1048576, $D212, FALSE))</f>
        <v>5447167599.808259</v>
      </c>
      <c r="T212" s="39">
        <f>IF(ISBLANK(HLOOKUP(T$1, m_preprocess!$1:$1048576, $D212, FALSE)), "", HLOOKUP(T$1,m_preprocess!$1:$1048576, $D212, FALSE))</f>
        <v>13543414443.891516</v>
      </c>
      <c r="U212" s="39">
        <f>IF(ISBLANK(HLOOKUP(U$1, m_preprocess!$1:$1048576, $D212, FALSE)), "", HLOOKUP(U$1,m_preprocess!$1:$1048576, $D212, FALSE))</f>
        <v>1832593091.979763</v>
      </c>
      <c r="V212" s="39">
        <f>IF(ISBLANK(HLOOKUP(V$1, m_preprocess!$1:$1048576, $D212, FALSE)), "", HLOOKUP(V$1,m_preprocess!$1:$1048576, $D212, FALSE))</f>
        <v>7729406747.9472504</v>
      </c>
      <c r="W212" s="39">
        <f>IF(ISBLANK(HLOOKUP(W$1, m_preprocess!$1:$1048576, $D212, FALSE)), "", HLOOKUP(W$1,m_preprocess!$1:$1048576, $D212, FALSE))</f>
        <v>1950837313.5937631</v>
      </c>
      <c r="X212" s="39">
        <f>IF(ISBLANK(HLOOKUP(X$1, m_preprocess!$1:$1048576, $D212, FALSE)), "", HLOOKUP(X$1,m_preprocess!$1:$1048576, $D212, FALSE))</f>
        <v>41582.817479088088</v>
      </c>
      <c r="Y212" s="39">
        <f>IF(ISBLANK(HLOOKUP(Y$1, m_preprocess!$1:$1048576, $D212, FALSE)), "", HLOOKUP(Y$1,m_preprocess!$1:$1048576, $D212, FALSE))</f>
        <v>12150.96151601909</v>
      </c>
      <c r="Z212" s="39">
        <f>IF(ISBLANK(HLOOKUP(Z$1, m_preprocess!$1:$1048576, $D212, FALSE)), "", HLOOKUP(Z$1,m_preprocess!$1:$1048576, $D212, FALSE))</f>
        <v>108.36666666666667</v>
      </c>
    </row>
    <row r="213" spans="1:26">
      <c r="A213" s="17">
        <v>40391</v>
      </c>
      <c r="B213">
        <v>2010</v>
      </c>
      <c r="C213">
        <v>8</v>
      </c>
      <c r="D213">
        <v>213</v>
      </c>
      <c r="E213" s="39">
        <f>IF(ISBLANK(HLOOKUP(E$1, m_preprocess!$1:$1048576, $D213, FALSE)), "", HLOOKUP(E$1,m_preprocess!$1:$1048576, $D213, FALSE))</f>
        <v>80.5</v>
      </c>
      <c r="F213" s="39">
        <f>IF(ISBLANK(HLOOKUP(F$1, m_preprocess!$1:$1048576, $D213, FALSE)), "", HLOOKUP(F$1,m_preprocess!$1:$1048576, $D213, FALSE))</f>
        <v>168.65</v>
      </c>
      <c r="G213" s="39">
        <f>IF(ISBLANK(HLOOKUP(G$1, m_preprocess!$1:$1048576, $D213, FALSE)), "", HLOOKUP(G$1,m_preprocess!$1:$1048576, $D213, FALSE))</f>
        <v>68.09242540747637</v>
      </c>
      <c r="H213" s="39">
        <f>IF(ISBLANK(HLOOKUP(H$1, m_preprocess!$1:$1048576, $D213, FALSE)), "", HLOOKUP(H$1,m_preprocess!$1:$1048576, $D213, FALSE))</f>
        <v>141.55000000000001</v>
      </c>
      <c r="I213" s="39">
        <f>IF(ISBLANK(HLOOKUP(I$1, m_preprocess!$1:$1048576, $D213, FALSE)), "", HLOOKUP(I$1,m_preprocess!$1:$1048576, $D213, FALSE))</f>
        <v>108.1</v>
      </c>
      <c r="J213" s="39">
        <f>IF(ISBLANK(HLOOKUP(J$1, m_preprocess!$1:$1048576, $D213, FALSE)), "", HLOOKUP(J$1,m_preprocess!$1:$1048576, $D213, FALSE))</f>
        <v>103.4</v>
      </c>
      <c r="K213" s="39">
        <f>IF(ISBLANK(HLOOKUP(K$1, m_preprocess!$1:$1048576, $D213, FALSE)), "", HLOOKUP(K$1,m_preprocess!$1:$1048576, $D213, FALSE))</f>
        <v>108.4</v>
      </c>
      <c r="L213" s="39">
        <f>IF(ISBLANK(HLOOKUP(L$1, m_preprocess!$1:$1048576, $D213, FALSE)), "", HLOOKUP(L$1,m_preprocess!$1:$1048576, $D213, FALSE))</f>
        <v>114</v>
      </c>
      <c r="M213" s="39">
        <f>IF(ISBLANK(HLOOKUP(M$1, m_preprocess!$1:$1048576, $D213, FALSE)), "", HLOOKUP(M$1,m_preprocess!$1:$1048576, $D213, FALSE))</f>
        <v>107.7</v>
      </c>
      <c r="N213" s="39">
        <f>IF(ISBLANK(HLOOKUP(N$1, m_preprocess!$1:$1048576, $D213, FALSE)), "", HLOOKUP(N$1,m_preprocess!$1:$1048576, $D213, FALSE))</f>
        <v>107</v>
      </c>
      <c r="O213" s="39">
        <f>IF(ISBLANK(HLOOKUP(O$1, m_preprocess!$1:$1048576, $D213, FALSE)), "", HLOOKUP(O$1,m_preprocess!$1:$1048576, $D213, FALSE))</f>
        <v>164.5</v>
      </c>
      <c r="P213" s="39">
        <f>IF(ISBLANK(HLOOKUP(P$1, m_preprocess!$1:$1048576, $D213, FALSE)), "", HLOOKUP(P$1,m_preprocess!$1:$1048576, $D213, FALSE))</f>
        <v>63.7</v>
      </c>
      <c r="Q213" s="39">
        <f>IF(ISBLANK(HLOOKUP(Q$1, m_preprocess!$1:$1048576, $D213, FALSE)), "", HLOOKUP(Q$1,m_preprocess!$1:$1048576, $D213, FALSE))</f>
        <v>121.66140904311251</v>
      </c>
      <c r="R213" s="39">
        <f>IF(ISBLANK(HLOOKUP(R$1, m_preprocess!$1:$1048576, $D213, FALSE)), "", HLOOKUP(R$1,m_preprocess!$1:$1048576, $D213, FALSE))</f>
        <v>12789211281.164816</v>
      </c>
      <c r="S213" s="39">
        <f>IF(ISBLANK(HLOOKUP(S$1, m_preprocess!$1:$1048576, $D213, FALSE)), "", HLOOKUP(S$1,m_preprocess!$1:$1048576, $D213, FALSE))</f>
        <v>6104529256.6983585</v>
      </c>
      <c r="T213" s="39">
        <f>IF(ISBLANK(HLOOKUP(T$1, m_preprocess!$1:$1048576, $D213, FALSE)), "", HLOOKUP(T$1,m_preprocess!$1:$1048576, $D213, FALSE))</f>
        <v>13626033632.613445</v>
      </c>
      <c r="U213" s="39">
        <f>IF(ISBLANK(HLOOKUP(U$1, m_preprocess!$1:$1048576, $D213, FALSE)), "", HLOOKUP(U$1,m_preprocess!$1:$1048576, $D213, FALSE))</f>
        <v>1991087719.8091078</v>
      </c>
      <c r="V213" s="39">
        <f>IF(ISBLANK(HLOOKUP(V$1, m_preprocess!$1:$1048576, $D213, FALSE)), "", HLOOKUP(V$1,m_preprocess!$1:$1048576, $D213, FALSE))</f>
        <v>7736584240.0711803</v>
      </c>
      <c r="W213" s="39">
        <f>IF(ISBLANK(HLOOKUP(W$1, m_preprocess!$1:$1048576, $D213, FALSE)), "", HLOOKUP(W$1,m_preprocess!$1:$1048576, $D213, FALSE))</f>
        <v>2137545631.3192592</v>
      </c>
      <c r="X213" s="39">
        <f>IF(ISBLANK(HLOOKUP(X$1, m_preprocess!$1:$1048576, $D213, FALSE)), "", HLOOKUP(X$1,m_preprocess!$1:$1048576, $D213, FALSE))</f>
        <v>36947.182242393123</v>
      </c>
      <c r="Y213" s="39">
        <f>IF(ISBLANK(HLOOKUP(Y$1, m_preprocess!$1:$1048576, $D213, FALSE)), "", HLOOKUP(Y$1,m_preprocess!$1:$1048576, $D213, FALSE))</f>
        <v>12411.797908505196</v>
      </c>
      <c r="Z213" s="39">
        <f>IF(ISBLANK(HLOOKUP(Z$1, m_preprocess!$1:$1048576, $D213, FALSE)), "", HLOOKUP(Z$1,m_preprocess!$1:$1048576, $D213, FALSE))</f>
        <v>109.86666666666667</v>
      </c>
    </row>
    <row r="214" spans="1:26">
      <c r="A214" s="17">
        <v>40422</v>
      </c>
      <c r="B214">
        <v>2010</v>
      </c>
      <c r="C214">
        <v>9</v>
      </c>
      <c r="D214">
        <v>214</v>
      </c>
      <c r="E214" s="39">
        <f>IF(ISBLANK(HLOOKUP(E$1, m_preprocess!$1:$1048576, $D214, FALSE)), "", HLOOKUP(E$1,m_preprocess!$1:$1048576, $D214, FALSE))</f>
        <v>79.5</v>
      </c>
      <c r="F214" s="39">
        <f>IF(ISBLANK(HLOOKUP(F$1, m_preprocess!$1:$1048576, $D214, FALSE)), "", HLOOKUP(F$1,m_preprocess!$1:$1048576, $D214, FALSE))</f>
        <v>171.75</v>
      </c>
      <c r="G214" s="39">
        <f>IF(ISBLANK(HLOOKUP(G$1, m_preprocess!$1:$1048576, $D214, FALSE)), "", HLOOKUP(G$1,m_preprocess!$1:$1048576, $D214, FALSE))</f>
        <v>66.960460319677665</v>
      </c>
      <c r="H214" s="39">
        <f>IF(ISBLANK(HLOOKUP(H$1, m_preprocess!$1:$1048576, $D214, FALSE)), "", HLOOKUP(H$1,m_preprocess!$1:$1048576, $D214, FALSE))</f>
        <v>139.46</v>
      </c>
      <c r="I214" s="39">
        <f>IF(ISBLANK(HLOOKUP(I$1, m_preprocess!$1:$1048576, $D214, FALSE)), "", HLOOKUP(I$1,m_preprocess!$1:$1048576, $D214, FALSE))</f>
        <v>105.8</v>
      </c>
      <c r="J214" s="39">
        <f>IF(ISBLANK(HLOOKUP(J$1, m_preprocess!$1:$1048576, $D214, FALSE)), "", HLOOKUP(J$1,m_preprocess!$1:$1048576, $D214, FALSE))</f>
        <v>102.8</v>
      </c>
      <c r="K214" s="39">
        <f>IF(ISBLANK(HLOOKUP(K$1, m_preprocess!$1:$1048576, $D214, FALSE)), "", HLOOKUP(K$1,m_preprocess!$1:$1048576, $D214, FALSE))</f>
        <v>106</v>
      </c>
      <c r="L214" s="39">
        <f>IF(ISBLANK(HLOOKUP(L$1, m_preprocess!$1:$1048576, $D214, FALSE)), "", HLOOKUP(L$1,m_preprocess!$1:$1048576, $D214, FALSE))</f>
        <v>111.5</v>
      </c>
      <c r="M214" s="39">
        <f>IF(ISBLANK(HLOOKUP(M$1, m_preprocess!$1:$1048576, $D214, FALSE)), "", HLOOKUP(M$1,m_preprocess!$1:$1048576, $D214, FALSE))</f>
        <v>103.9</v>
      </c>
      <c r="N214" s="39">
        <f>IF(ISBLANK(HLOOKUP(N$1, m_preprocess!$1:$1048576, $D214, FALSE)), "", HLOOKUP(N$1,m_preprocess!$1:$1048576, $D214, FALSE))</f>
        <v>107</v>
      </c>
      <c r="O214" s="39">
        <f>IF(ISBLANK(HLOOKUP(O$1, m_preprocess!$1:$1048576, $D214, FALSE)), "", HLOOKUP(O$1,m_preprocess!$1:$1048576, $D214, FALSE))</f>
        <v>162.62</v>
      </c>
      <c r="P214" s="39">
        <f>IF(ISBLANK(HLOOKUP(P$1, m_preprocess!$1:$1048576, $D214, FALSE)), "", HLOOKUP(P$1,m_preprocess!$1:$1048576, $D214, FALSE))</f>
        <v>63.3</v>
      </c>
      <c r="Q214" s="39">
        <f>IF(ISBLANK(HLOOKUP(Q$1, m_preprocess!$1:$1048576, $D214, FALSE)), "", HLOOKUP(Q$1,m_preprocess!$1:$1048576, $D214, FALSE))</f>
        <v>126.68757220663477</v>
      </c>
      <c r="R214" s="39">
        <f>IF(ISBLANK(HLOOKUP(R$1, m_preprocess!$1:$1048576, $D214, FALSE)), "", HLOOKUP(R$1,m_preprocess!$1:$1048576, $D214, FALSE))</f>
        <v>12267320492.443981</v>
      </c>
      <c r="S214" s="39">
        <f>IF(ISBLANK(HLOOKUP(S$1, m_preprocess!$1:$1048576, $D214, FALSE)), "", HLOOKUP(S$1,m_preprocess!$1:$1048576, $D214, FALSE))</f>
        <v>5801357919.4893169</v>
      </c>
      <c r="T214" s="39">
        <f>IF(ISBLANK(HLOOKUP(T$1, m_preprocess!$1:$1048576, $D214, FALSE)), "", HLOOKUP(T$1,m_preprocess!$1:$1048576, $D214, FALSE))</f>
        <v>14657224275.457996</v>
      </c>
      <c r="U214" s="39">
        <f>IF(ISBLANK(HLOOKUP(U$1, m_preprocess!$1:$1048576, $D214, FALSE)), "", HLOOKUP(U$1,m_preprocess!$1:$1048576, $D214, FALSE))</f>
        <v>2176912936.9532924</v>
      </c>
      <c r="V214" s="39">
        <f>IF(ISBLANK(HLOOKUP(V$1, m_preprocess!$1:$1048576, $D214, FALSE)), "", HLOOKUP(V$1,m_preprocess!$1:$1048576, $D214, FALSE))</f>
        <v>8130507228.9156618</v>
      </c>
      <c r="W214" s="39">
        <f>IF(ISBLANK(HLOOKUP(W$1, m_preprocess!$1:$1048576, $D214, FALSE)), "", HLOOKUP(W$1,m_preprocess!$1:$1048576, $D214, FALSE))</f>
        <v>2220483899.9834957</v>
      </c>
      <c r="X214" s="39">
        <f>IF(ISBLANK(HLOOKUP(X$1, m_preprocess!$1:$1048576, $D214, FALSE)), "", HLOOKUP(X$1,m_preprocess!$1:$1048576, $D214, FALSE))</f>
        <v>37385.852700025898</v>
      </c>
      <c r="Y214" s="39">
        <f>IF(ISBLANK(HLOOKUP(Y$1, m_preprocess!$1:$1048576, $D214, FALSE)), "", HLOOKUP(Y$1,m_preprocess!$1:$1048576, $D214, FALSE))</f>
        <v>12616.344574871902</v>
      </c>
      <c r="Z214" s="39">
        <f>IF(ISBLANK(HLOOKUP(Z$1, m_preprocess!$1:$1048576, $D214, FALSE)), "", HLOOKUP(Z$1,m_preprocess!$1:$1048576, $D214, FALSE))</f>
        <v>110.66666666666667</v>
      </c>
    </row>
    <row r="215" spans="1:26">
      <c r="A215" s="17">
        <v>40452</v>
      </c>
      <c r="B215">
        <v>2010</v>
      </c>
      <c r="C215">
        <v>10</v>
      </c>
      <c r="D215">
        <v>215</v>
      </c>
      <c r="E215" s="39">
        <f>IF(ISBLANK(HLOOKUP(E$1, m_preprocess!$1:$1048576, $D215, FALSE)), "", HLOOKUP(E$1,m_preprocess!$1:$1048576, $D215, FALSE))</f>
        <v>83.4</v>
      </c>
      <c r="F215" s="39">
        <f>IF(ISBLANK(HLOOKUP(F$1, m_preprocess!$1:$1048576, $D215, FALSE)), "", HLOOKUP(F$1,m_preprocess!$1:$1048576, $D215, FALSE))</f>
        <v>159.32</v>
      </c>
      <c r="G215" s="39">
        <f>IF(ISBLANK(HLOOKUP(G$1, m_preprocess!$1:$1048576, $D215, FALSE)), "", HLOOKUP(G$1,m_preprocess!$1:$1048576, $D215, FALSE))</f>
        <v>66.974626777172617</v>
      </c>
      <c r="H215" s="39">
        <f>IF(ISBLANK(HLOOKUP(H$1, m_preprocess!$1:$1048576, $D215, FALSE)), "", HLOOKUP(H$1,m_preprocess!$1:$1048576, $D215, FALSE))</f>
        <v>139.33000000000001</v>
      </c>
      <c r="I215" s="39">
        <f>IF(ISBLANK(HLOOKUP(I$1, m_preprocess!$1:$1048576, $D215, FALSE)), "", HLOOKUP(I$1,m_preprocess!$1:$1048576, $D215, FALSE))</f>
        <v>107.7</v>
      </c>
      <c r="J215" s="39">
        <f>IF(ISBLANK(HLOOKUP(J$1, m_preprocess!$1:$1048576, $D215, FALSE)), "", HLOOKUP(J$1,m_preprocess!$1:$1048576, $D215, FALSE))</f>
        <v>100.8</v>
      </c>
      <c r="K215" s="39">
        <f>IF(ISBLANK(HLOOKUP(K$1, m_preprocess!$1:$1048576, $D215, FALSE)), "", HLOOKUP(K$1,m_preprocess!$1:$1048576, $D215, FALSE))</f>
        <v>108.2</v>
      </c>
      <c r="L215" s="39">
        <f>IF(ISBLANK(HLOOKUP(L$1, m_preprocess!$1:$1048576, $D215, FALSE)), "", HLOOKUP(L$1,m_preprocess!$1:$1048576, $D215, FALSE))</f>
        <v>111.7</v>
      </c>
      <c r="M215" s="39">
        <f>IF(ISBLANK(HLOOKUP(M$1, m_preprocess!$1:$1048576, $D215, FALSE)), "", HLOOKUP(M$1,m_preprocess!$1:$1048576, $D215, FALSE))</f>
        <v>105.1</v>
      </c>
      <c r="N215" s="39">
        <f>IF(ISBLANK(HLOOKUP(N$1, m_preprocess!$1:$1048576, $D215, FALSE)), "", HLOOKUP(N$1,m_preprocess!$1:$1048576, $D215, FALSE))</f>
        <v>110.7</v>
      </c>
      <c r="O215" s="39">
        <f>IF(ISBLANK(HLOOKUP(O$1, m_preprocess!$1:$1048576, $D215, FALSE)), "", HLOOKUP(O$1,m_preprocess!$1:$1048576, $D215, FALSE))</f>
        <v>155.37</v>
      </c>
      <c r="P215" s="39">
        <f>IF(ISBLANK(HLOOKUP(P$1, m_preprocess!$1:$1048576, $D215, FALSE)), "", HLOOKUP(P$1,m_preprocess!$1:$1048576, $D215, FALSE))</f>
        <v>62.5</v>
      </c>
      <c r="Q215" s="39">
        <f>IF(ISBLANK(HLOOKUP(Q$1, m_preprocess!$1:$1048576, $D215, FALSE)), "", HLOOKUP(Q$1,m_preprocess!$1:$1048576, $D215, FALSE))</f>
        <v>125.6021409455843</v>
      </c>
      <c r="R215" s="39">
        <f>IF(ISBLANK(HLOOKUP(R$1, m_preprocess!$1:$1048576, $D215, FALSE)), "", HLOOKUP(R$1,m_preprocess!$1:$1048576, $D215, FALSE))</f>
        <v>11867522080.320248</v>
      </c>
      <c r="S215" s="39">
        <f>IF(ISBLANK(HLOOKUP(S$1, m_preprocess!$1:$1048576, $D215, FALSE)), "", HLOOKUP(S$1,m_preprocess!$1:$1048576, $D215, FALSE))</f>
        <v>5300628126.2913227</v>
      </c>
      <c r="T215" s="39">
        <f>IF(ISBLANK(HLOOKUP(T$1, m_preprocess!$1:$1048576, $D215, FALSE)), "", HLOOKUP(T$1,m_preprocess!$1:$1048576, $D215, FALSE))</f>
        <v>13424690455.7619</v>
      </c>
      <c r="U215" s="39">
        <f>IF(ISBLANK(HLOOKUP(U$1, m_preprocess!$1:$1048576, $D215, FALSE)), "", HLOOKUP(U$1,m_preprocess!$1:$1048576, $D215, FALSE))</f>
        <v>2073315833.265753</v>
      </c>
      <c r="V215" s="39">
        <f>IF(ISBLANK(HLOOKUP(V$1, m_preprocess!$1:$1048576, $D215, FALSE)), "", HLOOKUP(V$1,m_preprocess!$1:$1048576, $D215, FALSE))</f>
        <v>7684759196.3344412</v>
      </c>
      <c r="W215" s="39">
        <f>IF(ISBLANK(HLOOKUP(W$1, m_preprocess!$1:$1048576, $D215, FALSE)), "", HLOOKUP(W$1,m_preprocess!$1:$1048576, $D215, FALSE))</f>
        <v>1861566425.2696455</v>
      </c>
      <c r="X215" s="39">
        <f>IF(ISBLANK(HLOOKUP(X$1, m_preprocess!$1:$1048576, $D215, FALSE)), "", HLOOKUP(X$1,m_preprocess!$1:$1048576, $D215, FALSE))</f>
        <v>45650.516381350775</v>
      </c>
      <c r="Y215" s="39">
        <f>IF(ISBLANK(HLOOKUP(Y$1, m_preprocess!$1:$1048576, $D215, FALSE)), "", HLOOKUP(Y$1,m_preprocess!$1:$1048576, $D215, FALSE))</f>
        <v>12762.077098885229</v>
      </c>
      <c r="Z215" s="39">
        <f>IF(ISBLANK(HLOOKUP(Z$1, m_preprocess!$1:$1048576, $D215, FALSE)), "", HLOOKUP(Z$1,m_preprocess!$1:$1048576, $D215, FALSE))</f>
        <v>109.86666666666667</v>
      </c>
    </row>
    <row r="216" spans="1:26">
      <c r="A216" s="17">
        <v>40483</v>
      </c>
      <c r="B216">
        <v>2010</v>
      </c>
      <c r="C216">
        <v>11</v>
      </c>
      <c r="D216">
        <v>216</v>
      </c>
      <c r="E216" s="39">
        <f>IF(ISBLANK(HLOOKUP(E$1, m_preprocess!$1:$1048576, $D216, FALSE)), "", HLOOKUP(E$1,m_preprocess!$1:$1048576, $D216, FALSE))</f>
        <v>82.4</v>
      </c>
      <c r="F216" s="39">
        <f>IF(ISBLANK(HLOOKUP(F$1, m_preprocess!$1:$1048576, $D216, FALSE)), "", HLOOKUP(F$1,m_preprocess!$1:$1048576, $D216, FALSE))</f>
        <v>167.61</v>
      </c>
      <c r="G216" s="39">
        <f>IF(ISBLANK(HLOOKUP(G$1, m_preprocess!$1:$1048576, $D216, FALSE)), "", HLOOKUP(G$1,m_preprocess!$1:$1048576, $D216, FALSE))</f>
        <v>67.314527995658125</v>
      </c>
      <c r="H216" s="39">
        <f>IF(ISBLANK(HLOOKUP(H$1, m_preprocess!$1:$1048576, $D216, FALSE)), "", HLOOKUP(H$1,m_preprocess!$1:$1048576, $D216, FALSE))</f>
        <v>139.68</v>
      </c>
      <c r="I216" s="39">
        <f>IF(ISBLANK(HLOOKUP(I$1, m_preprocess!$1:$1048576, $D216, FALSE)), "", HLOOKUP(I$1,m_preprocess!$1:$1048576, $D216, FALSE))</f>
        <v>106.8</v>
      </c>
      <c r="J216" s="39">
        <f>IF(ISBLANK(HLOOKUP(J$1, m_preprocess!$1:$1048576, $D216, FALSE)), "", HLOOKUP(J$1,m_preprocess!$1:$1048576, $D216, FALSE))</f>
        <v>99.1</v>
      </c>
      <c r="K216" s="39">
        <f>IF(ISBLANK(HLOOKUP(K$1, m_preprocess!$1:$1048576, $D216, FALSE)), "", HLOOKUP(K$1,m_preprocess!$1:$1048576, $D216, FALSE))</f>
        <v>107.3</v>
      </c>
      <c r="L216" s="39">
        <f>IF(ISBLANK(HLOOKUP(L$1, m_preprocess!$1:$1048576, $D216, FALSE)), "", HLOOKUP(L$1,m_preprocess!$1:$1048576, $D216, FALSE))</f>
        <v>118.3</v>
      </c>
      <c r="M216" s="39">
        <f>IF(ISBLANK(HLOOKUP(M$1, m_preprocess!$1:$1048576, $D216, FALSE)), "", HLOOKUP(M$1,m_preprocess!$1:$1048576, $D216, FALSE))</f>
        <v>102.6</v>
      </c>
      <c r="N216" s="39">
        <f>IF(ISBLANK(HLOOKUP(N$1, m_preprocess!$1:$1048576, $D216, FALSE)), "", HLOOKUP(N$1,m_preprocess!$1:$1048576, $D216, FALSE))</f>
        <v>109.9</v>
      </c>
      <c r="O216" s="39">
        <f>IF(ISBLANK(HLOOKUP(O$1, m_preprocess!$1:$1048576, $D216, FALSE)), "", HLOOKUP(O$1,m_preprocess!$1:$1048576, $D216, FALSE))</f>
        <v>160.06</v>
      </c>
      <c r="P216" s="39">
        <f>IF(ISBLANK(HLOOKUP(P$1, m_preprocess!$1:$1048576, $D216, FALSE)), "", HLOOKUP(P$1,m_preprocess!$1:$1048576, $D216, FALSE))</f>
        <v>61.7</v>
      </c>
      <c r="Q216" s="39">
        <f>IF(ISBLANK(HLOOKUP(Q$1, m_preprocess!$1:$1048576, $D216, FALSE)), "", HLOOKUP(Q$1,m_preprocess!$1:$1048576, $D216, FALSE))</f>
        <v>126.45311496467565</v>
      </c>
      <c r="R216" s="39">
        <f>IF(ISBLANK(HLOOKUP(R$1, m_preprocess!$1:$1048576, $D216, FALSE)), "", HLOOKUP(R$1,m_preprocess!$1:$1048576, $D216, FALSE))</f>
        <v>11229339329.566378</v>
      </c>
      <c r="S216" s="39">
        <f>IF(ISBLANK(HLOOKUP(S$1, m_preprocess!$1:$1048576, $D216, FALSE)), "", HLOOKUP(S$1,m_preprocess!$1:$1048576, $D216, FALSE))</f>
        <v>4718684743.8257885</v>
      </c>
      <c r="T216" s="39">
        <f>IF(ISBLANK(HLOOKUP(T$1, m_preprocess!$1:$1048576, $D216, FALSE)), "", HLOOKUP(T$1,m_preprocess!$1:$1048576, $D216, FALSE))</f>
        <v>13965927817.116249</v>
      </c>
      <c r="U216" s="39">
        <f>IF(ISBLANK(HLOOKUP(U$1, m_preprocess!$1:$1048576, $D216, FALSE)), "", HLOOKUP(U$1,m_preprocess!$1:$1048576, $D216, FALSE))</f>
        <v>2280462605.9730248</v>
      </c>
      <c r="V216" s="39">
        <f>IF(ISBLANK(HLOOKUP(V$1, m_preprocess!$1:$1048576, $D216, FALSE)), "", HLOOKUP(V$1,m_preprocess!$1:$1048576, $D216, FALSE))</f>
        <v>7670198196.8529224</v>
      </c>
      <c r="W216" s="39">
        <f>IF(ISBLANK(HLOOKUP(W$1, m_preprocess!$1:$1048576, $D216, FALSE)), "", HLOOKUP(W$1,m_preprocess!$1:$1048576, $D216, FALSE))</f>
        <v>1990363279.5439947</v>
      </c>
      <c r="X216" s="39">
        <f>IF(ISBLANK(HLOOKUP(X$1, m_preprocess!$1:$1048576, $D216, FALSE)), "", HLOOKUP(X$1,m_preprocess!$1:$1048576, $D216, FALSE))</f>
        <v>39606.612463001838</v>
      </c>
      <c r="Y216" s="39">
        <f>IF(ISBLANK(HLOOKUP(Y$1, m_preprocess!$1:$1048576, $D216, FALSE)), "", HLOOKUP(Y$1,m_preprocess!$1:$1048576, $D216, FALSE))</f>
        <v>12922.363835687294</v>
      </c>
      <c r="Z216" s="39">
        <f>IF(ISBLANK(HLOOKUP(Z$1, m_preprocess!$1:$1048576, $D216, FALSE)), "", HLOOKUP(Z$1,m_preprocess!$1:$1048576, $D216, FALSE))</f>
        <v>110.56666666666668</v>
      </c>
    </row>
    <row r="217" spans="1:26">
      <c r="A217" s="17">
        <v>40513</v>
      </c>
      <c r="B217">
        <v>2010</v>
      </c>
      <c r="C217">
        <v>12</v>
      </c>
      <c r="D217">
        <v>217</v>
      </c>
      <c r="E217" s="39">
        <f>IF(ISBLANK(HLOOKUP(E$1, m_preprocess!$1:$1048576, $D217, FALSE)), "", HLOOKUP(E$1,m_preprocess!$1:$1048576, $D217, FALSE))</f>
        <v>111.6</v>
      </c>
      <c r="F217" s="39">
        <f>IF(ISBLANK(HLOOKUP(F$1, m_preprocess!$1:$1048576, $D217, FALSE)), "", HLOOKUP(F$1,m_preprocess!$1:$1048576, $D217, FALSE))</f>
        <v>179.6</v>
      </c>
      <c r="G217" s="39">
        <f>IF(ISBLANK(HLOOKUP(G$1, m_preprocess!$1:$1048576, $D217, FALSE)), "", HLOOKUP(G$1,m_preprocess!$1:$1048576, $D217, FALSE))</f>
        <v>65.528685491244289</v>
      </c>
      <c r="H217" s="39">
        <f>IF(ISBLANK(HLOOKUP(H$1, m_preprocess!$1:$1048576, $D217, FALSE)), "", HLOOKUP(H$1,m_preprocess!$1:$1048576, $D217, FALSE))</f>
        <v>136.69</v>
      </c>
      <c r="I217" s="39">
        <f>IF(ISBLANK(HLOOKUP(I$1, m_preprocess!$1:$1048576, $D217, FALSE)), "", HLOOKUP(I$1,m_preprocess!$1:$1048576, $D217, FALSE))</f>
        <v>96.6</v>
      </c>
      <c r="J217" s="39">
        <f>IF(ISBLANK(HLOOKUP(J$1, m_preprocess!$1:$1048576, $D217, FALSE)), "", HLOOKUP(J$1,m_preprocess!$1:$1048576, $D217, FALSE))</f>
        <v>102</v>
      </c>
      <c r="K217" s="39">
        <f>IF(ISBLANK(HLOOKUP(K$1, m_preprocess!$1:$1048576, $D217, FALSE)), "", HLOOKUP(K$1,m_preprocess!$1:$1048576, $D217, FALSE))</f>
        <v>96.2</v>
      </c>
      <c r="L217" s="39">
        <f>IF(ISBLANK(HLOOKUP(L$1, m_preprocess!$1:$1048576, $D217, FALSE)), "", HLOOKUP(L$1,m_preprocess!$1:$1048576, $D217, FALSE))</f>
        <v>105.3</v>
      </c>
      <c r="M217" s="39">
        <f>IF(ISBLANK(HLOOKUP(M$1, m_preprocess!$1:$1048576, $D217, FALSE)), "", HLOOKUP(M$1,m_preprocess!$1:$1048576, $D217, FALSE))</f>
        <v>95.1</v>
      </c>
      <c r="N217" s="39">
        <f>IF(ISBLANK(HLOOKUP(N$1, m_preprocess!$1:$1048576, $D217, FALSE)), "", HLOOKUP(N$1,m_preprocess!$1:$1048576, $D217, FALSE))</f>
        <v>96.5</v>
      </c>
      <c r="O217" s="39">
        <f>IF(ISBLANK(HLOOKUP(O$1, m_preprocess!$1:$1048576, $D217, FALSE)), "", HLOOKUP(O$1,m_preprocess!$1:$1048576, $D217, FALSE))</f>
        <v>164.26</v>
      </c>
      <c r="P217" s="39">
        <f>IF(ISBLANK(HLOOKUP(P$1, m_preprocess!$1:$1048576, $D217, FALSE)), "", HLOOKUP(P$1,m_preprocess!$1:$1048576, $D217, FALSE))</f>
        <v>61.4</v>
      </c>
      <c r="Q217" s="39">
        <f>IF(ISBLANK(HLOOKUP(Q$1, m_preprocess!$1:$1048576, $D217, FALSE)), "", HLOOKUP(Q$1,m_preprocess!$1:$1048576, $D217, FALSE))</f>
        <v>129.0440591697153</v>
      </c>
      <c r="R217" s="39">
        <f>IF(ISBLANK(HLOOKUP(R$1, m_preprocess!$1:$1048576, $D217, FALSE)), "", HLOOKUP(R$1,m_preprocess!$1:$1048576, $D217, FALSE))</f>
        <v>12891741917.909529</v>
      </c>
      <c r="S217" s="39">
        <f>IF(ISBLANK(HLOOKUP(S$1, m_preprocess!$1:$1048576, $D217, FALSE)), "", HLOOKUP(S$1,m_preprocess!$1:$1048576, $D217, FALSE))</f>
        <v>5937521685.5663757</v>
      </c>
      <c r="T217" s="39">
        <f>IF(ISBLANK(HLOOKUP(T$1, m_preprocess!$1:$1048576, $D217, FALSE)), "", HLOOKUP(T$1,m_preprocess!$1:$1048576, $D217, FALSE))</f>
        <v>12385937017.655479</v>
      </c>
      <c r="U217" s="39">
        <f>IF(ISBLANK(HLOOKUP(U$1, m_preprocess!$1:$1048576, $D217, FALSE)), "", HLOOKUP(U$1,m_preprocess!$1:$1048576, $D217, FALSE))</f>
        <v>2141411452.9982502</v>
      </c>
      <c r="V217" s="39">
        <f>IF(ISBLANK(HLOOKUP(V$1, m_preprocess!$1:$1048576, $D217, FALSE)), "", HLOOKUP(V$1,m_preprocess!$1:$1048576, $D217, FALSE))</f>
        <v>6960995015.905838</v>
      </c>
      <c r="W217" s="39">
        <f>IF(ISBLANK(HLOOKUP(W$1, m_preprocess!$1:$1048576, $D217, FALSE)), "", HLOOKUP(W$1,m_preprocess!$1:$1048576, $D217, FALSE))</f>
        <v>1972525404.8035629</v>
      </c>
      <c r="X217" s="39">
        <f>IF(ISBLANK(HLOOKUP(X$1, m_preprocess!$1:$1048576, $D217, FALSE)), "", HLOOKUP(X$1,m_preprocess!$1:$1048576, $D217, FALSE))</f>
        <v>48861.151236692895</v>
      </c>
      <c r="Y217" s="39">
        <f>IF(ISBLANK(HLOOKUP(Y$1, m_preprocess!$1:$1048576, $D217, FALSE)), "", HLOOKUP(Y$1,m_preprocess!$1:$1048576, $D217, FALSE))</f>
        <v>13049.537028486124</v>
      </c>
      <c r="Z217" s="39">
        <f>IF(ISBLANK(HLOOKUP(Z$1, m_preprocess!$1:$1048576, $D217, FALSE)), "", HLOOKUP(Z$1,m_preprocess!$1:$1048576, $D217, FALSE))</f>
        <v>110.10000000000001</v>
      </c>
    </row>
    <row r="218" spans="1:26">
      <c r="A218" s="17">
        <v>40544</v>
      </c>
      <c r="B218">
        <v>2011</v>
      </c>
      <c r="C218">
        <v>1</v>
      </c>
      <c r="D218">
        <v>218</v>
      </c>
      <c r="E218" s="39">
        <f>IF(ISBLANK(HLOOKUP(E$1, m_preprocess!$1:$1048576, $D218, FALSE)), "", HLOOKUP(E$1,m_preprocess!$1:$1048576, $D218, FALSE))</f>
        <v>81.7</v>
      </c>
      <c r="F218" s="39">
        <f>IF(ISBLANK(HLOOKUP(F$1, m_preprocess!$1:$1048576, $D218, FALSE)), "", HLOOKUP(F$1,m_preprocess!$1:$1048576, $D218, FALSE))</f>
        <v>140.97999999999999</v>
      </c>
      <c r="G218" s="39">
        <f>IF(ISBLANK(HLOOKUP(G$1, m_preprocess!$1:$1048576, $D218, FALSE)), "", HLOOKUP(G$1,m_preprocess!$1:$1048576, $D218, FALSE))</f>
        <v>65.060336044465629</v>
      </c>
      <c r="H218" s="39">
        <f>IF(ISBLANK(HLOOKUP(H$1, m_preprocess!$1:$1048576, $D218, FALSE)), "", HLOOKUP(H$1,m_preprocess!$1:$1048576, $D218, FALSE))</f>
        <v>132.66</v>
      </c>
      <c r="I218" s="39">
        <f>IF(ISBLANK(HLOOKUP(I$1, m_preprocess!$1:$1048576, $D218, FALSE)), "", HLOOKUP(I$1,m_preprocess!$1:$1048576, $D218, FALSE))</f>
        <v>93.2</v>
      </c>
      <c r="J218" s="39">
        <f>IF(ISBLANK(HLOOKUP(J$1, m_preprocess!$1:$1048576, $D218, FALSE)), "", HLOOKUP(J$1,m_preprocess!$1:$1048576, $D218, FALSE))</f>
        <v>99.4</v>
      </c>
      <c r="K218" s="39">
        <f>IF(ISBLANK(HLOOKUP(K$1, m_preprocess!$1:$1048576, $D218, FALSE)), "", HLOOKUP(K$1,m_preprocess!$1:$1048576, $D218, FALSE))</f>
        <v>92.8</v>
      </c>
      <c r="L218" s="39">
        <f>IF(ISBLANK(HLOOKUP(L$1, m_preprocess!$1:$1048576, $D218, FALSE)), "", HLOOKUP(L$1,m_preprocess!$1:$1048576, $D218, FALSE))</f>
        <v>96.1</v>
      </c>
      <c r="M218" s="39">
        <f>IF(ISBLANK(HLOOKUP(M$1, m_preprocess!$1:$1048576, $D218, FALSE)), "", HLOOKUP(M$1,m_preprocess!$1:$1048576, $D218, FALSE))</f>
        <v>94.2</v>
      </c>
      <c r="N218" s="39">
        <f>IF(ISBLANK(HLOOKUP(N$1, m_preprocess!$1:$1048576, $D218, FALSE)), "", HLOOKUP(N$1,m_preprocess!$1:$1048576, $D218, FALSE))</f>
        <v>90.8</v>
      </c>
      <c r="O218" s="39">
        <f>IF(ISBLANK(HLOOKUP(O$1, m_preprocess!$1:$1048576, $D218, FALSE)), "", HLOOKUP(O$1,m_preprocess!$1:$1048576, $D218, FALSE))</f>
        <v>160.83000000000001</v>
      </c>
      <c r="P218" s="39">
        <f>IF(ISBLANK(HLOOKUP(P$1, m_preprocess!$1:$1048576, $D218, FALSE)), "", HLOOKUP(P$1,m_preprocess!$1:$1048576, $D218, FALSE))</f>
        <v>61.7</v>
      </c>
      <c r="Q218" s="39">
        <f>IF(ISBLANK(HLOOKUP(Q$1, m_preprocess!$1:$1048576, $D218, FALSE)), "", HLOOKUP(Q$1,m_preprocess!$1:$1048576, $D218, FALSE))</f>
        <v>128.47216860958852</v>
      </c>
      <c r="R218" s="39">
        <f>IF(ISBLANK(HLOOKUP(R$1, m_preprocess!$1:$1048576, $D218, FALSE)), "", HLOOKUP(R$1,m_preprocess!$1:$1048576, $D218, FALSE))</f>
        <v>9142691516.1348476</v>
      </c>
      <c r="S218" s="39">
        <f>IF(ISBLANK(HLOOKUP(S$1, m_preprocess!$1:$1048576, $D218, FALSE)), "", HLOOKUP(S$1,m_preprocess!$1:$1048576, $D218, FALSE))</f>
        <v>4017713440.298059</v>
      </c>
      <c r="T218" s="39">
        <f>IF(ISBLANK(HLOOKUP(T$1, m_preprocess!$1:$1048576, $D218, FALSE)), "", HLOOKUP(T$1,m_preprocess!$1:$1048576, $D218, FALSE))</f>
        <v>11439199083.609974</v>
      </c>
      <c r="U218" s="39">
        <f>IF(ISBLANK(HLOOKUP(U$1, m_preprocess!$1:$1048576, $D218, FALSE)), "", HLOOKUP(U$1,m_preprocess!$1:$1048576, $D218, FALSE))</f>
        <v>1795856311.2792401</v>
      </c>
      <c r="V218" s="39">
        <f>IF(ISBLANK(HLOOKUP(V$1, m_preprocess!$1:$1048576, $D218, FALSE)), "", HLOOKUP(V$1,m_preprocess!$1:$1048576, $D218, FALSE))</f>
        <v>6757475659.6927347</v>
      </c>
      <c r="W218" s="39">
        <f>IF(ISBLANK(HLOOKUP(W$1, m_preprocess!$1:$1048576, $D218, FALSE)), "", HLOOKUP(W$1,m_preprocess!$1:$1048576, $D218, FALSE))</f>
        <v>1626479846.3676369</v>
      </c>
      <c r="X218" s="39">
        <f>IF(ISBLANK(HLOOKUP(X$1, m_preprocess!$1:$1048576, $D218, FALSE)), "", HLOOKUP(X$1,m_preprocess!$1:$1048576, $D218, FALSE))</f>
        <v>55288.356155234978</v>
      </c>
      <c r="Y218" s="39">
        <f>IF(ISBLANK(HLOOKUP(Y$1, m_preprocess!$1:$1048576, $D218, FALSE)), "", HLOOKUP(Y$1,m_preprocess!$1:$1048576, $D218, FALSE))</f>
        <v>12986.68960925212</v>
      </c>
      <c r="Z218" s="39">
        <f>IF(ISBLANK(HLOOKUP(Z$1, m_preprocess!$1:$1048576, $D218, FALSE)), "", HLOOKUP(Z$1,m_preprocess!$1:$1048576, $D218, FALSE))</f>
        <v>110.06666666666668</v>
      </c>
    </row>
    <row r="219" spans="1:26">
      <c r="A219" s="17">
        <v>40575</v>
      </c>
      <c r="B219">
        <v>2011</v>
      </c>
      <c r="C219">
        <v>2</v>
      </c>
      <c r="D219">
        <v>219</v>
      </c>
      <c r="E219" s="39">
        <f>IF(ISBLANK(HLOOKUP(E$1, m_preprocess!$1:$1048576, $D219, FALSE)), "", HLOOKUP(E$1,m_preprocess!$1:$1048576, $D219, FALSE))</f>
        <v>75.900000000000006</v>
      </c>
      <c r="F219" s="39">
        <f>IF(ISBLANK(HLOOKUP(F$1, m_preprocess!$1:$1048576, $D219, FALSE)), "", HLOOKUP(F$1,m_preprocess!$1:$1048576, $D219, FALSE))</f>
        <v>156.12</v>
      </c>
      <c r="G219" s="39">
        <f>IF(ISBLANK(HLOOKUP(G$1, m_preprocess!$1:$1048576, $D219, FALSE)), "", HLOOKUP(G$1,m_preprocess!$1:$1048576, $D219, FALSE))</f>
        <v>65.006444513266459</v>
      </c>
      <c r="H219" s="39">
        <f>IF(ISBLANK(HLOOKUP(H$1, m_preprocess!$1:$1048576, $D219, FALSE)), "", HLOOKUP(H$1,m_preprocess!$1:$1048576, $D219, FALSE))</f>
        <v>136.18</v>
      </c>
      <c r="I219" s="39">
        <f>IF(ISBLANK(HLOOKUP(I$1, m_preprocess!$1:$1048576, $D219, FALSE)), "", HLOOKUP(I$1,m_preprocess!$1:$1048576, $D219, FALSE))</f>
        <v>95.4</v>
      </c>
      <c r="J219" s="39">
        <f>IF(ISBLANK(HLOOKUP(J$1, m_preprocess!$1:$1048576, $D219, FALSE)), "", HLOOKUP(J$1,m_preprocess!$1:$1048576, $D219, FALSE))</f>
        <v>90.7</v>
      </c>
      <c r="K219" s="39">
        <f>IF(ISBLANK(HLOOKUP(K$1, m_preprocess!$1:$1048576, $D219, FALSE)), "", HLOOKUP(K$1,m_preprocess!$1:$1048576, $D219, FALSE))</f>
        <v>95.7</v>
      </c>
      <c r="L219" s="39">
        <f>IF(ISBLANK(HLOOKUP(L$1, m_preprocess!$1:$1048576, $D219, FALSE)), "", HLOOKUP(L$1,m_preprocess!$1:$1048576, $D219, FALSE))</f>
        <v>109.1</v>
      </c>
      <c r="M219" s="39">
        <f>IF(ISBLANK(HLOOKUP(M$1, m_preprocess!$1:$1048576, $D219, FALSE)), "", HLOOKUP(M$1,m_preprocess!$1:$1048576, $D219, FALSE))</f>
        <v>93</v>
      </c>
      <c r="N219" s="39">
        <f>IF(ISBLANK(HLOOKUP(N$1, m_preprocess!$1:$1048576, $D219, FALSE)), "", HLOOKUP(N$1,m_preprocess!$1:$1048576, $D219, FALSE))</f>
        <v>95.2</v>
      </c>
      <c r="O219" s="39">
        <f>IF(ISBLANK(HLOOKUP(O$1, m_preprocess!$1:$1048576, $D219, FALSE)), "", HLOOKUP(O$1,m_preprocess!$1:$1048576, $D219, FALSE))</f>
        <v>164.21</v>
      </c>
      <c r="P219" s="39">
        <f>IF(ISBLANK(HLOOKUP(P$1, m_preprocess!$1:$1048576, $D219, FALSE)), "", HLOOKUP(P$1,m_preprocess!$1:$1048576, $D219, FALSE))</f>
        <v>61.6</v>
      </c>
      <c r="Q219" s="39">
        <f>IF(ISBLANK(HLOOKUP(Q$1, m_preprocess!$1:$1048576, $D219, FALSE)), "", HLOOKUP(Q$1,m_preprocess!$1:$1048576, $D219, FALSE))</f>
        <v>128.36071837982422</v>
      </c>
      <c r="R219" s="39">
        <f>IF(ISBLANK(HLOOKUP(R$1, m_preprocess!$1:$1048576, $D219, FALSE)), "", HLOOKUP(R$1,m_preprocess!$1:$1048576, $D219, FALSE))</f>
        <v>9962175684.0914497</v>
      </c>
      <c r="S219" s="39">
        <f>IF(ISBLANK(HLOOKUP(S$1, m_preprocess!$1:$1048576, $D219, FALSE)), "", HLOOKUP(S$1,m_preprocess!$1:$1048576, $D219, FALSE))</f>
        <v>4382881146.1062155</v>
      </c>
      <c r="T219" s="39">
        <f>IF(ISBLANK(HLOOKUP(T$1, m_preprocess!$1:$1048576, $D219, FALSE)), "", HLOOKUP(T$1,m_preprocess!$1:$1048576, $D219, FALSE))</f>
        <v>11876153713.412304</v>
      </c>
      <c r="U219" s="39">
        <f>IF(ISBLANK(HLOOKUP(U$1, m_preprocess!$1:$1048576, $D219, FALSE)), "", HLOOKUP(U$1,m_preprocess!$1:$1048576, $D219, FALSE))</f>
        <v>1874667158.5785251</v>
      </c>
      <c r="V219" s="39">
        <f>IF(ISBLANK(HLOOKUP(V$1, m_preprocess!$1:$1048576, $D219, FALSE)), "", HLOOKUP(V$1,m_preprocess!$1:$1048576, $D219, FALSE))</f>
        <v>6581566301.8723736</v>
      </c>
      <c r="W219" s="39">
        <f>IF(ISBLANK(HLOOKUP(W$1, m_preprocess!$1:$1048576, $D219, FALSE)), "", HLOOKUP(W$1,m_preprocess!$1:$1048576, $D219, FALSE))</f>
        <v>1645018054.2606039</v>
      </c>
      <c r="X219" s="39">
        <f>IF(ISBLANK(HLOOKUP(X$1, m_preprocess!$1:$1048576, $D219, FALSE)), "", HLOOKUP(X$1,m_preprocess!$1:$1048576, $D219, FALSE))</f>
        <v>35045.3327225619</v>
      </c>
      <c r="Y219" s="39">
        <f>IF(ISBLANK(HLOOKUP(Y$1, m_preprocess!$1:$1048576, $D219, FALSE)), "", HLOOKUP(Y$1,m_preprocess!$1:$1048576, $D219, FALSE))</f>
        <v>13057.340837665484</v>
      </c>
      <c r="Z219" s="39">
        <f>IF(ISBLANK(HLOOKUP(Z$1, m_preprocess!$1:$1048576, $D219, FALSE)), "", HLOOKUP(Z$1,m_preprocess!$1:$1048576, $D219, FALSE))</f>
        <v>110.60000000000001</v>
      </c>
    </row>
    <row r="220" spans="1:26">
      <c r="A220" s="17">
        <v>40603</v>
      </c>
      <c r="B220">
        <v>2011</v>
      </c>
      <c r="C220">
        <v>3</v>
      </c>
      <c r="D220">
        <v>220</v>
      </c>
      <c r="E220" s="39">
        <f>IF(ISBLANK(HLOOKUP(E$1, m_preprocess!$1:$1048576, $D220, FALSE)), "", HLOOKUP(E$1,m_preprocess!$1:$1048576, $D220, FALSE))</f>
        <v>82.2</v>
      </c>
      <c r="F220" s="39">
        <f>IF(ISBLANK(HLOOKUP(F$1, m_preprocess!$1:$1048576, $D220, FALSE)), "", HLOOKUP(F$1,m_preprocess!$1:$1048576, $D220, FALSE))</f>
        <v>189.76</v>
      </c>
      <c r="G220" s="39">
        <f>IF(ISBLANK(HLOOKUP(G$1, m_preprocess!$1:$1048576, $D220, FALSE)), "", HLOOKUP(G$1,m_preprocess!$1:$1048576, $D220, FALSE))</f>
        <v>64.995466037230031</v>
      </c>
      <c r="H220" s="39">
        <f>IF(ISBLANK(HLOOKUP(H$1, m_preprocess!$1:$1048576, $D220, FALSE)), "", HLOOKUP(H$1,m_preprocess!$1:$1048576, $D220, FALSE))</f>
        <v>144.93</v>
      </c>
      <c r="I220" s="39">
        <f>IF(ISBLANK(HLOOKUP(I$1, m_preprocess!$1:$1048576, $D220, FALSE)), "", HLOOKUP(I$1,m_preprocess!$1:$1048576, $D220, FALSE))</f>
        <v>104.4</v>
      </c>
      <c r="J220" s="39">
        <f>IF(ISBLANK(HLOOKUP(J$1, m_preprocess!$1:$1048576, $D220, FALSE)), "", HLOOKUP(J$1,m_preprocess!$1:$1048576, $D220, FALSE))</f>
        <v>97</v>
      </c>
      <c r="K220" s="39">
        <f>IF(ISBLANK(HLOOKUP(K$1, m_preprocess!$1:$1048576, $D220, FALSE)), "", HLOOKUP(K$1,m_preprocess!$1:$1048576, $D220, FALSE))</f>
        <v>104.8</v>
      </c>
      <c r="L220" s="39">
        <f>IF(ISBLANK(HLOOKUP(L$1, m_preprocess!$1:$1048576, $D220, FALSE)), "", HLOOKUP(L$1,m_preprocess!$1:$1048576, $D220, FALSE))</f>
        <v>116.9</v>
      </c>
      <c r="M220" s="39">
        <f>IF(ISBLANK(HLOOKUP(M$1, m_preprocess!$1:$1048576, $D220, FALSE)), "", HLOOKUP(M$1,m_preprocess!$1:$1048576, $D220, FALSE))</f>
        <v>103.1</v>
      </c>
      <c r="N220" s="39">
        <f>IF(ISBLANK(HLOOKUP(N$1, m_preprocess!$1:$1048576, $D220, FALSE)), "", HLOOKUP(N$1,m_preprocess!$1:$1048576, $D220, FALSE))</f>
        <v>102.8</v>
      </c>
      <c r="O220" s="39">
        <f>IF(ISBLANK(HLOOKUP(O$1, m_preprocess!$1:$1048576, $D220, FALSE)), "", HLOOKUP(O$1,m_preprocess!$1:$1048576, $D220, FALSE))</f>
        <v>160.29</v>
      </c>
      <c r="P220" s="39">
        <f>IF(ISBLANK(HLOOKUP(P$1, m_preprocess!$1:$1048576, $D220, FALSE)), "", HLOOKUP(P$1,m_preprocess!$1:$1048576, $D220, FALSE))</f>
        <v>60.2</v>
      </c>
      <c r="Q220" s="39">
        <f>IF(ISBLANK(HLOOKUP(Q$1, m_preprocess!$1:$1048576, $D220, FALSE)), "", HLOOKUP(Q$1,m_preprocess!$1:$1048576, $D220, FALSE))</f>
        <v>126.64212076583209</v>
      </c>
      <c r="R220" s="39">
        <f>IF(ISBLANK(HLOOKUP(R$1, m_preprocess!$1:$1048576, $D220, FALSE)), "", HLOOKUP(R$1,m_preprocess!$1:$1048576, $D220, FALSE))</f>
        <v>11214081261.193163</v>
      </c>
      <c r="S220" s="39">
        <f>IF(ISBLANK(HLOOKUP(S$1, m_preprocess!$1:$1048576, $D220, FALSE)), "", HLOOKUP(S$1,m_preprocess!$1:$1048576, $D220, FALSE))</f>
        <v>5095437770.6710081</v>
      </c>
      <c r="T220" s="39">
        <f>IF(ISBLANK(HLOOKUP(T$1, m_preprocess!$1:$1048576, $D220, FALSE)), "", HLOOKUP(T$1,m_preprocess!$1:$1048576, $D220, FALSE))</f>
        <v>13058561904.270987</v>
      </c>
      <c r="U220" s="39">
        <f>IF(ISBLANK(HLOOKUP(U$1, m_preprocess!$1:$1048576, $D220, FALSE)), "", HLOOKUP(U$1,m_preprocess!$1:$1048576, $D220, FALSE))</f>
        <v>1998981248.8954344</v>
      </c>
      <c r="V220" s="39">
        <f>IF(ISBLANK(HLOOKUP(V$1, m_preprocess!$1:$1048576, $D220, FALSE)), "", HLOOKUP(V$1,m_preprocess!$1:$1048576, $D220, FALSE))</f>
        <v>7340872319.5876284</v>
      </c>
      <c r="W220" s="39">
        <f>IF(ISBLANK(HLOOKUP(W$1, m_preprocess!$1:$1048576, $D220, FALSE)), "", HLOOKUP(W$1,m_preprocess!$1:$1048576, $D220, FALSE))</f>
        <v>1707589067.0103092</v>
      </c>
      <c r="X220" s="39">
        <f>IF(ISBLANK(HLOOKUP(X$1, m_preprocess!$1:$1048576, $D220, FALSE)), "", HLOOKUP(X$1,m_preprocess!$1:$1048576, $D220, FALSE))</f>
        <v>39907.481144544479</v>
      </c>
      <c r="Y220" s="39">
        <f>IF(ISBLANK(HLOOKUP(Y$1, m_preprocess!$1:$1048576, $D220, FALSE)), "", HLOOKUP(Y$1,m_preprocess!$1:$1048576, $D220, FALSE))</f>
        <v>13101.837248555024</v>
      </c>
      <c r="Z220" s="39">
        <f>IF(ISBLANK(HLOOKUP(Z$1, m_preprocess!$1:$1048576, $D220, FALSE)), "", HLOOKUP(Z$1,m_preprocess!$1:$1048576, $D220, FALSE))</f>
        <v>109.06666666666666</v>
      </c>
    </row>
    <row r="221" spans="1:26">
      <c r="A221" s="17">
        <v>40634</v>
      </c>
      <c r="B221">
        <v>2011</v>
      </c>
      <c r="C221">
        <v>4</v>
      </c>
      <c r="D221">
        <v>221</v>
      </c>
      <c r="E221" s="39">
        <f>IF(ISBLANK(HLOOKUP(E$1, m_preprocess!$1:$1048576, $D221, FALSE)), "", HLOOKUP(E$1,m_preprocess!$1:$1048576, $D221, FALSE))</f>
        <v>82.9</v>
      </c>
      <c r="F221" s="39">
        <f>IF(ISBLANK(HLOOKUP(F$1, m_preprocess!$1:$1048576, $D221, FALSE)), "", HLOOKUP(F$1,m_preprocess!$1:$1048576, $D221, FALSE))</f>
        <v>170.59</v>
      </c>
      <c r="G221" s="39">
        <f>IF(ISBLANK(HLOOKUP(G$1, m_preprocess!$1:$1048576, $D221, FALSE)), "", HLOOKUP(G$1,m_preprocess!$1:$1048576, $D221, FALSE))</f>
        <v>62.850048544948066</v>
      </c>
      <c r="H221" s="39">
        <f>IF(ISBLANK(HLOOKUP(H$1, m_preprocess!$1:$1048576, $D221, FALSE)), "", HLOOKUP(H$1,m_preprocess!$1:$1048576, $D221, FALSE))</f>
        <v>139.88999999999999</v>
      </c>
      <c r="I221" s="39">
        <f>IF(ISBLANK(HLOOKUP(I$1, m_preprocess!$1:$1048576, $D221, FALSE)), "", HLOOKUP(I$1,m_preprocess!$1:$1048576, $D221, FALSE))</f>
        <v>97.5</v>
      </c>
      <c r="J221" s="39">
        <f>IF(ISBLANK(HLOOKUP(J$1, m_preprocess!$1:$1048576, $D221, FALSE)), "", HLOOKUP(J$1,m_preprocess!$1:$1048576, $D221, FALSE))</f>
        <v>96.5</v>
      </c>
      <c r="K221" s="39">
        <f>IF(ISBLANK(HLOOKUP(K$1, m_preprocess!$1:$1048576, $D221, FALSE)), "", HLOOKUP(K$1,m_preprocess!$1:$1048576, $D221, FALSE))</f>
        <v>97.6</v>
      </c>
      <c r="L221" s="39">
        <f>IF(ISBLANK(HLOOKUP(L$1, m_preprocess!$1:$1048576, $D221, FALSE)), "", HLOOKUP(L$1,m_preprocess!$1:$1048576, $D221, FALSE))</f>
        <v>104.3</v>
      </c>
      <c r="M221" s="39">
        <f>IF(ISBLANK(HLOOKUP(M$1, m_preprocess!$1:$1048576, $D221, FALSE)), "", HLOOKUP(M$1,m_preprocess!$1:$1048576, $D221, FALSE))</f>
        <v>98.4</v>
      </c>
      <c r="N221" s="39">
        <f>IF(ISBLANK(HLOOKUP(N$1, m_preprocess!$1:$1048576, $D221, FALSE)), "", HLOOKUP(N$1,m_preprocess!$1:$1048576, $D221, FALSE))</f>
        <v>94.2</v>
      </c>
      <c r="O221" s="39">
        <f>IF(ISBLANK(HLOOKUP(O$1, m_preprocess!$1:$1048576, $D221, FALSE)), "", HLOOKUP(O$1,m_preprocess!$1:$1048576, $D221, FALSE))</f>
        <v>159.44</v>
      </c>
      <c r="P221" s="39">
        <f>IF(ISBLANK(HLOOKUP(P$1, m_preprocess!$1:$1048576, $D221, FALSE)), "", HLOOKUP(P$1,m_preprocess!$1:$1048576, $D221, FALSE))</f>
        <v>59.5</v>
      </c>
      <c r="Q221" s="39">
        <f>IF(ISBLANK(HLOOKUP(Q$1, m_preprocess!$1:$1048576, $D221, FALSE)), "", HLOOKUP(Q$1,m_preprocess!$1:$1048576, $D221, FALSE))</f>
        <v>127.0859805167302</v>
      </c>
      <c r="R221" s="39">
        <f>IF(ISBLANK(HLOOKUP(R$1, m_preprocess!$1:$1048576, $D221, FALSE)), "", HLOOKUP(R$1,m_preprocess!$1:$1048576, $D221, FALSE))</f>
        <v>11205341873.576626</v>
      </c>
      <c r="S221" s="39">
        <f>IF(ISBLANK(HLOOKUP(S$1, m_preprocess!$1:$1048576, $D221, FALSE)), "", HLOOKUP(S$1,m_preprocess!$1:$1048576, $D221, FALSE))</f>
        <v>5730183370.5493536</v>
      </c>
      <c r="T221" s="39">
        <f>IF(ISBLANK(HLOOKUP(T$1, m_preprocess!$1:$1048576, $D221, FALSE)), "", HLOOKUP(T$1,m_preprocess!$1:$1048576, $D221, FALSE))</f>
        <v>12927728131.441481</v>
      </c>
      <c r="U221" s="39">
        <f>IF(ISBLANK(HLOOKUP(U$1, m_preprocess!$1:$1048576, $D221, FALSE)), "", HLOOKUP(U$1,m_preprocess!$1:$1048576, $D221, FALSE))</f>
        <v>1958690235.7758012</v>
      </c>
      <c r="V221" s="39">
        <f>IF(ISBLANK(HLOOKUP(V$1, m_preprocess!$1:$1048576, $D221, FALSE)), "", HLOOKUP(V$1,m_preprocess!$1:$1048576, $D221, FALSE))</f>
        <v>6962870379.7825785</v>
      </c>
      <c r="W221" s="39">
        <f>IF(ISBLANK(HLOOKUP(W$1, m_preprocess!$1:$1048576, $D221, FALSE)), "", HLOOKUP(W$1,m_preprocess!$1:$1048576, $D221, FALSE))</f>
        <v>1691449415.5019059</v>
      </c>
      <c r="X221" s="39">
        <f>IF(ISBLANK(HLOOKUP(X$1, m_preprocess!$1:$1048576, $D221, FALSE)), "", HLOOKUP(X$1,m_preprocess!$1:$1048576, $D221, FALSE))</f>
        <v>48953.878165552203</v>
      </c>
      <c r="Y221" s="39">
        <f>IF(ISBLANK(HLOOKUP(Y$1, m_preprocess!$1:$1048576, $D221, FALSE)), "", HLOOKUP(Y$1,m_preprocess!$1:$1048576, $D221, FALSE))</f>
        <v>13189.01968735337</v>
      </c>
      <c r="Z221" s="39">
        <f>IF(ISBLANK(HLOOKUP(Z$1, m_preprocess!$1:$1048576, $D221, FALSE)), "", HLOOKUP(Z$1,m_preprocess!$1:$1048576, $D221, FALSE))</f>
        <v>108.40000000000002</v>
      </c>
    </row>
    <row r="222" spans="1:26">
      <c r="A222" s="17">
        <v>40664</v>
      </c>
      <c r="B222">
        <v>2011</v>
      </c>
      <c r="C222">
        <v>5</v>
      </c>
      <c r="D222">
        <v>222</v>
      </c>
      <c r="E222" s="39">
        <f>IF(ISBLANK(HLOOKUP(E$1, m_preprocess!$1:$1048576, $D222, FALSE)), "", HLOOKUP(E$1,m_preprocess!$1:$1048576, $D222, FALSE))</f>
        <v>84.8</v>
      </c>
      <c r="F222" s="39">
        <f>IF(ISBLANK(HLOOKUP(F$1, m_preprocess!$1:$1048576, $D222, FALSE)), "", HLOOKUP(F$1,m_preprocess!$1:$1048576, $D222, FALSE))</f>
        <v>189.22</v>
      </c>
      <c r="G222" s="39">
        <f>IF(ISBLANK(HLOOKUP(G$1, m_preprocess!$1:$1048576, $D222, FALSE)), "", HLOOKUP(G$1,m_preprocess!$1:$1048576, $D222, FALSE))</f>
        <v>63.678922855988674</v>
      </c>
      <c r="H222" s="39">
        <f>IF(ISBLANK(HLOOKUP(H$1, m_preprocess!$1:$1048576, $D222, FALSE)), "", HLOOKUP(H$1,m_preprocess!$1:$1048576, $D222, FALSE))</f>
        <v>143.22999999999999</v>
      </c>
      <c r="I222" s="39">
        <f>IF(ISBLANK(HLOOKUP(I$1, m_preprocess!$1:$1048576, $D222, FALSE)), "", HLOOKUP(I$1,m_preprocess!$1:$1048576, $D222, FALSE))</f>
        <v>107.1</v>
      </c>
      <c r="J222" s="39">
        <f>IF(ISBLANK(HLOOKUP(J$1, m_preprocess!$1:$1048576, $D222, FALSE)), "", HLOOKUP(J$1,m_preprocess!$1:$1048576, $D222, FALSE))</f>
        <v>101.7</v>
      </c>
      <c r="K222" s="39">
        <f>IF(ISBLANK(HLOOKUP(K$1, m_preprocess!$1:$1048576, $D222, FALSE)), "", HLOOKUP(K$1,m_preprocess!$1:$1048576, $D222, FALSE))</f>
        <v>107.4</v>
      </c>
      <c r="L222" s="39">
        <f>IF(ISBLANK(HLOOKUP(L$1, m_preprocess!$1:$1048576, $D222, FALSE)), "", HLOOKUP(L$1,m_preprocess!$1:$1048576, $D222, FALSE))</f>
        <v>118.3</v>
      </c>
      <c r="M222" s="39">
        <f>IF(ISBLANK(HLOOKUP(M$1, m_preprocess!$1:$1048576, $D222, FALSE)), "", HLOOKUP(M$1,m_preprocess!$1:$1048576, $D222, FALSE))</f>
        <v>107.2</v>
      </c>
      <c r="N222" s="39">
        <f>IF(ISBLANK(HLOOKUP(N$1, m_preprocess!$1:$1048576, $D222, FALSE)), "", HLOOKUP(N$1,m_preprocess!$1:$1048576, $D222, FALSE))</f>
        <v>103.7</v>
      </c>
      <c r="O222" s="39">
        <f>IF(ISBLANK(HLOOKUP(O$1, m_preprocess!$1:$1048576, $D222, FALSE)), "", HLOOKUP(O$1,m_preprocess!$1:$1048576, $D222, FALSE))</f>
        <v>153</v>
      </c>
      <c r="P222" s="39">
        <f>IF(ISBLANK(HLOOKUP(P$1, m_preprocess!$1:$1048576, $D222, FALSE)), "", HLOOKUP(P$1,m_preprocess!$1:$1048576, $D222, FALSE))</f>
        <v>57.3</v>
      </c>
      <c r="Q222" s="39">
        <f>IF(ISBLANK(HLOOKUP(Q$1, m_preprocess!$1:$1048576, $D222, FALSE)), "", HLOOKUP(Q$1,m_preprocess!$1:$1048576, $D222, FALSE))</f>
        <v>129.28752464094623</v>
      </c>
      <c r="R222" s="39">
        <f>IF(ISBLANK(HLOOKUP(R$1, m_preprocess!$1:$1048576, $D222, FALSE)), "", HLOOKUP(R$1,m_preprocess!$1:$1048576, $D222, FALSE))</f>
        <v>12638127288.172512</v>
      </c>
      <c r="S222" s="39">
        <f>IF(ISBLANK(HLOOKUP(S$1, m_preprocess!$1:$1048576, $D222, FALSE)), "", HLOOKUP(S$1,m_preprocess!$1:$1048576, $D222, FALSE))</f>
        <v>6589340583.7508173</v>
      </c>
      <c r="T222" s="39">
        <f>IF(ISBLANK(HLOOKUP(T$1, m_preprocess!$1:$1048576, $D222, FALSE)), "", HLOOKUP(T$1,m_preprocess!$1:$1048576, $D222, FALSE))</f>
        <v>13859871516.474232</v>
      </c>
      <c r="U222" s="39">
        <f>IF(ISBLANK(HLOOKUP(U$1, m_preprocess!$1:$1048576, $D222, FALSE)), "", HLOOKUP(U$1,m_preprocess!$1:$1048576, $D222, FALSE))</f>
        <v>1878153408.8989019</v>
      </c>
      <c r="V222" s="39">
        <f>IF(ISBLANK(HLOOKUP(V$1, m_preprocess!$1:$1048576, $D222, FALSE)), "", HLOOKUP(V$1,m_preprocess!$1:$1048576, $D222, FALSE))</f>
        <v>7738420097.1557322</v>
      </c>
      <c r="W222" s="39">
        <f>IF(ISBLANK(HLOOKUP(W$1, m_preprocess!$1:$1048576, $D222, FALSE)), "", HLOOKUP(W$1,m_preprocess!$1:$1048576, $D222, FALSE))</f>
        <v>1922848875.6688259</v>
      </c>
      <c r="X222" s="39">
        <f>IF(ISBLANK(HLOOKUP(X$1, m_preprocess!$1:$1048576, $D222, FALSE)), "", HLOOKUP(X$1,m_preprocess!$1:$1048576, $D222, FALSE))</f>
        <v>38709.72598500755</v>
      </c>
      <c r="Y222" s="39">
        <f>IF(ISBLANK(HLOOKUP(Y$1, m_preprocess!$1:$1048576, $D222, FALSE)), "", HLOOKUP(Y$1,m_preprocess!$1:$1048576, $D222, FALSE))</f>
        <v>13338.493748058461</v>
      </c>
      <c r="Z222" s="39">
        <f>IF(ISBLANK(HLOOKUP(Z$1, m_preprocess!$1:$1048576, $D222, FALSE)), "", HLOOKUP(Z$1,m_preprocess!$1:$1048576, $D222, FALSE))</f>
        <v>107.53333333333335</v>
      </c>
    </row>
    <row r="223" spans="1:26">
      <c r="A223" s="17">
        <v>40695</v>
      </c>
      <c r="B223">
        <v>2011</v>
      </c>
      <c r="C223">
        <v>6</v>
      </c>
      <c r="D223">
        <v>223</v>
      </c>
      <c r="E223" s="39">
        <f>IF(ISBLANK(HLOOKUP(E$1, m_preprocess!$1:$1048576, $D223, FALSE)), "", HLOOKUP(E$1,m_preprocess!$1:$1048576, $D223, FALSE))</f>
        <v>82.5</v>
      </c>
      <c r="F223" s="39">
        <f>IF(ISBLANK(HLOOKUP(F$1, m_preprocess!$1:$1048576, $D223, FALSE)), "", HLOOKUP(F$1,m_preprocess!$1:$1048576, $D223, FALSE))</f>
        <v>181.17</v>
      </c>
      <c r="G223" s="39">
        <f>IF(ISBLANK(HLOOKUP(G$1, m_preprocess!$1:$1048576, $D223, FALSE)), "", HLOOKUP(G$1,m_preprocess!$1:$1048576, $D223, FALSE))</f>
        <v>62.73247484687532</v>
      </c>
      <c r="H223" s="39">
        <f>IF(ISBLANK(HLOOKUP(H$1, m_preprocess!$1:$1048576, $D223, FALSE)), "", HLOOKUP(H$1,m_preprocess!$1:$1048576, $D223, FALSE))</f>
        <v>141.75</v>
      </c>
      <c r="I223" s="39">
        <f>IF(ISBLANK(HLOOKUP(I$1, m_preprocess!$1:$1048576, $D223, FALSE)), "", HLOOKUP(I$1,m_preprocess!$1:$1048576, $D223, FALSE))</f>
        <v>102.8</v>
      </c>
      <c r="J223" s="39">
        <f>IF(ISBLANK(HLOOKUP(J$1, m_preprocess!$1:$1048576, $D223, FALSE)), "", HLOOKUP(J$1,m_preprocess!$1:$1048576, $D223, FALSE))</f>
        <v>101.2</v>
      </c>
      <c r="K223" s="39">
        <f>IF(ISBLANK(HLOOKUP(K$1, m_preprocess!$1:$1048576, $D223, FALSE)), "", HLOOKUP(K$1,m_preprocess!$1:$1048576, $D223, FALSE))</f>
        <v>102.9</v>
      </c>
      <c r="L223" s="39">
        <f>IF(ISBLANK(HLOOKUP(L$1, m_preprocess!$1:$1048576, $D223, FALSE)), "", HLOOKUP(L$1,m_preprocess!$1:$1048576, $D223, FALSE))</f>
        <v>114.5</v>
      </c>
      <c r="M223" s="39">
        <f>IF(ISBLANK(HLOOKUP(M$1, m_preprocess!$1:$1048576, $D223, FALSE)), "", HLOOKUP(M$1,m_preprocess!$1:$1048576, $D223, FALSE))</f>
        <v>104.3</v>
      </c>
      <c r="N223" s="39">
        <f>IF(ISBLANK(HLOOKUP(N$1, m_preprocess!$1:$1048576, $D223, FALSE)), "", HLOOKUP(N$1,m_preprocess!$1:$1048576, $D223, FALSE))</f>
        <v>96.8</v>
      </c>
      <c r="O223" s="39">
        <f>IF(ISBLANK(HLOOKUP(O$1, m_preprocess!$1:$1048576, $D223, FALSE)), "", HLOOKUP(O$1,m_preprocess!$1:$1048576, $D223, FALSE))</f>
        <v>153.81</v>
      </c>
      <c r="P223" s="39">
        <f>IF(ISBLANK(HLOOKUP(P$1, m_preprocess!$1:$1048576, $D223, FALSE)), "", HLOOKUP(P$1,m_preprocess!$1:$1048576, $D223, FALSE))</f>
        <v>57.6</v>
      </c>
      <c r="Q223" s="39">
        <f>IF(ISBLANK(HLOOKUP(Q$1, m_preprocess!$1:$1048576, $D223, FALSE)), "", HLOOKUP(Q$1,m_preprocess!$1:$1048576, $D223, FALSE))</f>
        <v>129.64561080851666</v>
      </c>
      <c r="R223" s="39">
        <f>IF(ISBLANK(HLOOKUP(R$1, m_preprocess!$1:$1048576, $D223, FALSE)), "", HLOOKUP(R$1,m_preprocess!$1:$1048576, $D223, FALSE))</f>
        <v>12925075727.848101</v>
      </c>
      <c r="S223" s="39">
        <f>IF(ISBLANK(HLOOKUP(S$1, m_preprocess!$1:$1048576, $D223, FALSE)), "", HLOOKUP(S$1,m_preprocess!$1:$1048576, $D223, FALSE))</f>
        <v>5973676392.950676</v>
      </c>
      <c r="T223" s="39">
        <f>IF(ISBLANK(HLOOKUP(T$1, m_preprocess!$1:$1048576, $D223, FALSE)), "", HLOOKUP(T$1,m_preprocess!$1:$1048576, $D223, FALSE))</f>
        <v>13624033292.777815</v>
      </c>
      <c r="U223" s="39">
        <f>IF(ISBLANK(HLOOKUP(U$1, m_preprocess!$1:$1048576, $D223, FALSE)), "", HLOOKUP(U$1,m_preprocess!$1:$1048576, $D223, FALSE))</f>
        <v>1957382280.5404258</v>
      </c>
      <c r="V223" s="39">
        <f>IF(ISBLANK(HLOOKUP(V$1, m_preprocess!$1:$1048576, $D223, FALSE)), "", HLOOKUP(V$1,m_preprocess!$1:$1048576, $D223, FALSE))</f>
        <v>7599296337.9783545</v>
      </c>
      <c r="W223" s="39">
        <f>IF(ISBLANK(HLOOKUP(W$1, m_preprocess!$1:$1048576, $D223, FALSE)), "", HLOOKUP(W$1,m_preprocess!$1:$1048576, $D223, FALSE))</f>
        <v>1776470914.6212068</v>
      </c>
      <c r="X223" s="39">
        <f>IF(ISBLANK(HLOOKUP(X$1, m_preprocess!$1:$1048576, $D223, FALSE)), "", HLOOKUP(X$1,m_preprocess!$1:$1048576, $D223, FALSE))</f>
        <v>46770.708270241405</v>
      </c>
      <c r="Y223" s="39">
        <f>IF(ISBLANK(HLOOKUP(Y$1, m_preprocess!$1:$1048576, $D223, FALSE)), "", HLOOKUP(Y$1,m_preprocess!$1:$1048576, $D223, FALSE))</f>
        <v>13531.632943341638</v>
      </c>
      <c r="Z223" s="39">
        <f>IF(ISBLANK(HLOOKUP(Z$1, m_preprocess!$1:$1048576, $D223, FALSE)), "", HLOOKUP(Z$1,m_preprocess!$1:$1048576, $D223, FALSE))</f>
        <v>107.43333333333334</v>
      </c>
    </row>
    <row r="224" spans="1:26">
      <c r="A224" s="17">
        <v>40725</v>
      </c>
      <c r="B224">
        <v>2011</v>
      </c>
      <c r="C224">
        <v>7</v>
      </c>
      <c r="D224">
        <v>224</v>
      </c>
      <c r="E224" s="39">
        <f>IF(ISBLANK(HLOOKUP(E$1, m_preprocess!$1:$1048576, $D224, FALSE)), "", HLOOKUP(E$1,m_preprocess!$1:$1048576, $D224, FALSE))</f>
        <v>85.3</v>
      </c>
      <c r="F224" s="39">
        <f>IF(ISBLANK(HLOOKUP(F$1, m_preprocess!$1:$1048576, $D224, FALSE)), "", HLOOKUP(F$1,m_preprocess!$1:$1048576, $D224, FALSE))</f>
        <v>179.62</v>
      </c>
      <c r="G224" s="39">
        <f>IF(ISBLANK(HLOOKUP(G$1, m_preprocess!$1:$1048576, $D224, FALSE)), "", HLOOKUP(G$1,m_preprocess!$1:$1048576, $D224, FALSE))</f>
        <v>61.79867202970506</v>
      </c>
      <c r="H224" s="39">
        <f>IF(ISBLANK(HLOOKUP(H$1, m_preprocess!$1:$1048576, $D224, FALSE)), "", HLOOKUP(H$1,m_preprocess!$1:$1048576, $D224, FALSE))</f>
        <v>145.19</v>
      </c>
      <c r="I224" s="39">
        <f>IF(ISBLANK(HLOOKUP(I$1, m_preprocess!$1:$1048576, $D224, FALSE)), "", HLOOKUP(I$1,m_preprocess!$1:$1048576, $D224, FALSE))</f>
        <v>106.1</v>
      </c>
      <c r="J224" s="39">
        <f>IF(ISBLANK(HLOOKUP(J$1, m_preprocess!$1:$1048576, $D224, FALSE)), "", HLOOKUP(J$1,m_preprocess!$1:$1048576, $D224, FALSE))</f>
        <v>104.2</v>
      </c>
      <c r="K224" s="39">
        <f>IF(ISBLANK(HLOOKUP(K$1, m_preprocess!$1:$1048576, $D224, FALSE)), "", HLOOKUP(K$1,m_preprocess!$1:$1048576, $D224, FALSE))</f>
        <v>106.2</v>
      </c>
      <c r="L224" s="39">
        <f>IF(ISBLANK(HLOOKUP(L$1, m_preprocess!$1:$1048576, $D224, FALSE)), "", HLOOKUP(L$1,m_preprocess!$1:$1048576, $D224, FALSE))</f>
        <v>114.2</v>
      </c>
      <c r="M224" s="39">
        <f>IF(ISBLANK(HLOOKUP(M$1, m_preprocess!$1:$1048576, $D224, FALSE)), "", HLOOKUP(M$1,m_preprocess!$1:$1048576, $D224, FALSE))</f>
        <v>106.8</v>
      </c>
      <c r="N224" s="39">
        <f>IF(ISBLANK(HLOOKUP(N$1, m_preprocess!$1:$1048576, $D224, FALSE)), "", HLOOKUP(N$1,m_preprocess!$1:$1048576, $D224, FALSE))</f>
        <v>102.5</v>
      </c>
      <c r="O224" s="39">
        <f>IF(ISBLANK(HLOOKUP(O$1, m_preprocess!$1:$1048576, $D224, FALSE)), "", HLOOKUP(O$1,m_preprocess!$1:$1048576, $D224, FALSE))</f>
        <v>152.93</v>
      </c>
      <c r="P224" s="39">
        <f>IF(ISBLANK(HLOOKUP(P$1, m_preprocess!$1:$1048576, $D224, FALSE)), "", HLOOKUP(P$1,m_preprocess!$1:$1048576, $D224, FALSE))</f>
        <v>57.8</v>
      </c>
      <c r="Q224" s="39">
        <f>IF(ISBLANK(HLOOKUP(Q$1, m_preprocess!$1:$1048576, $D224, FALSE)), "", HLOOKUP(Q$1,m_preprocess!$1:$1048576, $D224, FALSE))</f>
        <v>130.29063205417609</v>
      </c>
      <c r="R224" s="39">
        <f>IF(ISBLANK(HLOOKUP(R$1, m_preprocess!$1:$1048576, $D224, FALSE)), "", HLOOKUP(R$1,m_preprocess!$1:$1048576, $D224, FALSE))</f>
        <v>12047578151.597185</v>
      </c>
      <c r="S224" s="39">
        <f>IF(ISBLANK(HLOOKUP(S$1, m_preprocess!$1:$1048576, $D224, FALSE)), "", HLOOKUP(S$1,m_preprocess!$1:$1048576, $D224, FALSE))</f>
        <v>5781423963.7249594</v>
      </c>
      <c r="T224" s="39">
        <f>IF(ISBLANK(HLOOKUP(T$1, m_preprocess!$1:$1048576, $D224, FALSE)), "", HLOOKUP(T$1,m_preprocess!$1:$1048576, $D224, FALSE))</f>
        <v>13483597660.129797</v>
      </c>
      <c r="U224" s="39">
        <f>IF(ISBLANK(HLOOKUP(U$1, m_preprocess!$1:$1048576, $D224, FALSE)), "", HLOOKUP(U$1,m_preprocess!$1:$1048576, $D224, FALSE))</f>
        <v>2056677273.5609484</v>
      </c>
      <c r="V224" s="39">
        <f>IF(ISBLANK(HLOOKUP(V$1, m_preprocess!$1:$1048576, $D224, FALSE)), "", HLOOKUP(V$1,m_preprocess!$1:$1048576, $D224, FALSE))</f>
        <v>7768384264.9548531</v>
      </c>
      <c r="W224" s="39">
        <f>IF(ISBLANK(HLOOKUP(W$1, m_preprocess!$1:$1048576, $D224, FALSE)), "", HLOOKUP(W$1,m_preprocess!$1:$1048576, $D224, FALSE))</f>
        <v>1721630550.9311512</v>
      </c>
      <c r="X224" s="39">
        <f>IF(ISBLANK(HLOOKUP(X$1, m_preprocess!$1:$1048576, $D224, FALSE)), "", HLOOKUP(X$1,m_preprocess!$1:$1048576, $D224, FALSE))</f>
        <v>52030.849645973583</v>
      </c>
      <c r="Y224" s="39">
        <f>IF(ISBLANK(HLOOKUP(Y$1, m_preprocess!$1:$1048576, $D224, FALSE)), "", HLOOKUP(Y$1,m_preprocess!$1:$1048576, $D224, FALSE))</f>
        <v>13668.407814680526</v>
      </c>
      <c r="Z224" s="39">
        <f>IF(ISBLANK(HLOOKUP(Z$1, m_preprocess!$1:$1048576, $D224, FALSE)), "", HLOOKUP(Z$1,m_preprocess!$1:$1048576, $D224, FALSE))</f>
        <v>108.06666666666668</v>
      </c>
    </row>
    <row r="225" spans="1:26">
      <c r="A225" s="17">
        <v>40756</v>
      </c>
      <c r="B225">
        <v>2011</v>
      </c>
      <c r="C225">
        <v>8</v>
      </c>
      <c r="D225">
        <v>225</v>
      </c>
      <c r="E225" s="39">
        <f>IF(ISBLANK(HLOOKUP(E$1, m_preprocess!$1:$1048576, $D225, FALSE)), "", HLOOKUP(E$1,m_preprocess!$1:$1048576, $D225, FALSE))</f>
        <v>85.7</v>
      </c>
      <c r="F225" s="39">
        <f>IF(ISBLANK(HLOOKUP(F$1, m_preprocess!$1:$1048576, $D225, FALSE)), "", HLOOKUP(F$1,m_preprocess!$1:$1048576, $D225, FALSE))</f>
        <v>192.03</v>
      </c>
      <c r="G225" s="39">
        <f>IF(ISBLANK(HLOOKUP(G$1, m_preprocess!$1:$1048576, $D225, FALSE)), "", HLOOKUP(G$1,m_preprocess!$1:$1048576, $D225, FALSE))</f>
        <v>63.207587579356826</v>
      </c>
      <c r="H225" s="39">
        <f>IF(ISBLANK(HLOOKUP(H$1, m_preprocess!$1:$1048576, $D225, FALSE)), "", HLOOKUP(H$1,m_preprocess!$1:$1048576, $D225, FALSE))</f>
        <v>147.51</v>
      </c>
      <c r="I225" s="39">
        <f>IF(ISBLANK(HLOOKUP(I$1, m_preprocess!$1:$1048576, $D225, FALSE)), "", HLOOKUP(I$1,m_preprocess!$1:$1048576, $D225, FALSE))</f>
        <v>110.8</v>
      </c>
      <c r="J225" s="39">
        <f>IF(ISBLANK(HLOOKUP(J$1, m_preprocess!$1:$1048576, $D225, FALSE)), "", HLOOKUP(J$1,m_preprocess!$1:$1048576, $D225, FALSE))</f>
        <v>104.3</v>
      </c>
      <c r="K225" s="39">
        <f>IF(ISBLANK(HLOOKUP(K$1, m_preprocess!$1:$1048576, $D225, FALSE)), "", HLOOKUP(K$1,m_preprocess!$1:$1048576, $D225, FALSE))</f>
        <v>111.2</v>
      </c>
      <c r="L225" s="39">
        <f>IF(ISBLANK(HLOOKUP(L$1, m_preprocess!$1:$1048576, $D225, FALSE)), "", HLOOKUP(L$1,m_preprocess!$1:$1048576, $D225, FALSE))</f>
        <v>126.2</v>
      </c>
      <c r="M225" s="39">
        <f>IF(ISBLANK(HLOOKUP(M$1, m_preprocess!$1:$1048576, $D225, FALSE)), "", HLOOKUP(M$1,m_preprocess!$1:$1048576, $D225, FALSE))</f>
        <v>108.7</v>
      </c>
      <c r="N225" s="39">
        <f>IF(ISBLANK(HLOOKUP(N$1, m_preprocess!$1:$1048576, $D225, FALSE)), "", HLOOKUP(N$1,m_preprocess!$1:$1048576, $D225, FALSE))</f>
        <v>109.7</v>
      </c>
      <c r="O225" s="39">
        <f>IF(ISBLANK(HLOOKUP(O$1, m_preprocess!$1:$1048576, $D225, FALSE)), "", HLOOKUP(O$1,m_preprocess!$1:$1048576, $D225, FALSE))</f>
        <v>152.71</v>
      </c>
      <c r="P225" s="39">
        <f>IF(ISBLANK(HLOOKUP(P$1, m_preprocess!$1:$1048576, $D225, FALSE)), "", HLOOKUP(P$1,m_preprocess!$1:$1048576, $D225, FALSE))</f>
        <v>56.3</v>
      </c>
      <c r="Q225" s="39">
        <f>IF(ISBLANK(HLOOKUP(Q$1, m_preprocess!$1:$1048576, $D225, FALSE)), "", HLOOKUP(Q$1,m_preprocess!$1:$1048576, $D225, FALSE))</f>
        <v>130.65978518621844</v>
      </c>
      <c r="R225" s="39">
        <f>IF(ISBLANK(HLOOKUP(R$1, m_preprocess!$1:$1048576, $D225, FALSE)), "", HLOOKUP(R$1,m_preprocess!$1:$1048576, $D225, FALSE))</f>
        <v>13963119103.768549</v>
      </c>
      <c r="S225" s="39">
        <f>IF(ISBLANK(HLOOKUP(S$1, m_preprocess!$1:$1048576, $D225, FALSE)), "", HLOOKUP(S$1,m_preprocess!$1:$1048576, $D225, FALSE))</f>
        <v>6815258001.4946089</v>
      </c>
      <c r="T225" s="39">
        <f>IF(ISBLANK(HLOOKUP(T$1, m_preprocess!$1:$1048576, $D225, FALSE)), "", HLOOKUP(T$1,m_preprocess!$1:$1048576, $D225, FALSE))</f>
        <v>15526667045.613056</v>
      </c>
      <c r="U225" s="39">
        <f>IF(ISBLANK(HLOOKUP(U$1, m_preprocess!$1:$1048576, $D225, FALSE)), "", HLOOKUP(U$1,m_preprocess!$1:$1048576, $D225, FALSE))</f>
        <v>2306339913.5165296</v>
      </c>
      <c r="V225" s="39">
        <f>IF(ISBLANK(HLOOKUP(V$1, m_preprocess!$1:$1048576, $D225, FALSE)), "", HLOOKUP(V$1,m_preprocess!$1:$1048576, $D225, FALSE))</f>
        <v>8739796891.4771938</v>
      </c>
      <c r="W225" s="39">
        <f>IF(ISBLANK(HLOOKUP(W$1, m_preprocess!$1:$1048576, $D225, FALSE)), "", HLOOKUP(W$1,m_preprocess!$1:$1048576, $D225, FALSE))</f>
        <v>2079821750.5928304</v>
      </c>
      <c r="X225" s="39">
        <f>IF(ISBLANK(HLOOKUP(X$1, m_preprocess!$1:$1048576, $D225, FALSE)), "", HLOOKUP(X$1,m_preprocess!$1:$1048576, $D225, FALSE))</f>
        <v>40288.614239465649</v>
      </c>
      <c r="Y225" s="39">
        <f>IF(ISBLANK(HLOOKUP(Y$1, m_preprocess!$1:$1048576, $D225, FALSE)), "", HLOOKUP(Y$1,m_preprocess!$1:$1048576, $D225, FALSE))</f>
        <v>13859.119193062566</v>
      </c>
      <c r="Z225" s="39">
        <f>IF(ISBLANK(HLOOKUP(Z$1, m_preprocess!$1:$1048576, $D225, FALSE)), "", HLOOKUP(Z$1,m_preprocess!$1:$1048576, $D225, FALSE))</f>
        <v>105.3</v>
      </c>
    </row>
    <row r="226" spans="1:26">
      <c r="A226" s="17">
        <v>40787</v>
      </c>
      <c r="B226">
        <v>2011</v>
      </c>
      <c r="C226">
        <v>9</v>
      </c>
      <c r="D226">
        <v>226</v>
      </c>
      <c r="E226" s="39">
        <f>IF(ISBLANK(HLOOKUP(E$1, m_preprocess!$1:$1048576, $D226, FALSE)), "", HLOOKUP(E$1,m_preprocess!$1:$1048576, $D226, FALSE))</f>
        <v>83.6</v>
      </c>
      <c r="F226" s="39">
        <f>IF(ISBLANK(HLOOKUP(F$1, m_preprocess!$1:$1048576, $D226, FALSE)), "", HLOOKUP(F$1,m_preprocess!$1:$1048576, $D226, FALSE))</f>
        <v>198.2</v>
      </c>
      <c r="G226" s="39">
        <f>IF(ISBLANK(HLOOKUP(G$1, m_preprocess!$1:$1048576, $D226, FALSE)), "", HLOOKUP(G$1,m_preprocess!$1:$1048576, $D226, FALSE))</f>
        <v>68.198292553851175</v>
      </c>
      <c r="H226" s="39">
        <f>IF(ISBLANK(HLOOKUP(H$1, m_preprocess!$1:$1048576, $D226, FALSE)), "", HLOOKUP(H$1,m_preprocess!$1:$1048576, $D226, FALSE))</f>
        <v>142.30000000000001</v>
      </c>
      <c r="I226" s="39">
        <f>IF(ISBLANK(HLOOKUP(I$1, m_preprocess!$1:$1048576, $D226, FALSE)), "", HLOOKUP(I$1,m_preprocess!$1:$1048576, $D226, FALSE))</f>
        <v>104.8</v>
      </c>
      <c r="J226" s="39">
        <f>IF(ISBLANK(HLOOKUP(J$1, m_preprocess!$1:$1048576, $D226, FALSE)), "", HLOOKUP(J$1,m_preprocess!$1:$1048576, $D226, FALSE))</f>
        <v>101.4</v>
      </c>
      <c r="K226" s="39">
        <f>IF(ISBLANK(HLOOKUP(K$1, m_preprocess!$1:$1048576, $D226, FALSE)), "", HLOOKUP(K$1,m_preprocess!$1:$1048576, $D226, FALSE))</f>
        <v>105</v>
      </c>
      <c r="L226" s="39">
        <f>IF(ISBLANK(HLOOKUP(L$1, m_preprocess!$1:$1048576, $D226, FALSE)), "", HLOOKUP(L$1,m_preprocess!$1:$1048576, $D226, FALSE))</f>
        <v>113.6</v>
      </c>
      <c r="M226" s="39">
        <f>IF(ISBLANK(HLOOKUP(M$1, m_preprocess!$1:$1048576, $D226, FALSE)), "", HLOOKUP(M$1,m_preprocess!$1:$1048576, $D226, FALSE))</f>
        <v>104.2</v>
      </c>
      <c r="N226" s="39">
        <f>IF(ISBLANK(HLOOKUP(N$1, m_preprocess!$1:$1048576, $D226, FALSE)), "", HLOOKUP(N$1,m_preprocess!$1:$1048576, $D226, FALSE))</f>
        <v>103.2</v>
      </c>
      <c r="O226" s="39">
        <f>IF(ISBLANK(HLOOKUP(O$1, m_preprocess!$1:$1048576, $D226, FALSE)), "", HLOOKUP(O$1,m_preprocess!$1:$1048576, $D226, FALSE))</f>
        <v>154.08000000000001</v>
      </c>
      <c r="P226" s="39">
        <f>IF(ISBLANK(HLOOKUP(P$1, m_preprocess!$1:$1048576, $D226, FALSE)), "", HLOOKUP(P$1,m_preprocess!$1:$1048576, $D226, FALSE))</f>
        <v>56.4</v>
      </c>
      <c r="Q226" s="39">
        <f>IF(ISBLANK(HLOOKUP(Q$1, m_preprocess!$1:$1048576, $D226, FALSE)), "", HLOOKUP(Q$1,m_preprocess!$1:$1048576, $D226, FALSE))</f>
        <v>132.64116057459822</v>
      </c>
      <c r="R226" s="39">
        <f>IF(ISBLANK(HLOOKUP(R$1, m_preprocess!$1:$1048576, $D226, FALSE)), "", HLOOKUP(R$1,m_preprocess!$1:$1048576, $D226, FALSE))</f>
        <v>12483947045.893202</v>
      </c>
      <c r="S226" s="39">
        <f>IF(ISBLANK(HLOOKUP(S$1, m_preprocess!$1:$1048576, $D226, FALSE)), "", HLOOKUP(S$1,m_preprocess!$1:$1048576, $D226, FALSE))</f>
        <v>6086783206.0904999</v>
      </c>
      <c r="T226" s="39">
        <f>IF(ISBLANK(HLOOKUP(T$1, m_preprocess!$1:$1048576, $D226, FALSE)), "", HLOOKUP(T$1,m_preprocess!$1:$1048576, $D226, FALSE))</f>
        <v>14372640181.339779</v>
      </c>
      <c r="U226" s="39">
        <f>IF(ISBLANK(HLOOKUP(U$1, m_preprocess!$1:$1048576, $D226, FALSE)), "", HLOOKUP(U$1,m_preprocess!$1:$1048576, $D226, FALSE))</f>
        <v>2141764764.613853</v>
      </c>
      <c r="V226" s="39">
        <f>IF(ISBLANK(HLOOKUP(V$1, m_preprocess!$1:$1048576, $D226, FALSE)), "", HLOOKUP(V$1,m_preprocess!$1:$1048576, $D226, FALSE))</f>
        <v>7990428724.9324408</v>
      </c>
      <c r="W226" s="39">
        <f>IF(ISBLANK(HLOOKUP(W$1, m_preprocess!$1:$1048576, $D226, FALSE)), "", HLOOKUP(W$1,m_preprocess!$1:$1048576, $D226, FALSE))</f>
        <v>1758902676.006258</v>
      </c>
      <c r="X226" s="39">
        <f>IF(ISBLANK(HLOOKUP(X$1, m_preprocess!$1:$1048576, $D226, FALSE)), "", HLOOKUP(X$1,m_preprocess!$1:$1048576, $D226, FALSE))</f>
        <v>39482.197589915457</v>
      </c>
      <c r="Y226" s="39">
        <f>IF(ISBLANK(HLOOKUP(Y$1, m_preprocess!$1:$1048576, $D226, FALSE)), "", HLOOKUP(Y$1,m_preprocess!$1:$1048576, $D226, FALSE))</f>
        <v>14067.566780431056</v>
      </c>
      <c r="Z226" s="39">
        <f>IF(ISBLANK(HLOOKUP(Z$1, m_preprocess!$1:$1048576, $D226, FALSE)), "", HLOOKUP(Z$1,m_preprocess!$1:$1048576, $D226, FALSE))</f>
        <v>103.06666666666668</v>
      </c>
    </row>
    <row r="227" spans="1:26">
      <c r="A227" s="17">
        <v>40817</v>
      </c>
      <c r="B227">
        <v>2011</v>
      </c>
      <c r="C227">
        <v>10</v>
      </c>
      <c r="D227">
        <v>227</v>
      </c>
      <c r="E227" s="39">
        <f>IF(ISBLANK(HLOOKUP(E$1, m_preprocess!$1:$1048576, $D227, FALSE)), "", HLOOKUP(E$1,m_preprocess!$1:$1048576, $D227, FALSE))</f>
        <v>87</v>
      </c>
      <c r="F227" s="39">
        <f>IF(ISBLANK(HLOOKUP(F$1, m_preprocess!$1:$1048576, $D227, FALSE)), "", HLOOKUP(F$1,m_preprocess!$1:$1048576, $D227, FALSE))</f>
        <v>174.43</v>
      </c>
      <c r="G227" s="39">
        <f>IF(ISBLANK(HLOOKUP(G$1, m_preprocess!$1:$1048576, $D227, FALSE)), "", HLOOKUP(G$1,m_preprocess!$1:$1048576, $D227, FALSE))</f>
        <v>68.732821446826662</v>
      </c>
      <c r="H227" s="39">
        <f>IF(ISBLANK(HLOOKUP(H$1, m_preprocess!$1:$1048576, $D227, FALSE)), "", HLOOKUP(H$1,m_preprocess!$1:$1048576, $D227, FALSE))</f>
        <v>142.02000000000001</v>
      </c>
      <c r="I227" s="39">
        <f>IF(ISBLANK(HLOOKUP(I$1, m_preprocess!$1:$1048576, $D227, FALSE)), "", HLOOKUP(I$1,m_preprocess!$1:$1048576, $D227, FALSE))</f>
        <v>106.3</v>
      </c>
      <c r="J227" s="39">
        <f>IF(ISBLANK(HLOOKUP(J$1, m_preprocess!$1:$1048576, $D227, FALSE)), "", HLOOKUP(J$1,m_preprocess!$1:$1048576, $D227, FALSE))</f>
        <v>102.7</v>
      </c>
      <c r="K227" s="39">
        <f>IF(ISBLANK(HLOOKUP(K$1, m_preprocess!$1:$1048576, $D227, FALSE)), "", HLOOKUP(K$1,m_preprocess!$1:$1048576, $D227, FALSE))</f>
        <v>106.5</v>
      </c>
      <c r="L227" s="39">
        <f>IF(ISBLANK(HLOOKUP(L$1, m_preprocess!$1:$1048576, $D227, FALSE)), "", HLOOKUP(L$1,m_preprocess!$1:$1048576, $D227, FALSE))</f>
        <v>113.6</v>
      </c>
      <c r="M227" s="39">
        <f>IF(ISBLANK(HLOOKUP(M$1, m_preprocess!$1:$1048576, $D227, FALSE)), "", HLOOKUP(M$1,m_preprocess!$1:$1048576, $D227, FALSE))</f>
        <v>104.8</v>
      </c>
      <c r="N227" s="39">
        <f>IF(ISBLANK(HLOOKUP(N$1, m_preprocess!$1:$1048576, $D227, FALSE)), "", HLOOKUP(N$1,m_preprocess!$1:$1048576, $D227, FALSE))</f>
        <v>106.5</v>
      </c>
      <c r="O227" s="39">
        <f>IF(ISBLANK(HLOOKUP(O$1, m_preprocess!$1:$1048576, $D227, FALSE)), "", HLOOKUP(O$1,m_preprocess!$1:$1048576, $D227, FALSE))</f>
        <v>151.91</v>
      </c>
      <c r="P227" s="39">
        <f>IF(ISBLANK(HLOOKUP(P$1, m_preprocess!$1:$1048576, $D227, FALSE)), "", HLOOKUP(P$1,m_preprocess!$1:$1048576, $D227, FALSE))</f>
        <v>54.6</v>
      </c>
      <c r="Q227" s="39">
        <f>IF(ISBLANK(HLOOKUP(Q$1, m_preprocess!$1:$1048576, $D227, FALSE)), "", HLOOKUP(Q$1,m_preprocess!$1:$1048576, $D227, FALSE))</f>
        <v>132.51178739819974</v>
      </c>
      <c r="R227" s="39">
        <f>IF(ISBLANK(HLOOKUP(R$1, m_preprocess!$1:$1048576, $D227, FALSE)), "", HLOOKUP(R$1,m_preprocess!$1:$1048576, $D227, FALSE))</f>
        <v>11935928038.708286</v>
      </c>
      <c r="S227" s="39">
        <f>IF(ISBLANK(HLOOKUP(S$1, m_preprocess!$1:$1048576, $D227, FALSE)), "", HLOOKUP(S$1,m_preprocess!$1:$1048576, $D227, FALSE))</f>
        <v>5892121737.0208635</v>
      </c>
      <c r="T227" s="39">
        <f>IF(ISBLANK(HLOOKUP(T$1, m_preprocess!$1:$1048576, $D227, FALSE)), "", HLOOKUP(T$1,m_preprocess!$1:$1048576, $D227, FALSE))</f>
        <v>14129060966.566652</v>
      </c>
      <c r="U227" s="39">
        <f>IF(ISBLANK(HLOOKUP(U$1, m_preprocess!$1:$1048576, $D227, FALSE)), "", HLOOKUP(U$1,m_preprocess!$1:$1048576, $D227, FALSE))</f>
        <v>2168098790.5415063</v>
      </c>
      <c r="V227" s="39">
        <f>IF(ISBLANK(HLOOKUP(V$1, m_preprocess!$1:$1048576, $D227, FALSE)), "", HLOOKUP(V$1,m_preprocess!$1:$1048576, $D227, FALSE))</f>
        <v>7521095107.8725529</v>
      </c>
      <c r="W227" s="39">
        <f>IF(ISBLANK(HLOOKUP(W$1, m_preprocess!$1:$1048576, $D227, FALSE)), "", HLOOKUP(W$1,m_preprocess!$1:$1048576, $D227, FALSE))</f>
        <v>1824359444.2063153</v>
      </c>
      <c r="X227" s="39">
        <f>IF(ISBLANK(HLOOKUP(X$1, m_preprocess!$1:$1048576, $D227, FALSE)), "", HLOOKUP(X$1,m_preprocess!$1:$1048576, $D227, FALSE))</f>
        <v>49781.256702895516</v>
      </c>
      <c r="Y227" s="39">
        <f>IF(ISBLANK(HLOOKUP(Y$1, m_preprocess!$1:$1048576, $D227, FALSE)), "", HLOOKUP(Y$1,m_preprocess!$1:$1048576, $D227, FALSE))</f>
        <v>14134.117385551044</v>
      </c>
      <c r="Z227" s="39">
        <f>IF(ISBLANK(HLOOKUP(Z$1, m_preprocess!$1:$1048576, $D227, FALSE)), "", HLOOKUP(Z$1,m_preprocess!$1:$1048576, $D227, FALSE))</f>
        <v>103.96666666666665</v>
      </c>
    </row>
    <row r="228" spans="1:26">
      <c r="A228" s="17">
        <v>40848</v>
      </c>
      <c r="B228">
        <v>2011</v>
      </c>
      <c r="C228">
        <v>11</v>
      </c>
      <c r="D228">
        <v>228</v>
      </c>
      <c r="E228" s="39">
        <f>IF(ISBLANK(HLOOKUP(E$1, m_preprocess!$1:$1048576, $D228, FALSE)), "", HLOOKUP(E$1,m_preprocess!$1:$1048576, $D228, FALSE))</f>
        <v>87.9</v>
      </c>
      <c r="F228" s="39">
        <f>IF(ISBLANK(HLOOKUP(F$1, m_preprocess!$1:$1048576, $D228, FALSE)), "", HLOOKUP(F$1,m_preprocess!$1:$1048576, $D228, FALSE))</f>
        <v>179.4</v>
      </c>
      <c r="G228" s="39">
        <f>IF(ISBLANK(HLOOKUP(G$1, m_preprocess!$1:$1048576, $D228, FALSE)), "", HLOOKUP(G$1,m_preprocess!$1:$1048576, $D228, FALSE))</f>
        <v>68.913154018128211</v>
      </c>
      <c r="H228" s="39">
        <f>IF(ISBLANK(HLOOKUP(H$1, m_preprocess!$1:$1048576, $D228, FALSE)), "", HLOOKUP(H$1,m_preprocess!$1:$1048576, $D228, FALSE))</f>
        <v>141.87</v>
      </c>
      <c r="I228" s="39">
        <f>IF(ISBLANK(HLOOKUP(I$1, m_preprocess!$1:$1048576, $D228, FALSE)), "", HLOOKUP(I$1,m_preprocess!$1:$1048576, $D228, FALSE))</f>
        <v>104.2</v>
      </c>
      <c r="J228" s="39">
        <f>IF(ISBLANK(HLOOKUP(J$1, m_preprocess!$1:$1048576, $D228, FALSE)), "", HLOOKUP(J$1,m_preprocess!$1:$1048576, $D228, FALSE))</f>
        <v>102.6</v>
      </c>
      <c r="K228" s="39">
        <f>IF(ISBLANK(HLOOKUP(K$1, m_preprocess!$1:$1048576, $D228, FALSE)), "", HLOOKUP(K$1,m_preprocess!$1:$1048576, $D228, FALSE))</f>
        <v>104.3</v>
      </c>
      <c r="L228" s="39">
        <f>IF(ISBLANK(HLOOKUP(L$1, m_preprocess!$1:$1048576, $D228, FALSE)), "", HLOOKUP(L$1,m_preprocess!$1:$1048576, $D228, FALSE))</f>
        <v>116</v>
      </c>
      <c r="M228" s="39">
        <f>IF(ISBLANK(HLOOKUP(M$1, m_preprocess!$1:$1048576, $D228, FALSE)), "", HLOOKUP(M$1,m_preprocess!$1:$1048576, $D228, FALSE))</f>
        <v>100.8</v>
      </c>
      <c r="N228" s="39">
        <f>IF(ISBLANK(HLOOKUP(N$1, m_preprocess!$1:$1048576, $D228, FALSE)), "", HLOOKUP(N$1,m_preprocess!$1:$1048576, $D228, FALSE))</f>
        <v>106</v>
      </c>
      <c r="O228" s="39">
        <f>IF(ISBLANK(HLOOKUP(O$1, m_preprocess!$1:$1048576, $D228, FALSE)), "", HLOOKUP(O$1,m_preprocess!$1:$1048576, $D228, FALSE))</f>
        <v>155.36000000000001</v>
      </c>
      <c r="P228" s="39">
        <f>IF(ISBLANK(HLOOKUP(P$1, m_preprocess!$1:$1048576, $D228, FALSE)), "", HLOOKUP(P$1,m_preprocess!$1:$1048576, $D228, FALSE))</f>
        <v>55.1</v>
      </c>
      <c r="Q228" s="39">
        <f>IF(ISBLANK(HLOOKUP(Q$1, m_preprocess!$1:$1048576, $D228, FALSE)), "", HLOOKUP(Q$1,m_preprocess!$1:$1048576, $D228, FALSE))</f>
        <v>128.21058606499219</v>
      </c>
      <c r="R228" s="39">
        <f>IF(ISBLANK(HLOOKUP(R$1, m_preprocess!$1:$1048576, $D228, FALSE)), "", HLOOKUP(R$1,m_preprocess!$1:$1048576, $D228, FALSE))</f>
        <v>12049509016.0487</v>
      </c>
      <c r="S228" s="39">
        <f>IF(ISBLANK(HLOOKUP(S$1, m_preprocess!$1:$1048576, $D228, FALSE)), "", HLOOKUP(S$1,m_preprocess!$1:$1048576, $D228, FALSE))</f>
        <v>5566858710.5700064</v>
      </c>
      <c r="T228" s="39">
        <f>IF(ISBLANK(HLOOKUP(T$1, m_preprocess!$1:$1048576, $D228, FALSE)), "", HLOOKUP(T$1,m_preprocess!$1:$1048576, $D228, FALSE))</f>
        <v>15042962666.382858</v>
      </c>
      <c r="U228" s="39">
        <f>IF(ISBLANK(HLOOKUP(U$1, m_preprocess!$1:$1048576, $D228, FALSE)), "", HLOOKUP(U$1,m_preprocess!$1:$1048576, $D228, FALSE))</f>
        <v>2649703254.5764155</v>
      </c>
      <c r="V228" s="39">
        <f>IF(ISBLANK(HLOOKUP(V$1, m_preprocess!$1:$1048576, $D228, FALSE)), "", HLOOKUP(V$1,m_preprocess!$1:$1048576, $D228, FALSE))</f>
        <v>7745741781.6091957</v>
      </c>
      <c r="W228" s="39">
        <f>IF(ISBLANK(HLOOKUP(W$1, m_preprocess!$1:$1048576, $D228, FALSE)), "", HLOOKUP(W$1,m_preprocess!$1:$1048576, $D228, FALSE))</f>
        <v>2138785075.9188306</v>
      </c>
      <c r="X228" s="39">
        <f>IF(ISBLANK(HLOOKUP(X$1, m_preprocess!$1:$1048576, $D228, FALSE)), "", HLOOKUP(X$1,m_preprocess!$1:$1048576, $D228, FALSE))</f>
        <v>42089.259254947327</v>
      </c>
      <c r="Y228" s="39">
        <f>IF(ISBLANK(HLOOKUP(Y$1, m_preprocess!$1:$1048576, $D228, FALSE)), "", HLOOKUP(Y$1,m_preprocess!$1:$1048576, $D228, FALSE))</f>
        <v>14305.317468450883</v>
      </c>
      <c r="Z228" s="39">
        <f>IF(ISBLANK(HLOOKUP(Z$1, m_preprocess!$1:$1048576, $D228, FALSE)), "", HLOOKUP(Z$1,m_preprocess!$1:$1048576, $D228, FALSE))</f>
        <v>104.16666666666667</v>
      </c>
    </row>
    <row r="229" spans="1:26">
      <c r="A229" s="17">
        <v>40878</v>
      </c>
      <c r="B229">
        <v>2011</v>
      </c>
      <c r="C229">
        <v>12</v>
      </c>
      <c r="D229">
        <v>229</v>
      </c>
      <c r="E229" s="39">
        <f>IF(ISBLANK(HLOOKUP(E$1, m_preprocess!$1:$1048576, $D229, FALSE)), "", HLOOKUP(E$1,m_preprocess!$1:$1048576, $D229, FALSE))</f>
        <v>119</v>
      </c>
      <c r="F229" s="39">
        <f>IF(ISBLANK(HLOOKUP(F$1, m_preprocess!$1:$1048576, $D229, FALSE)), "", HLOOKUP(F$1,m_preprocess!$1:$1048576, $D229, FALSE))</f>
        <v>189.06</v>
      </c>
      <c r="G229" s="39">
        <f>IF(ISBLANK(HLOOKUP(G$1, m_preprocess!$1:$1048576, $D229, FALSE)), "", HLOOKUP(G$1,m_preprocess!$1:$1048576, $D229, FALSE))</f>
        <v>69.542197143586762</v>
      </c>
      <c r="H229" s="39">
        <f>IF(ISBLANK(HLOOKUP(H$1, m_preprocess!$1:$1048576, $D229, FALSE)), "", HLOOKUP(H$1,m_preprocess!$1:$1048576, $D229, FALSE))</f>
        <v>139.22999999999999</v>
      </c>
      <c r="I229" s="39">
        <f>IF(ISBLANK(HLOOKUP(I$1, m_preprocess!$1:$1048576, $D229, FALSE)), "", HLOOKUP(I$1,m_preprocess!$1:$1048576, $D229, FALSE))</f>
        <v>95.7</v>
      </c>
      <c r="J229" s="39">
        <f>IF(ISBLANK(HLOOKUP(J$1, m_preprocess!$1:$1048576, $D229, FALSE)), "", HLOOKUP(J$1,m_preprocess!$1:$1048576, $D229, FALSE))</f>
        <v>104.2</v>
      </c>
      <c r="K229" s="39">
        <f>IF(ISBLANK(HLOOKUP(K$1, m_preprocess!$1:$1048576, $D229, FALSE)), "", HLOOKUP(K$1,m_preprocess!$1:$1048576, $D229, FALSE))</f>
        <v>95.1</v>
      </c>
      <c r="L229" s="39">
        <f>IF(ISBLANK(HLOOKUP(L$1, m_preprocess!$1:$1048576, $D229, FALSE)), "", HLOOKUP(L$1,m_preprocess!$1:$1048576, $D229, FALSE))</f>
        <v>108.3</v>
      </c>
      <c r="M229" s="39">
        <f>IF(ISBLANK(HLOOKUP(M$1, m_preprocess!$1:$1048576, $D229, FALSE)), "", HLOOKUP(M$1,m_preprocess!$1:$1048576, $D229, FALSE))</f>
        <v>94.1</v>
      </c>
      <c r="N229" s="39">
        <f>IF(ISBLANK(HLOOKUP(N$1, m_preprocess!$1:$1048576, $D229, FALSE)), "", HLOOKUP(N$1,m_preprocess!$1:$1048576, $D229, FALSE))</f>
        <v>94.5</v>
      </c>
      <c r="O229" s="39">
        <f>IF(ISBLANK(HLOOKUP(O$1, m_preprocess!$1:$1048576, $D229, FALSE)), "", HLOOKUP(O$1,m_preprocess!$1:$1048576, $D229, FALSE))</f>
        <v>158.16999999999999</v>
      </c>
      <c r="P229" s="39">
        <f>IF(ISBLANK(HLOOKUP(P$1, m_preprocess!$1:$1048576, $D229, FALSE)), "", HLOOKUP(P$1,m_preprocess!$1:$1048576, $D229, FALSE))</f>
        <v>55</v>
      </c>
      <c r="Q229" s="39">
        <f>IF(ISBLANK(HLOOKUP(Q$1, m_preprocess!$1:$1048576, $D229, FALSE)), "", HLOOKUP(Q$1,m_preprocess!$1:$1048576, $D229, FALSE))</f>
        <v>124.6094026157653</v>
      </c>
      <c r="R229" s="39">
        <f>IF(ISBLANK(HLOOKUP(R$1, m_preprocess!$1:$1048576, $D229, FALSE)), "", HLOOKUP(R$1,m_preprocess!$1:$1048576, $D229, FALSE))</f>
        <v>12553729687.393623</v>
      </c>
      <c r="S229" s="39">
        <f>IF(ISBLANK(HLOOKUP(S$1, m_preprocess!$1:$1048576, $D229, FALSE)), "", HLOOKUP(S$1,m_preprocess!$1:$1048576, $D229, FALSE))</f>
        <v>5953375542.9479179</v>
      </c>
      <c r="T229" s="39">
        <f>IF(ISBLANK(HLOOKUP(T$1, m_preprocess!$1:$1048576, $D229, FALSE)), "", HLOOKUP(T$1,m_preprocess!$1:$1048576, $D229, FALSE))</f>
        <v>12958012718.275011</v>
      </c>
      <c r="U229" s="39">
        <f>IF(ISBLANK(HLOOKUP(U$1, m_preprocess!$1:$1048576, $D229, FALSE)), "", HLOOKUP(U$1,m_preprocess!$1:$1048576, $D229, FALSE))</f>
        <v>2229692009.8974905</v>
      </c>
      <c r="V229" s="39">
        <f>IF(ISBLANK(HLOOKUP(V$1, m_preprocess!$1:$1048576, $D229, FALSE)), "", HLOOKUP(V$1,m_preprocess!$1:$1048576, $D229, FALSE))</f>
        <v>6734170706.9635916</v>
      </c>
      <c r="W229" s="39">
        <f>IF(ISBLANK(HLOOKUP(W$1, m_preprocess!$1:$1048576, $D229, FALSE)), "", HLOOKUP(W$1,m_preprocess!$1:$1048576, $D229, FALSE))</f>
        <v>2005214851.1841643</v>
      </c>
      <c r="X229" s="39">
        <f>IF(ISBLANK(HLOOKUP(X$1, m_preprocess!$1:$1048576, $D229, FALSE)), "", HLOOKUP(X$1,m_preprocess!$1:$1048576, $D229, FALSE))</f>
        <v>44841.536194108594</v>
      </c>
      <c r="Y229" s="39">
        <f>IF(ISBLANK(HLOOKUP(Y$1, m_preprocess!$1:$1048576, $D229, FALSE)), "", HLOOKUP(Y$1,m_preprocess!$1:$1048576, $D229, FALSE))</f>
        <v>14541.591968896442</v>
      </c>
      <c r="Z229" s="39">
        <f>IF(ISBLANK(HLOOKUP(Z$1, m_preprocess!$1:$1048576, $D229, FALSE)), "", HLOOKUP(Z$1,m_preprocess!$1:$1048576, $D229, FALSE))</f>
        <v>104.63333333333333</v>
      </c>
    </row>
    <row r="230" spans="1:26">
      <c r="A230" s="17">
        <v>40909</v>
      </c>
      <c r="B230">
        <v>2012</v>
      </c>
      <c r="C230">
        <v>1</v>
      </c>
      <c r="D230">
        <v>230</v>
      </c>
      <c r="E230" s="39">
        <f>IF(ISBLANK(HLOOKUP(E$1, m_preprocess!$1:$1048576, $D230, FALSE)), "", HLOOKUP(E$1,m_preprocess!$1:$1048576, $D230, FALSE))</f>
        <v>88</v>
      </c>
      <c r="F230" s="39">
        <f>IF(ISBLANK(HLOOKUP(F$1, m_preprocess!$1:$1048576, $D230, FALSE)), "", HLOOKUP(F$1,m_preprocess!$1:$1048576, $D230, FALSE))</f>
        <v>158.13999999999999</v>
      </c>
      <c r="G230" s="39">
        <f>IF(ISBLANK(HLOOKUP(G$1, m_preprocess!$1:$1048576, $D230, FALSE)), "", HLOOKUP(G$1,m_preprocess!$1:$1048576, $D230, FALSE))</f>
        <v>67.363867991666595</v>
      </c>
      <c r="H230" s="39">
        <f>IF(ISBLANK(HLOOKUP(H$1, m_preprocess!$1:$1048576, $D230, FALSE)), "", HLOOKUP(H$1,m_preprocess!$1:$1048576, $D230, FALSE))</f>
        <v>133.34</v>
      </c>
      <c r="I230" s="39">
        <f>IF(ISBLANK(HLOOKUP(I$1, m_preprocess!$1:$1048576, $D230, FALSE)), "", HLOOKUP(I$1,m_preprocess!$1:$1048576, $D230, FALSE))</f>
        <v>88.7</v>
      </c>
      <c r="J230" s="39">
        <f>IF(ISBLANK(HLOOKUP(J$1, m_preprocess!$1:$1048576, $D230, FALSE)), "", HLOOKUP(J$1,m_preprocess!$1:$1048576, $D230, FALSE))</f>
        <v>92.4</v>
      </c>
      <c r="K230" s="39">
        <f>IF(ISBLANK(HLOOKUP(K$1, m_preprocess!$1:$1048576, $D230, FALSE)), "", HLOOKUP(K$1,m_preprocess!$1:$1048576, $D230, FALSE))</f>
        <v>88.2</v>
      </c>
      <c r="L230" s="39">
        <f>IF(ISBLANK(HLOOKUP(L$1, m_preprocess!$1:$1048576, $D230, FALSE)), "", HLOOKUP(L$1,m_preprocess!$1:$1048576, $D230, FALSE))</f>
        <v>79.8</v>
      </c>
      <c r="M230" s="39">
        <f>IF(ISBLANK(HLOOKUP(M$1, m_preprocess!$1:$1048576, $D230, FALSE)), "", HLOOKUP(M$1,m_preprocess!$1:$1048576, $D230, FALSE))</f>
        <v>90.2</v>
      </c>
      <c r="N230" s="39">
        <f>IF(ISBLANK(HLOOKUP(N$1, m_preprocess!$1:$1048576, $D230, FALSE)), "", HLOOKUP(N$1,m_preprocess!$1:$1048576, $D230, FALSE))</f>
        <v>87.8</v>
      </c>
      <c r="O230" s="39">
        <f>IF(ISBLANK(HLOOKUP(O$1, m_preprocess!$1:$1048576, $D230, FALSE)), "", HLOOKUP(O$1,m_preprocess!$1:$1048576, $D230, FALSE))</f>
        <v>158.33000000000001</v>
      </c>
      <c r="P230" s="39">
        <f>IF(ISBLANK(HLOOKUP(P$1, m_preprocess!$1:$1048576, $D230, FALSE)), "", HLOOKUP(P$1,m_preprocess!$1:$1048576, $D230, FALSE))</f>
        <v>57.3</v>
      </c>
      <c r="Q230" s="39">
        <f>IF(ISBLANK(HLOOKUP(Q$1, m_preprocess!$1:$1048576, $D230, FALSE)), "", HLOOKUP(Q$1,m_preprocess!$1:$1048576, $D230, FALSE))</f>
        <v>122.79659196677885</v>
      </c>
      <c r="R230" s="39">
        <f>IF(ISBLANK(HLOOKUP(R$1, m_preprocess!$1:$1048576, $D230, FALSE)), "", HLOOKUP(R$1,m_preprocess!$1:$1048576, $D230, FALSE))</f>
        <v>9410730755.6410713</v>
      </c>
      <c r="S230" s="39">
        <f>IF(ISBLANK(HLOOKUP(S$1, m_preprocess!$1:$1048576, $D230, FALSE)), "", HLOOKUP(S$1,m_preprocess!$1:$1048576, $D230, FALSE))</f>
        <v>4054020272.2873302</v>
      </c>
      <c r="T230" s="39">
        <f>IF(ISBLANK(HLOOKUP(T$1, m_preprocess!$1:$1048576, $D230, FALSE)), "", HLOOKUP(T$1,m_preprocess!$1:$1048576, $D230, FALSE))</f>
        <v>12492646533.256964</v>
      </c>
      <c r="U230" s="39">
        <f>IF(ISBLANK(HLOOKUP(U$1, m_preprocess!$1:$1048576, $D230, FALSE)), "", HLOOKUP(U$1,m_preprocess!$1:$1048576, $D230, FALSE))</f>
        <v>1978765868.1177061</v>
      </c>
      <c r="V230" s="39">
        <f>IF(ISBLANK(HLOOKUP(V$1, m_preprocess!$1:$1048576, $D230, FALSE)), "", HLOOKUP(V$1,m_preprocess!$1:$1048576, $D230, FALSE))</f>
        <v>6980364073.1724787</v>
      </c>
      <c r="W230" s="39">
        <f>IF(ISBLANK(HLOOKUP(W$1, m_preprocess!$1:$1048576, $D230, FALSE)), "", HLOOKUP(W$1,m_preprocess!$1:$1048576, $D230, FALSE))</f>
        <v>1669050693.7781918</v>
      </c>
      <c r="X230" s="39">
        <f>IF(ISBLANK(HLOOKUP(X$1, m_preprocess!$1:$1048576, $D230, FALSE)), "", HLOOKUP(X$1,m_preprocess!$1:$1048576, $D230, FALSE))</f>
        <v>58434.775683994754</v>
      </c>
      <c r="Y230" s="39">
        <f>IF(ISBLANK(HLOOKUP(Y$1, m_preprocess!$1:$1048576, $D230, FALSE)), "", HLOOKUP(Y$1,m_preprocess!$1:$1048576, $D230, FALSE))</f>
        <v>14386.479254989821</v>
      </c>
      <c r="Z230" s="39">
        <f>IF(ISBLANK(HLOOKUP(Z$1, m_preprocess!$1:$1048576, $D230, FALSE)), "", HLOOKUP(Z$1,m_preprocess!$1:$1048576, $D230, FALSE))</f>
        <v>104.13333333333333</v>
      </c>
    </row>
    <row r="231" spans="1:26">
      <c r="A231" s="17">
        <v>40940</v>
      </c>
      <c r="B231">
        <v>2012</v>
      </c>
      <c r="C231">
        <v>2</v>
      </c>
      <c r="D231">
        <v>231</v>
      </c>
      <c r="E231" s="39">
        <f>IF(ISBLANK(HLOOKUP(E$1, m_preprocess!$1:$1048576, $D231, FALSE)), "", HLOOKUP(E$1,m_preprocess!$1:$1048576, $D231, FALSE))</f>
        <v>83.9</v>
      </c>
      <c r="F231" s="39">
        <f>IF(ISBLANK(HLOOKUP(F$1, m_preprocess!$1:$1048576, $D231, FALSE)), "", HLOOKUP(F$1,m_preprocess!$1:$1048576, $D231, FALSE))</f>
        <v>171.32</v>
      </c>
      <c r="G231" s="39">
        <f>IF(ISBLANK(HLOOKUP(G$1, m_preprocess!$1:$1048576, $D231, FALSE)), "", HLOOKUP(G$1,m_preprocess!$1:$1048576, $D231, FALSE))</f>
        <v>65.11937353553293</v>
      </c>
      <c r="H231" s="39">
        <f>IF(ISBLANK(HLOOKUP(H$1, m_preprocess!$1:$1048576, $D231, FALSE)), "", HLOOKUP(H$1,m_preprocess!$1:$1048576, $D231, FALSE))</f>
        <v>135.35</v>
      </c>
      <c r="I231" s="39">
        <f>IF(ISBLANK(HLOOKUP(I$1, m_preprocess!$1:$1048576, $D231, FALSE)), "", HLOOKUP(I$1,m_preprocess!$1:$1048576, $D231, FALSE))</f>
        <v>89.8</v>
      </c>
      <c r="J231" s="39">
        <f>IF(ISBLANK(HLOOKUP(J$1, m_preprocess!$1:$1048576, $D231, FALSE)), "", HLOOKUP(J$1,m_preprocess!$1:$1048576, $D231, FALSE))</f>
        <v>93.6</v>
      </c>
      <c r="K231" s="39">
        <f>IF(ISBLANK(HLOOKUP(K$1, m_preprocess!$1:$1048576, $D231, FALSE)), "", HLOOKUP(K$1,m_preprocess!$1:$1048576, $D231, FALSE))</f>
        <v>89.4</v>
      </c>
      <c r="L231" s="39">
        <f>IF(ISBLANK(HLOOKUP(L$1, m_preprocess!$1:$1048576, $D231, FALSE)), "", HLOOKUP(L$1,m_preprocess!$1:$1048576, $D231, FALSE))</f>
        <v>98.4</v>
      </c>
      <c r="M231" s="39">
        <f>IF(ISBLANK(HLOOKUP(M$1, m_preprocess!$1:$1048576, $D231, FALSE)), "", HLOOKUP(M$1,m_preprocess!$1:$1048576, $D231, FALSE))</f>
        <v>89.9</v>
      </c>
      <c r="N231" s="39">
        <f>IF(ISBLANK(HLOOKUP(N$1, m_preprocess!$1:$1048576, $D231, FALSE)), "", HLOOKUP(N$1,m_preprocess!$1:$1048576, $D231, FALSE))</f>
        <v>87.5</v>
      </c>
      <c r="O231" s="39">
        <f>IF(ISBLANK(HLOOKUP(O$1, m_preprocess!$1:$1048576, $D231, FALSE)), "", HLOOKUP(O$1,m_preprocess!$1:$1048576, $D231, FALSE))</f>
        <v>170.18</v>
      </c>
      <c r="P231" s="39">
        <f>IF(ISBLANK(HLOOKUP(P$1, m_preprocess!$1:$1048576, $D231, FALSE)), "", HLOOKUP(P$1,m_preprocess!$1:$1048576, $D231, FALSE))</f>
        <v>58.2</v>
      </c>
      <c r="Q231" s="39">
        <f>IF(ISBLANK(HLOOKUP(Q$1, m_preprocess!$1:$1048576, $D231, FALSE)), "", HLOOKUP(Q$1,m_preprocess!$1:$1048576, $D231, FALSE))</f>
        <v>120.42173789980187</v>
      </c>
      <c r="R231" s="39">
        <f>IF(ISBLANK(HLOOKUP(R$1, m_preprocess!$1:$1048576, $D231, FALSE)), "", HLOOKUP(R$1,m_preprocess!$1:$1048576, $D231, FALSE))</f>
        <v>10593367031.966152</v>
      </c>
      <c r="S231" s="39">
        <f>IF(ISBLANK(HLOOKUP(S$1, m_preprocess!$1:$1048576, $D231, FALSE)), "", HLOOKUP(S$1,m_preprocess!$1:$1048576, $D231, FALSE))</f>
        <v>4380541275.7080736</v>
      </c>
      <c r="T231" s="39">
        <f>IF(ISBLANK(HLOOKUP(T$1, m_preprocess!$1:$1048576, $D231, FALSE)), "", HLOOKUP(T$1,m_preprocess!$1:$1048576, $D231, FALSE))</f>
        <v>11551892484.432495</v>
      </c>
      <c r="U231" s="39">
        <f>IF(ISBLANK(HLOOKUP(U$1, m_preprocess!$1:$1048576, $D231, FALSE)), "", HLOOKUP(U$1,m_preprocess!$1:$1048576, $D231, FALSE))</f>
        <v>1896972683.9796207</v>
      </c>
      <c r="V231" s="39">
        <f>IF(ISBLANK(HLOOKUP(V$1, m_preprocess!$1:$1048576, $D231, FALSE)), "", HLOOKUP(V$1,m_preprocess!$1:$1048576, $D231, FALSE))</f>
        <v>6342754398.528163</v>
      </c>
      <c r="W231" s="39">
        <f>IF(ISBLANK(HLOOKUP(W$1, m_preprocess!$1:$1048576, $D231, FALSE)), "", HLOOKUP(W$1,m_preprocess!$1:$1048576, $D231, FALSE))</f>
        <v>1672403634.3051233</v>
      </c>
      <c r="X231" s="39">
        <f>IF(ISBLANK(HLOOKUP(X$1, m_preprocess!$1:$1048576, $D231, FALSE)), "", HLOOKUP(X$1,m_preprocess!$1:$1048576, $D231, FALSE))</f>
        <v>37810.567752088202</v>
      </c>
      <c r="Y231" s="39">
        <f>IF(ISBLANK(HLOOKUP(Y$1, m_preprocess!$1:$1048576, $D231, FALSE)), "", HLOOKUP(Y$1,m_preprocess!$1:$1048576, $D231, FALSE))</f>
        <v>14384.556117808172</v>
      </c>
      <c r="Z231" s="39">
        <f>IF(ISBLANK(HLOOKUP(Z$1, m_preprocess!$1:$1048576, $D231, FALSE)), "", HLOOKUP(Z$1,m_preprocess!$1:$1048576, $D231, FALSE))</f>
        <v>104.86666666666667</v>
      </c>
    </row>
    <row r="232" spans="1:26">
      <c r="A232" s="17">
        <v>40969</v>
      </c>
      <c r="B232">
        <v>2012</v>
      </c>
      <c r="C232">
        <v>3</v>
      </c>
      <c r="D232">
        <v>232</v>
      </c>
      <c r="E232" s="39">
        <f>IF(ISBLANK(HLOOKUP(E$1, m_preprocess!$1:$1048576, $D232, FALSE)), "", HLOOKUP(E$1,m_preprocess!$1:$1048576, $D232, FALSE))</f>
        <v>92.5</v>
      </c>
      <c r="F232" s="39">
        <f>IF(ISBLANK(HLOOKUP(F$1, m_preprocess!$1:$1048576, $D232, FALSE)), "", HLOOKUP(F$1,m_preprocess!$1:$1048576, $D232, FALSE))</f>
        <v>199.38</v>
      </c>
      <c r="G232" s="39">
        <f>IF(ISBLANK(HLOOKUP(G$1, m_preprocess!$1:$1048576, $D232, FALSE)), "", HLOOKUP(G$1,m_preprocess!$1:$1048576, $D232, FALSE))</f>
        <v>67.943023806601829</v>
      </c>
      <c r="H232" s="39">
        <f>IF(ISBLANK(HLOOKUP(H$1, m_preprocess!$1:$1048576, $D232, FALSE)), "", HLOOKUP(H$1,m_preprocess!$1:$1048576, $D232, FALSE))</f>
        <v>146.35</v>
      </c>
      <c r="I232" s="39">
        <f>IF(ISBLANK(HLOOKUP(I$1, m_preprocess!$1:$1048576, $D232, FALSE)), "", HLOOKUP(I$1,m_preprocess!$1:$1048576, $D232, FALSE))</f>
        <v>99.7</v>
      </c>
      <c r="J232" s="39">
        <f>IF(ISBLANK(HLOOKUP(J$1, m_preprocess!$1:$1048576, $D232, FALSE)), "", HLOOKUP(J$1,m_preprocess!$1:$1048576, $D232, FALSE))</f>
        <v>98.6</v>
      </c>
      <c r="K232" s="39">
        <f>IF(ISBLANK(HLOOKUP(K$1, m_preprocess!$1:$1048576, $D232, FALSE)), "", HLOOKUP(K$1,m_preprocess!$1:$1048576, $D232, FALSE))</f>
        <v>99.8</v>
      </c>
      <c r="L232" s="39">
        <f>IF(ISBLANK(HLOOKUP(L$1, m_preprocess!$1:$1048576, $D232, FALSE)), "", HLOOKUP(L$1,m_preprocess!$1:$1048576, $D232, FALSE))</f>
        <v>112.7</v>
      </c>
      <c r="M232" s="39">
        <f>IF(ISBLANK(HLOOKUP(M$1, m_preprocess!$1:$1048576, $D232, FALSE)), "", HLOOKUP(M$1,m_preprocess!$1:$1048576, $D232, FALSE))</f>
        <v>97.5</v>
      </c>
      <c r="N232" s="39">
        <f>IF(ISBLANK(HLOOKUP(N$1, m_preprocess!$1:$1048576, $D232, FALSE)), "", HLOOKUP(N$1,m_preprocess!$1:$1048576, $D232, FALSE))</f>
        <v>100.5</v>
      </c>
      <c r="O232" s="39">
        <f>IF(ISBLANK(HLOOKUP(O$1, m_preprocess!$1:$1048576, $D232, FALSE)), "", HLOOKUP(O$1,m_preprocess!$1:$1048576, $D232, FALSE))</f>
        <v>164.42</v>
      </c>
      <c r="P232" s="39">
        <f>IF(ISBLANK(HLOOKUP(P$1, m_preprocess!$1:$1048576, $D232, FALSE)), "", HLOOKUP(P$1,m_preprocess!$1:$1048576, $D232, FALSE))</f>
        <v>58.6</v>
      </c>
      <c r="Q232" s="39">
        <f>IF(ISBLANK(HLOOKUP(Q$1, m_preprocess!$1:$1048576, $D232, FALSE)), "", HLOOKUP(Q$1,m_preprocess!$1:$1048576, $D232, FALSE))</f>
        <v>120.20447906523856</v>
      </c>
      <c r="R232" s="39">
        <f>IF(ISBLANK(HLOOKUP(R$1, m_preprocess!$1:$1048576, $D232, FALSE)), "", HLOOKUP(R$1,m_preprocess!$1:$1048576, $D232, FALSE))</f>
        <v>12099017659.549847</v>
      </c>
      <c r="S232" s="39">
        <f>IF(ISBLANK(HLOOKUP(S$1, m_preprocess!$1:$1048576, $D232, FALSE)), "", HLOOKUP(S$1,m_preprocess!$1:$1048576, $D232, FALSE))</f>
        <v>5866242927.7324533</v>
      </c>
      <c r="T232" s="39">
        <f>IF(ISBLANK(HLOOKUP(T$1, m_preprocess!$1:$1048576, $D232, FALSE)), "", HLOOKUP(T$1,m_preprocess!$1:$1048576, $D232, FALSE))</f>
        <v>13136325702.462095</v>
      </c>
      <c r="U232" s="39">
        <f>IF(ISBLANK(HLOOKUP(U$1, m_preprocess!$1:$1048576, $D232, FALSE)), "", HLOOKUP(U$1,m_preprocess!$1:$1048576, $D232, FALSE))</f>
        <v>2117942275.6989844</v>
      </c>
      <c r="V232" s="39">
        <f>IF(ISBLANK(HLOOKUP(V$1, m_preprocess!$1:$1048576, $D232, FALSE)), "", HLOOKUP(V$1,m_preprocess!$1:$1048576, $D232, FALSE))</f>
        <v>7202272482.9600782</v>
      </c>
      <c r="W232" s="39">
        <f>IF(ISBLANK(HLOOKUP(W$1, m_preprocess!$1:$1048576, $D232, FALSE)), "", HLOOKUP(W$1,m_preprocess!$1:$1048576, $D232, FALSE))</f>
        <v>1726988871.8876059</v>
      </c>
      <c r="X232" s="39">
        <f>IF(ISBLANK(HLOOKUP(X$1, m_preprocess!$1:$1048576, $D232, FALSE)), "", HLOOKUP(X$1,m_preprocess!$1:$1048576, $D232, FALSE))</f>
        <v>42615.344323536403</v>
      </c>
      <c r="Y232" s="39">
        <f>IF(ISBLANK(HLOOKUP(Y$1, m_preprocess!$1:$1048576, $D232, FALSE)), "", HLOOKUP(Y$1,m_preprocess!$1:$1048576, $D232, FALSE))</f>
        <v>14620.644613926392</v>
      </c>
      <c r="Z232" s="39">
        <f>IF(ISBLANK(HLOOKUP(Z$1, m_preprocess!$1:$1048576, $D232, FALSE)), "", HLOOKUP(Z$1,m_preprocess!$1:$1048576, $D232, FALSE))</f>
        <v>106.53333333333335</v>
      </c>
    </row>
    <row r="233" spans="1:26">
      <c r="A233" s="17">
        <v>41000</v>
      </c>
      <c r="B233">
        <v>2012</v>
      </c>
      <c r="C233">
        <v>4</v>
      </c>
      <c r="D233">
        <v>233</v>
      </c>
      <c r="E233" s="39">
        <f>IF(ISBLANK(HLOOKUP(E$1, m_preprocess!$1:$1048576, $D233, FALSE)), "", HLOOKUP(E$1,m_preprocess!$1:$1048576, $D233, FALSE))</f>
        <v>87.8</v>
      </c>
      <c r="F233" s="39">
        <f>IF(ISBLANK(HLOOKUP(F$1, m_preprocess!$1:$1048576, $D233, FALSE)), "", HLOOKUP(F$1,m_preprocess!$1:$1048576, $D233, FALSE))</f>
        <v>175.32</v>
      </c>
      <c r="G233" s="39">
        <f>IF(ISBLANK(HLOOKUP(G$1, m_preprocess!$1:$1048576, $D233, FALSE)), "", HLOOKUP(G$1,m_preprocess!$1:$1048576, $D233, FALSE))</f>
        <v>70.31265574398104</v>
      </c>
      <c r="H233" s="39">
        <f>IF(ISBLANK(HLOOKUP(H$1, m_preprocess!$1:$1048576, $D233, FALSE)), "", HLOOKUP(H$1,m_preprocess!$1:$1048576, $D233, FALSE))</f>
        <v>139.85</v>
      </c>
      <c r="I233" s="39">
        <f>IF(ISBLANK(HLOOKUP(I$1, m_preprocess!$1:$1048576, $D233, FALSE)), "", HLOOKUP(I$1,m_preprocess!$1:$1048576, $D233, FALSE))</f>
        <v>92.8</v>
      </c>
      <c r="J233" s="39">
        <f>IF(ISBLANK(HLOOKUP(J$1, m_preprocess!$1:$1048576, $D233, FALSE)), "", HLOOKUP(J$1,m_preprocess!$1:$1048576, $D233, FALSE))</f>
        <v>96.2</v>
      </c>
      <c r="K233" s="39">
        <f>IF(ISBLANK(HLOOKUP(K$1, m_preprocess!$1:$1048576, $D233, FALSE)), "", HLOOKUP(K$1,m_preprocess!$1:$1048576, $D233, FALSE))</f>
        <v>92.3</v>
      </c>
      <c r="L233" s="39">
        <f>IF(ISBLANK(HLOOKUP(L$1, m_preprocess!$1:$1048576, $D233, FALSE)), "", HLOOKUP(L$1,m_preprocess!$1:$1048576, $D233, FALSE))</f>
        <v>97.5</v>
      </c>
      <c r="M233" s="39">
        <f>IF(ISBLANK(HLOOKUP(M$1, m_preprocess!$1:$1048576, $D233, FALSE)), "", HLOOKUP(M$1,m_preprocess!$1:$1048576, $D233, FALSE))</f>
        <v>92.5</v>
      </c>
      <c r="N233" s="39">
        <f>IF(ISBLANK(HLOOKUP(N$1, m_preprocess!$1:$1048576, $D233, FALSE)), "", HLOOKUP(N$1,m_preprocess!$1:$1048576, $D233, FALSE))</f>
        <v>91.6</v>
      </c>
      <c r="O233" s="39">
        <f>IF(ISBLANK(HLOOKUP(O$1, m_preprocess!$1:$1048576, $D233, FALSE)), "", HLOOKUP(O$1,m_preprocess!$1:$1048576, $D233, FALSE))</f>
        <v>164.99</v>
      </c>
      <c r="P233" s="39">
        <f>IF(ISBLANK(HLOOKUP(P$1, m_preprocess!$1:$1048576, $D233, FALSE)), "", HLOOKUP(P$1,m_preprocess!$1:$1048576, $D233, FALSE))</f>
        <v>57.2</v>
      </c>
      <c r="Q233" s="39">
        <f>IF(ISBLANK(HLOOKUP(Q$1, m_preprocess!$1:$1048576, $D233, FALSE)), "", HLOOKUP(Q$1,m_preprocess!$1:$1048576, $D233, FALSE))</f>
        <v>121.02874432677763</v>
      </c>
      <c r="R233" s="39">
        <f>IF(ISBLANK(HLOOKUP(R$1, m_preprocess!$1:$1048576, $D233, FALSE)), "", HLOOKUP(R$1,m_preprocess!$1:$1048576, $D233, FALSE))</f>
        <v>11117215055.113636</v>
      </c>
      <c r="S233" s="39">
        <f>IF(ISBLANK(HLOOKUP(S$1, m_preprocess!$1:$1048576, $D233, FALSE)), "", HLOOKUP(S$1,m_preprocess!$1:$1048576, $D233, FALSE))</f>
        <v>5724274808.522727</v>
      </c>
      <c r="T233" s="39">
        <f>IF(ISBLANK(HLOOKUP(T$1, m_preprocess!$1:$1048576, $D233, FALSE)), "", HLOOKUP(T$1,m_preprocess!$1:$1048576, $D233, FALSE))</f>
        <v>12850500303.947187</v>
      </c>
      <c r="U233" s="39">
        <f>IF(ISBLANK(HLOOKUP(U$1, m_preprocess!$1:$1048576, $D233, FALSE)), "", HLOOKUP(U$1,m_preprocess!$1:$1048576, $D233, FALSE))</f>
        <v>1715052780.2228029</v>
      </c>
      <c r="V233" s="39">
        <f>IF(ISBLANK(HLOOKUP(V$1, m_preprocess!$1:$1048576, $D233, FALSE)), "", HLOOKUP(V$1,m_preprocess!$1:$1048576, $D233, FALSE))</f>
        <v>6734419461.5596209</v>
      </c>
      <c r="W233" s="39">
        <f>IF(ISBLANK(HLOOKUP(W$1, m_preprocess!$1:$1048576, $D233, FALSE)), "", HLOOKUP(W$1,m_preprocess!$1:$1048576, $D233, FALSE))</f>
        <v>1792001668.2712145</v>
      </c>
      <c r="X233" s="39">
        <f>IF(ISBLANK(HLOOKUP(X$1, m_preprocess!$1:$1048576, $D233, FALSE)), "", HLOOKUP(X$1,m_preprocess!$1:$1048576, $D233, FALSE))</f>
        <v>50230.298527298182</v>
      </c>
      <c r="Y233" s="39">
        <f>IF(ISBLANK(HLOOKUP(Y$1, m_preprocess!$1:$1048576, $D233, FALSE)), "", HLOOKUP(Y$1,m_preprocess!$1:$1048576, $D233, FALSE))</f>
        <v>14725.375856827992</v>
      </c>
      <c r="Z233" s="39">
        <f>IF(ISBLANK(HLOOKUP(Z$1, m_preprocess!$1:$1048576, $D233, FALSE)), "", HLOOKUP(Z$1,m_preprocess!$1:$1048576, $D233, FALSE))</f>
        <v>107.16666666666667</v>
      </c>
    </row>
    <row r="234" spans="1:26">
      <c r="A234" s="17">
        <v>41030</v>
      </c>
      <c r="B234">
        <v>2012</v>
      </c>
      <c r="C234">
        <v>5</v>
      </c>
      <c r="D234">
        <v>234</v>
      </c>
      <c r="E234" s="39">
        <f>IF(ISBLANK(HLOOKUP(E$1, m_preprocess!$1:$1048576, $D234, FALSE)), "", HLOOKUP(E$1,m_preprocess!$1:$1048576, $D234, FALSE))</f>
        <v>91.7</v>
      </c>
      <c r="F234" s="39">
        <f>IF(ISBLANK(HLOOKUP(F$1, m_preprocess!$1:$1048576, $D234, FALSE)), "", HLOOKUP(F$1,m_preprocess!$1:$1048576, $D234, FALSE))</f>
        <v>198.6</v>
      </c>
      <c r="G234" s="39">
        <f>IF(ISBLANK(HLOOKUP(G$1, m_preprocess!$1:$1048576, $D234, FALSE)), "", HLOOKUP(G$1,m_preprocess!$1:$1048576, $D234, FALSE))</f>
        <v>73.921122865659385</v>
      </c>
      <c r="H234" s="39">
        <f>IF(ISBLANK(HLOOKUP(H$1, m_preprocess!$1:$1048576, $D234, FALSE)), "", HLOOKUP(H$1,m_preprocess!$1:$1048576, $D234, FALSE))</f>
        <v>144.56</v>
      </c>
      <c r="I234" s="39">
        <f>IF(ISBLANK(HLOOKUP(I$1, m_preprocess!$1:$1048576, $D234, FALSE)), "", HLOOKUP(I$1,m_preprocess!$1:$1048576, $D234, FALSE))</f>
        <v>102.5</v>
      </c>
      <c r="J234" s="39">
        <f>IF(ISBLANK(HLOOKUP(J$1, m_preprocess!$1:$1048576, $D234, FALSE)), "", HLOOKUP(J$1,m_preprocess!$1:$1048576, $D234, FALSE))</f>
        <v>104.3</v>
      </c>
      <c r="K234" s="39">
        <f>IF(ISBLANK(HLOOKUP(K$1, m_preprocess!$1:$1048576, $D234, FALSE)), "", HLOOKUP(K$1,m_preprocess!$1:$1048576, $D234, FALSE))</f>
        <v>102.2</v>
      </c>
      <c r="L234" s="39">
        <f>IF(ISBLANK(HLOOKUP(L$1, m_preprocess!$1:$1048576, $D234, FALSE)), "", HLOOKUP(L$1,m_preprocess!$1:$1048576, $D234, FALSE))</f>
        <v>106.7</v>
      </c>
      <c r="M234" s="39">
        <f>IF(ISBLANK(HLOOKUP(M$1, m_preprocess!$1:$1048576, $D234, FALSE)), "", HLOOKUP(M$1,m_preprocess!$1:$1048576, $D234, FALSE))</f>
        <v>102.9</v>
      </c>
      <c r="N234" s="39">
        <f>IF(ISBLANK(HLOOKUP(N$1, m_preprocess!$1:$1048576, $D234, FALSE)), "", HLOOKUP(N$1,m_preprocess!$1:$1048576, $D234, FALSE))</f>
        <v>100.2</v>
      </c>
      <c r="O234" s="39">
        <f>IF(ISBLANK(HLOOKUP(O$1, m_preprocess!$1:$1048576, $D234, FALSE)), "", HLOOKUP(O$1,m_preprocess!$1:$1048576, $D234, FALSE))</f>
        <v>163.05000000000001</v>
      </c>
      <c r="P234" s="39">
        <f>IF(ISBLANK(HLOOKUP(P$1, m_preprocess!$1:$1048576, $D234, FALSE)), "", HLOOKUP(P$1,m_preprocess!$1:$1048576, $D234, FALSE))</f>
        <v>57.9</v>
      </c>
      <c r="Q234" s="39">
        <f>IF(ISBLANK(HLOOKUP(Q$1, m_preprocess!$1:$1048576, $D234, FALSE)), "", HLOOKUP(Q$1,m_preprocess!$1:$1048576, $D234, FALSE))</f>
        <v>122.66472060050042</v>
      </c>
      <c r="R234" s="39">
        <f>IF(ISBLANK(HLOOKUP(R$1, m_preprocess!$1:$1048576, $D234, FALSE)), "", HLOOKUP(R$1,m_preprocess!$1:$1048576, $D234, FALSE))</f>
        <v>13153111078.248058</v>
      </c>
      <c r="S234" s="39">
        <f>IF(ISBLANK(HLOOKUP(S$1, m_preprocess!$1:$1048576, $D234, FALSE)), "", HLOOKUP(S$1,m_preprocess!$1:$1048576, $D234, FALSE))</f>
        <v>6713904894.32829</v>
      </c>
      <c r="T234" s="39">
        <f>IF(ISBLANK(HLOOKUP(T$1, m_preprocess!$1:$1048576, $D234, FALSE)), "", HLOOKUP(T$1,m_preprocess!$1:$1048576, $D234, FALSE))</f>
        <v>14076804279.955519</v>
      </c>
      <c r="U234" s="39">
        <f>IF(ISBLANK(HLOOKUP(U$1, m_preprocess!$1:$1048576, $D234, FALSE)), "", HLOOKUP(U$1,m_preprocess!$1:$1048576, $D234, FALSE))</f>
        <v>1971316912.0100086</v>
      </c>
      <c r="V234" s="39">
        <f>IF(ISBLANK(HLOOKUP(V$1, m_preprocess!$1:$1048576, $D234, FALSE)), "", HLOOKUP(V$1,m_preprocess!$1:$1048576, $D234, FALSE))</f>
        <v>7548017017.6536007</v>
      </c>
      <c r="W234" s="39">
        <f>IF(ISBLANK(HLOOKUP(W$1, m_preprocess!$1:$1048576, $D234, FALSE)), "", HLOOKUP(W$1,m_preprocess!$1:$1048576, $D234, FALSE))</f>
        <v>2245926898.8045597</v>
      </c>
      <c r="X234" s="39">
        <f>IF(ISBLANK(HLOOKUP(X$1, m_preprocess!$1:$1048576, $D234, FALSE)), "", HLOOKUP(X$1,m_preprocess!$1:$1048576, $D234, FALSE))</f>
        <v>39312.394790886785</v>
      </c>
      <c r="Y234" s="39">
        <f>IF(ISBLANK(HLOOKUP(Y$1, m_preprocess!$1:$1048576, $D234, FALSE)), "", HLOOKUP(Y$1,m_preprocess!$1:$1048576, $D234, FALSE))</f>
        <v>14912.612500587949</v>
      </c>
      <c r="Z234" s="39">
        <f>IF(ISBLANK(HLOOKUP(Z$1, m_preprocess!$1:$1048576, $D234, FALSE)), "", HLOOKUP(Z$1,m_preprocess!$1:$1048576, $D234, FALSE))</f>
        <v>106.8</v>
      </c>
    </row>
    <row r="235" spans="1:26">
      <c r="A235" s="17">
        <v>41061</v>
      </c>
      <c r="B235">
        <v>2012</v>
      </c>
      <c r="C235">
        <v>6</v>
      </c>
      <c r="D235">
        <v>235</v>
      </c>
      <c r="E235" s="39">
        <f>IF(ISBLANK(HLOOKUP(E$1, m_preprocess!$1:$1048576, $D235, FALSE)), "", HLOOKUP(E$1,m_preprocess!$1:$1048576, $D235, FALSE))</f>
        <v>90.2</v>
      </c>
      <c r="F235" s="39">
        <f>IF(ISBLANK(HLOOKUP(F$1, m_preprocess!$1:$1048576, $D235, FALSE)), "", HLOOKUP(F$1,m_preprocess!$1:$1048576, $D235, FALSE))</f>
        <v>209.54</v>
      </c>
      <c r="G235" s="39">
        <f>IF(ISBLANK(HLOOKUP(G$1, m_preprocess!$1:$1048576, $D235, FALSE)), "", HLOOKUP(G$1,m_preprocess!$1:$1048576, $D235, FALSE))</f>
        <v>75.574855033364543</v>
      </c>
      <c r="H235" s="39">
        <f>IF(ISBLANK(HLOOKUP(H$1, m_preprocess!$1:$1048576, $D235, FALSE)), "", HLOOKUP(H$1,m_preprocess!$1:$1048576, $D235, FALSE))</f>
        <v>142.28</v>
      </c>
      <c r="I235" s="39">
        <f>IF(ISBLANK(HLOOKUP(I$1, m_preprocess!$1:$1048576, $D235, FALSE)), "", HLOOKUP(I$1,m_preprocess!$1:$1048576, $D235, FALSE))</f>
        <v>98.3</v>
      </c>
      <c r="J235" s="39">
        <f>IF(ISBLANK(HLOOKUP(J$1, m_preprocess!$1:$1048576, $D235, FALSE)), "", HLOOKUP(J$1,m_preprocess!$1:$1048576, $D235, FALSE))</f>
        <v>100.5</v>
      </c>
      <c r="K235" s="39">
        <f>IF(ISBLANK(HLOOKUP(K$1, m_preprocess!$1:$1048576, $D235, FALSE)), "", HLOOKUP(K$1,m_preprocess!$1:$1048576, $D235, FALSE))</f>
        <v>98</v>
      </c>
      <c r="L235" s="39">
        <f>IF(ISBLANK(HLOOKUP(L$1, m_preprocess!$1:$1048576, $D235, FALSE)), "", HLOOKUP(L$1,m_preprocess!$1:$1048576, $D235, FALSE))</f>
        <v>96.8</v>
      </c>
      <c r="M235" s="39">
        <f>IF(ISBLANK(HLOOKUP(M$1, m_preprocess!$1:$1048576, $D235, FALSE)), "", HLOOKUP(M$1,m_preprocess!$1:$1048576, $D235, FALSE))</f>
        <v>100.1</v>
      </c>
      <c r="N235" s="39">
        <f>IF(ISBLANK(HLOOKUP(N$1, m_preprocess!$1:$1048576, $D235, FALSE)), "", HLOOKUP(N$1,m_preprocess!$1:$1048576, $D235, FALSE))</f>
        <v>94.9</v>
      </c>
      <c r="O235" s="39">
        <f>IF(ISBLANK(HLOOKUP(O$1, m_preprocess!$1:$1048576, $D235, FALSE)), "", HLOOKUP(O$1,m_preprocess!$1:$1048576, $D235, FALSE))</f>
        <v>162.35</v>
      </c>
      <c r="P235" s="39">
        <f>IF(ISBLANK(HLOOKUP(P$1, m_preprocess!$1:$1048576, $D235, FALSE)), "", HLOOKUP(P$1,m_preprocess!$1:$1048576, $D235, FALSE))</f>
        <v>56.1</v>
      </c>
      <c r="Q235" s="39">
        <f>IF(ISBLANK(HLOOKUP(Q$1, m_preprocess!$1:$1048576, $D235, FALSE)), "", HLOOKUP(Q$1,m_preprocess!$1:$1048576, $D235, FALSE))</f>
        <v>122.86568013659647</v>
      </c>
      <c r="R235" s="39">
        <f>IF(ISBLANK(HLOOKUP(R$1, m_preprocess!$1:$1048576, $D235, FALSE)), "", HLOOKUP(R$1,m_preprocess!$1:$1048576, $D235, FALSE))</f>
        <v>11206041976.838449</v>
      </c>
      <c r="S235" s="39">
        <f>IF(ISBLANK(HLOOKUP(S$1, m_preprocess!$1:$1048576, $D235, FALSE)), "", HLOOKUP(S$1,m_preprocess!$1:$1048576, $D235, FALSE))</f>
        <v>5422986396.0625362</v>
      </c>
      <c r="T235" s="39">
        <f>IF(ISBLANK(HLOOKUP(T$1, m_preprocess!$1:$1048576, $D235, FALSE)), "", HLOOKUP(T$1,m_preprocess!$1:$1048576, $D235, FALSE))</f>
        <v>13199176126.920887</v>
      </c>
      <c r="U235" s="39">
        <f>IF(ISBLANK(HLOOKUP(U$1, m_preprocess!$1:$1048576, $D235, FALSE)), "", HLOOKUP(U$1,m_preprocess!$1:$1048576, $D235, FALSE))</f>
        <v>1677206757.9681275</v>
      </c>
      <c r="V235" s="39">
        <f>IF(ISBLANK(HLOOKUP(V$1, m_preprocess!$1:$1048576, $D235, FALSE)), "", HLOOKUP(V$1,m_preprocess!$1:$1048576, $D235, FALSE))</f>
        <v>7039039530.4496307</v>
      </c>
      <c r="W235" s="39">
        <f>IF(ISBLANK(HLOOKUP(W$1, m_preprocess!$1:$1048576, $D235, FALSE)), "", HLOOKUP(W$1,m_preprocess!$1:$1048576, $D235, FALSE))</f>
        <v>1796762619.5219121</v>
      </c>
      <c r="X235" s="39">
        <f>IF(ISBLANK(HLOOKUP(X$1, m_preprocess!$1:$1048576, $D235, FALSE)), "", HLOOKUP(X$1,m_preprocess!$1:$1048576, $D235, FALSE))</f>
        <v>41665.870451672577</v>
      </c>
      <c r="Y235" s="39">
        <f>IF(ISBLANK(HLOOKUP(Y$1, m_preprocess!$1:$1048576, $D235, FALSE)), "", HLOOKUP(Y$1,m_preprocess!$1:$1048576, $D235, FALSE))</f>
        <v>15131.181363176394</v>
      </c>
      <c r="Z235" s="39">
        <f>IF(ISBLANK(HLOOKUP(Z$1, m_preprocess!$1:$1048576, $D235, FALSE)), "", HLOOKUP(Z$1,m_preprocess!$1:$1048576, $D235, FALSE))</f>
        <v>104.76666666666667</v>
      </c>
    </row>
    <row r="236" spans="1:26">
      <c r="A236" s="17">
        <v>41091</v>
      </c>
      <c r="B236">
        <v>2012</v>
      </c>
      <c r="C236">
        <v>7</v>
      </c>
      <c r="D236">
        <v>236</v>
      </c>
      <c r="E236" s="39">
        <f>IF(ISBLANK(HLOOKUP(E$1, m_preprocess!$1:$1048576, $D236, FALSE)), "", HLOOKUP(E$1,m_preprocess!$1:$1048576, $D236, FALSE))</f>
        <v>91.4</v>
      </c>
      <c r="F236" s="39">
        <f>IF(ISBLANK(HLOOKUP(F$1, m_preprocess!$1:$1048576, $D236, FALSE)), "", HLOOKUP(F$1,m_preprocess!$1:$1048576, $D236, FALSE))</f>
        <v>184.34</v>
      </c>
      <c r="G236" s="39">
        <f>IF(ISBLANK(HLOOKUP(G$1, m_preprocess!$1:$1048576, $D236, FALSE)), "", HLOOKUP(G$1,m_preprocess!$1:$1048576, $D236, FALSE))</f>
        <v>74.128150774485746</v>
      </c>
      <c r="H236" s="39">
        <f>IF(ISBLANK(HLOOKUP(H$1, m_preprocess!$1:$1048576, $D236, FALSE)), "", HLOOKUP(H$1,m_preprocess!$1:$1048576, $D236, FALSE))</f>
        <v>147.46</v>
      </c>
      <c r="I236" s="39">
        <f>IF(ISBLANK(HLOOKUP(I$1, m_preprocess!$1:$1048576, $D236, FALSE)), "", HLOOKUP(I$1,m_preprocess!$1:$1048576, $D236, FALSE))</f>
        <v>104.5</v>
      </c>
      <c r="J236" s="39">
        <f>IF(ISBLANK(HLOOKUP(J$1, m_preprocess!$1:$1048576, $D236, FALSE)), "", HLOOKUP(J$1,m_preprocess!$1:$1048576, $D236, FALSE))</f>
        <v>103.9</v>
      </c>
      <c r="K236" s="39">
        <f>IF(ISBLANK(HLOOKUP(K$1, m_preprocess!$1:$1048576, $D236, FALSE)), "", HLOOKUP(K$1,m_preprocess!$1:$1048576, $D236, FALSE))</f>
        <v>104.6</v>
      </c>
      <c r="L236" s="39">
        <f>IF(ISBLANK(HLOOKUP(L$1, m_preprocess!$1:$1048576, $D236, FALSE)), "", HLOOKUP(L$1,m_preprocess!$1:$1048576, $D236, FALSE))</f>
        <v>103.5</v>
      </c>
      <c r="M236" s="39">
        <f>IF(ISBLANK(HLOOKUP(M$1, m_preprocess!$1:$1048576, $D236, FALSE)), "", HLOOKUP(M$1,m_preprocess!$1:$1048576, $D236, FALSE))</f>
        <v>106</v>
      </c>
      <c r="N236" s="39">
        <f>IF(ISBLANK(HLOOKUP(N$1, m_preprocess!$1:$1048576, $D236, FALSE)), "", HLOOKUP(N$1,m_preprocess!$1:$1048576, $D236, FALSE))</f>
        <v>102</v>
      </c>
      <c r="O236" s="39">
        <f>IF(ISBLANK(HLOOKUP(O$1, m_preprocess!$1:$1048576, $D236, FALSE)), "", HLOOKUP(O$1,m_preprocess!$1:$1048576, $D236, FALSE))</f>
        <v>160.56</v>
      </c>
      <c r="P236" s="39">
        <f>IF(ISBLANK(HLOOKUP(P$1, m_preprocess!$1:$1048576, $D236, FALSE)), "", HLOOKUP(P$1,m_preprocess!$1:$1048576, $D236, FALSE))</f>
        <v>53.3</v>
      </c>
      <c r="Q236" s="39">
        <f>IF(ISBLANK(HLOOKUP(Q$1, m_preprocess!$1:$1048576, $D236, FALSE)), "", HLOOKUP(Q$1,m_preprocess!$1:$1048576, $D236, FALSE))</f>
        <v>122.66946090475503</v>
      </c>
      <c r="R236" s="39">
        <f>IF(ISBLANK(HLOOKUP(R$1, m_preprocess!$1:$1048576, $D236, FALSE)), "", HLOOKUP(R$1,m_preprocess!$1:$1048576, $D236, FALSE))</f>
        <v>12373041140.500736</v>
      </c>
      <c r="S236" s="39">
        <f>IF(ISBLANK(HLOOKUP(S$1, m_preprocess!$1:$1048576, $D236, FALSE)), "", HLOOKUP(S$1,m_preprocess!$1:$1048576, $D236, FALSE))</f>
        <v>5887401355.5228281</v>
      </c>
      <c r="T236" s="39">
        <f>IF(ISBLANK(HLOOKUP(T$1, m_preprocess!$1:$1048576, $D236, FALSE)), "", HLOOKUP(T$1,m_preprocess!$1:$1048576, $D236, FALSE))</f>
        <v>13108660499.349617</v>
      </c>
      <c r="U236" s="39">
        <f>IF(ISBLANK(HLOOKUP(U$1, m_preprocess!$1:$1048576, $D236, FALSE)), "", HLOOKUP(U$1,m_preprocess!$1:$1048576, $D236, FALSE))</f>
        <v>1860124192.0797803</v>
      </c>
      <c r="V236" s="39">
        <f>IF(ISBLANK(HLOOKUP(V$1, m_preprocess!$1:$1048576, $D236, FALSE)), "", HLOOKUP(V$1,m_preprocess!$1:$1048576, $D236, FALSE))</f>
        <v>7412670147.4201469</v>
      </c>
      <c r="W236" s="39">
        <f>IF(ISBLANK(HLOOKUP(W$1, m_preprocess!$1:$1048576, $D236, FALSE)), "", HLOOKUP(W$1,m_preprocess!$1:$1048576, $D236, FALSE))</f>
        <v>1802822305.9690707</v>
      </c>
      <c r="X236" s="39">
        <f>IF(ISBLANK(HLOOKUP(X$1, m_preprocess!$1:$1048576, $D236, FALSE)), "", HLOOKUP(X$1,m_preprocess!$1:$1048576, $D236, FALSE))</f>
        <v>46051.284953867376</v>
      </c>
      <c r="Y236" s="39">
        <f>IF(ISBLANK(HLOOKUP(Y$1, m_preprocess!$1:$1048576, $D236, FALSE)), "", HLOOKUP(Y$1,m_preprocess!$1:$1048576, $D236, FALSE))</f>
        <v>15164.145204214077</v>
      </c>
      <c r="Z236" s="39">
        <f>IF(ISBLANK(HLOOKUP(Z$1, m_preprocess!$1:$1048576, $D236, FALSE)), "", HLOOKUP(Z$1,m_preprocess!$1:$1048576, $D236, FALSE))</f>
        <v>103.73333333333335</v>
      </c>
    </row>
    <row r="237" spans="1:26">
      <c r="A237" s="17">
        <v>41122</v>
      </c>
      <c r="B237">
        <v>2012</v>
      </c>
      <c r="C237">
        <v>8</v>
      </c>
      <c r="D237">
        <v>237</v>
      </c>
      <c r="E237" s="39">
        <f>IF(ISBLANK(HLOOKUP(E$1, m_preprocess!$1:$1048576, $D237, FALSE)), "", HLOOKUP(E$1,m_preprocess!$1:$1048576, $D237, FALSE))</f>
        <v>94.2</v>
      </c>
      <c r="F237" s="39">
        <f>IF(ISBLANK(HLOOKUP(F$1, m_preprocess!$1:$1048576, $D237, FALSE)), "", HLOOKUP(F$1,m_preprocess!$1:$1048576, $D237, FALSE))</f>
        <v>198.45</v>
      </c>
      <c r="G237" s="39">
        <f>IF(ISBLANK(HLOOKUP(G$1, m_preprocess!$1:$1048576, $D237, FALSE)), "", HLOOKUP(G$1,m_preprocess!$1:$1048576, $D237, FALSE))</f>
        <v>74.418089280048918</v>
      </c>
      <c r="H237" s="39">
        <f>IF(ISBLANK(HLOOKUP(H$1, m_preprocess!$1:$1048576, $D237, FALSE)), "", HLOOKUP(H$1,m_preprocess!$1:$1048576, $D237, FALSE))</f>
        <v>149.91</v>
      </c>
      <c r="I237" s="39">
        <f>IF(ISBLANK(HLOOKUP(I$1, m_preprocess!$1:$1048576, $D237, FALSE)), "", HLOOKUP(I$1,m_preprocess!$1:$1048576, $D237, FALSE))</f>
        <v>111.5</v>
      </c>
      <c r="J237" s="39">
        <f>IF(ISBLANK(HLOOKUP(J$1, m_preprocess!$1:$1048576, $D237, FALSE)), "", HLOOKUP(J$1,m_preprocess!$1:$1048576, $D237, FALSE))</f>
        <v>104</v>
      </c>
      <c r="K237" s="39">
        <f>IF(ISBLANK(HLOOKUP(K$1, m_preprocess!$1:$1048576, $D237, FALSE)), "", HLOOKUP(K$1,m_preprocess!$1:$1048576, $D237, FALSE))</f>
        <v>112.5</v>
      </c>
      <c r="L237" s="39">
        <f>IF(ISBLANK(HLOOKUP(L$1, m_preprocess!$1:$1048576, $D237, FALSE)), "", HLOOKUP(L$1,m_preprocess!$1:$1048576, $D237, FALSE))</f>
        <v>110.7</v>
      </c>
      <c r="M237" s="39">
        <f>IF(ISBLANK(HLOOKUP(M$1, m_preprocess!$1:$1048576, $D237, FALSE)), "", HLOOKUP(M$1,m_preprocess!$1:$1048576, $D237, FALSE))</f>
        <v>111.4</v>
      </c>
      <c r="N237" s="39">
        <f>IF(ISBLANK(HLOOKUP(N$1, m_preprocess!$1:$1048576, $D237, FALSE)), "", HLOOKUP(N$1,m_preprocess!$1:$1048576, $D237, FALSE))</f>
        <v>112.2</v>
      </c>
      <c r="O237" s="39">
        <f>IF(ISBLANK(HLOOKUP(O$1, m_preprocess!$1:$1048576, $D237, FALSE)), "", HLOOKUP(O$1,m_preprocess!$1:$1048576, $D237, FALSE))</f>
        <v>156.30000000000001</v>
      </c>
      <c r="P237" s="39">
        <f>IF(ISBLANK(HLOOKUP(P$1, m_preprocess!$1:$1048576, $D237, FALSE)), "", HLOOKUP(P$1,m_preprocess!$1:$1048576, $D237, FALSE))</f>
        <v>54.5</v>
      </c>
      <c r="Q237" s="39">
        <f>IF(ISBLANK(HLOOKUP(Q$1, m_preprocess!$1:$1048576, $D237, FALSE)), "", HLOOKUP(Q$1,m_preprocess!$1:$1048576, $D237, FALSE))</f>
        <v>123.50119904076737</v>
      </c>
      <c r="R237" s="39">
        <f>IF(ISBLANK(HLOOKUP(R$1, m_preprocess!$1:$1048576, $D237, FALSE)), "", HLOOKUP(R$1,m_preprocess!$1:$1048576, $D237, FALSE))</f>
        <v>13169115156.22242</v>
      </c>
      <c r="S237" s="39">
        <f>IF(ISBLANK(HLOOKUP(S$1, m_preprocess!$1:$1048576, $D237, FALSE)), "", HLOOKUP(S$1,m_preprocess!$1:$1048576, $D237, FALSE))</f>
        <v>6348114202.4124746</v>
      </c>
      <c r="T237" s="39">
        <f>IF(ISBLANK(HLOOKUP(T$1, m_preprocess!$1:$1048576, $D237, FALSE)), "", HLOOKUP(T$1,m_preprocess!$1:$1048576, $D237, FALSE))</f>
        <v>13923260806.627422</v>
      </c>
      <c r="U237" s="39">
        <f>IF(ISBLANK(HLOOKUP(U$1, m_preprocess!$1:$1048576, $D237, FALSE)), "", HLOOKUP(U$1,m_preprocess!$1:$1048576, $D237, FALSE))</f>
        <v>2183354232.2505631</v>
      </c>
      <c r="V237" s="39">
        <f>IF(ISBLANK(HLOOKUP(V$1, m_preprocess!$1:$1048576, $D237, FALSE)), "", HLOOKUP(V$1,m_preprocess!$1:$1048576, $D237, FALSE))</f>
        <v>8510902162.6335297</v>
      </c>
      <c r="W237" s="39">
        <f>IF(ISBLANK(HLOOKUP(W$1, m_preprocess!$1:$1048576, $D237, FALSE)), "", HLOOKUP(W$1,m_preprocess!$1:$1048576, $D237, FALSE))</f>
        <v>1959374463.3384199</v>
      </c>
      <c r="X237" s="39">
        <f>IF(ISBLANK(HLOOKUP(X$1, m_preprocess!$1:$1048576, $D237, FALSE)), "", HLOOKUP(X$1,m_preprocess!$1:$1048576, $D237, FALSE))</f>
        <v>37691.170395325586</v>
      </c>
      <c r="Y237" s="39">
        <f>IF(ISBLANK(HLOOKUP(Y$1, m_preprocess!$1:$1048576, $D237, FALSE)), "", HLOOKUP(Y$1,m_preprocess!$1:$1048576, $D237, FALSE))</f>
        <v>15287.462189377922</v>
      </c>
      <c r="Z237" s="39">
        <f>IF(ISBLANK(HLOOKUP(Z$1, m_preprocess!$1:$1048576, $D237, FALSE)), "", HLOOKUP(Z$1,m_preprocess!$1:$1048576, $D237, FALSE))</f>
        <v>103.76666666666667</v>
      </c>
    </row>
    <row r="238" spans="1:26">
      <c r="A238" s="17">
        <v>41153</v>
      </c>
      <c r="B238">
        <v>2012</v>
      </c>
      <c r="C238">
        <v>9</v>
      </c>
      <c r="D238">
        <v>238</v>
      </c>
      <c r="E238" s="39">
        <f>IF(ISBLANK(HLOOKUP(E$1, m_preprocess!$1:$1048576, $D238, FALSE)), "", HLOOKUP(E$1,m_preprocess!$1:$1048576, $D238, FALSE))</f>
        <v>90.8</v>
      </c>
      <c r="F238" s="39">
        <f>IF(ISBLANK(HLOOKUP(F$1, m_preprocess!$1:$1048576, $D238, FALSE)), "", HLOOKUP(F$1,m_preprocess!$1:$1048576, $D238, FALSE))</f>
        <v>174.79</v>
      </c>
      <c r="G238" s="39">
        <f>IF(ISBLANK(HLOOKUP(G$1, m_preprocess!$1:$1048576, $D238, FALSE)), "", HLOOKUP(G$1,m_preprocess!$1:$1048576, $D238, FALSE))</f>
        <v>75.351808069898141</v>
      </c>
      <c r="H238" s="39">
        <f>IF(ISBLANK(HLOOKUP(H$1, m_preprocess!$1:$1048576, $D238, FALSE)), "", HLOOKUP(H$1,m_preprocess!$1:$1048576, $D238, FALSE))</f>
        <v>141.6</v>
      </c>
      <c r="I238" s="39">
        <f>IF(ISBLANK(HLOOKUP(I$1, m_preprocess!$1:$1048576, $D238, FALSE)), "", HLOOKUP(I$1,m_preprocess!$1:$1048576, $D238, FALSE))</f>
        <v>103.4</v>
      </c>
      <c r="J238" s="39">
        <f>IF(ISBLANK(HLOOKUP(J$1, m_preprocess!$1:$1048576, $D238, FALSE)), "", HLOOKUP(J$1,m_preprocess!$1:$1048576, $D238, FALSE))</f>
        <v>97.5</v>
      </c>
      <c r="K238" s="39">
        <f>IF(ISBLANK(HLOOKUP(K$1, m_preprocess!$1:$1048576, $D238, FALSE)), "", HLOOKUP(K$1,m_preprocess!$1:$1048576, $D238, FALSE))</f>
        <v>104.2</v>
      </c>
      <c r="L238" s="39">
        <f>IF(ISBLANK(HLOOKUP(L$1, m_preprocess!$1:$1048576, $D238, FALSE)), "", HLOOKUP(L$1,m_preprocess!$1:$1048576, $D238, FALSE))</f>
        <v>96.1</v>
      </c>
      <c r="M238" s="39">
        <f>IF(ISBLANK(HLOOKUP(M$1, m_preprocess!$1:$1048576, $D238, FALSE)), "", HLOOKUP(M$1,m_preprocess!$1:$1048576, $D238, FALSE))</f>
        <v>104.2</v>
      </c>
      <c r="N238" s="39">
        <f>IF(ISBLANK(HLOOKUP(N$1, m_preprocess!$1:$1048576, $D238, FALSE)), "", HLOOKUP(N$1,m_preprocess!$1:$1048576, $D238, FALSE))</f>
        <v>104.2</v>
      </c>
      <c r="O238" s="39">
        <f>IF(ISBLANK(HLOOKUP(O$1, m_preprocess!$1:$1048576, $D238, FALSE)), "", HLOOKUP(O$1,m_preprocess!$1:$1048576, $D238, FALSE))</f>
        <v>158.29</v>
      </c>
      <c r="P238" s="39">
        <f>IF(ISBLANK(HLOOKUP(P$1, m_preprocess!$1:$1048576, $D238, FALSE)), "", HLOOKUP(P$1,m_preprocess!$1:$1048576, $D238, FALSE))</f>
        <v>57.4</v>
      </c>
      <c r="Q238" s="39">
        <f>IF(ISBLANK(HLOOKUP(Q$1, m_preprocess!$1:$1048576, $D238, FALSE)), "", HLOOKUP(Q$1,m_preprocess!$1:$1048576, $D238, FALSE))</f>
        <v>121.52537485582468</v>
      </c>
      <c r="R238" s="39">
        <f>IF(ISBLANK(HLOOKUP(R$1, m_preprocess!$1:$1048576, $D238, FALSE)), "", HLOOKUP(R$1,m_preprocess!$1:$1048576, $D238, FALSE))</f>
        <v>11862844289.951357</v>
      </c>
      <c r="S238" s="39">
        <f>IF(ISBLANK(HLOOKUP(S$1, m_preprocess!$1:$1048576, $D238, FALSE)), "", HLOOKUP(S$1,m_preprocess!$1:$1048576, $D238, FALSE))</f>
        <v>5611928869.9727125</v>
      </c>
      <c r="T238" s="39">
        <f>IF(ISBLANK(HLOOKUP(T$1, m_preprocess!$1:$1048576, $D238, FALSE)), "", HLOOKUP(T$1,m_preprocess!$1:$1048576, $D238, FALSE))</f>
        <v>12575864989.907728</v>
      </c>
      <c r="U238" s="39">
        <f>IF(ISBLANK(HLOOKUP(U$1, m_preprocess!$1:$1048576, $D238, FALSE)), "", HLOOKUP(U$1,m_preprocess!$1:$1048576, $D238, FALSE))</f>
        <v>1914355320.7900808</v>
      </c>
      <c r="V238" s="39">
        <f>IF(ISBLANK(HLOOKUP(V$1, m_preprocess!$1:$1048576, $D238, FALSE)), "", HLOOKUP(V$1,m_preprocess!$1:$1048576, $D238, FALSE))</f>
        <v>7150436655.1326408</v>
      </c>
      <c r="W238" s="39">
        <f>IF(ISBLANK(HLOOKUP(W$1, m_preprocess!$1:$1048576, $D238, FALSE)), "", HLOOKUP(W$1,m_preprocess!$1:$1048576, $D238, FALSE))</f>
        <v>1815601113.0334485</v>
      </c>
      <c r="X238" s="39">
        <f>IF(ISBLANK(HLOOKUP(X$1, m_preprocess!$1:$1048576, $D238, FALSE)), "", HLOOKUP(X$1,m_preprocess!$1:$1048576, $D238, FALSE))</f>
        <v>38860.075819530379</v>
      </c>
      <c r="Y238" s="39">
        <f>IF(ISBLANK(HLOOKUP(Y$1, m_preprocess!$1:$1048576, $D238, FALSE)), "", HLOOKUP(Y$1,m_preprocess!$1:$1048576, $D238, FALSE))</f>
        <v>15373.949302899347</v>
      </c>
      <c r="Z238" s="39">
        <f>IF(ISBLANK(HLOOKUP(Z$1, m_preprocess!$1:$1048576, $D238, FALSE)), "", HLOOKUP(Z$1,m_preprocess!$1:$1048576, $D238, FALSE))</f>
        <v>104.73333333333333</v>
      </c>
    </row>
    <row r="239" spans="1:26">
      <c r="A239" s="17">
        <v>41183</v>
      </c>
      <c r="B239">
        <v>2012</v>
      </c>
      <c r="C239">
        <v>10</v>
      </c>
      <c r="D239">
        <v>239</v>
      </c>
      <c r="E239" s="39">
        <f>IF(ISBLANK(HLOOKUP(E$1, m_preprocess!$1:$1048576, $D239, FALSE)), "", HLOOKUP(E$1,m_preprocess!$1:$1048576, $D239, FALSE))</f>
        <v>94.9</v>
      </c>
      <c r="F239" s="39">
        <f>IF(ISBLANK(HLOOKUP(F$1, m_preprocess!$1:$1048576, $D239, FALSE)), "", HLOOKUP(F$1,m_preprocess!$1:$1048576, $D239, FALSE))</f>
        <v>191.66</v>
      </c>
      <c r="G239" s="39">
        <f>IF(ISBLANK(HLOOKUP(G$1, m_preprocess!$1:$1048576, $D239, FALSE)), "", HLOOKUP(G$1,m_preprocess!$1:$1048576, $D239, FALSE))</f>
        <v>75.610095458941629</v>
      </c>
      <c r="H239" s="39">
        <f>IF(ISBLANK(HLOOKUP(H$1, m_preprocess!$1:$1048576, $D239, FALSE)), "", HLOOKUP(H$1,m_preprocess!$1:$1048576, $D239, FALSE))</f>
        <v>147.71</v>
      </c>
      <c r="I239" s="39">
        <f>IF(ISBLANK(HLOOKUP(I$1, m_preprocess!$1:$1048576, $D239, FALSE)), "", HLOOKUP(I$1,m_preprocess!$1:$1048576, $D239, FALSE))</f>
        <v>111.8</v>
      </c>
      <c r="J239" s="39">
        <f>IF(ISBLANK(HLOOKUP(J$1, m_preprocess!$1:$1048576, $D239, FALSE)), "", HLOOKUP(J$1,m_preprocess!$1:$1048576, $D239, FALSE))</f>
        <v>108.1</v>
      </c>
      <c r="K239" s="39">
        <f>IF(ISBLANK(HLOOKUP(K$1, m_preprocess!$1:$1048576, $D239, FALSE)), "", HLOOKUP(K$1,m_preprocess!$1:$1048576, $D239, FALSE))</f>
        <v>112.3</v>
      </c>
      <c r="L239" s="39">
        <f>IF(ISBLANK(HLOOKUP(L$1, m_preprocess!$1:$1048576, $D239, FALSE)), "", HLOOKUP(L$1,m_preprocess!$1:$1048576, $D239, FALSE))</f>
        <v>108.8</v>
      </c>
      <c r="M239" s="39">
        <f>IF(ISBLANK(HLOOKUP(M$1, m_preprocess!$1:$1048576, $D239, FALSE)), "", HLOOKUP(M$1,m_preprocess!$1:$1048576, $D239, FALSE))</f>
        <v>110.5</v>
      </c>
      <c r="N239" s="39">
        <f>IF(ISBLANK(HLOOKUP(N$1, m_preprocess!$1:$1048576, $D239, FALSE)), "", HLOOKUP(N$1,m_preprocess!$1:$1048576, $D239, FALSE))</f>
        <v>115.6</v>
      </c>
      <c r="O239" s="39">
        <f>IF(ISBLANK(HLOOKUP(O$1, m_preprocess!$1:$1048576, $D239, FALSE)), "", HLOOKUP(O$1,m_preprocess!$1:$1048576, $D239, FALSE))</f>
        <v>161.38</v>
      </c>
      <c r="P239" s="39">
        <f>IF(ISBLANK(HLOOKUP(P$1, m_preprocess!$1:$1048576, $D239, FALSE)), "", HLOOKUP(P$1,m_preprocess!$1:$1048576, $D239, FALSE))</f>
        <v>56.2</v>
      </c>
      <c r="Q239" s="39">
        <f>IF(ISBLANK(HLOOKUP(Q$1, m_preprocess!$1:$1048576, $D239, FALSE)), "", HLOOKUP(Q$1,m_preprocess!$1:$1048576, $D239, FALSE))</f>
        <v>120.74760938858303</v>
      </c>
      <c r="R239" s="39">
        <f>IF(ISBLANK(HLOOKUP(R$1, m_preprocess!$1:$1048576, $D239, FALSE)), "", HLOOKUP(R$1,m_preprocess!$1:$1048576, $D239, FALSE))</f>
        <v>13056976204.10367</v>
      </c>
      <c r="S239" s="39">
        <f>IF(ISBLANK(HLOOKUP(S$1, m_preprocess!$1:$1048576, $D239, FALSE)), "", HLOOKUP(S$1,m_preprocess!$1:$1048576, $D239, FALSE))</f>
        <v>5544215760.1391888</v>
      </c>
      <c r="T239" s="39">
        <f>IF(ISBLANK(HLOOKUP(T$1, m_preprocess!$1:$1048576, $D239, FALSE)), "", HLOOKUP(T$1,m_preprocess!$1:$1048576, $D239, FALSE))</f>
        <v>14570324277.745581</v>
      </c>
      <c r="U239" s="39">
        <f>IF(ISBLANK(HLOOKUP(U$1, m_preprocess!$1:$1048576, $D239, FALSE)), "", HLOOKUP(U$1,m_preprocess!$1:$1048576, $D239, FALSE))</f>
        <v>2291438624.3117938</v>
      </c>
      <c r="V239" s="39">
        <f>IF(ISBLANK(HLOOKUP(V$1, m_preprocess!$1:$1048576, $D239, FALSE)), "", HLOOKUP(V$1,m_preprocess!$1:$1048576, $D239, FALSE))</f>
        <v>8434083911.1851645</v>
      </c>
      <c r="W239" s="39">
        <f>IF(ISBLANK(HLOOKUP(W$1, m_preprocess!$1:$1048576, $D239, FALSE)), "", HLOOKUP(W$1,m_preprocess!$1:$1048576, $D239, FALSE))</f>
        <v>2200161971.1677775</v>
      </c>
      <c r="X239" s="39">
        <f>IF(ISBLANK(HLOOKUP(X$1, m_preprocess!$1:$1048576, $D239, FALSE)), "", HLOOKUP(X$1,m_preprocess!$1:$1048576, $D239, FALSE))</f>
        <v>46968.571667185963</v>
      </c>
      <c r="Y239" s="39">
        <f>IF(ISBLANK(HLOOKUP(Y$1, m_preprocess!$1:$1048576, $D239, FALSE)), "", HLOOKUP(Y$1,m_preprocess!$1:$1048576, $D239, FALSE))</f>
        <v>15510.025989640675</v>
      </c>
      <c r="Z239" s="39">
        <f>IF(ISBLANK(HLOOKUP(Z$1, m_preprocess!$1:$1048576, $D239, FALSE)), "", HLOOKUP(Z$1,m_preprocess!$1:$1048576, $D239, FALSE))</f>
        <v>105.23333333333333</v>
      </c>
    </row>
    <row r="240" spans="1:26">
      <c r="A240" s="17">
        <v>41214</v>
      </c>
      <c r="B240">
        <v>2012</v>
      </c>
      <c r="C240">
        <v>11</v>
      </c>
      <c r="D240">
        <v>240</v>
      </c>
      <c r="E240" s="39">
        <f>IF(ISBLANK(HLOOKUP(E$1, m_preprocess!$1:$1048576, $D240, FALSE)), "", HLOOKUP(E$1,m_preprocess!$1:$1048576, $D240, FALSE))</f>
        <v>95.3</v>
      </c>
      <c r="F240" s="39">
        <f>IF(ISBLANK(HLOOKUP(F$1, m_preprocess!$1:$1048576, $D240, FALSE)), "", HLOOKUP(F$1,m_preprocess!$1:$1048576, $D240, FALSE))</f>
        <v>171.59</v>
      </c>
      <c r="G240" s="39">
        <f>IF(ISBLANK(HLOOKUP(G$1, m_preprocess!$1:$1048576, $D240, FALSE)), "", HLOOKUP(G$1,m_preprocess!$1:$1048576, $D240, FALSE))</f>
        <v>76.153215864874227</v>
      </c>
      <c r="H240" s="39">
        <f>IF(ISBLANK(HLOOKUP(H$1, m_preprocess!$1:$1048576, $D240, FALSE)), "", HLOOKUP(H$1,m_preprocess!$1:$1048576, $D240, FALSE))</f>
        <v>144.15</v>
      </c>
      <c r="I240" s="39">
        <f>IF(ISBLANK(HLOOKUP(I$1, m_preprocess!$1:$1048576, $D240, FALSE)), "", HLOOKUP(I$1,m_preprocess!$1:$1048576, $D240, FALSE))</f>
        <v>104.8</v>
      </c>
      <c r="J240" s="39">
        <f>IF(ISBLANK(HLOOKUP(J$1, m_preprocess!$1:$1048576, $D240, FALSE)), "", HLOOKUP(J$1,m_preprocess!$1:$1048576, $D240, FALSE))</f>
        <v>97.3</v>
      </c>
      <c r="K240" s="39">
        <f>IF(ISBLANK(HLOOKUP(K$1, m_preprocess!$1:$1048576, $D240, FALSE)), "", HLOOKUP(K$1,m_preprocess!$1:$1048576, $D240, FALSE))</f>
        <v>105.8</v>
      </c>
      <c r="L240" s="39">
        <f>IF(ISBLANK(HLOOKUP(L$1, m_preprocess!$1:$1048576, $D240, FALSE)), "", HLOOKUP(L$1,m_preprocess!$1:$1048576, $D240, FALSE))</f>
        <v>100.2</v>
      </c>
      <c r="M240" s="39">
        <f>IF(ISBLANK(HLOOKUP(M$1, m_preprocess!$1:$1048576, $D240, FALSE)), "", HLOOKUP(M$1,m_preprocess!$1:$1048576, $D240, FALSE))</f>
        <v>102.5</v>
      </c>
      <c r="N240" s="39">
        <f>IF(ISBLANK(HLOOKUP(N$1, m_preprocess!$1:$1048576, $D240, FALSE)), "", HLOOKUP(N$1,m_preprocess!$1:$1048576, $D240, FALSE))</f>
        <v>111</v>
      </c>
      <c r="O240" s="39">
        <f>IF(ISBLANK(HLOOKUP(O$1, m_preprocess!$1:$1048576, $D240, FALSE)), "", HLOOKUP(O$1,m_preprocess!$1:$1048576, $D240, FALSE))</f>
        <v>159.69</v>
      </c>
      <c r="P240" s="39">
        <f>IF(ISBLANK(HLOOKUP(P$1, m_preprocess!$1:$1048576, $D240, FALSE)), "", HLOOKUP(P$1,m_preprocess!$1:$1048576, $D240, FALSE))</f>
        <v>58.4</v>
      </c>
      <c r="Q240" s="39">
        <f>IF(ISBLANK(HLOOKUP(Q$1, m_preprocess!$1:$1048576, $D240, FALSE)), "", HLOOKUP(Q$1,m_preprocess!$1:$1048576, $D240, FALSE))</f>
        <v>119.45980892177286</v>
      </c>
      <c r="R240" s="39">
        <f>IF(ISBLANK(HLOOKUP(R$1, m_preprocess!$1:$1048576, $D240, FALSE)), "", HLOOKUP(R$1,m_preprocess!$1:$1048576, $D240, FALSE))</f>
        <v>12310219953.698135</v>
      </c>
      <c r="S240" s="39">
        <f>IF(ISBLANK(HLOOKUP(S$1, m_preprocess!$1:$1048576, $D240, FALSE)), "", HLOOKUP(S$1,m_preprocess!$1:$1048576, $D240, FALSE))</f>
        <v>5324642549.0078163</v>
      </c>
      <c r="T240" s="39">
        <f>IF(ISBLANK(HLOOKUP(T$1, m_preprocess!$1:$1048576, $D240, FALSE)), "", HLOOKUP(T$1,m_preprocess!$1:$1048576, $D240, FALSE))</f>
        <v>14845096057.036131</v>
      </c>
      <c r="U240" s="39">
        <f>IF(ISBLANK(HLOOKUP(U$1, m_preprocess!$1:$1048576, $D240, FALSE)), "", HLOOKUP(U$1,m_preprocess!$1:$1048576, $D240, FALSE))</f>
        <v>2152642551.5408373</v>
      </c>
      <c r="V240" s="39">
        <f>IF(ISBLANK(HLOOKUP(V$1, m_preprocess!$1:$1048576, $D240, FALSE)), "", HLOOKUP(V$1,m_preprocess!$1:$1048576, $D240, FALSE))</f>
        <v>7413378994.325119</v>
      </c>
      <c r="W240" s="39">
        <f>IF(ISBLANK(HLOOKUP(W$1, m_preprocess!$1:$1048576, $D240, FALSE)), "", HLOOKUP(W$1,m_preprocess!$1:$1048576, $D240, FALSE))</f>
        <v>1938688399.5402627</v>
      </c>
      <c r="X240" s="39">
        <f>IF(ISBLANK(HLOOKUP(X$1, m_preprocess!$1:$1048576, $D240, FALSE)), "", HLOOKUP(X$1,m_preprocess!$1:$1048576, $D240, FALSE))</f>
        <v>41743.515281021828</v>
      </c>
      <c r="Y240" s="39">
        <f>IF(ISBLANK(HLOOKUP(Y$1, m_preprocess!$1:$1048576, $D240, FALSE)), "", HLOOKUP(Y$1,m_preprocess!$1:$1048576, $D240, FALSE))</f>
        <v>15646.182005223021</v>
      </c>
      <c r="Z240" s="39">
        <f>IF(ISBLANK(HLOOKUP(Z$1, m_preprocess!$1:$1048576, $D240, FALSE)), "", HLOOKUP(Z$1,m_preprocess!$1:$1048576, $D240, FALSE))</f>
        <v>104.76666666666665</v>
      </c>
    </row>
    <row r="241" spans="1:26">
      <c r="A241" s="17">
        <v>41244</v>
      </c>
      <c r="B241">
        <v>2012</v>
      </c>
      <c r="C241">
        <v>12</v>
      </c>
      <c r="D241">
        <v>241</v>
      </c>
      <c r="E241" s="39">
        <f>IF(ISBLANK(HLOOKUP(E$1, m_preprocess!$1:$1048576, $D241, FALSE)), "", HLOOKUP(E$1,m_preprocess!$1:$1048576, $D241, FALSE))</f>
        <v>125.1</v>
      </c>
      <c r="F241" s="39">
        <f>IF(ISBLANK(HLOOKUP(F$1, m_preprocess!$1:$1048576, $D241, FALSE)), "", HLOOKUP(F$1,m_preprocess!$1:$1048576, $D241, FALSE))</f>
        <v>164.52</v>
      </c>
      <c r="G241" s="39">
        <f>IF(ISBLANK(HLOOKUP(G$1, m_preprocess!$1:$1048576, $D241, FALSE)), "", HLOOKUP(G$1,m_preprocess!$1:$1048576, $D241, FALSE))</f>
        <v>76.055368179766319</v>
      </c>
      <c r="H241" s="39">
        <f>IF(ISBLANK(HLOOKUP(H$1, m_preprocess!$1:$1048576, $D241, FALSE)), "", HLOOKUP(H$1,m_preprocess!$1:$1048576, $D241, FALSE))</f>
        <v>139.52000000000001</v>
      </c>
      <c r="I241" s="39">
        <f>IF(ISBLANK(HLOOKUP(I$1, m_preprocess!$1:$1048576, $D241, FALSE)), "", HLOOKUP(I$1,m_preprocess!$1:$1048576, $D241, FALSE))</f>
        <v>92.2</v>
      </c>
      <c r="J241" s="39">
        <f>IF(ISBLANK(HLOOKUP(J$1, m_preprocess!$1:$1048576, $D241, FALSE)), "", HLOOKUP(J$1,m_preprocess!$1:$1048576, $D241, FALSE))</f>
        <v>103.5</v>
      </c>
      <c r="K241" s="39">
        <f>IF(ISBLANK(HLOOKUP(K$1, m_preprocess!$1:$1048576, $D241, FALSE)), "", HLOOKUP(K$1,m_preprocess!$1:$1048576, $D241, FALSE))</f>
        <v>90.8</v>
      </c>
      <c r="L241" s="39">
        <f>IF(ISBLANK(HLOOKUP(L$1, m_preprocess!$1:$1048576, $D241, FALSE)), "", HLOOKUP(L$1,m_preprocess!$1:$1048576, $D241, FALSE))</f>
        <v>88.9</v>
      </c>
      <c r="M241" s="39">
        <f>IF(ISBLANK(HLOOKUP(M$1, m_preprocess!$1:$1048576, $D241, FALSE)), "", HLOOKUP(M$1,m_preprocess!$1:$1048576, $D241, FALSE))</f>
        <v>92.5</v>
      </c>
      <c r="N241" s="39">
        <f>IF(ISBLANK(HLOOKUP(N$1, m_preprocess!$1:$1048576, $D241, FALSE)), "", HLOOKUP(N$1,m_preprocess!$1:$1048576, $D241, FALSE))</f>
        <v>92.4</v>
      </c>
      <c r="O241" s="39">
        <f>IF(ISBLANK(HLOOKUP(O$1, m_preprocess!$1:$1048576, $D241, FALSE)), "", HLOOKUP(O$1,m_preprocess!$1:$1048576, $D241, FALSE))</f>
        <v>161.81</v>
      </c>
      <c r="P241" s="39">
        <f>IF(ISBLANK(HLOOKUP(P$1, m_preprocess!$1:$1048576, $D241, FALSE)), "", HLOOKUP(P$1,m_preprocess!$1:$1048576, $D241, FALSE))</f>
        <v>57.4</v>
      </c>
      <c r="Q241" s="39">
        <f>IF(ISBLANK(HLOOKUP(Q$1, m_preprocess!$1:$1048576, $D241, FALSE)), "", HLOOKUP(Q$1,m_preprocess!$1:$1048576, $D241, FALSE))</f>
        <v>120.34179405826362</v>
      </c>
      <c r="R241" s="39">
        <f>IF(ISBLANK(HLOOKUP(R$1, m_preprocess!$1:$1048576, $D241, FALSE)), "", HLOOKUP(R$1,m_preprocess!$1:$1048576, $D241, FALSE))</f>
        <v>11833118275.510817</v>
      </c>
      <c r="S241" s="39">
        <f>IF(ISBLANK(HLOOKUP(S$1, m_preprocess!$1:$1048576, $D241, FALSE)), "", HLOOKUP(S$1,m_preprocess!$1:$1048576, $D241, FALSE))</f>
        <v>5560014380.1306257</v>
      </c>
      <c r="T241" s="39">
        <f>IF(ISBLANK(HLOOKUP(T$1, m_preprocess!$1:$1048576, $D241, FALSE)), "", HLOOKUP(T$1,m_preprocess!$1:$1048576, $D241, FALSE))</f>
        <v>12622765221.372944</v>
      </c>
      <c r="U241" s="39">
        <f>IF(ISBLANK(HLOOKUP(U$1, m_preprocess!$1:$1048576, $D241, FALSE)), "", HLOOKUP(U$1,m_preprocess!$1:$1048576, $D241, FALSE))</f>
        <v>2025522449.5240841</v>
      </c>
      <c r="V241" s="39">
        <f>IF(ISBLANK(HLOOKUP(V$1, m_preprocess!$1:$1048576, $D241, FALSE)), "", HLOOKUP(V$1,m_preprocess!$1:$1048576, $D241, FALSE))</f>
        <v>6807296446.4955282</v>
      </c>
      <c r="W241" s="39">
        <f>IF(ISBLANK(HLOOKUP(W$1, m_preprocess!$1:$1048576, $D241, FALSE)), "", HLOOKUP(W$1,m_preprocess!$1:$1048576, $D241, FALSE))</f>
        <v>1929507305.3071818</v>
      </c>
      <c r="X241" s="39">
        <f>IF(ISBLANK(HLOOKUP(X$1, m_preprocess!$1:$1048576, $D241, FALSE)), "", HLOOKUP(X$1,m_preprocess!$1:$1048576, $D241, FALSE))</f>
        <v>45352.661426749117</v>
      </c>
      <c r="Y241" s="39">
        <f>IF(ISBLANK(HLOOKUP(Y$1, m_preprocess!$1:$1048576, $D241, FALSE)), "", HLOOKUP(Y$1,m_preprocess!$1:$1048576, $D241, FALSE))</f>
        <v>15846.813906948169</v>
      </c>
      <c r="Z241" s="39">
        <f>IF(ISBLANK(HLOOKUP(Z$1, m_preprocess!$1:$1048576, $D241, FALSE)), "", HLOOKUP(Z$1,m_preprocess!$1:$1048576, $D241, FALSE))</f>
        <v>104.66666666666667</v>
      </c>
    </row>
    <row r="242" spans="1:26">
      <c r="A242" s="17">
        <v>41275</v>
      </c>
      <c r="B242">
        <v>2013</v>
      </c>
      <c r="C242">
        <v>1</v>
      </c>
      <c r="D242">
        <v>242</v>
      </c>
      <c r="E242" s="39">
        <f>IF(ISBLANK(HLOOKUP(E$1, m_preprocess!$1:$1048576, $D242, FALSE)), "", HLOOKUP(E$1,m_preprocess!$1:$1048576, $D242, FALSE))</f>
        <v>93.3</v>
      </c>
      <c r="F242" s="39">
        <f>IF(ISBLANK(HLOOKUP(F$1, m_preprocess!$1:$1048576, $D242, FALSE)), "", HLOOKUP(F$1,m_preprocess!$1:$1048576, $D242, FALSE))</f>
        <v>139.46</v>
      </c>
      <c r="G242" s="39">
        <f>IF(ISBLANK(HLOOKUP(G$1, m_preprocess!$1:$1048576, $D242, FALSE)), "", HLOOKUP(G$1,m_preprocess!$1:$1048576, $D242, FALSE))</f>
        <v>74.198907995595548</v>
      </c>
      <c r="H242" s="39">
        <f>IF(ISBLANK(HLOOKUP(H$1, m_preprocess!$1:$1048576, $D242, FALSE)), "", HLOOKUP(H$1,m_preprocess!$1:$1048576, $D242, FALSE))</f>
        <v>139.32</v>
      </c>
      <c r="I242" s="39">
        <f>IF(ISBLANK(HLOOKUP(I$1, m_preprocess!$1:$1048576, $D242, FALSE)), "", HLOOKUP(I$1,m_preprocess!$1:$1048576, $D242, FALSE))</f>
        <v>94.5</v>
      </c>
      <c r="J242" s="39">
        <f>IF(ISBLANK(HLOOKUP(J$1, m_preprocess!$1:$1048576, $D242, FALSE)), "", HLOOKUP(J$1,m_preprocess!$1:$1048576, $D242, FALSE))</f>
        <v>94.3</v>
      </c>
      <c r="K242" s="39">
        <f>IF(ISBLANK(HLOOKUP(K$1, m_preprocess!$1:$1048576, $D242, FALSE)), "", HLOOKUP(K$1,m_preprocess!$1:$1048576, $D242, FALSE))</f>
        <v>94.5</v>
      </c>
      <c r="L242" s="39">
        <f>IF(ISBLANK(HLOOKUP(L$1, m_preprocess!$1:$1048576, $D242, FALSE)), "", HLOOKUP(L$1,m_preprocess!$1:$1048576, $D242, FALSE))</f>
        <v>98.8</v>
      </c>
      <c r="M242" s="39">
        <f>IF(ISBLANK(HLOOKUP(M$1, m_preprocess!$1:$1048576, $D242, FALSE)), "", HLOOKUP(M$1,m_preprocess!$1:$1048576, $D242, FALSE))</f>
        <v>93.9</v>
      </c>
      <c r="N242" s="39">
        <f>IF(ISBLANK(HLOOKUP(N$1, m_preprocess!$1:$1048576, $D242, FALSE)), "", HLOOKUP(N$1,m_preprocess!$1:$1048576, $D242, FALSE))</f>
        <v>94.8</v>
      </c>
      <c r="O242" s="39">
        <f>IF(ISBLANK(HLOOKUP(O$1, m_preprocess!$1:$1048576, $D242, FALSE)), "", HLOOKUP(O$1,m_preprocess!$1:$1048576, $D242, FALSE))</f>
        <v>160.55000000000001</v>
      </c>
      <c r="P242" s="39">
        <f>IF(ISBLANK(HLOOKUP(P$1, m_preprocess!$1:$1048576, $D242, FALSE)), "", HLOOKUP(P$1,m_preprocess!$1:$1048576, $D242, FALSE))</f>
        <v>56.7</v>
      </c>
      <c r="Q242" s="39">
        <f>IF(ISBLANK(HLOOKUP(Q$1, m_preprocess!$1:$1048576, $D242, FALSE)), "", HLOOKUP(Q$1,m_preprocess!$1:$1048576, $D242, FALSE))</f>
        <v>121.19525943055355</v>
      </c>
      <c r="R242" s="39">
        <f>IF(ISBLANK(HLOOKUP(R$1, m_preprocess!$1:$1048576, $D242, FALSE)), "", HLOOKUP(R$1,m_preprocess!$1:$1048576, $D242, FALSE))</f>
        <v>9520438861.1293297</v>
      </c>
      <c r="S242" s="39">
        <f>IF(ISBLANK(HLOOKUP(S$1, m_preprocess!$1:$1048576, $D242, FALSE)), "", HLOOKUP(S$1,m_preprocess!$1:$1048576, $D242, FALSE))</f>
        <v>3903105707.47123</v>
      </c>
      <c r="T242" s="39">
        <f>IF(ISBLANK(HLOOKUP(T$1, m_preprocess!$1:$1048576, $D242, FALSE)), "", HLOOKUP(T$1,m_preprocess!$1:$1048576, $D242, FALSE))</f>
        <v>14463303971.672207</v>
      </c>
      <c r="U242" s="39">
        <f>IF(ISBLANK(HLOOKUP(U$1, m_preprocess!$1:$1048576, $D242, FALSE)), "", HLOOKUP(U$1,m_preprocess!$1:$1048576, $D242, FALSE))</f>
        <v>1960962299.4652405</v>
      </c>
      <c r="V242" s="39">
        <f>IF(ISBLANK(HLOOKUP(V$1, m_preprocess!$1:$1048576, $D242, FALSE)), "", HLOOKUP(V$1,m_preprocess!$1:$1048576, $D242, FALSE))</f>
        <v>7641703670.3280821</v>
      </c>
      <c r="W242" s="39">
        <f>IF(ISBLANK(HLOOKUP(W$1, m_preprocess!$1:$1048576, $D242, FALSE)), "", HLOOKUP(W$1,m_preprocess!$1:$1048576, $D242, FALSE))</f>
        <v>1915003581.442405</v>
      </c>
      <c r="X242" s="39">
        <f>IF(ISBLANK(HLOOKUP(X$1, m_preprocess!$1:$1048576, $D242, FALSE)), "", HLOOKUP(X$1,m_preprocess!$1:$1048576, $D242, FALSE))</f>
        <v>62785.562738884553</v>
      </c>
      <c r="Y242" s="39">
        <f>IF(ISBLANK(HLOOKUP(Y$1, m_preprocess!$1:$1048576, $D242, FALSE)), "", HLOOKUP(Y$1,m_preprocess!$1:$1048576, $D242, FALSE))</f>
        <v>15688.003180535385</v>
      </c>
      <c r="Z242" s="39">
        <f>IF(ISBLANK(HLOOKUP(Z$1, m_preprocess!$1:$1048576, $D242, FALSE)), "", HLOOKUP(Z$1,m_preprocess!$1:$1048576, $D242, FALSE))</f>
        <v>105.40000000000002</v>
      </c>
    </row>
    <row r="243" spans="1:26">
      <c r="A243" s="17">
        <v>41306</v>
      </c>
      <c r="B243">
        <v>2013</v>
      </c>
      <c r="C243">
        <v>2</v>
      </c>
      <c r="D243">
        <v>243</v>
      </c>
      <c r="E243" s="39">
        <f>IF(ISBLANK(HLOOKUP(E$1, m_preprocess!$1:$1048576, $D243, FALSE)), "", HLOOKUP(E$1,m_preprocess!$1:$1048576, $D243, FALSE))</f>
        <v>83.7</v>
      </c>
      <c r="F243" s="39">
        <f>IF(ISBLANK(HLOOKUP(F$1, m_preprocess!$1:$1048576, $D243, FALSE)), "", HLOOKUP(F$1,m_preprocess!$1:$1048576, $D243, FALSE))</f>
        <v>147.96</v>
      </c>
      <c r="G243" s="39">
        <f>IF(ISBLANK(HLOOKUP(G$1, m_preprocess!$1:$1048576, $D243, FALSE)), "", HLOOKUP(G$1,m_preprocess!$1:$1048576, $D243, FALSE))</f>
        <v>71.971589190391683</v>
      </c>
      <c r="H243" s="39">
        <f>IF(ISBLANK(HLOOKUP(H$1, m_preprocess!$1:$1048576, $D243, FALSE)), "", HLOOKUP(H$1,m_preprocess!$1:$1048576, $D243, FALSE))</f>
        <v>136.13999999999999</v>
      </c>
      <c r="I243" s="39">
        <f>IF(ISBLANK(HLOOKUP(I$1, m_preprocess!$1:$1048576, $D243, FALSE)), "", HLOOKUP(I$1,m_preprocess!$1:$1048576, $D243, FALSE))</f>
        <v>88.1</v>
      </c>
      <c r="J243" s="39">
        <f>IF(ISBLANK(HLOOKUP(J$1, m_preprocess!$1:$1048576, $D243, FALSE)), "", HLOOKUP(J$1,m_preprocess!$1:$1048576, $D243, FALSE))</f>
        <v>85.4</v>
      </c>
      <c r="K243" s="39">
        <f>IF(ISBLANK(HLOOKUP(K$1, m_preprocess!$1:$1048576, $D243, FALSE)), "", HLOOKUP(K$1,m_preprocess!$1:$1048576, $D243, FALSE))</f>
        <v>88.4</v>
      </c>
      <c r="L243" s="39">
        <f>IF(ISBLANK(HLOOKUP(L$1, m_preprocess!$1:$1048576, $D243, FALSE)), "", HLOOKUP(L$1,m_preprocess!$1:$1048576, $D243, FALSE))</f>
        <v>103.4</v>
      </c>
      <c r="M243" s="39">
        <f>IF(ISBLANK(HLOOKUP(M$1, m_preprocess!$1:$1048576, $D243, FALSE)), "", HLOOKUP(M$1,m_preprocess!$1:$1048576, $D243, FALSE))</f>
        <v>86.7</v>
      </c>
      <c r="N243" s="39">
        <f>IF(ISBLANK(HLOOKUP(N$1, m_preprocess!$1:$1048576, $D243, FALSE)), "", HLOOKUP(N$1,m_preprocess!$1:$1048576, $D243, FALSE))</f>
        <v>86.4</v>
      </c>
      <c r="O243" s="39">
        <f>IF(ISBLANK(HLOOKUP(O$1, m_preprocess!$1:$1048576, $D243, FALSE)), "", HLOOKUP(O$1,m_preprocess!$1:$1048576, $D243, FALSE))</f>
        <v>165.85</v>
      </c>
      <c r="P243" s="39">
        <f>IF(ISBLANK(HLOOKUP(P$1, m_preprocess!$1:$1048576, $D243, FALSE)), "", HLOOKUP(P$1,m_preprocess!$1:$1048576, $D243, FALSE))</f>
        <v>58.1</v>
      </c>
      <c r="Q243" s="39">
        <f>IF(ISBLANK(HLOOKUP(Q$1, m_preprocess!$1:$1048576, $D243, FALSE)), "", HLOOKUP(Q$1,m_preprocess!$1:$1048576, $D243, FALSE))</f>
        <v>120.66162840439185</v>
      </c>
      <c r="R243" s="39">
        <f>IF(ISBLANK(HLOOKUP(R$1, m_preprocess!$1:$1048576, $D243, FALSE)), "", HLOOKUP(R$1,m_preprocess!$1:$1048576, $D243, FALSE))</f>
        <v>9187818787.5206795</v>
      </c>
      <c r="S243" s="39">
        <f>IF(ISBLANK(HLOOKUP(S$1, m_preprocess!$1:$1048576, $D243, FALSE)), "", HLOOKUP(S$1,m_preprocess!$1:$1048576, $D243, FALSE))</f>
        <v>4167865771.6851807</v>
      </c>
      <c r="T243" s="39">
        <f>IF(ISBLANK(HLOOKUP(T$1, m_preprocess!$1:$1048576, $D243, FALSE)), "", HLOOKUP(T$1,m_preprocess!$1:$1048576, $D243, FALSE))</f>
        <v>12003259489.519464</v>
      </c>
      <c r="U243" s="39">
        <f>IF(ISBLANK(HLOOKUP(U$1, m_preprocess!$1:$1048576, $D243, FALSE)), "", HLOOKUP(U$1,m_preprocess!$1:$1048576, $D243, FALSE))</f>
        <v>1675947561.6711822</v>
      </c>
      <c r="V243" s="39">
        <f>IF(ISBLANK(HLOOKUP(V$1, m_preprocess!$1:$1048576, $D243, FALSE)), "", HLOOKUP(V$1,m_preprocess!$1:$1048576, $D243, FALSE))</f>
        <v>6389105501.9249964</v>
      </c>
      <c r="W243" s="39">
        <f>IF(ISBLANK(HLOOKUP(W$1, m_preprocess!$1:$1048576, $D243, FALSE)), "", HLOOKUP(W$1,m_preprocess!$1:$1048576, $D243, FALSE))</f>
        <v>1792464920.8612576</v>
      </c>
      <c r="X243" s="39">
        <f>IF(ISBLANK(HLOOKUP(X$1, m_preprocess!$1:$1048576, $D243, FALSE)), "", HLOOKUP(X$1,m_preprocess!$1:$1048576, $D243, FALSE))</f>
        <v>35684.688899894194</v>
      </c>
      <c r="Y243" s="39">
        <f>IF(ISBLANK(HLOOKUP(Y$1, m_preprocess!$1:$1048576, $D243, FALSE)), "", HLOOKUP(Y$1,m_preprocess!$1:$1048576, $D243, FALSE))</f>
        <v>15723.847835282073</v>
      </c>
      <c r="Z243" s="39">
        <f>IF(ISBLANK(HLOOKUP(Z$1, m_preprocess!$1:$1048576, $D243, FALSE)), "", HLOOKUP(Z$1,m_preprocess!$1:$1048576, $D243, FALSE))</f>
        <v>104.2</v>
      </c>
    </row>
    <row r="244" spans="1:26">
      <c r="A244" s="17">
        <v>41334</v>
      </c>
      <c r="B244">
        <v>2013</v>
      </c>
      <c r="C244">
        <v>3</v>
      </c>
      <c r="D244">
        <v>244</v>
      </c>
      <c r="E244" s="39">
        <f>IF(ISBLANK(HLOOKUP(E$1, m_preprocess!$1:$1048576, $D244, FALSE)), "", HLOOKUP(E$1,m_preprocess!$1:$1048576, $D244, FALSE))</f>
        <v>96.6</v>
      </c>
      <c r="F244" s="39">
        <f>IF(ISBLANK(HLOOKUP(F$1, m_preprocess!$1:$1048576, $D244, FALSE)), "", HLOOKUP(F$1,m_preprocess!$1:$1048576, $D244, FALSE))</f>
        <v>175.23</v>
      </c>
      <c r="G244" s="39">
        <f>IF(ISBLANK(HLOOKUP(G$1, m_preprocess!$1:$1048576, $D244, FALSE)), "", HLOOKUP(G$1,m_preprocess!$1:$1048576, $D244, FALSE))</f>
        <v>71.368064859108472</v>
      </c>
      <c r="H244" s="39">
        <f>IF(ISBLANK(HLOOKUP(H$1, m_preprocess!$1:$1048576, $D244, FALSE)), "", HLOOKUP(H$1,m_preprocess!$1:$1048576, $D244, FALSE))</f>
        <v>148.01</v>
      </c>
      <c r="I244" s="39">
        <f>IF(ISBLANK(HLOOKUP(I$1, m_preprocess!$1:$1048576, $D244, FALSE)), "", HLOOKUP(I$1,m_preprocess!$1:$1048576, $D244, FALSE))</f>
        <v>97.7</v>
      </c>
      <c r="J244" s="39">
        <f>IF(ISBLANK(HLOOKUP(J$1, m_preprocess!$1:$1048576, $D244, FALSE)), "", HLOOKUP(J$1,m_preprocess!$1:$1048576, $D244, FALSE))</f>
        <v>89.6</v>
      </c>
      <c r="K244" s="39">
        <f>IF(ISBLANK(HLOOKUP(K$1, m_preprocess!$1:$1048576, $D244, FALSE)), "", HLOOKUP(K$1,m_preprocess!$1:$1048576, $D244, FALSE))</f>
        <v>98.7</v>
      </c>
      <c r="L244" s="39">
        <f>IF(ISBLANK(HLOOKUP(L$1, m_preprocess!$1:$1048576, $D244, FALSE)), "", HLOOKUP(L$1,m_preprocess!$1:$1048576, $D244, FALSE))</f>
        <v>113.7</v>
      </c>
      <c r="M244" s="39">
        <f>IF(ISBLANK(HLOOKUP(M$1, m_preprocess!$1:$1048576, $D244, FALSE)), "", HLOOKUP(M$1,m_preprocess!$1:$1048576, $D244, FALSE))</f>
        <v>95.9</v>
      </c>
      <c r="N244" s="39">
        <f>IF(ISBLANK(HLOOKUP(N$1, m_preprocess!$1:$1048576, $D244, FALSE)), "", HLOOKUP(N$1,m_preprocess!$1:$1048576, $D244, FALSE))</f>
        <v>96.8</v>
      </c>
      <c r="O244" s="39">
        <f>IF(ISBLANK(HLOOKUP(O$1, m_preprocess!$1:$1048576, $D244, FALSE)), "", HLOOKUP(O$1,m_preprocess!$1:$1048576, $D244, FALSE))</f>
        <v>159.96</v>
      </c>
      <c r="P244" s="39">
        <f>IF(ISBLANK(HLOOKUP(P$1, m_preprocess!$1:$1048576, $D244, FALSE)), "", HLOOKUP(P$1,m_preprocess!$1:$1048576, $D244, FALSE))</f>
        <v>57.1</v>
      </c>
      <c r="Q244" s="39">
        <f>IF(ISBLANK(HLOOKUP(Q$1, m_preprocess!$1:$1048576, $D244, FALSE)), "", HLOOKUP(Q$1,m_preprocess!$1:$1048576, $D244, FALSE))</f>
        <v>121.76416234273935</v>
      </c>
      <c r="R244" s="39">
        <f>IF(ISBLANK(HLOOKUP(R$1, m_preprocess!$1:$1048576, $D244, FALSE)), "", HLOOKUP(R$1,m_preprocess!$1:$1048576, $D244, FALSE))</f>
        <v>11278048923.588816</v>
      </c>
      <c r="S244" s="39">
        <f>IF(ISBLANK(HLOOKUP(S$1, m_preprocess!$1:$1048576, $D244, FALSE)), "", HLOOKUP(S$1,m_preprocess!$1:$1048576, $D244, FALSE))</f>
        <v>5182845777.8296661</v>
      </c>
      <c r="T244" s="39">
        <f>IF(ISBLANK(HLOOKUP(T$1, m_preprocess!$1:$1048576, $D244, FALSE)), "", HLOOKUP(T$1,m_preprocess!$1:$1048576, $D244, FALSE))</f>
        <v>13624465751.652569</v>
      </c>
      <c r="U244" s="39">
        <f>IF(ISBLANK(HLOOKUP(U$1, m_preprocess!$1:$1048576, $D244, FALSE)), "", HLOOKUP(U$1,m_preprocess!$1:$1048576, $D244, FALSE))</f>
        <v>2045658558.5329447</v>
      </c>
      <c r="V244" s="39">
        <f>IF(ISBLANK(HLOOKUP(V$1, m_preprocess!$1:$1048576, $D244, FALSE)), "", HLOOKUP(V$1,m_preprocess!$1:$1048576, $D244, FALSE))</f>
        <v>7478931766.2946911</v>
      </c>
      <c r="W244" s="39">
        <f>IF(ISBLANK(HLOOKUP(W$1, m_preprocess!$1:$1048576, $D244, FALSE)), "", HLOOKUP(W$1,m_preprocess!$1:$1048576, $D244, FALSE))</f>
        <v>1835372386.8078754</v>
      </c>
      <c r="X244" s="39">
        <f>IF(ISBLANK(HLOOKUP(X$1, m_preprocess!$1:$1048576, $D244, FALSE)), "", HLOOKUP(X$1,m_preprocess!$1:$1048576, $D244, FALSE))</f>
        <v>37681.434755313196</v>
      </c>
      <c r="Y244" s="39">
        <f>IF(ISBLANK(HLOOKUP(Y$1, m_preprocess!$1:$1048576, $D244, FALSE)), "", HLOOKUP(Y$1,m_preprocess!$1:$1048576, $D244, FALSE))</f>
        <v>15933.924001864585</v>
      </c>
      <c r="Z244" s="39">
        <f>IF(ISBLANK(HLOOKUP(Z$1, m_preprocess!$1:$1048576, $D244, FALSE)), "", HLOOKUP(Z$1,m_preprocess!$1:$1048576, $D244, FALSE))</f>
        <v>103.10000000000001</v>
      </c>
    </row>
    <row r="245" spans="1:26">
      <c r="A245" s="17">
        <v>41365</v>
      </c>
      <c r="B245">
        <v>2013</v>
      </c>
      <c r="C245">
        <v>4</v>
      </c>
      <c r="D245">
        <v>245</v>
      </c>
      <c r="E245" s="39">
        <f>IF(ISBLANK(HLOOKUP(E$1, m_preprocess!$1:$1048576, $D245, FALSE)), "", HLOOKUP(E$1,m_preprocess!$1:$1048576, $D245, FALSE))</f>
        <v>89.3</v>
      </c>
      <c r="F245" s="39">
        <f>IF(ISBLANK(HLOOKUP(F$1, m_preprocess!$1:$1048576, $D245, FALSE)), "", HLOOKUP(F$1,m_preprocess!$1:$1048576, $D245, FALSE))</f>
        <v>181.55</v>
      </c>
      <c r="G245" s="39">
        <f>IF(ISBLANK(HLOOKUP(G$1, m_preprocess!$1:$1048576, $D245, FALSE)), "", HLOOKUP(G$1,m_preprocess!$1:$1048576, $D245, FALSE))</f>
        <v>72.008889112741599</v>
      </c>
      <c r="H245" s="39">
        <f>IF(ISBLANK(HLOOKUP(H$1, m_preprocess!$1:$1048576, $D245, FALSE)), "", HLOOKUP(H$1,m_preprocess!$1:$1048576, $D245, FALSE))</f>
        <v>149.79</v>
      </c>
      <c r="I245" s="39">
        <f>IF(ISBLANK(HLOOKUP(I$1, m_preprocess!$1:$1048576, $D245, FALSE)), "", HLOOKUP(I$1,m_preprocess!$1:$1048576, $D245, FALSE))</f>
        <v>101.8</v>
      </c>
      <c r="J245" s="39">
        <f>IF(ISBLANK(HLOOKUP(J$1, m_preprocess!$1:$1048576, $D245, FALSE)), "", HLOOKUP(J$1,m_preprocess!$1:$1048576, $D245, FALSE))</f>
        <v>90.6</v>
      </c>
      <c r="K245" s="39">
        <f>IF(ISBLANK(HLOOKUP(K$1, m_preprocess!$1:$1048576, $D245, FALSE)), "", HLOOKUP(K$1,m_preprocess!$1:$1048576, $D245, FALSE))</f>
        <v>103.2</v>
      </c>
      <c r="L245" s="39">
        <f>IF(ISBLANK(HLOOKUP(L$1, m_preprocess!$1:$1048576, $D245, FALSE)), "", HLOOKUP(L$1,m_preprocess!$1:$1048576, $D245, FALSE))</f>
        <v>120.1</v>
      </c>
      <c r="M245" s="39">
        <f>IF(ISBLANK(HLOOKUP(M$1, m_preprocess!$1:$1048576, $D245, FALSE)), "", HLOOKUP(M$1,m_preprocess!$1:$1048576, $D245, FALSE))</f>
        <v>98.8</v>
      </c>
      <c r="N245" s="39">
        <f>IF(ISBLANK(HLOOKUP(N$1, m_preprocess!$1:$1048576, $D245, FALSE)), "", HLOOKUP(N$1,m_preprocess!$1:$1048576, $D245, FALSE))</f>
        <v>103</v>
      </c>
      <c r="O245" s="39">
        <f>IF(ISBLANK(HLOOKUP(O$1, m_preprocess!$1:$1048576, $D245, FALSE)), "", HLOOKUP(O$1,m_preprocess!$1:$1048576, $D245, FALSE))</f>
        <v>155.62</v>
      </c>
      <c r="P245" s="39">
        <f>IF(ISBLANK(HLOOKUP(P$1, m_preprocess!$1:$1048576, $D245, FALSE)), "", HLOOKUP(P$1,m_preprocess!$1:$1048576, $D245, FALSE))</f>
        <v>55.4</v>
      </c>
      <c r="Q245" s="39">
        <f>IF(ISBLANK(HLOOKUP(Q$1, m_preprocess!$1:$1048576, $D245, FALSE)), "", HLOOKUP(Q$1,m_preprocess!$1:$1048576, $D245, FALSE))</f>
        <v>119.4597263365778</v>
      </c>
      <c r="R245" s="39">
        <f>IF(ISBLANK(HLOOKUP(R$1, m_preprocess!$1:$1048576, $D245, FALSE)), "", HLOOKUP(R$1,m_preprocess!$1:$1048576, $D245, FALSE))</f>
        <v>12181047702.072386</v>
      </c>
      <c r="S245" s="39">
        <f>IF(ISBLANK(HLOOKUP(S$1, m_preprocess!$1:$1048576, $D245, FALSE)), "", HLOOKUP(S$1,m_preprocess!$1:$1048576, $D245, FALSE))</f>
        <v>6182956494.0662451</v>
      </c>
      <c r="T245" s="39">
        <f>IF(ISBLANK(HLOOKUP(T$1, m_preprocess!$1:$1048576, $D245, FALSE)), "", HLOOKUP(T$1,m_preprocess!$1:$1048576, $D245, FALSE))</f>
        <v>15261918807.307095</v>
      </c>
      <c r="U245" s="39">
        <f>IF(ISBLANK(HLOOKUP(U$1, m_preprocess!$1:$1048576, $D245, FALSE)), "", HLOOKUP(U$1,m_preprocess!$1:$1048576, $D245, FALSE))</f>
        <v>2190169185.3575964</v>
      </c>
      <c r="V245" s="39">
        <f>IF(ISBLANK(HLOOKUP(V$1, m_preprocess!$1:$1048576, $D245, FALSE)), "", HLOOKUP(V$1,m_preprocess!$1:$1048576, $D245, FALSE))</f>
        <v>8104166776.69629</v>
      </c>
      <c r="W245" s="39">
        <f>IF(ISBLANK(HLOOKUP(W$1, m_preprocess!$1:$1048576, $D245, FALSE)), "", HLOOKUP(W$1,m_preprocess!$1:$1048576, $D245, FALSE))</f>
        <v>2006900717.308506</v>
      </c>
      <c r="X245" s="39">
        <f>IF(ISBLANK(HLOOKUP(X$1, m_preprocess!$1:$1048576, $D245, FALSE)), "", HLOOKUP(X$1,m_preprocess!$1:$1048576, $D245, FALSE))</f>
        <v>49888.591272849109</v>
      </c>
      <c r="Y245" s="39">
        <f>IF(ISBLANK(HLOOKUP(Y$1, m_preprocess!$1:$1048576, $D245, FALSE)), "", HLOOKUP(Y$1,m_preprocess!$1:$1048576, $D245, FALSE))</f>
        <v>15967.49389342121</v>
      </c>
      <c r="Z245" s="39">
        <f>IF(ISBLANK(HLOOKUP(Z$1, m_preprocess!$1:$1048576, $D245, FALSE)), "", HLOOKUP(Z$1,m_preprocess!$1:$1048576, $D245, FALSE))</f>
        <v>103.03333333333335</v>
      </c>
    </row>
    <row r="246" spans="1:26">
      <c r="A246" s="17">
        <v>41395</v>
      </c>
      <c r="B246">
        <v>2013</v>
      </c>
      <c r="C246">
        <v>5</v>
      </c>
      <c r="D246">
        <v>246</v>
      </c>
      <c r="E246" s="39">
        <f>IF(ISBLANK(HLOOKUP(E$1, m_preprocess!$1:$1048576, $D246, FALSE)), "", HLOOKUP(E$1,m_preprocess!$1:$1048576, $D246, FALSE))</f>
        <v>95.8</v>
      </c>
      <c r="F246" s="39">
        <f>IF(ISBLANK(HLOOKUP(F$1, m_preprocess!$1:$1048576, $D246, FALSE)), "", HLOOKUP(F$1,m_preprocess!$1:$1048576, $D246, FALSE))</f>
        <v>197.03</v>
      </c>
      <c r="G246" s="39">
        <f>IF(ISBLANK(HLOOKUP(G$1, m_preprocess!$1:$1048576, $D246, FALSE)), "", HLOOKUP(G$1,m_preprocess!$1:$1048576, $D246, FALSE))</f>
        <v>72.829419968055902</v>
      </c>
      <c r="H246" s="39">
        <f>IF(ISBLANK(HLOOKUP(H$1, m_preprocess!$1:$1048576, $D246, FALSE)), "", HLOOKUP(H$1,m_preprocess!$1:$1048576, $D246, FALSE))</f>
        <v>147.03</v>
      </c>
      <c r="I246" s="39">
        <f>IF(ISBLANK(HLOOKUP(I$1, m_preprocess!$1:$1048576, $D246, FALSE)), "", HLOOKUP(I$1,m_preprocess!$1:$1048576, $D246, FALSE))</f>
        <v>105</v>
      </c>
      <c r="J246" s="39">
        <f>IF(ISBLANK(HLOOKUP(J$1, m_preprocess!$1:$1048576, $D246, FALSE)), "", HLOOKUP(J$1,m_preprocess!$1:$1048576, $D246, FALSE))</f>
        <v>95.5</v>
      </c>
      <c r="K246" s="39">
        <f>IF(ISBLANK(HLOOKUP(K$1, m_preprocess!$1:$1048576, $D246, FALSE)), "", HLOOKUP(K$1,m_preprocess!$1:$1048576, $D246, FALSE))</f>
        <v>106.2</v>
      </c>
      <c r="L246" s="39">
        <f>IF(ISBLANK(HLOOKUP(L$1, m_preprocess!$1:$1048576, $D246, FALSE)), "", HLOOKUP(L$1,m_preprocess!$1:$1048576, $D246, FALSE))</f>
        <v>114.9</v>
      </c>
      <c r="M246" s="39">
        <f>IF(ISBLANK(HLOOKUP(M$1, m_preprocess!$1:$1048576, $D246, FALSE)), "", HLOOKUP(M$1,m_preprocess!$1:$1048576, $D246, FALSE))</f>
        <v>104.1</v>
      </c>
      <c r="N246" s="39">
        <f>IF(ISBLANK(HLOOKUP(N$1, m_preprocess!$1:$1048576, $D246, FALSE)), "", HLOOKUP(N$1,m_preprocess!$1:$1048576, $D246, FALSE))</f>
        <v>104.4</v>
      </c>
      <c r="O246" s="39">
        <f>IF(ISBLANK(HLOOKUP(O$1, m_preprocess!$1:$1048576, $D246, FALSE)), "", HLOOKUP(O$1,m_preprocess!$1:$1048576, $D246, FALSE))</f>
        <v>145.97</v>
      </c>
      <c r="P246" s="39">
        <f>IF(ISBLANK(HLOOKUP(P$1, m_preprocess!$1:$1048576, $D246, FALSE)), "", HLOOKUP(P$1,m_preprocess!$1:$1048576, $D246, FALSE))</f>
        <v>55.5</v>
      </c>
      <c r="Q246" s="39">
        <f>IF(ISBLANK(HLOOKUP(Q$1, m_preprocess!$1:$1048576, $D246, FALSE)), "", HLOOKUP(Q$1,m_preprocess!$1:$1048576, $D246, FALSE))</f>
        <v>119.17556388319309</v>
      </c>
      <c r="R246" s="39">
        <f>IF(ISBLANK(HLOOKUP(R$1, m_preprocess!$1:$1048576, $D246, FALSE)), "", HLOOKUP(R$1,m_preprocess!$1:$1048576, $D246, FALSE))</f>
        <v>12947148972.411745</v>
      </c>
      <c r="S246" s="39">
        <f>IF(ISBLANK(HLOOKUP(S$1, m_preprocess!$1:$1048576, $D246, FALSE)), "", HLOOKUP(S$1,m_preprocess!$1:$1048576, $D246, FALSE))</f>
        <v>6824730110.3530111</v>
      </c>
      <c r="T246" s="39">
        <f>IF(ISBLANK(HLOOKUP(T$1, m_preprocess!$1:$1048576, $D246, FALSE)), "", HLOOKUP(T$1,m_preprocess!$1:$1048576, $D246, FALSE))</f>
        <v>14894398580.21636</v>
      </c>
      <c r="U246" s="39">
        <f>IF(ISBLANK(HLOOKUP(U$1, m_preprocess!$1:$1048576, $D246, FALSE)), "", HLOOKUP(U$1,m_preprocess!$1:$1048576, $D246, FALSE))</f>
        <v>1977583224.2098563</v>
      </c>
      <c r="V246" s="39">
        <f>IF(ISBLANK(HLOOKUP(V$1, m_preprocess!$1:$1048576, $D246, FALSE)), "", HLOOKUP(V$1,m_preprocess!$1:$1048576, $D246, FALSE))</f>
        <v>8035998041.4339247</v>
      </c>
      <c r="W246" s="39">
        <f>IF(ISBLANK(HLOOKUP(W$1, m_preprocess!$1:$1048576, $D246, FALSE)), "", HLOOKUP(W$1,m_preprocess!$1:$1048576, $D246, FALSE))</f>
        <v>1972170564.2367249</v>
      </c>
      <c r="X246" s="39">
        <f>IF(ISBLANK(HLOOKUP(X$1, m_preprocess!$1:$1048576, $D246, FALSE)), "", HLOOKUP(X$1,m_preprocess!$1:$1048576, $D246, FALSE))</f>
        <v>42179.102416934395</v>
      </c>
      <c r="Y246" s="39">
        <f>IF(ISBLANK(HLOOKUP(Y$1, m_preprocess!$1:$1048576, $D246, FALSE)), "", HLOOKUP(Y$1,m_preprocess!$1:$1048576, $D246, FALSE))</f>
        <v>16166.653847717093</v>
      </c>
      <c r="Z246" s="39">
        <f>IF(ISBLANK(HLOOKUP(Z$1, m_preprocess!$1:$1048576, $D246, FALSE)), "", HLOOKUP(Z$1,m_preprocess!$1:$1048576, $D246, FALSE))</f>
        <v>103.40000000000002</v>
      </c>
    </row>
    <row r="247" spans="1:26">
      <c r="A247" s="17">
        <v>41426</v>
      </c>
      <c r="B247">
        <v>2013</v>
      </c>
      <c r="C247">
        <v>6</v>
      </c>
      <c r="D247">
        <v>247</v>
      </c>
      <c r="E247" s="39">
        <f>IF(ISBLANK(HLOOKUP(E$1, m_preprocess!$1:$1048576, $D247, FALSE)), "", HLOOKUP(E$1,m_preprocess!$1:$1048576, $D247, FALSE))</f>
        <v>91.7</v>
      </c>
      <c r="F247" s="39">
        <f>IF(ISBLANK(HLOOKUP(F$1, m_preprocess!$1:$1048576, $D247, FALSE)), "", HLOOKUP(F$1,m_preprocess!$1:$1048576, $D247, FALSE))</f>
        <v>182.48</v>
      </c>
      <c r="G247" s="39">
        <f>IF(ISBLANK(HLOOKUP(G$1, m_preprocess!$1:$1048576, $D247, FALSE)), "", HLOOKUP(G$1,m_preprocess!$1:$1048576, $D247, FALSE))</f>
        <v>77.860986845035114</v>
      </c>
      <c r="H247" s="39">
        <f>IF(ISBLANK(HLOOKUP(H$1, m_preprocess!$1:$1048576, $D247, FALSE)), "", HLOOKUP(H$1,m_preprocess!$1:$1048576, $D247, FALSE))</f>
        <v>144.87</v>
      </c>
      <c r="I247" s="39">
        <f>IF(ISBLANK(HLOOKUP(I$1, m_preprocess!$1:$1048576, $D247, FALSE)), "", HLOOKUP(I$1,m_preprocess!$1:$1048576, $D247, FALSE))</f>
        <v>101.7</v>
      </c>
      <c r="J247" s="39">
        <f>IF(ISBLANK(HLOOKUP(J$1, m_preprocess!$1:$1048576, $D247, FALSE)), "", HLOOKUP(J$1,m_preprocess!$1:$1048576, $D247, FALSE))</f>
        <v>97.1</v>
      </c>
      <c r="K247" s="39">
        <f>IF(ISBLANK(HLOOKUP(K$1, m_preprocess!$1:$1048576, $D247, FALSE)), "", HLOOKUP(K$1,m_preprocess!$1:$1048576, $D247, FALSE))</f>
        <v>102.3</v>
      </c>
      <c r="L247" s="39">
        <f>IF(ISBLANK(HLOOKUP(L$1, m_preprocess!$1:$1048576, $D247, FALSE)), "", HLOOKUP(L$1,m_preprocess!$1:$1048576, $D247, FALSE))</f>
        <v>112.1</v>
      </c>
      <c r="M247" s="39">
        <f>IF(ISBLANK(HLOOKUP(M$1, m_preprocess!$1:$1048576, $D247, FALSE)), "", HLOOKUP(M$1,m_preprocess!$1:$1048576, $D247, FALSE))</f>
        <v>100.8</v>
      </c>
      <c r="N247" s="39">
        <f>IF(ISBLANK(HLOOKUP(N$1, m_preprocess!$1:$1048576, $D247, FALSE)), "", HLOOKUP(N$1,m_preprocess!$1:$1048576, $D247, FALSE))</f>
        <v>100.7</v>
      </c>
      <c r="O247" s="39">
        <f>IF(ISBLANK(HLOOKUP(O$1, m_preprocess!$1:$1048576, $D247, FALSE)), "", HLOOKUP(O$1,m_preprocess!$1:$1048576, $D247, FALSE))</f>
        <v>145.04</v>
      </c>
      <c r="P247" s="39">
        <f>IF(ISBLANK(HLOOKUP(P$1, m_preprocess!$1:$1048576, $D247, FALSE)), "", HLOOKUP(P$1,m_preprocess!$1:$1048576, $D247, FALSE))</f>
        <v>54.8</v>
      </c>
      <c r="Q247" s="39">
        <f>IF(ISBLANK(HLOOKUP(Q$1, m_preprocess!$1:$1048576, $D247, FALSE)), "", HLOOKUP(Q$1,m_preprocess!$1:$1048576, $D247, FALSE))</f>
        <v>118.03043353430951</v>
      </c>
      <c r="R247" s="39">
        <f>IF(ISBLANK(HLOOKUP(R$1, m_preprocess!$1:$1048576, $D247, FALSE)), "", HLOOKUP(R$1,m_preprocess!$1:$1048576, $D247, FALSE))</f>
        <v>12852129314.035515</v>
      </c>
      <c r="S247" s="39">
        <f>IF(ISBLANK(HLOOKUP(S$1, m_preprocess!$1:$1048576, $D247, FALSE)), "", HLOOKUP(S$1,m_preprocess!$1:$1048576, $D247, FALSE))</f>
        <v>6032985000.6081247</v>
      </c>
      <c r="T247" s="39">
        <f>IF(ISBLANK(HLOOKUP(T$1, m_preprocess!$1:$1048576, $D247, FALSE)), "", HLOOKUP(T$1,m_preprocess!$1:$1048576, $D247, FALSE))</f>
        <v>13518159636.80735</v>
      </c>
      <c r="U247" s="39">
        <f>IF(ISBLANK(HLOOKUP(U$1, m_preprocess!$1:$1048576, $D247, FALSE)), "", HLOOKUP(U$1,m_preprocess!$1:$1048576, $D247, FALSE))</f>
        <v>2047605398.3634801</v>
      </c>
      <c r="V247" s="39">
        <f>IF(ISBLANK(HLOOKUP(V$1, m_preprocess!$1:$1048576, $D247, FALSE)), "", HLOOKUP(V$1,m_preprocess!$1:$1048576, $D247, FALSE))</f>
        <v>7661241161.355154</v>
      </c>
      <c r="W247" s="39">
        <f>IF(ISBLANK(HLOOKUP(W$1, m_preprocess!$1:$1048576, $D247, FALSE)), "", HLOOKUP(W$1,m_preprocess!$1:$1048576, $D247, FALSE))</f>
        <v>2140660638.8171117</v>
      </c>
      <c r="X247" s="39">
        <f>IF(ISBLANK(HLOOKUP(X$1, m_preprocess!$1:$1048576, $D247, FALSE)), "", HLOOKUP(X$1,m_preprocess!$1:$1048576, $D247, FALSE))</f>
        <v>40795.85287877074</v>
      </c>
      <c r="Y247" s="39">
        <f>IF(ISBLANK(HLOOKUP(Y$1, m_preprocess!$1:$1048576, $D247, FALSE)), "", HLOOKUP(Y$1,m_preprocess!$1:$1048576, $D247, FALSE))</f>
        <v>16378.152234503279</v>
      </c>
      <c r="Z247" s="39">
        <f>IF(ISBLANK(HLOOKUP(Z$1, m_preprocess!$1:$1048576, $D247, FALSE)), "", HLOOKUP(Z$1,m_preprocess!$1:$1048576, $D247, FALSE))</f>
        <v>102.33333333333333</v>
      </c>
    </row>
    <row r="248" spans="1:26">
      <c r="A248" s="17">
        <v>41456</v>
      </c>
      <c r="B248">
        <v>2013</v>
      </c>
      <c r="C248">
        <v>7</v>
      </c>
      <c r="D248">
        <v>248</v>
      </c>
      <c r="E248" s="39">
        <f>IF(ISBLANK(HLOOKUP(E$1, m_preprocess!$1:$1048576, $D248, FALSE)), "", HLOOKUP(E$1,m_preprocess!$1:$1048576, $D248, FALSE))</f>
        <v>97</v>
      </c>
      <c r="F248" s="39">
        <f>IF(ISBLANK(HLOOKUP(F$1, m_preprocess!$1:$1048576, $D248, FALSE)), "", HLOOKUP(F$1,m_preprocess!$1:$1048576, $D248, FALSE))</f>
        <v>182.66</v>
      </c>
      <c r="G248" s="39">
        <f>IF(ISBLANK(HLOOKUP(G$1, m_preprocess!$1:$1048576, $D248, FALSE)), "", HLOOKUP(G$1,m_preprocess!$1:$1048576, $D248, FALSE))</f>
        <v>80.299133067721456</v>
      </c>
      <c r="H248" s="39">
        <f>IF(ISBLANK(HLOOKUP(H$1, m_preprocess!$1:$1048576, $D248, FALSE)), "", HLOOKUP(H$1,m_preprocess!$1:$1048576, $D248, FALSE))</f>
        <v>152.13</v>
      </c>
      <c r="I248" s="39">
        <f>IF(ISBLANK(HLOOKUP(I$1, m_preprocess!$1:$1048576, $D248, FALSE)), "", HLOOKUP(I$1,m_preprocess!$1:$1048576, $D248, FALSE))</f>
        <v>108</v>
      </c>
      <c r="J248" s="39">
        <f>IF(ISBLANK(HLOOKUP(J$1, m_preprocess!$1:$1048576, $D248, FALSE)), "", HLOOKUP(J$1,m_preprocess!$1:$1048576, $D248, FALSE))</f>
        <v>100.6</v>
      </c>
      <c r="K248" s="39">
        <f>IF(ISBLANK(HLOOKUP(K$1, m_preprocess!$1:$1048576, $D248, FALSE)), "", HLOOKUP(K$1,m_preprocess!$1:$1048576, $D248, FALSE))</f>
        <v>109</v>
      </c>
      <c r="L248" s="39">
        <f>IF(ISBLANK(HLOOKUP(L$1, m_preprocess!$1:$1048576, $D248, FALSE)), "", HLOOKUP(L$1,m_preprocess!$1:$1048576, $D248, FALSE))</f>
        <v>117</v>
      </c>
      <c r="M248" s="39">
        <f>IF(ISBLANK(HLOOKUP(M$1, m_preprocess!$1:$1048576, $D248, FALSE)), "", HLOOKUP(M$1,m_preprocess!$1:$1048576, $D248, FALSE))</f>
        <v>107.8</v>
      </c>
      <c r="N248" s="39">
        <f>IF(ISBLANK(HLOOKUP(N$1, m_preprocess!$1:$1048576, $D248, FALSE)), "", HLOOKUP(N$1,m_preprocess!$1:$1048576, $D248, FALSE))</f>
        <v>106.2</v>
      </c>
      <c r="O248" s="39">
        <f>IF(ISBLANK(HLOOKUP(O$1, m_preprocess!$1:$1048576, $D248, FALSE)), "", HLOOKUP(O$1,m_preprocess!$1:$1048576, $D248, FALSE))</f>
        <v>136.72999999999999</v>
      </c>
      <c r="P248" s="39">
        <f>IF(ISBLANK(HLOOKUP(P$1, m_preprocess!$1:$1048576, $D248, FALSE)), "", HLOOKUP(P$1,m_preprocess!$1:$1048576, $D248, FALSE))</f>
        <v>49.9</v>
      </c>
      <c r="Q248" s="39">
        <f>IF(ISBLANK(HLOOKUP(Q$1, m_preprocess!$1:$1048576, $D248, FALSE)), "", HLOOKUP(Q$1,m_preprocess!$1:$1048576, $D248, FALSE))</f>
        <v>117.90707835712206</v>
      </c>
      <c r="R248" s="39">
        <f>IF(ISBLANK(HLOOKUP(R$1, m_preprocess!$1:$1048576, $D248, FALSE)), "", HLOOKUP(R$1,m_preprocess!$1:$1048576, $D248, FALSE))</f>
        <v>12850821474.275831</v>
      </c>
      <c r="S248" s="39">
        <f>IF(ISBLANK(HLOOKUP(S$1, m_preprocess!$1:$1048576, $D248, FALSE)), "", HLOOKUP(S$1,m_preprocess!$1:$1048576, $D248, FALSE))</f>
        <v>6166287789.5126925</v>
      </c>
      <c r="T248" s="39">
        <f>IF(ISBLANK(HLOOKUP(T$1, m_preprocess!$1:$1048576, $D248, FALSE)), "", HLOOKUP(T$1,m_preprocess!$1:$1048576, $D248, FALSE))</f>
        <v>16540827767.987183</v>
      </c>
      <c r="U248" s="39">
        <f>IF(ISBLANK(HLOOKUP(U$1, m_preprocess!$1:$1048576, $D248, FALSE)), "", HLOOKUP(U$1,m_preprocess!$1:$1048576, $D248, FALSE))</f>
        <v>2220016622.4876204</v>
      </c>
      <c r="V248" s="39">
        <f>IF(ISBLANK(HLOOKUP(V$1, m_preprocess!$1:$1048576, $D248, FALSE)), "", HLOOKUP(V$1,m_preprocess!$1:$1048576, $D248, FALSE))</f>
        <v>8659140139.0911751</v>
      </c>
      <c r="W248" s="39">
        <f>IF(ISBLANK(HLOOKUP(W$1, m_preprocess!$1:$1048576, $D248, FALSE)), "", HLOOKUP(W$1,m_preprocess!$1:$1048576, $D248, FALSE))</f>
        <v>2016757906.3501313</v>
      </c>
      <c r="X248" s="39">
        <f>IF(ISBLANK(HLOOKUP(X$1, m_preprocess!$1:$1048576, $D248, FALSE)), "", HLOOKUP(X$1,m_preprocess!$1:$1048576, $D248, FALSE))</f>
        <v>46248.626670370424</v>
      </c>
      <c r="Y248" s="39">
        <f>IF(ISBLANK(HLOOKUP(Y$1, m_preprocess!$1:$1048576, $D248, FALSE)), "", HLOOKUP(Y$1,m_preprocess!$1:$1048576, $D248, FALSE))</f>
        <v>16445.556817733206</v>
      </c>
      <c r="Z248" s="39">
        <f>IF(ISBLANK(HLOOKUP(Z$1, m_preprocess!$1:$1048576, $D248, FALSE)), "", HLOOKUP(Z$1,m_preprocess!$1:$1048576, $D248, FALSE))</f>
        <v>98.90000000000002</v>
      </c>
    </row>
    <row r="249" spans="1:26">
      <c r="A249" s="17">
        <v>41487</v>
      </c>
      <c r="B249">
        <v>2013</v>
      </c>
      <c r="C249">
        <v>8</v>
      </c>
      <c r="D249">
        <v>249</v>
      </c>
      <c r="E249" s="39">
        <f>IF(ISBLANK(HLOOKUP(E$1, m_preprocess!$1:$1048576, $D249, FALSE)), "", HLOOKUP(E$1,m_preprocess!$1:$1048576, $D249, FALSE))</f>
        <v>100</v>
      </c>
      <c r="F249" s="39">
        <f>IF(ISBLANK(HLOOKUP(F$1, m_preprocess!$1:$1048576, $D249, FALSE)), "", HLOOKUP(F$1,m_preprocess!$1:$1048576, $D249, FALSE))</f>
        <v>191.31</v>
      </c>
      <c r="G249" s="39">
        <f>IF(ISBLANK(HLOOKUP(G$1, m_preprocess!$1:$1048576, $D249, FALSE)), "", HLOOKUP(G$1,m_preprocess!$1:$1048576, $D249, FALSE))</f>
        <v>84.071077230268884</v>
      </c>
      <c r="H249" s="39">
        <f>IF(ISBLANK(HLOOKUP(H$1, m_preprocess!$1:$1048576, $D249, FALSE)), "", HLOOKUP(H$1,m_preprocess!$1:$1048576, $D249, FALSE))</f>
        <v>151.81</v>
      </c>
      <c r="I249" s="39">
        <f>IF(ISBLANK(HLOOKUP(I$1, m_preprocess!$1:$1048576, $D249, FALSE)), "", HLOOKUP(I$1,m_preprocess!$1:$1048576, $D249, FALSE))</f>
        <v>112</v>
      </c>
      <c r="J249" s="39">
        <f>IF(ISBLANK(HLOOKUP(J$1, m_preprocess!$1:$1048576, $D249, FALSE)), "", HLOOKUP(J$1,m_preprocess!$1:$1048576, $D249, FALSE))</f>
        <v>101.9</v>
      </c>
      <c r="K249" s="39">
        <f>IF(ISBLANK(HLOOKUP(K$1, m_preprocess!$1:$1048576, $D249, FALSE)), "", HLOOKUP(K$1,m_preprocess!$1:$1048576, $D249, FALSE))</f>
        <v>113.3</v>
      </c>
      <c r="L249" s="39">
        <f>IF(ISBLANK(HLOOKUP(L$1, m_preprocess!$1:$1048576, $D249, FALSE)), "", HLOOKUP(L$1,m_preprocess!$1:$1048576, $D249, FALSE))</f>
        <v>122.1</v>
      </c>
      <c r="M249" s="39">
        <f>IF(ISBLANK(HLOOKUP(M$1, m_preprocess!$1:$1048576, $D249, FALSE)), "", HLOOKUP(M$1,m_preprocess!$1:$1048576, $D249, FALSE))</f>
        <v>110.5</v>
      </c>
      <c r="N249" s="39">
        <f>IF(ISBLANK(HLOOKUP(N$1, m_preprocess!$1:$1048576, $D249, FALSE)), "", HLOOKUP(N$1,m_preprocess!$1:$1048576, $D249, FALSE))</f>
        <v>112.3</v>
      </c>
      <c r="O249" s="39">
        <f>IF(ISBLANK(HLOOKUP(O$1, m_preprocess!$1:$1048576, $D249, FALSE)), "", HLOOKUP(O$1,m_preprocess!$1:$1048576, $D249, FALSE))</f>
        <v>133.04</v>
      </c>
      <c r="P249" s="39">
        <f>IF(ISBLANK(HLOOKUP(P$1, m_preprocess!$1:$1048576, $D249, FALSE)), "", HLOOKUP(P$1,m_preprocess!$1:$1048576, $D249, FALSE))</f>
        <v>52.5</v>
      </c>
      <c r="Q249" s="39">
        <f>IF(ISBLANK(HLOOKUP(Q$1, m_preprocess!$1:$1048576, $D249, FALSE)), "", HLOOKUP(Q$1,m_preprocess!$1:$1048576, $D249, FALSE))</f>
        <v>116.27703097603741</v>
      </c>
      <c r="R249" s="39">
        <f>IF(ISBLANK(HLOOKUP(R$1, m_preprocess!$1:$1048576, $D249, FALSE)), "", HLOOKUP(R$1,m_preprocess!$1:$1048576, $D249, FALSE))</f>
        <v>13460681938.929379</v>
      </c>
      <c r="S249" s="39">
        <f>IF(ISBLANK(HLOOKUP(S$1, m_preprocess!$1:$1048576, $D249, FALSE)), "", HLOOKUP(S$1,m_preprocess!$1:$1048576, $D249, FALSE))</f>
        <v>6670407773.9381752</v>
      </c>
      <c r="T249" s="39">
        <f>IF(ISBLANK(HLOOKUP(T$1, m_preprocess!$1:$1048576, $D249, FALSE)), "", HLOOKUP(T$1,m_preprocess!$1:$1048576, $D249, FALSE))</f>
        <v>14764402616.160139</v>
      </c>
      <c r="U249" s="39">
        <f>IF(ISBLANK(HLOOKUP(U$1, m_preprocess!$1:$1048576, $D249, FALSE)), "", HLOOKUP(U$1,m_preprocess!$1:$1048576, $D249, FALSE))</f>
        <v>2252643649.9123321</v>
      </c>
      <c r="V249" s="39">
        <f>IF(ISBLANK(HLOOKUP(V$1, m_preprocess!$1:$1048576, $D249, FALSE)), "", HLOOKUP(V$1,m_preprocess!$1:$1048576, $D249, FALSE))</f>
        <v>8833551511.5429573</v>
      </c>
      <c r="W249" s="39">
        <f>IF(ISBLANK(HLOOKUP(W$1, m_preprocess!$1:$1048576, $D249, FALSE)), "", HLOOKUP(W$1,m_preprocess!$1:$1048576, $D249, FALSE))</f>
        <v>1931795842.3436587</v>
      </c>
      <c r="X249" s="39">
        <f>IF(ISBLANK(HLOOKUP(X$1, m_preprocess!$1:$1048576, $D249, FALSE)), "", HLOOKUP(X$1,m_preprocess!$1:$1048576, $D249, FALSE))</f>
        <v>38831.010711891395</v>
      </c>
      <c r="Y249" s="39">
        <f>IF(ISBLANK(HLOOKUP(Y$1, m_preprocess!$1:$1048576, $D249, FALSE)), "", HLOOKUP(Y$1,m_preprocess!$1:$1048576, $D249, FALSE))</f>
        <v>16606.478274732388</v>
      </c>
      <c r="Z249" s="39">
        <f>IF(ISBLANK(HLOOKUP(Z$1, m_preprocess!$1:$1048576, $D249, FALSE)), "", HLOOKUP(Z$1,m_preprocess!$1:$1048576, $D249, FALSE))</f>
        <v>100.73333333333333</v>
      </c>
    </row>
    <row r="250" spans="1:26">
      <c r="A250" s="17">
        <v>41518</v>
      </c>
      <c r="B250">
        <v>2013</v>
      </c>
      <c r="C250">
        <v>9</v>
      </c>
      <c r="D250">
        <v>250</v>
      </c>
      <c r="E250" s="39">
        <f>IF(ISBLANK(HLOOKUP(E$1, m_preprocess!$1:$1048576, $D250, FALSE)), "", HLOOKUP(E$1,m_preprocess!$1:$1048576, $D250, FALSE))</f>
        <v>94.6</v>
      </c>
      <c r="F250" s="39">
        <f>IF(ISBLANK(HLOOKUP(F$1, m_preprocess!$1:$1048576, $D250, FALSE)), "", HLOOKUP(F$1,m_preprocess!$1:$1048576, $D250, FALSE))</f>
        <v>187.98</v>
      </c>
      <c r="G250" s="39">
        <f>IF(ISBLANK(HLOOKUP(G$1, m_preprocess!$1:$1048576, $D250, FALSE)), "", HLOOKUP(G$1,m_preprocess!$1:$1048576, $D250, FALSE))</f>
        <v>81.525137127453974</v>
      </c>
      <c r="H250" s="39">
        <f>IF(ISBLANK(HLOOKUP(H$1, m_preprocess!$1:$1048576, $D250, FALSE)), "", HLOOKUP(H$1,m_preprocess!$1:$1048576, $D250, FALSE))</f>
        <v>147.27000000000001</v>
      </c>
      <c r="I250" s="39">
        <f>IF(ISBLANK(HLOOKUP(I$1, m_preprocess!$1:$1048576, $D250, FALSE)), "", HLOOKUP(I$1,m_preprocess!$1:$1048576, $D250, FALSE))</f>
        <v>107.3</v>
      </c>
      <c r="J250" s="39">
        <f>IF(ISBLANK(HLOOKUP(J$1, m_preprocess!$1:$1048576, $D250, FALSE)), "", HLOOKUP(J$1,m_preprocess!$1:$1048576, $D250, FALSE))</f>
        <v>97.2</v>
      </c>
      <c r="K250" s="39">
        <f>IF(ISBLANK(HLOOKUP(K$1, m_preprocess!$1:$1048576, $D250, FALSE)), "", HLOOKUP(K$1,m_preprocess!$1:$1048576, $D250, FALSE))</f>
        <v>108.6</v>
      </c>
      <c r="L250" s="39">
        <f>IF(ISBLANK(HLOOKUP(L$1, m_preprocess!$1:$1048576, $D250, FALSE)), "", HLOOKUP(L$1,m_preprocess!$1:$1048576, $D250, FALSE))</f>
        <v>119.2</v>
      </c>
      <c r="M250" s="39">
        <f>IF(ISBLANK(HLOOKUP(M$1, m_preprocess!$1:$1048576, $D250, FALSE)), "", HLOOKUP(M$1,m_preprocess!$1:$1048576, $D250, FALSE))</f>
        <v>104.6</v>
      </c>
      <c r="N250" s="39">
        <f>IF(ISBLANK(HLOOKUP(N$1, m_preprocess!$1:$1048576, $D250, FALSE)), "", HLOOKUP(N$1,m_preprocess!$1:$1048576, $D250, FALSE))</f>
        <v>109.1</v>
      </c>
      <c r="O250" s="39">
        <f>IF(ISBLANK(HLOOKUP(O$1, m_preprocess!$1:$1048576, $D250, FALSE)), "", HLOOKUP(O$1,m_preprocess!$1:$1048576, $D250, FALSE))</f>
        <v>136.74</v>
      </c>
      <c r="P250" s="39">
        <f>IF(ISBLANK(HLOOKUP(P$1, m_preprocess!$1:$1048576, $D250, FALSE)), "", HLOOKUP(P$1,m_preprocess!$1:$1048576, $D250, FALSE))</f>
        <v>54.2</v>
      </c>
      <c r="Q250" s="39">
        <f>IF(ISBLANK(HLOOKUP(Q$1, m_preprocess!$1:$1048576, $D250, FALSE)), "", HLOOKUP(Q$1,m_preprocess!$1:$1048576, $D250, FALSE))</f>
        <v>118.23661849081272</v>
      </c>
      <c r="R250" s="39">
        <f>IF(ISBLANK(HLOOKUP(R$1, m_preprocess!$1:$1048576, $D250, FALSE)), "", HLOOKUP(R$1,m_preprocess!$1:$1048576, $D250, FALSE))</f>
        <v>12807408597.051598</v>
      </c>
      <c r="S250" s="39">
        <f>IF(ISBLANK(HLOOKUP(S$1, m_preprocess!$1:$1048576, $D250, FALSE)), "", HLOOKUP(S$1,m_preprocess!$1:$1048576, $D250, FALSE))</f>
        <v>6446158789.9262896</v>
      </c>
      <c r="T250" s="39">
        <f>IF(ISBLANK(HLOOKUP(T$1, m_preprocess!$1:$1048576, $D250, FALSE)), "", HLOOKUP(T$1,m_preprocess!$1:$1048576, $D250, FALSE))</f>
        <v>13703812812.11417</v>
      </c>
      <c r="U250" s="39">
        <f>IF(ISBLANK(HLOOKUP(U$1, m_preprocess!$1:$1048576, $D250, FALSE)), "", HLOOKUP(U$1,m_preprocess!$1:$1048576, $D250, FALSE))</f>
        <v>2003641825.8406565</v>
      </c>
      <c r="V250" s="39">
        <f>IF(ISBLANK(HLOOKUP(V$1, m_preprocess!$1:$1048576, $D250, FALSE)), "", HLOOKUP(V$1,m_preprocess!$1:$1048576, $D250, FALSE))</f>
        <v>8096466848.7181349</v>
      </c>
      <c r="W250" s="39">
        <f>IF(ISBLANK(HLOOKUP(W$1, m_preprocess!$1:$1048576, $D250, FALSE)), "", HLOOKUP(W$1,m_preprocess!$1:$1048576, $D250, FALSE))</f>
        <v>1770201091.5825405</v>
      </c>
      <c r="X250" s="39">
        <f>IF(ISBLANK(HLOOKUP(X$1, m_preprocess!$1:$1048576, $D250, FALSE)), "", HLOOKUP(X$1,m_preprocess!$1:$1048576, $D250, FALSE))</f>
        <v>38966.136694671724</v>
      </c>
      <c r="Y250" s="39">
        <f>IF(ISBLANK(HLOOKUP(Y$1, m_preprocess!$1:$1048576, $D250, FALSE)), "", HLOOKUP(Y$1,m_preprocess!$1:$1048576, $D250, FALSE))</f>
        <v>16692.213061992094</v>
      </c>
      <c r="Z250" s="39">
        <f>IF(ISBLANK(HLOOKUP(Z$1, m_preprocess!$1:$1048576, $D250, FALSE)), "", HLOOKUP(Z$1,m_preprocess!$1:$1048576, $D250, FALSE))</f>
        <v>101.73333333333333</v>
      </c>
    </row>
    <row r="251" spans="1:26">
      <c r="A251" s="17">
        <v>41548</v>
      </c>
      <c r="B251">
        <v>2013</v>
      </c>
      <c r="C251">
        <v>10</v>
      </c>
      <c r="D251">
        <v>251</v>
      </c>
      <c r="E251" s="39">
        <f>IF(ISBLANK(HLOOKUP(E$1, m_preprocess!$1:$1048576, $D251, FALSE)), "", HLOOKUP(E$1,m_preprocess!$1:$1048576, $D251, FALSE))</f>
        <v>100</v>
      </c>
      <c r="F251" s="39">
        <f>IF(ISBLANK(HLOOKUP(F$1, m_preprocess!$1:$1048576, $D251, FALSE)), "", HLOOKUP(F$1,m_preprocess!$1:$1048576, $D251, FALSE))</f>
        <v>187.52</v>
      </c>
      <c r="G251" s="39">
        <f>IF(ISBLANK(HLOOKUP(G$1, m_preprocess!$1:$1048576, $D251, FALSE)), "", HLOOKUP(G$1,m_preprocess!$1:$1048576, $D251, FALSE))</f>
        <v>79.148692869566233</v>
      </c>
      <c r="H251" s="39">
        <f>IF(ISBLANK(HLOOKUP(H$1, m_preprocess!$1:$1048576, $D251, FALSE)), "", HLOOKUP(H$1,m_preprocess!$1:$1048576, $D251, FALSE))</f>
        <v>151.9</v>
      </c>
      <c r="I251" s="39">
        <f>IF(ISBLANK(HLOOKUP(I$1, m_preprocess!$1:$1048576, $D251, FALSE)), "", HLOOKUP(I$1,m_preprocess!$1:$1048576, $D251, FALSE))</f>
        <v>112.6</v>
      </c>
      <c r="J251" s="39">
        <f>IF(ISBLANK(HLOOKUP(J$1, m_preprocess!$1:$1048576, $D251, FALSE)), "", HLOOKUP(J$1,m_preprocess!$1:$1048576, $D251, FALSE))</f>
        <v>104</v>
      </c>
      <c r="K251" s="39">
        <f>IF(ISBLANK(HLOOKUP(K$1, m_preprocess!$1:$1048576, $D251, FALSE)), "", HLOOKUP(K$1,m_preprocess!$1:$1048576, $D251, FALSE))</f>
        <v>113.7</v>
      </c>
      <c r="L251" s="39">
        <f>IF(ISBLANK(HLOOKUP(L$1, m_preprocess!$1:$1048576, $D251, FALSE)), "", HLOOKUP(L$1,m_preprocess!$1:$1048576, $D251, FALSE))</f>
        <v>127.1</v>
      </c>
      <c r="M251" s="39">
        <f>IF(ISBLANK(HLOOKUP(M$1, m_preprocess!$1:$1048576, $D251, FALSE)), "", HLOOKUP(M$1,m_preprocess!$1:$1048576, $D251, FALSE))</f>
        <v>108.5</v>
      </c>
      <c r="N251" s="39">
        <f>IF(ISBLANK(HLOOKUP(N$1, m_preprocess!$1:$1048576, $D251, FALSE)), "", HLOOKUP(N$1,m_preprocess!$1:$1048576, $D251, FALSE))</f>
        <v>116.3</v>
      </c>
      <c r="O251" s="39">
        <f>IF(ISBLANK(HLOOKUP(O$1, m_preprocess!$1:$1048576, $D251, FALSE)), "", HLOOKUP(O$1,m_preprocess!$1:$1048576, $D251, FALSE))</f>
        <v>139.24</v>
      </c>
      <c r="P251" s="39">
        <f>IF(ISBLANK(HLOOKUP(P$1, m_preprocess!$1:$1048576, $D251, FALSE)), "", HLOOKUP(P$1,m_preprocess!$1:$1048576, $D251, FALSE))</f>
        <v>53.8</v>
      </c>
      <c r="Q251" s="39">
        <f>IF(ISBLANK(HLOOKUP(Q$1, m_preprocess!$1:$1048576, $D251, FALSE)), "", HLOOKUP(Q$1,m_preprocess!$1:$1048576, $D251, FALSE))</f>
        <v>119.58452616897894</v>
      </c>
      <c r="R251" s="39">
        <f>IF(ISBLANK(HLOOKUP(R$1, m_preprocess!$1:$1048576, $D251, FALSE)), "", HLOOKUP(R$1,m_preprocess!$1:$1048576, $D251, FALSE))</f>
        <v>14008349726.84304</v>
      </c>
      <c r="S251" s="39">
        <f>IF(ISBLANK(HLOOKUP(S$1, m_preprocess!$1:$1048576, $D251, FALSE)), "", HLOOKUP(S$1,m_preprocess!$1:$1048576, $D251, FALSE))</f>
        <v>5909837984.1630344</v>
      </c>
      <c r="T251" s="39">
        <f>IF(ISBLANK(HLOOKUP(T$1, m_preprocess!$1:$1048576, $D251, FALSE)), "", HLOOKUP(T$1,m_preprocess!$1:$1048576, $D251, FALSE))</f>
        <v>16928050510.16663</v>
      </c>
      <c r="U251" s="39">
        <f>IF(ISBLANK(HLOOKUP(U$1, m_preprocess!$1:$1048576, $D251, FALSE)), "", HLOOKUP(U$1,m_preprocess!$1:$1048576, $D251, FALSE))</f>
        <v>2564457982.0891142</v>
      </c>
      <c r="V251" s="39">
        <f>IF(ISBLANK(HLOOKUP(V$1, m_preprocess!$1:$1048576, $D251, FALSE)), "", HLOOKUP(V$1,m_preprocess!$1:$1048576, $D251, FALSE))</f>
        <v>9240976654.9218235</v>
      </c>
      <c r="W251" s="39">
        <f>IF(ISBLANK(HLOOKUP(W$1, m_preprocess!$1:$1048576, $D251, FALSE)), "", HLOOKUP(W$1,m_preprocess!$1:$1048576, $D251, FALSE))</f>
        <v>2173908972.3262129</v>
      </c>
      <c r="X251" s="39">
        <f>IF(ISBLANK(HLOOKUP(X$1, m_preprocess!$1:$1048576, $D251, FALSE)), "", HLOOKUP(X$1,m_preprocess!$1:$1048576, $D251, FALSE))</f>
        <v>49644.592277657612</v>
      </c>
      <c r="Y251" s="39">
        <f>IF(ISBLANK(HLOOKUP(Y$1, m_preprocess!$1:$1048576, $D251, FALSE)), "", HLOOKUP(Y$1,m_preprocess!$1:$1048576, $D251, FALSE))</f>
        <v>16641.05558297722</v>
      </c>
      <c r="Z251" s="39">
        <f>IF(ISBLANK(HLOOKUP(Z$1, m_preprocess!$1:$1048576, $D251, FALSE)), "", HLOOKUP(Z$1,m_preprocess!$1:$1048576, $D251, FALSE))</f>
        <v>99.59999999999998</v>
      </c>
    </row>
    <row r="252" spans="1:26">
      <c r="A252" s="17">
        <v>41579</v>
      </c>
      <c r="B252">
        <v>2013</v>
      </c>
      <c r="C252">
        <v>11</v>
      </c>
      <c r="D252">
        <v>252</v>
      </c>
      <c r="E252" s="39">
        <f>IF(ISBLANK(HLOOKUP(E$1, m_preprocess!$1:$1048576, $D252, FALSE)), "", HLOOKUP(E$1,m_preprocess!$1:$1048576, $D252, FALSE))</f>
        <v>102</v>
      </c>
      <c r="F252" s="39">
        <f>IF(ISBLANK(HLOOKUP(F$1, m_preprocess!$1:$1048576, $D252, FALSE)), "", HLOOKUP(F$1,m_preprocess!$1:$1048576, $D252, FALSE))</f>
        <v>161.63999999999999</v>
      </c>
      <c r="G252" s="39">
        <f>IF(ISBLANK(HLOOKUP(G$1, m_preprocess!$1:$1048576, $D252, FALSE)), "", HLOOKUP(G$1,m_preprocess!$1:$1048576, $D252, FALSE))</f>
        <v>82.187296851620701</v>
      </c>
      <c r="H252" s="39">
        <f>IF(ISBLANK(HLOOKUP(H$1, m_preprocess!$1:$1048576, $D252, FALSE)), "", HLOOKUP(H$1,m_preprocess!$1:$1048576, $D252, FALSE))</f>
        <v>147.79</v>
      </c>
      <c r="I252" s="39">
        <f>IF(ISBLANK(HLOOKUP(I$1, m_preprocess!$1:$1048576, $D252, FALSE)), "", HLOOKUP(I$1,m_preprocess!$1:$1048576, $D252, FALSE))</f>
        <v>106.1</v>
      </c>
      <c r="J252" s="39">
        <f>IF(ISBLANK(HLOOKUP(J$1, m_preprocess!$1:$1048576, $D252, FALSE)), "", HLOOKUP(J$1,m_preprocess!$1:$1048576, $D252, FALSE))</f>
        <v>100.2</v>
      </c>
      <c r="K252" s="39">
        <f>IF(ISBLANK(HLOOKUP(K$1, m_preprocess!$1:$1048576, $D252, FALSE)), "", HLOOKUP(K$1,m_preprocess!$1:$1048576, $D252, FALSE))</f>
        <v>106.9</v>
      </c>
      <c r="L252" s="39">
        <f>IF(ISBLANK(HLOOKUP(L$1, m_preprocess!$1:$1048576, $D252, FALSE)), "", HLOOKUP(L$1,m_preprocess!$1:$1048576, $D252, FALSE))</f>
        <v>113</v>
      </c>
      <c r="M252" s="39">
        <f>IF(ISBLANK(HLOOKUP(M$1, m_preprocess!$1:$1048576, $D252, FALSE)), "", HLOOKUP(M$1,m_preprocess!$1:$1048576, $D252, FALSE))</f>
        <v>103</v>
      </c>
      <c r="N252" s="39">
        <f>IF(ISBLANK(HLOOKUP(N$1, m_preprocess!$1:$1048576, $D252, FALSE)), "", HLOOKUP(N$1,m_preprocess!$1:$1048576, $D252, FALSE))</f>
        <v>110.2</v>
      </c>
      <c r="O252" s="39">
        <f>IF(ISBLANK(HLOOKUP(O$1, m_preprocess!$1:$1048576, $D252, FALSE)), "", HLOOKUP(O$1,m_preprocess!$1:$1048576, $D252, FALSE))</f>
        <v>138.01</v>
      </c>
      <c r="P252" s="39">
        <f>IF(ISBLANK(HLOOKUP(P$1, m_preprocess!$1:$1048576, $D252, FALSE)), "", HLOOKUP(P$1,m_preprocess!$1:$1048576, $D252, FALSE))</f>
        <v>54.5</v>
      </c>
      <c r="Q252" s="39">
        <f>IF(ISBLANK(HLOOKUP(Q$1, m_preprocess!$1:$1048576, $D252, FALSE)), "", HLOOKUP(Q$1,m_preprocess!$1:$1048576, $D252, FALSE))</f>
        <v>117.88286649690798</v>
      </c>
      <c r="R252" s="39">
        <f>IF(ISBLANK(HLOOKUP(R$1, m_preprocess!$1:$1048576, $D252, FALSE)), "", HLOOKUP(R$1,m_preprocess!$1:$1048576, $D252, FALSE))</f>
        <v>12875003024.748503</v>
      </c>
      <c r="S252" s="39">
        <f>IF(ISBLANK(HLOOKUP(S$1, m_preprocess!$1:$1048576, $D252, FALSE)), "", HLOOKUP(S$1,m_preprocess!$1:$1048576, $D252, FALSE))</f>
        <v>5634235388.5083008</v>
      </c>
      <c r="T252" s="39">
        <f>IF(ISBLANK(HLOOKUP(T$1, m_preprocess!$1:$1048576, $D252, FALSE)), "", HLOOKUP(T$1,m_preprocess!$1:$1048576, $D252, FALSE))</f>
        <v>13919734302.655512</v>
      </c>
      <c r="U252" s="39">
        <f>IF(ISBLANK(HLOOKUP(U$1, m_preprocess!$1:$1048576, $D252, FALSE)), "", HLOOKUP(U$1,m_preprocess!$1:$1048576, $D252, FALSE))</f>
        <v>2093460237.9046929</v>
      </c>
      <c r="V252" s="39">
        <f>IF(ISBLANK(HLOOKUP(V$1, m_preprocess!$1:$1048576, $D252, FALSE)), "", HLOOKUP(V$1,m_preprocess!$1:$1048576, $D252, FALSE))</f>
        <v>7986545305.92943</v>
      </c>
      <c r="W252" s="39">
        <f>IF(ISBLANK(HLOOKUP(W$1, m_preprocess!$1:$1048576, $D252, FALSE)), "", HLOOKUP(W$1,m_preprocess!$1:$1048576, $D252, FALSE))</f>
        <v>1870365100.0363772</v>
      </c>
      <c r="X252" s="39">
        <f>IF(ISBLANK(HLOOKUP(X$1, m_preprocess!$1:$1048576, $D252, FALSE)), "", HLOOKUP(X$1,m_preprocess!$1:$1048576, $D252, FALSE))</f>
        <v>56948.714119786084</v>
      </c>
      <c r="Y252" s="39">
        <f>IF(ISBLANK(HLOOKUP(Y$1, m_preprocess!$1:$1048576, $D252, FALSE)), "", HLOOKUP(Y$1,m_preprocess!$1:$1048576, $D252, FALSE))</f>
        <v>16823.859166055998</v>
      </c>
      <c r="Z252" s="39">
        <f>IF(ISBLANK(HLOOKUP(Z$1, m_preprocess!$1:$1048576, $D252, FALSE)), "", HLOOKUP(Z$1,m_preprocess!$1:$1048576, $D252, FALSE))</f>
        <v>99.933333333333323</v>
      </c>
    </row>
    <row r="253" spans="1:26">
      <c r="A253" s="17">
        <v>41609</v>
      </c>
      <c r="B253">
        <v>2013</v>
      </c>
      <c r="C253">
        <v>12</v>
      </c>
      <c r="D253">
        <v>253</v>
      </c>
      <c r="E253" s="39">
        <f>IF(ISBLANK(HLOOKUP(E$1, m_preprocess!$1:$1048576, $D253, FALSE)), "", HLOOKUP(E$1,m_preprocess!$1:$1048576, $D253, FALSE))</f>
        <v>129.9</v>
      </c>
      <c r="F253" s="39">
        <f>IF(ISBLANK(HLOOKUP(F$1, m_preprocess!$1:$1048576, $D253, FALSE)), "", HLOOKUP(F$1,m_preprocess!$1:$1048576, $D253, FALSE))</f>
        <v>152.13</v>
      </c>
      <c r="G253" s="39">
        <f>IF(ISBLANK(HLOOKUP(G$1, m_preprocess!$1:$1048576, $D253, FALSE)), "", HLOOKUP(G$1,m_preprocess!$1:$1048576, $D253, FALSE))</f>
        <v>83.156502000909285</v>
      </c>
      <c r="H253" s="39">
        <f>IF(ISBLANK(HLOOKUP(H$1, m_preprocess!$1:$1048576, $D253, FALSE)), "", HLOOKUP(H$1,m_preprocess!$1:$1048576, $D253, FALSE))</f>
        <v>145.77000000000001</v>
      </c>
      <c r="I253" s="39">
        <f>IF(ISBLANK(HLOOKUP(I$1, m_preprocess!$1:$1048576, $D253, FALSE)), "", HLOOKUP(I$1,m_preprocess!$1:$1048576, $D253, FALSE))</f>
        <v>90.1</v>
      </c>
      <c r="J253" s="39">
        <f>IF(ISBLANK(HLOOKUP(J$1, m_preprocess!$1:$1048576, $D253, FALSE)), "", HLOOKUP(J$1,m_preprocess!$1:$1048576, $D253, FALSE))</f>
        <v>99.9</v>
      </c>
      <c r="K253" s="39">
        <f>IF(ISBLANK(HLOOKUP(K$1, m_preprocess!$1:$1048576, $D253, FALSE)), "", HLOOKUP(K$1,m_preprocess!$1:$1048576, $D253, FALSE))</f>
        <v>88.9</v>
      </c>
      <c r="L253" s="39">
        <f>IF(ISBLANK(HLOOKUP(L$1, m_preprocess!$1:$1048576, $D253, FALSE)), "", HLOOKUP(L$1,m_preprocess!$1:$1048576, $D253, FALSE))</f>
        <v>85</v>
      </c>
      <c r="M253" s="39">
        <f>IF(ISBLANK(HLOOKUP(M$1, m_preprocess!$1:$1048576, $D253, FALSE)), "", HLOOKUP(M$1,m_preprocess!$1:$1048576, $D253, FALSE))</f>
        <v>90.1</v>
      </c>
      <c r="N253" s="39">
        <f>IF(ISBLANK(HLOOKUP(N$1, m_preprocess!$1:$1048576, $D253, FALSE)), "", HLOOKUP(N$1,m_preprocess!$1:$1048576, $D253, FALSE))</f>
        <v>91.3</v>
      </c>
      <c r="O253" s="39">
        <f>IF(ISBLANK(HLOOKUP(O$1, m_preprocess!$1:$1048576, $D253, FALSE)), "", HLOOKUP(O$1,m_preprocess!$1:$1048576, $D253, FALSE))</f>
        <v>136.57</v>
      </c>
      <c r="P253" s="39">
        <f>IF(ISBLANK(HLOOKUP(P$1, m_preprocess!$1:$1048576, $D253, FALSE)), "", HLOOKUP(P$1,m_preprocess!$1:$1048576, $D253, FALSE))</f>
        <v>54.3</v>
      </c>
      <c r="Q253" s="39">
        <f>IF(ISBLANK(HLOOKUP(Q$1, m_preprocess!$1:$1048576, $D253, FALSE)), "", HLOOKUP(Q$1,m_preprocess!$1:$1048576, $D253, FALSE))</f>
        <v>118.13445256530864</v>
      </c>
      <c r="R253" s="39">
        <f>IF(ISBLANK(HLOOKUP(R$1, m_preprocess!$1:$1048576, $D253, FALSE)), "", HLOOKUP(R$1,m_preprocess!$1:$1048576, $D253, FALSE))</f>
        <v>12769272581.316999</v>
      </c>
      <c r="S253" s="39">
        <f>IF(ISBLANK(HLOOKUP(S$1, m_preprocess!$1:$1048576, $D253, FALSE)), "", HLOOKUP(S$1,m_preprocess!$1:$1048576, $D253, FALSE))</f>
        <v>5388998007.9632473</v>
      </c>
      <c r="T253" s="39">
        <f>IF(ISBLANK(HLOOKUP(T$1, m_preprocess!$1:$1048576, $D253, FALSE)), "", HLOOKUP(T$1,m_preprocess!$1:$1048576, $D253, FALSE))</f>
        <v>13174795614.733337</v>
      </c>
      <c r="U253" s="39">
        <f>IF(ISBLANK(HLOOKUP(U$1, m_preprocess!$1:$1048576, $D253, FALSE)), "", HLOOKUP(U$1,m_preprocess!$1:$1048576, $D253, FALSE))</f>
        <v>1966351424.1262031</v>
      </c>
      <c r="V253" s="39">
        <f>IF(ISBLANK(HLOOKUP(V$1, m_preprocess!$1:$1048576, $D253, FALSE)), "", HLOOKUP(V$1,m_preprocess!$1:$1048576, $D253, FALSE))</f>
        <v>6834981648.4550257</v>
      </c>
      <c r="W253" s="39">
        <f>IF(ISBLANK(HLOOKUP(W$1, m_preprocess!$1:$1048576, $D253, FALSE)), "", HLOOKUP(W$1,m_preprocess!$1:$1048576, $D253, FALSE))</f>
        <v>2130616707.431797</v>
      </c>
      <c r="X253" s="39">
        <f>IF(ISBLANK(HLOOKUP(X$1, m_preprocess!$1:$1048576, $D253, FALSE)), "", HLOOKUP(X$1,m_preprocess!$1:$1048576, $D253, FALSE))</f>
        <v>50104.012769953144</v>
      </c>
      <c r="Y253" s="39">
        <f>IF(ISBLANK(HLOOKUP(Y$1, m_preprocess!$1:$1048576, $D253, FALSE)), "", HLOOKUP(Y$1,m_preprocess!$1:$1048576, $D253, FALSE))</f>
        <v>17029.430193664921</v>
      </c>
      <c r="Z253" s="39">
        <f>IF(ISBLANK(HLOOKUP(Z$1, m_preprocess!$1:$1048576, $D253, FALSE)), "", HLOOKUP(Z$1,m_preprocess!$1:$1048576, $D253, FALSE))</f>
        <v>99.966666666666654</v>
      </c>
    </row>
    <row r="254" spans="1:26">
      <c r="A254" s="17">
        <v>41640</v>
      </c>
      <c r="B254">
        <v>2014</v>
      </c>
      <c r="C254">
        <v>1</v>
      </c>
      <c r="D254">
        <v>254</v>
      </c>
      <c r="E254" s="39">
        <f>IF(ISBLANK(HLOOKUP(E$1, m_preprocess!$1:$1048576, $D254, FALSE)), "", HLOOKUP(E$1,m_preprocess!$1:$1048576, $D254, FALSE))</f>
        <v>99.2</v>
      </c>
      <c r="F254" s="39">
        <f>IF(ISBLANK(HLOOKUP(F$1, m_preprocess!$1:$1048576, $D254, FALSE)), "", HLOOKUP(F$1,m_preprocess!$1:$1048576, $D254, FALSE))</f>
        <v>138.86000000000001</v>
      </c>
      <c r="G254" s="39">
        <f>IF(ISBLANK(HLOOKUP(G$1, m_preprocess!$1:$1048576, $D254, FALSE)), "", HLOOKUP(G$1,m_preprocess!$1:$1048576, $D254, FALSE))</f>
        <v>83.934230710693711</v>
      </c>
      <c r="H254" s="39">
        <f>IF(ISBLANK(HLOOKUP(H$1, m_preprocess!$1:$1048576, $D254, FALSE)), "", HLOOKUP(H$1,m_preprocess!$1:$1048576, $D254, FALSE))</f>
        <v>142.72</v>
      </c>
      <c r="I254" s="39">
        <f>IF(ISBLANK(HLOOKUP(I$1, m_preprocess!$1:$1048576, $D254, FALSE)), "", HLOOKUP(I$1,m_preprocess!$1:$1048576, $D254, FALSE))</f>
        <v>92.6</v>
      </c>
      <c r="J254" s="39">
        <f>IF(ISBLANK(HLOOKUP(J$1, m_preprocess!$1:$1048576, $D254, FALSE)), "", HLOOKUP(J$1,m_preprocess!$1:$1048576, $D254, FALSE))</f>
        <v>96.2</v>
      </c>
      <c r="K254" s="39">
        <f>IF(ISBLANK(HLOOKUP(K$1, m_preprocess!$1:$1048576, $D254, FALSE)), "", HLOOKUP(K$1,m_preprocess!$1:$1048576, $D254, FALSE))</f>
        <v>92.2</v>
      </c>
      <c r="L254" s="39">
        <f>IF(ISBLANK(HLOOKUP(L$1, m_preprocess!$1:$1048576, $D254, FALSE)), "", HLOOKUP(L$1,m_preprocess!$1:$1048576, $D254, FALSE))</f>
        <v>99.7</v>
      </c>
      <c r="M254" s="39">
        <f>IF(ISBLANK(HLOOKUP(M$1, m_preprocess!$1:$1048576, $D254, FALSE)), "", HLOOKUP(M$1,m_preprocess!$1:$1048576, $D254, FALSE))</f>
        <v>91.2</v>
      </c>
      <c r="N254" s="39">
        <f>IF(ISBLANK(HLOOKUP(N$1, m_preprocess!$1:$1048576, $D254, FALSE)), "", HLOOKUP(N$1,m_preprocess!$1:$1048576, $D254, FALSE))</f>
        <v>93.2</v>
      </c>
      <c r="O254" s="39">
        <f>IF(ISBLANK(HLOOKUP(O$1, m_preprocess!$1:$1048576, $D254, FALSE)), "", HLOOKUP(O$1,m_preprocess!$1:$1048576, $D254, FALSE))</f>
        <v>131.74</v>
      </c>
      <c r="P254" s="39">
        <f>IF(ISBLANK(HLOOKUP(P$1, m_preprocess!$1:$1048576, $D254, FALSE)), "", HLOOKUP(P$1,m_preprocess!$1:$1048576, $D254, FALSE))</f>
        <v>53.1</v>
      </c>
      <c r="Q254" s="39">
        <f>IF(ISBLANK(HLOOKUP(Q$1, m_preprocess!$1:$1048576, $D254, FALSE)), "", HLOOKUP(Q$1,m_preprocess!$1:$1048576, $D254, FALSE))</f>
        <v>120.60282900096274</v>
      </c>
      <c r="R254" s="39">
        <f>IF(ISBLANK(HLOOKUP(R$1, m_preprocess!$1:$1048576, $D254, FALSE)), "", HLOOKUP(R$1,m_preprocess!$1:$1048576, $D254, FALSE))</f>
        <v>9841075098.5569553</v>
      </c>
      <c r="S254" s="39">
        <f>IF(ISBLANK(HLOOKUP(S$1, m_preprocess!$1:$1048576, $D254, FALSE)), "", HLOOKUP(S$1,m_preprocess!$1:$1048576, $D254, FALSE))</f>
        <v>4232665128.6459932</v>
      </c>
      <c r="T254" s="39">
        <f>IF(ISBLANK(HLOOKUP(T$1, m_preprocess!$1:$1048576, $D254, FALSE)), "", HLOOKUP(T$1,m_preprocess!$1:$1048576, $D254, FALSE))</f>
        <v>14880181272.309858</v>
      </c>
      <c r="U254" s="39">
        <f>IF(ISBLANK(HLOOKUP(U$1, m_preprocess!$1:$1048576, $D254, FALSE)), "", HLOOKUP(U$1,m_preprocess!$1:$1048576, $D254, FALSE))</f>
        <v>2028801892.9126859</v>
      </c>
      <c r="V254" s="39">
        <f>IF(ISBLANK(HLOOKUP(V$1, m_preprocess!$1:$1048576, $D254, FALSE)), "", HLOOKUP(V$1,m_preprocess!$1:$1048576, $D254, FALSE))</f>
        <v>8193572344.6641493</v>
      </c>
      <c r="W254" s="39">
        <f>IF(ISBLANK(HLOOKUP(W$1, m_preprocess!$1:$1048576, $D254, FALSE)), "", HLOOKUP(W$1,m_preprocess!$1:$1048576, $D254, FALSE))</f>
        <v>2213191917.3516998</v>
      </c>
      <c r="X254" s="39">
        <f>IF(ISBLANK(HLOOKUP(X$1, m_preprocess!$1:$1048576, $D254, FALSE)), "", HLOOKUP(X$1,m_preprocess!$1:$1048576, $D254, FALSE))</f>
        <v>62749.557792378924</v>
      </c>
      <c r="Y254" s="39">
        <f>IF(ISBLANK(HLOOKUP(Y$1, m_preprocess!$1:$1048576, $D254, FALSE)), "", HLOOKUP(Y$1,m_preprocess!$1:$1048576, $D254, FALSE))</f>
        <v>16921.794085793088</v>
      </c>
      <c r="Z254" s="39">
        <f>IF(ISBLANK(HLOOKUP(Z$1, m_preprocess!$1:$1048576, $D254, FALSE)), "", HLOOKUP(Z$1,m_preprocess!$1:$1048576, $D254, FALSE))</f>
        <v>99</v>
      </c>
    </row>
    <row r="255" spans="1:26">
      <c r="A255" s="17">
        <v>41671</v>
      </c>
      <c r="B255">
        <v>2014</v>
      </c>
      <c r="C255">
        <v>2</v>
      </c>
      <c r="D255">
        <v>255</v>
      </c>
      <c r="E255" s="39">
        <f>IF(ISBLANK(HLOOKUP(E$1, m_preprocess!$1:$1048576, $D255, FALSE)), "", HLOOKUP(E$1,m_preprocess!$1:$1048576, $D255, FALSE))</f>
        <v>90.9</v>
      </c>
      <c r="F255" s="39">
        <f>IF(ISBLANK(HLOOKUP(F$1, m_preprocess!$1:$1048576, $D255, FALSE)), "", HLOOKUP(F$1,m_preprocess!$1:$1048576, $D255, FALSE))</f>
        <v>142.41999999999999</v>
      </c>
      <c r="G255" s="39">
        <f>IF(ISBLANK(HLOOKUP(G$1, m_preprocess!$1:$1048576, $D255, FALSE)), "", HLOOKUP(G$1,m_preprocess!$1:$1048576, $D255, FALSE))</f>
        <v>83.53515773105903</v>
      </c>
      <c r="H255" s="39">
        <f>IF(ISBLANK(HLOOKUP(H$1, m_preprocess!$1:$1048576, $D255, FALSE)), "", HLOOKUP(H$1,m_preprocess!$1:$1048576, $D255, FALSE))</f>
        <v>143.53</v>
      </c>
      <c r="I255" s="39">
        <f>IF(ISBLANK(HLOOKUP(I$1, m_preprocess!$1:$1048576, $D255, FALSE)), "", HLOOKUP(I$1,m_preprocess!$1:$1048576, $D255, FALSE))</f>
        <v>92.3</v>
      </c>
      <c r="J255" s="39">
        <f>IF(ISBLANK(HLOOKUP(J$1, m_preprocess!$1:$1048576, $D255, FALSE)), "", HLOOKUP(J$1,m_preprocess!$1:$1048576, $D255, FALSE))</f>
        <v>86.8</v>
      </c>
      <c r="K255" s="39">
        <f>IF(ISBLANK(HLOOKUP(K$1, m_preprocess!$1:$1048576, $D255, FALSE)), "", HLOOKUP(K$1,m_preprocess!$1:$1048576, $D255, FALSE))</f>
        <v>93</v>
      </c>
      <c r="L255" s="39">
        <f>IF(ISBLANK(HLOOKUP(L$1, m_preprocess!$1:$1048576, $D255, FALSE)), "", HLOOKUP(L$1,m_preprocess!$1:$1048576, $D255, FALSE))</f>
        <v>112.3</v>
      </c>
      <c r="M255" s="39">
        <f>IF(ISBLANK(HLOOKUP(M$1, m_preprocess!$1:$1048576, $D255, FALSE)), "", HLOOKUP(M$1,m_preprocess!$1:$1048576, $D255, FALSE))</f>
        <v>87.7</v>
      </c>
      <c r="N255" s="39">
        <f>IF(ISBLANK(HLOOKUP(N$1, m_preprocess!$1:$1048576, $D255, FALSE)), "", HLOOKUP(N$1,m_preprocess!$1:$1048576, $D255, FALSE))</f>
        <v>95.8</v>
      </c>
      <c r="O255" s="39">
        <f>IF(ISBLANK(HLOOKUP(O$1, m_preprocess!$1:$1048576, $D255, FALSE)), "", HLOOKUP(O$1,m_preprocess!$1:$1048576, $D255, FALSE))</f>
        <v>136.38999999999999</v>
      </c>
      <c r="P255" s="39">
        <f>IF(ISBLANK(HLOOKUP(P$1, m_preprocess!$1:$1048576, $D255, FALSE)), "", HLOOKUP(P$1,m_preprocess!$1:$1048576, $D255, FALSE))</f>
        <v>52.4</v>
      </c>
      <c r="Q255" s="39">
        <f>IF(ISBLANK(HLOOKUP(Q$1, m_preprocess!$1:$1048576, $D255, FALSE)), "", HLOOKUP(Q$1,m_preprocess!$1:$1048576, $D255, FALSE))</f>
        <v>116.54823822430592</v>
      </c>
      <c r="R255" s="39">
        <f>IF(ISBLANK(HLOOKUP(R$1, m_preprocess!$1:$1048576, $D255, FALSE)), "", HLOOKUP(R$1,m_preprocess!$1:$1048576, $D255, FALSE))</f>
        <v>10014979480.829666</v>
      </c>
      <c r="S255" s="39">
        <f>IF(ISBLANK(HLOOKUP(S$1, m_preprocess!$1:$1048576, $D255, FALSE)), "", HLOOKUP(S$1,m_preprocess!$1:$1048576, $D255, FALSE))</f>
        <v>4507151231.3010683</v>
      </c>
      <c r="T255" s="39">
        <f>IF(ISBLANK(HLOOKUP(T$1, m_preprocess!$1:$1048576, $D255, FALSE)), "", HLOOKUP(T$1,m_preprocess!$1:$1048576, $D255, FALSE))</f>
        <v>13231645989.304813</v>
      </c>
      <c r="U255" s="39">
        <f>IF(ISBLANK(HLOOKUP(U$1, m_preprocess!$1:$1048576, $D255, FALSE)), "", HLOOKUP(U$1,m_preprocess!$1:$1048576, $D255, FALSE))</f>
        <v>1829363605.5966597</v>
      </c>
      <c r="V255" s="39">
        <f>IF(ISBLANK(HLOOKUP(V$1, m_preprocess!$1:$1048576, $D255, FALSE)), "", HLOOKUP(V$1,m_preprocess!$1:$1048576, $D255, FALSE))</f>
        <v>7149428566.4053917</v>
      </c>
      <c r="W255" s="39">
        <f>IF(ISBLANK(HLOOKUP(W$1, m_preprocess!$1:$1048576, $D255, FALSE)), "", HLOOKUP(W$1,m_preprocess!$1:$1048576, $D255, FALSE))</f>
        <v>1619372629.8439677</v>
      </c>
      <c r="X255" s="39">
        <f>IF(ISBLANK(HLOOKUP(X$1, m_preprocess!$1:$1048576, $D255, FALSE)), "", HLOOKUP(X$1,m_preprocess!$1:$1048576, $D255, FALSE))</f>
        <v>36627.866288181191</v>
      </c>
      <c r="Y255" s="39">
        <f>IF(ISBLANK(HLOOKUP(Y$1, m_preprocess!$1:$1048576, $D255, FALSE)), "", HLOOKUP(Y$1,m_preprocess!$1:$1048576, $D255, FALSE))</f>
        <v>16874.370375631155</v>
      </c>
      <c r="Z255" s="39">
        <f>IF(ISBLANK(HLOOKUP(Z$1, m_preprocess!$1:$1048576, $D255, FALSE)), "", HLOOKUP(Z$1,m_preprocess!$1:$1048576, $D255, FALSE))</f>
        <v>98.233333333333334</v>
      </c>
    </row>
    <row r="256" spans="1:26">
      <c r="A256" s="17">
        <v>41699</v>
      </c>
      <c r="B256">
        <v>2014</v>
      </c>
      <c r="C256">
        <v>3</v>
      </c>
      <c r="D256">
        <v>256</v>
      </c>
      <c r="E256" s="39">
        <f>IF(ISBLANK(HLOOKUP(E$1, m_preprocess!$1:$1048576, $D256, FALSE)), "", HLOOKUP(E$1,m_preprocess!$1:$1048576, $D256, FALSE))</f>
        <v>95.6</v>
      </c>
      <c r="F256" s="39">
        <f>IF(ISBLANK(HLOOKUP(F$1, m_preprocess!$1:$1048576, $D256, FALSE)), "", HLOOKUP(F$1,m_preprocess!$1:$1048576, $D256, FALSE))</f>
        <v>151.79</v>
      </c>
      <c r="G256" s="39">
        <f>IF(ISBLANK(HLOOKUP(G$1, m_preprocess!$1:$1048576, $D256, FALSE)), "", HLOOKUP(G$1,m_preprocess!$1:$1048576, $D256, FALSE))</f>
        <v>81.017664891397843</v>
      </c>
      <c r="H256" s="39">
        <f>IF(ISBLANK(HLOOKUP(H$1, m_preprocess!$1:$1048576, $D256, FALSE)), "", HLOOKUP(H$1,m_preprocess!$1:$1048576, $D256, FALSE))</f>
        <v>149.03</v>
      </c>
      <c r="I256" s="39">
        <f>IF(ISBLANK(HLOOKUP(I$1, m_preprocess!$1:$1048576, $D256, FALSE)), "", HLOOKUP(I$1,m_preprocess!$1:$1048576, $D256, FALSE))</f>
        <v>97.3</v>
      </c>
      <c r="J256" s="39">
        <f>IF(ISBLANK(HLOOKUP(J$1, m_preprocess!$1:$1048576, $D256, FALSE)), "", HLOOKUP(J$1,m_preprocess!$1:$1048576, $D256, FALSE))</f>
        <v>97.5</v>
      </c>
      <c r="K256" s="39">
        <f>IF(ISBLANK(HLOOKUP(K$1, m_preprocess!$1:$1048576, $D256, FALSE)), "", HLOOKUP(K$1,m_preprocess!$1:$1048576, $D256, FALSE))</f>
        <v>97.3</v>
      </c>
      <c r="L256" s="39">
        <f>IF(ISBLANK(HLOOKUP(L$1, m_preprocess!$1:$1048576, $D256, FALSE)), "", HLOOKUP(L$1,m_preprocess!$1:$1048576, $D256, FALSE))</f>
        <v>106.2</v>
      </c>
      <c r="M256" s="39">
        <f>IF(ISBLANK(HLOOKUP(M$1, m_preprocess!$1:$1048576, $D256, FALSE)), "", HLOOKUP(M$1,m_preprocess!$1:$1048576, $D256, FALSE))</f>
        <v>96</v>
      </c>
      <c r="N256" s="39">
        <f>IF(ISBLANK(HLOOKUP(N$1, m_preprocess!$1:$1048576, $D256, FALSE)), "", HLOOKUP(N$1,m_preprocess!$1:$1048576, $D256, FALSE))</f>
        <v>97.5</v>
      </c>
      <c r="O256" s="39">
        <f>IF(ISBLANK(HLOOKUP(O$1, m_preprocess!$1:$1048576, $D256, FALSE)), "", HLOOKUP(O$1,m_preprocess!$1:$1048576, $D256, FALSE))</f>
        <v>125.78</v>
      </c>
      <c r="P256" s="39">
        <f>IF(ISBLANK(HLOOKUP(P$1, m_preprocess!$1:$1048576, $D256, FALSE)), "", HLOOKUP(P$1,m_preprocess!$1:$1048576, $D256, FALSE))</f>
        <v>52.5</v>
      </c>
      <c r="Q256" s="39">
        <f>IF(ISBLANK(HLOOKUP(Q$1, m_preprocess!$1:$1048576, $D256, FALSE)), "", HLOOKUP(Q$1,m_preprocess!$1:$1048576, $D256, FALSE))</f>
        <v>115.51512526171396</v>
      </c>
      <c r="R256" s="39">
        <f>IF(ISBLANK(HLOOKUP(R$1, m_preprocess!$1:$1048576, $D256, FALSE)), "", HLOOKUP(R$1,m_preprocess!$1:$1048576, $D256, FALSE))</f>
        <v>11017458963.75</v>
      </c>
      <c r="S256" s="39">
        <f>IF(ISBLANK(HLOOKUP(S$1, m_preprocess!$1:$1048576, $D256, FALSE)), "", HLOOKUP(S$1,m_preprocess!$1:$1048576, $D256, FALSE))</f>
        <v>5774218765.625</v>
      </c>
      <c r="T256" s="39">
        <f>IF(ISBLANK(HLOOKUP(T$1, m_preprocess!$1:$1048576, $D256, FALSE)), "", HLOOKUP(T$1,m_preprocess!$1:$1048576, $D256, FALSE))</f>
        <v>12642791630.929174</v>
      </c>
      <c r="U256" s="39">
        <f>IF(ISBLANK(HLOOKUP(U$1, m_preprocess!$1:$1048576, $D256, FALSE)), "", HLOOKUP(U$1,m_preprocess!$1:$1048576, $D256, FALSE))</f>
        <v>1955404439.3906579</v>
      </c>
      <c r="V256" s="39">
        <f>IF(ISBLANK(HLOOKUP(V$1, m_preprocess!$1:$1048576, $D256, FALSE)), "", HLOOKUP(V$1,m_preprocess!$1:$1048576, $D256, FALSE))</f>
        <v>7414309240.4880524</v>
      </c>
      <c r="W256" s="39">
        <f>IF(ISBLANK(HLOOKUP(W$1, m_preprocess!$1:$1048576, $D256, FALSE)), "", HLOOKUP(W$1,m_preprocess!$1:$1048576, $D256, FALSE))</f>
        <v>1628160555.1945708</v>
      </c>
      <c r="X256" s="39">
        <f>IF(ISBLANK(HLOOKUP(X$1, m_preprocess!$1:$1048576, $D256, FALSE)), "", HLOOKUP(X$1,m_preprocess!$1:$1048576, $D256, FALSE))</f>
        <v>38807.646321093875</v>
      </c>
      <c r="Y256" s="39">
        <f>IF(ISBLANK(HLOOKUP(Y$1, m_preprocess!$1:$1048576, $D256, FALSE)), "", HLOOKUP(Y$1,m_preprocess!$1:$1048576, $D256, FALSE))</f>
        <v>16787.106881659467</v>
      </c>
      <c r="Z256" s="39">
        <f>IF(ISBLANK(HLOOKUP(Z$1, m_preprocess!$1:$1048576, $D256, FALSE)), "", HLOOKUP(Z$1,m_preprocess!$1:$1048576, $D256, FALSE))</f>
        <v>97.90000000000002</v>
      </c>
    </row>
    <row r="257" spans="1:26">
      <c r="A257" s="17">
        <v>41730</v>
      </c>
      <c r="B257">
        <v>2014</v>
      </c>
      <c r="C257">
        <v>4</v>
      </c>
      <c r="D257">
        <v>257</v>
      </c>
      <c r="E257" s="39">
        <f>IF(ISBLANK(HLOOKUP(E$1, m_preprocess!$1:$1048576, $D257, FALSE)), "", HLOOKUP(E$1,m_preprocess!$1:$1048576, $D257, FALSE))</f>
        <v>95.3</v>
      </c>
      <c r="F257" s="39">
        <f>IF(ISBLANK(HLOOKUP(F$1, m_preprocess!$1:$1048576, $D257, FALSE)), "", HLOOKUP(F$1,m_preprocess!$1:$1048576, $D257, FALSE))</f>
        <v>159.47</v>
      </c>
      <c r="G257" s="39">
        <f>IF(ISBLANK(HLOOKUP(G$1, m_preprocess!$1:$1048576, $D257, FALSE)), "", HLOOKUP(G$1,m_preprocess!$1:$1048576, $D257, FALSE))</f>
        <v>77.704427052582005</v>
      </c>
      <c r="H257" s="39">
        <f>IF(ISBLANK(HLOOKUP(H$1, m_preprocess!$1:$1048576, $D257, FALSE)), "", HLOOKUP(H$1,m_preprocess!$1:$1048576, $D257, FALSE))</f>
        <v>147.69</v>
      </c>
      <c r="I257" s="39">
        <f>IF(ISBLANK(HLOOKUP(I$1, m_preprocess!$1:$1048576, $D257, FALSE)), "", HLOOKUP(I$1,m_preprocess!$1:$1048576, $D257, FALSE))</f>
        <v>96</v>
      </c>
      <c r="J257" s="39">
        <f>IF(ISBLANK(HLOOKUP(J$1, m_preprocess!$1:$1048576, $D257, FALSE)), "", HLOOKUP(J$1,m_preprocess!$1:$1048576, $D257, FALSE))</f>
        <v>95.9</v>
      </c>
      <c r="K257" s="39">
        <f>IF(ISBLANK(HLOOKUP(K$1, m_preprocess!$1:$1048576, $D257, FALSE)), "", HLOOKUP(K$1,m_preprocess!$1:$1048576, $D257, FALSE))</f>
        <v>96</v>
      </c>
      <c r="L257" s="39">
        <f>IF(ISBLANK(HLOOKUP(L$1, m_preprocess!$1:$1048576, $D257, FALSE)), "", HLOOKUP(L$1,m_preprocess!$1:$1048576, $D257, FALSE))</f>
        <v>103.5</v>
      </c>
      <c r="M257" s="39">
        <f>IF(ISBLANK(HLOOKUP(M$1, m_preprocess!$1:$1048576, $D257, FALSE)), "", HLOOKUP(M$1,m_preprocess!$1:$1048576, $D257, FALSE))</f>
        <v>94.3</v>
      </c>
      <c r="N257" s="39">
        <f>IF(ISBLANK(HLOOKUP(N$1, m_preprocess!$1:$1048576, $D257, FALSE)), "", HLOOKUP(N$1,m_preprocess!$1:$1048576, $D257, FALSE))</f>
        <v>97</v>
      </c>
      <c r="O257" s="39">
        <f>IF(ISBLANK(HLOOKUP(O$1, m_preprocess!$1:$1048576, $D257, FALSE)), "", HLOOKUP(O$1,m_preprocess!$1:$1048576, $D257, FALSE))</f>
        <v>120.25</v>
      </c>
      <c r="P257" s="39">
        <f>IF(ISBLANK(HLOOKUP(P$1, m_preprocess!$1:$1048576, $D257, FALSE)), "", HLOOKUP(P$1,m_preprocess!$1:$1048576, $D257, FALSE))</f>
        <v>49.2</v>
      </c>
      <c r="Q257" s="39">
        <f>IF(ISBLANK(HLOOKUP(Q$1, m_preprocess!$1:$1048576, $D257, FALSE)), "", HLOOKUP(Q$1,m_preprocess!$1:$1048576, $D257, FALSE))</f>
        <v>114.71883346567529</v>
      </c>
      <c r="R257" s="39">
        <f>IF(ISBLANK(HLOOKUP(R$1, m_preprocess!$1:$1048576, $D257, FALSE)), "", HLOOKUP(R$1,m_preprocess!$1:$1048576, $D257, FALSE))</f>
        <v>12411229409.765921</v>
      </c>
      <c r="S257" s="39">
        <f>IF(ISBLANK(HLOOKUP(S$1, m_preprocess!$1:$1048576, $D257, FALSE)), "", HLOOKUP(S$1,m_preprocess!$1:$1048576, $D257, FALSE))</f>
        <v>6675373134.2813997</v>
      </c>
      <c r="T257" s="39">
        <f>IF(ISBLANK(HLOOKUP(T$1, m_preprocess!$1:$1048576, $D257, FALSE)), "", HLOOKUP(T$1,m_preprocess!$1:$1048576, $D257, FALSE))</f>
        <v>13873589342.380711</v>
      </c>
      <c r="U257" s="39">
        <f>IF(ISBLANK(HLOOKUP(U$1, m_preprocess!$1:$1048576, $D257, FALSE)), "", HLOOKUP(U$1,m_preprocess!$1:$1048576, $D257, FALSE))</f>
        <v>1911045323.756587</v>
      </c>
      <c r="V257" s="39">
        <f>IF(ISBLANK(HLOOKUP(V$1, m_preprocess!$1:$1048576, $D257, FALSE)), "", HLOOKUP(V$1,m_preprocess!$1:$1048576, $D257, FALSE))</f>
        <v>7675315399.5524435</v>
      </c>
      <c r="W257" s="39">
        <f>IF(ISBLANK(HLOOKUP(W$1, m_preprocess!$1:$1048576, $D257, FALSE)), "", HLOOKUP(W$1,m_preprocess!$1:$1048576, $D257, FALSE))</f>
        <v>1861162558.2906232</v>
      </c>
      <c r="X257" s="39">
        <f>IF(ISBLANK(HLOOKUP(X$1, m_preprocess!$1:$1048576, $D257, FALSE)), "", HLOOKUP(X$1,m_preprocess!$1:$1048576, $D257, FALSE))</f>
        <v>50495.34041318205</v>
      </c>
      <c r="Y257" s="39">
        <f>IF(ISBLANK(HLOOKUP(Y$1, m_preprocess!$1:$1048576, $D257, FALSE)), "", HLOOKUP(Y$1,m_preprocess!$1:$1048576, $D257, FALSE))</f>
        <v>16779.17503733145</v>
      </c>
      <c r="Z257" s="39">
        <f>IF(ISBLANK(HLOOKUP(Z$1, m_preprocess!$1:$1048576, $D257, FALSE)), "", HLOOKUP(Z$1,m_preprocess!$1:$1048576, $D257, FALSE))</f>
        <v>96.666666666666671</v>
      </c>
    </row>
    <row r="258" spans="1:26">
      <c r="A258" s="17">
        <v>41760</v>
      </c>
      <c r="B258">
        <v>2014</v>
      </c>
      <c r="C258">
        <v>5</v>
      </c>
      <c r="D258">
        <v>258</v>
      </c>
      <c r="E258" s="39">
        <f>IF(ISBLANK(HLOOKUP(E$1, m_preprocess!$1:$1048576, $D258, FALSE)), "", HLOOKUP(E$1,m_preprocess!$1:$1048576, $D258, FALSE))</f>
        <v>100.2</v>
      </c>
      <c r="F258" s="39">
        <f>IF(ISBLANK(HLOOKUP(F$1, m_preprocess!$1:$1048576, $D258, FALSE)), "", HLOOKUP(F$1,m_preprocess!$1:$1048576, $D258, FALSE))</f>
        <v>158.9</v>
      </c>
      <c r="G258" s="39">
        <f>IF(ISBLANK(HLOOKUP(G$1, m_preprocess!$1:$1048576, $D258, FALSE)), "", HLOOKUP(G$1,m_preprocess!$1:$1048576, $D258, FALSE))</f>
        <v>76.956219764058304</v>
      </c>
      <c r="H258" s="39">
        <f>IF(ISBLANK(HLOOKUP(H$1, m_preprocess!$1:$1048576, $D258, FALSE)), "", HLOOKUP(H$1,m_preprocess!$1:$1048576, $D258, FALSE))</f>
        <v>147.13999999999999</v>
      </c>
      <c r="I258" s="39">
        <f>IF(ISBLANK(HLOOKUP(I$1, m_preprocess!$1:$1048576, $D258, FALSE)), "", HLOOKUP(I$1,m_preprocess!$1:$1048576, $D258, FALSE))</f>
        <v>101.7</v>
      </c>
      <c r="J258" s="39">
        <f>IF(ISBLANK(HLOOKUP(J$1, m_preprocess!$1:$1048576, $D258, FALSE)), "", HLOOKUP(J$1,m_preprocess!$1:$1048576, $D258, FALSE))</f>
        <v>102.8</v>
      </c>
      <c r="K258" s="39">
        <f>IF(ISBLANK(HLOOKUP(K$1, m_preprocess!$1:$1048576, $D258, FALSE)), "", HLOOKUP(K$1,m_preprocess!$1:$1048576, $D258, FALSE))</f>
        <v>101.6</v>
      </c>
      <c r="L258" s="39">
        <f>IF(ISBLANK(HLOOKUP(L$1, m_preprocess!$1:$1048576, $D258, FALSE)), "", HLOOKUP(L$1,m_preprocess!$1:$1048576, $D258, FALSE))</f>
        <v>104.8</v>
      </c>
      <c r="M258" s="39">
        <f>IF(ISBLANK(HLOOKUP(M$1, m_preprocess!$1:$1048576, $D258, FALSE)), "", HLOOKUP(M$1,m_preprocess!$1:$1048576, $D258, FALSE))</f>
        <v>100.9</v>
      </c>
      <c r="N258" s="39">
        <f>IF(ISBLANK(HLOOKUP(N$1, m_preprocess!$1:$1048576, $D258, FALSE)), "", HLOOKUP(N$1,m_preprocess!$1:$1048576, $D258, FALSE))</f>
        <v>102.4</v>
      </c>
      <c r="O258" s="39">
        <f>IF(ISBLANK(HLOOKUP(O$1, m_preprocess!$1:$1048576, $D258, FALSE)), "", HLOOKUP(O$1,m_preprocess!$1:$1048576, $D258, FALSE))</f>
        <v>109.48</v>
      </c>
      <c r="P258" s="39">
        <f>IF(ISBLANK(HLOOKUP(P$1, m_preprocess!$1:$1048576, $D258, FALSE)), "", HLOOKUP(P$1,m_preprocess!$1:$1048576, $D258, FALSE))</f>
        <v>48</v>
      </c>
      <c r="Q258" s="39">
        <f>IF(ISBLANK(HLOOKUP(Q$1, m_preprocess!$1:$1048576, $D258, FALSE)), "", HLOOKUP(Q$1,m_preprocess!$1:$1048576, $D258, FALSE))</f>
        <v>116.85809828438499</v>
      </c>
      <c r="R258" s="39">
        <f>IF(ISBLANK(HLOOKUP(R$1, m_preprocess!$1:$1048576, $D258, FALSE)), "", HLOOKUP(R$1,m_preprocess!$1:$1048576, $D258, FALSE))</f>
        <v>12909538834.214619</v>
      </c>
      <c r="S258" s="39">
        <f>IF(ISBLANK(HLOOKUP(S$1, m_preprocess!$1:$1048576, $D258, FALSE)), "", HLOOKUP(S$1,m_preprocess!$1:$1048576, $D258, FALSE))</f>
        <v>7083931870.6065311</v>
      </c>
      <c r="T258" s="39">
        <f>IF(ISBLANK(HLOOKUP(T$1, m_preprocess!$1:$1048576, $D258, FALSE)), "", HLOOKUP(T$1,m_preprocess!$1:$1048576, $D258, FALSE))</f>
        <v>14569045517.592323</v>
      </c>
      <c r="U258" s="39">
        <f>IF(ISBLANK(HLOOKUP(U$1, m_preprocess!$1:$1048576, $D258, FALSE)), "", HLOOKUP(U$1,m_preprocess!$1:$1048576, $D258, FALSE))</f>
        <v>2027115404.1872635</v>
      </c>
      <c r="V258" s="39">
        <f>IF(ISBLANK(HLOOKUP(V$1, m_preprocess!$1:$1048576, $D258, FALSE)), "", HLOOKUP(V$1,m_preprocess!$1:$1048576, $D258, FALSE))</f>
        <v>8301514012.067461</v>
      </c>
      <c r="W258" s="39">
        <f>IF(ISBLANK(HLOOKUP(W$1, m_preprocess!$1:$1048576, $D258, FALSE)), "", HLOOKUP(W$1,m_preprocess!$1:$1048576, $D258, FALSE))</f>
        <v>1929562631.5789473</v>
      </c>
      <c r="X258" s="39">
        <f>IF(ISBLANK(HLOOKUP(X$1, m_preprocess!$1:$1048576, $D258, FALSE)), "", HLOOKUP(X$1,m_preprocess!$1:$1048576, $D258, FALSE))</f>
        <v>38496.322678322264</v>
      </c>
      <c r="Y258" s="39">
        <f>IF(ISBLANK(HLOOKUP(Y$1, m_preprocess!$1:$1048576, $D258, FALSE)), "", HLOOKUP(Y$1,m_preprocess!$1:$1048576, $D258, FALSE))</f>
        <v>16870.716630290786</v>
      </c>
      <c r="Z258" s="39">
        <f>IF(ISBLANK(HLOOKUP(Z$1, m_preprocess!$1:$1048576, $D258, FALSE)), "", HLOOKUP(Z$1,m_preprocess!$1:$1048576, $D258, FALSE))</f>
        <v>92.333333333333329</v>
      </c>
    </row>
    <row r="259" spans="1:26">
      <c r="A259" s="17">
        <v>41791</v>
      </c>
      <c r="B259">
        <v>2014</v>
      </c>
      <c r="C259">
        <v>6</v>
      </c>
      <c r="D259">
        <v>259</v>
      </c>
      <c r="E259" s="39">
        <f>IF(ISBLANK(HLOOKUP(E$1, m_preprocess!$1:$1048576, $D259, FALSE)), "", HLOOKUP(E$1,m_preprocess!$1:$1048576, $D259, FALSE))</f>
        <v>92.6</v>
      </c>
      <c r="F259" s="39">
        <f>IF(ISBLANK(HLOOKUP(F$1, m_preprocess!$1:$1048576, $D259, FALSE)), "", HLOOKUP(F$1,m_preprocess!$1:$1048576, $D259, FALSE))</f>
        <v>158.47</v>
      </c>
      <c r="G259" s="39">
        <f>IF(ISBLANK(HLOOKUP(G$1, m_preprocess!$1:$1048576, $D259, FALSE)), "", HLOOKUP(G$1,m_preprocess!$1:$1048576, $D259, FALSE))</f>
        <v>77.0863425577203</v>
      </c>
      <c r="H259" s="39">
        <f>IF(ISBLANK(HLOOKUP(H$1, m_preprocess!$1:$1048576, $D259, FALSE)), "", HLOOKUP(H$1,m_preprocess!$1:$1048576, $D259, FALSE))</f>
        <v>140.88</v>
      </c>
      <c r="I259" s="39">
        <f>IF(ISBLANK(HLOOKUP(I$1, m_preprocess!$1:$1048576, $D259, FALSE)), "", HLOOKUP(I$1,m_preprocess!$1:$1048576, $D259, FALSE))</f>
        <v>94.9</v>
      </c>
      <c r="J259" s="39">
        <f>IF(ISBLANK(HLOOKUP(J$1, m_preprocess!$1:$1048576, $D259, FALSE)), "", HLOOKUP(J$1,m_preprocess!$1:$1048576, $D259, FALSE))</f>
        <v>101.1</v>
      </c>
      <c r="K259" s="39">
        <f>IF(ISBLANK(HLOOKUP(K$1, m_preprocess!$1:$1048576, $D259, FALSE)), "", HLOOKUP(K$1,m_preprocess!$1:$1048576, $D259, FALSE))</f>
        <v>94.1</v>
      </c>
      <c r="L259" s="39">
        <f>IF(ISBLANK(HLOOKUP(L$1, m_preprocess!$1:$1048576, $D259, FALSE)), "", HLOOKUP(L$1,m_preprocess!$1:$1048576, $D259, FALSE))</f>
        <v>89</v>
      </c>
      <c r="M259" s="39">
        <f>IF(ISBLANK(HLOOKUP(M$1, m_preprocess!$1:$1048576, $D259, FALSE)), "", HLOOKUP(M$1,m_preprocess!$1:$1048576, $D259, FALSE))</f>
        <v>98.2</v>
      </c>
      <c r="N259" s="39">
        <f>IF(ISBLANK(HLOOKUP(N$1, m_preprocess!$1:$1048576, $D259, FALSE)), "", HLOOKUP(N$1,m_preprocess!$1:$1048576, $D259, FALSE))</f>
        <v>90.1</v>
      </c>
      <c r="O259" s="39">
        <f>IF(ISBLANK(HLOOKUP(O$1, m_preprocess!$1:$1048576, $D259, FALSE)), "", HLOOKUP(O$1,m_preprocess!$1:$1048576, $D259, FALSE))</f>
        <v>107.37</v>
      </c>
      <c r="P259" s="39">
        <f>IF(ISBLANK(HLOOKUP(P$1, m_preprocess!$1:$1048576, $D259, FALSE)), "", HLOOKUP(P$1,m_preprocess!$1:$1048576, $D259, FALSE))</f>
        <v>47.5</v>
      </c>
      <c r="Q259" s="39">
        <f>IF(ISBLANK(HLOOKUP(Q$1, m_preprocess!$1:$1048576, $D259, FALSE)), "", HLOOKUP(Q$1,m_preprocess!$1:$1048576, $D259, FALSE))</f>
        <v>116.47355163727961</v>
      </c>
      <c r="R259" s="39">
        <f>IF(ISBLANK(HLOOKUP(R$1, m_preprocess!$1:$1048576, $D259, FALSE)), "", HLOOKUP(R$1,m_preprocess!$1:$1048576, $D259, FALSE))</f>
        <v>12646389178.200691</v>
      </c>
      <c r="S259" s="39">
        <f>IF(ISBLANK(HLOOKUP(S$1, m_preprocess!$1:$1048576, $D259, FALSE)), "", HLOOKUP(S$1,m_preprocess!$1:$1048576, $D259, FALSE))</f>
        <v>6712433596.1443396</v>
      </c>
      <c r="T259" s="39">
        <f>IF(ISBLANK(HLOOKUP(T$1, m_preprocess!$1:$1048576, $D259, FALSE)), "", HLOOKUP(T$1,m_preprocess!$1:$1048576, $D259, FALSE))</f>
        <v>13040105229.938828</v>
      </c>
      <c r="U259" s="39">
        <f>IF(ISBLANK(HLOOKUP(U$1, m_preprocess!$1:$1048576, $D259, FALSE)), "", HLOOKUP(U$1,m_preprocess!$1:$1048576, $D259, FALSE))</f>
        <v>1936117939.5465996</v>
      </c>
      <c r="V259" s="39">
        <f>IF(ISBLANK(HLOOKUP(V$1, m_preprocess!$1:$1048576, $D259, FALSE)), "", HLOOKUP(V$1,m_preprocess!$1:$1048576, $D259, FALSE))</f>
        <v>6965424600.2159061</v>
      </c>
      <c r="W259" s="39">
        <f>IF(ISBLANK(HLOOKUP(W$1, m_preprocess!$1:$1048576, $D259, FALSE)), "", HLOOKUP(W$1,m_preprocess!$1:$1048576, $D259, FALSE))</f>
        <v>1736549329.9748111</v>
      </c>
      <c r="X259" s="39">
        <f>IF(ISBLANK(HLOOKUP(X$1, m_preprocess!$1:$1048576, $D259, FALSE)), "", HLOOKUP(X$1,m_preprocess!$1:$1048576, $D259, FALSE))</f>
        <v>40562.360930973147</v>
      </c>
      <c r="Y259" s="39">
        <f>IF(ISBLANK(HLOOKUP(Y$1, m_preprocess!$1:$1048576, $D259, FALSE)), "", HLOOKUP(Y$1,m_preprocess!$1:$1048576, $D259, FALSE))</f>
        <v>16949.432834268304</v>
      </c>
      <c r="Z259" s="39">
        <f>IF(ISBLANK(HLOOKUP(Z$1, m_preprocess!$1:$1048576, $D259, FALSE)), "", HLOOKUP(Z$1,m_preprocess!$1:$1048576, $D259, FALSE))</f>
        <v>91.133333333333326</v>
      </c>
    </row>
    <row r="260" spans="1:26">
      <c r="A260" s="17">
        <v>41821</v>
      </c>
      <c r="B260">
        <v>2014</v>
      </c>
      <c r="C260">
        <v>7</v>
      </c>
      <c r="D260">
        <v>260</v>
      </c>
      <c r="E260" s="39">
        <f>IF(ISBLANK(HLOOKUP(E$1, m_preprocess!$1:$1048576, $D260, FALSE)), "", HLOOKUP(E$1,m_preprocess!$1:$1048576, $D260, FALSE))</f>
        <v>96.1</v>
      </c>
      <c r="F260" s="39">
        <f>IF(ISBLANK(HLOOKUP(F$1, m_preprocess!$1:$1048576, $D260, FALSE)), "", HLOOKUP(F$1,m_preprocess!$1:$1048576, $D260, FALSE))</f>
        <v>148.36000000000001</v>
      </c>
      <c r="G260" s="39">
        <f>IF(ISBLANK(HLOOKUP(G$1, m_preprocess!$1:$1048576, $D260, FALSE)), "", HLOOKUP(G$1,m_preprocess!$1:$1048576, $D260, FALSE))</f>
        <v>76.704321087894002</v>
      </c>
      <c r="H260" s="39">
        <f>IF(ISBLANK(HLOOKUP(H$1, m_preprocess!$1:$1048576, $D260, FALSE)), "", HLOOKUP(H$1,m_preprocess!$1:$1048576, $D260, FALSE))</f>
        <v>149.85</v>
      </c>
      <c r="I260" s="39">
        <f>IF(ISBLANK(HLOOKUP(I$1, m_preprocess!$1:$1048576, $D260, FALSE)), "", HLOOKUP(I$1,m_preprocess!$1:$1048576, $D260, FALSE))</f>
        <v>104.4</v>
      </c>
      <c r="J260" s="39">
        <f>IF(ISBLANK(HLOOKUP(J$1, m_preprocess!$1:$1048576, $D260, FALSE)), "", HLOOKUP(J$1,m_preprocess!$1:$1048576, $D260, FALSE))</f>
        <v>107.4</v>
      </c>
      <c r="K260" s="39">
        <f>IF(ISBLANK(HLOOKUP(K$1, m_preprocess!$1:$1048576, $D260, FALSE)), "", HLOOKUP(K$1,m_preprocess!$1:$1048576, $D260, FALSE))</f>
        <v>104.1</v>
      </c>
      <c r="L260" s="39">
        <f>IF(ISBLANK(HLOOKUP(L$1, m_preprocess!$1:$1048576, $D260, FALSE)), "", HLOOKUP(L$1,m_preprocess!$1:$1048576, $D260, FALSE))</f>
        <v>105.9</v>
      </c>
      <c r="M260" s="39">
        <f>IF(ISBLANK(HLOOKUP(M$1, m_preprocess!$1:$1048576, $D260, FALSE)), "", HLOOKUP(M$1,m_preprocess!$1:$1048576, $D260, FALSE))</f>
        <v>104.4</v>
      </c>
      <c r="N260" s="39">
        <f>IF(ISBLANK(HLOOKUP(N$1, m_preprocess!$1:$1048576, $D260, FALSE)), "", HLOOKUP(N$1,m_preprocess!$1:$1048576, $D260, FALSE))</f>
        <v>104.2</v>
      </c>
      <c r="O260" s="39">
        <f>IF(ISBLANK(HLOOKUP(O$1, m_preprocess!$1:$1048576, $D260, FALSE)), "", HLOOKUP(O$1,m_preprocess!$1:$1048576, $D260, FALSE))</f>
        <v>109.55</v>
      </c>
      <c r="P260" s="39">
        <f>IF(ISBLANK(HLOOKUP(P$1, m_preprocess!$1:$1048576, $D260, FALSE)), "", HLOOKUP(P$1,m_preprocess!$1:$1048576, $D260, FALSE))</f>
        <v>46.4</v>
      </c>
      <c r="Q260" s="39">
        <f>IF(ISBLANK(HLOOKUP(Q$1, m_preprocess!$1:$1048576, $D260, FALSE)), "", HLOOKUP(Q$1,m_preprocess!$1:$1048576, $D260, FALSE))</f>
        <v>115.24510160973124</v>
      </c>
      <c r="R260" s="39">
        <f>IF(ISBLANK(HLOOKUP(R$1, m_preprocess!$1:$1048576, $D260, FALSE)), "", HLOOKUP(R$1,m_preprocess!$1:$1048576, $D260, FALSE))</f>
        <v>14551935381.746937</v>
      </c>
      <c r="S260" s="39">
        <f>IF(ISBLANK(HLOOKUP(S$1, m_preprocess!$1:$1048576, $D260, FALSE)), "", HLOOKUP(S$1,m_preprocess!$1:$1048576, $D260, FALSE))</f>
        <v>7350849240.9303503</v>
      </c>
      <c r="T260" s="39">
        <f>IF(ISBLANK(HLOOKUP(T$1, m_preprocess!$1:$1048576, $D260, FALSE)), "", HLOOKUP(T$1,m_preprocess!$1:$1048576, $D260, FALSE))</f>
        <v>15631682534.052008</v>
      </c>
      <c r="U260" s="39">
        <f>IF(ISBLANK(HLOOKUP(U$1, m_preprocess!$1:$1048576, $D260, FALSE)), "", HLOOKUP(U$1,m_preprocess!$1:$1048576, $D260, FALSE))</f>
        <v>2074241973.1954257</v>
      </c>
      <c r="V260" s="39">
        <f>IF(ISBLANK(HLOOKUP(V$1, m_preprocess!$1:$1048576, $D260, FALSE)), "", HLOOKUP(V$1,m_preprocess!$1:$1048576, $D260, FALSE))</f>
        <v>8387733743.8997746</v>
      </c>
      <c r="W260" s="39">
        <f>IF(ISBLANK(HLOOKUP(W$1, m_preprocess!$1:$1048576, $D260, FALSE)), "", HLOOKUP(W$1,m_preprocess!$1:$1048576, $D260, FALSE))</f>
        <v>1836948351.6643603</v>
      </c>
      <c r="X260" s="39">
        <f>IF(ISBLANK(HLOOKUP(X$1, m_preprocess!$1:$1048576, $D260, FALSE)), "", HLOOKUP(X$1,m_preprocess!$1:$1048576, $D260, FALSE))</f>
        <v>45279.123501706068</v>
      </c>
      <c r="Y260" s="39">
        <f>IF(ISBLANK(HLOOKUP(Y$1, m_preprocess!$1:$1048576, $D260, FALSE)), "", HLOOKUP(Y$1,m_preprocess!$1:$1048576, $D260, FALSE))</f>
        <v>16961.354204704618</v>
      </c>
      <c r="Z260" s="39">
        <f>IF(ISBLANK(HLOOKUP(Z$1, m_preprocess!$1:$1048576, $D260, FALSE)), "", HLOOKUP(Z$1,m_preprocess!$1:$1048576, $D260, FALSE))</f>
        <v>91.133333333333326</v>
      </c>
    </row>
    <row r="261" spans="1:26">
      <c r="A261" s="17">
        <v>41852</v>
      </c>
      <c r="B261">
        <v>2014</v>
      </c>
      <c r="C261">
        <v>8</v>
      </c>
      <c r="D261">
        <v>261</v>
      </c>
      <c r="E261" s="39">
        <f>IF(ISBLANK(HLOOKUP(E$1, m_preprocess!$1:$1048576, $D261, FALSE)), "", HLOOKUP(E$1,m_preprocess!$1:$1048576, $D261, FALSE))</f>
        <v>99.1</v>
      </c>
      <c r="F261" s="39">
        <f>IF(ISBLANK(HLOOKUP(F$1, m_preprocess!$1:$1048576, $D261, FALSE)), "", HLOOKUP(F$1,m_preprocess!$1:$1048576, $D261, FALSE))</f>
        <v>148.56</v>
      </c>
      <c r="G261" s="39">
        <f>IF(ISBLANK(HLOOKUP(G$1, m_preprocess!$1:$1048576, $D261, FALSE)), "", HLOOKUP(G$1,m_preprocess!$1:$1048576, $D261, FALSE))</f>
        <v>77.61017457527511</v>
      </c>
      <c r="H261" s="39">
        <f>IF(ISBLANK(HLOOKUP(H$1, m_preprocess!$1:$1048576, $D261, FALSE)), "", HLOOKUP(H$1,m_preprocess!$1:$1048576, $D261, FALSE))</f>
        <v>148.27000000000001</v>
      </c>
      <c r="I261" s="39">
        <f>IF(ISBLANK(HLOOKUP(I$1, m_preprocess!$1:$1048576, $D261, FALSE)), "", HLOOKUP(I$1,m_preprocess!$1:$1048576, $D261, FALSE))</f>
        <v>106.3</v>
      </c>
      <c r="J261" s="39">
        <f>IF(ISBLANK(HLOOKUP(J$1, m_preprocess!$1:$1048576, $D261, FALSE)), "", HLOOKUP(J$1,m_preprocess!$1:$1048576, $D261, FALSE))</f>
        <v>110.9</v>
      </c>
      <c r="K261" s="39">
        <f>IF(ISBLANK(HLOOKUP(K$1, m_preprocess!$1:$1048576, $D261, FALSE)), "", HLOOKUP(K$1,m_preprocess!$1:$1048576, $D261, FALSE))</f>
        <v>105.8</v>
      </c>
      <c r="L261" s="39">
        <f>IF(ISBLANK(HLOOKUP(L$1, m_preprocess!$1:$1048576, $D261, FALSE)), "", HLOOKUP(L$1,m_preprocess!$1:$1048576, $D261, FALSE))</f>
        <v>104.1</v>
      </c>
      <c r="M261" s="39">
        <f>IF(ISBLANK(HLOOKUP(M$1, m_preprocess!$1:$1048576, $D261, FALSE)), "", HLOOKUP(M$1,m_preprocess!$1:$1048576, $D261, FALSE))</f>
        <v>107.3</v>
      </c>
      <c r="N261" s="39">
        <f>IF(ISBLANK(HLOOKUP(N$1, m_preprocess!$1:$1048576, $D261, FALSE)), "", HLOOKUP(N$1,m_preprocess!$1:$1048576, $D261, FALSE))</f>
        <v>105.6</v>
      </c>
      <c r="O261" s="39">
        <f>IF(ISBLANK(HLOOKUP(O$1, m_preprocess!$1:$1048576, $D261, FALSE)), "", HLOOKUP(O$1,m_preprocess!$1:$1048576, $D261, FALSE))</f>
        <v>110.54</v>
      </c>
      <c r="P261" s="39">
        <f>IF(ISBLANK(HLOOKUP(P$1, m_preprocess!$1:$1048576, $D261, FALSE)), "", HLOOKUP(P$1,m_preprocess!$1:$1048576, $D261, FALSE))</f>
        <v>46.5</v>
      </c>
      <c r="Q261" s="39">
        <f>IF(ISBLANK(HLOOKUP(Q$1, m_preprocess!$1:$1048576, $D261, FALSE)), "", HLOOKUP(Q$1,m_preprocess!$1:$1048576, $D261, FALSE))</f>
        <v>115.19883254286756</v>
      </c>
      <c r="R261" s="39">
        <f>IF(ISBLANK(HLOOKUP(R$1, m_preprocess!$1:$1048576, $D261, FALSE)), "", HLOOKUP(R$1,m_preprocess!$1:$1048576, $D261, FALSE))</f>
        <v>12961304474.91766</v>
      </c>
      <c r="S261" s="39">
        <f>IF(ISBLANK(HLOOKUP(S$1, m_preprocess!$1:$1048576, $D261, FALSE)), "", HLOOKUP(S$1,m_preprocess!$1:$1048576, $D261, FALSE))</f>
        <v>6208511021.0286293</v>
      </c>
      <c r="T261" s="39">
        <f>IF(ISBLANK(HLOOKUP(T$1, m_preprocess!$1:$1048576, $D261, FALSE)), "", HLOOKUP(T$1,m_preprocess!$1:$1048576, $D261, FALSE))</f>
        <v>14086398757.387814</v>
      </c>
      <c r="U261" s="39">
        <f>IF(ISBLANK(HLOOKUP(U$1, m_preprocess!$1:$1048576, $D261, FALSE)), "", HLOOKUP(U$1,m_preprocess!$1:$1048576, $D261, FALSE))</f>
        <v>2075581017.1470265</v>
      </c>
      <c r="V261" s="39">
        <f>IF(ISBLANK(HLOOKUP(V$1, m_preprocess!$1:$1048576, $D261, FALSE)), "", HLOOKUP(V$1,m_preprocess!$1:$1048576, $D261, FALSE))</f>
        <v>8183600526.8150301</v>
      </c>
      <c r="W261" s="39">
        <f>IF(ISBLANK(HLOOKUP(W$1, m_preprocess!$1:$1048576, $D261, FALSE)), "", HLOOKUP(W$1,m_preprocess!$1:$1048576, $D261, FALSE))</f>
        <v>1652512334.9142647</v>
      </c>
      <c r="X261" s="39">
        <f>IF(ISBLANK(HLOOKUP(X$1, m_preprocess!$1:$1048576, $D261, FALSE)), "", HLOOKUP(X$1,m_preprocess!$1:$1048576, $D261, FALSE))</f>
        <v>41584.752184618817</v>
      </c>
      <c r="Y261" s="39">
        <f>IF(ISBLANK(HLOOKUP(Y$1, m_preprocess!$1:$1048576, $D261, FALSE)), "", HLOOKUP(Y$1,m_preprocess!$1:$1048576, $D261, FALSE))</f>
        <v>17075.008966906455</v>
      </c>
      <c r="Z261" s="39">
        <f>IF(ISBLANK(HLOOKUP(Z$1, m_preprocess!$1:$1048576, $D261, FALSE)), "", HLOOKUP(Z$1,m_preprocess!$1:$1048576, $D261, FALSE))</f>
        <v>88.866666666666674</v>
      </c>
    </row>
    <row r="262" spans="1:26">
      <c r="A262" s="17">
        <v>41883</v>
      </c>
      <c r="B262">
        <v>2014</v>
      </c>
      <c r="C262">
        <v>9</v>
      </c>
      <c r="D262">
        <v>262</v>
      </c>
      <c r="E262" s="39">
        <f>IF(ISBLANK(HLOOKUP(E$1, m_preprocess!$1:$1048576, $D262, FALSE)), "", HLOOKUP(E$1,m_preprocess!$1:$1048576, $D262, FALSE))</f>
        <v>95.1</v>
      </c>
      <c r="F262" s="39">
        <f>IF(ISBLANK(HLOOKUP(F$1, m_preprocess!$1:$1048576, $D262, FALSE)), "", HLOOKUP(F$1,m_preprocess!$1:$1048576, $D262, FALSE))</f>
        <v>158.65</v>
      </c>
      <c r="G262" s="39">
        <f>IF(ISBLANK(HLOOKUP(G$1, m_preprocess!$1:$1048576, $D262, FALSE)), "", HLOOKUP(G$1,m_preprocess!$1:$1048576, $D262, FALSE))</f>
        <v>79.009699827021336</v>
      </c>
      <c r="H262" s="39">
        <f>IF(ISBLANK(HLOOKUP(H$1, m_preprocess!$1:$1048576, $D262, FALSE)), "", HLOOKUP(H$1,m_preprocess!$1:$1048576, $D262, FALSE))</f>
        <v>148.12</v>
      </c>
      <c r="I262" s="39">
        <f>IF(ISBLANK(HLOOKUP(I$1, m_preprocess!$1:$1048576, $D262, FALSE)), "", HLOOKUP(I$1,m_preprocess!$1:$1048576, $D262, FALSE))</f>
        <v>105.6</v>
      </c>
      <c r="J262" s="39">
        <f>IF(ISBLANK(HLOOKUP(J$1, m_preprocess!$1:$1048576, $D262, FALSE)), "", HLOOKUP(J$1,m_preprocess!$1:$1048576, $D262, FALSE))</f>
        <v>107.7</v>
      </c>
      <c r="K262" s="39">
        <f>IF(ISBLANK(HLOOKUP(K$1, m_preprocess!$1:$1048576, $D262, FALSE)), "", HLOOKUP(K$1,m_preprocess!$1:$1048576, $D262, FALSE))</f>
        <v>105.3</v>
      </c>
      <c r="L262" s="39">
        <f>IF(ISBLANK(HLOOKUP(L$1, m_preprocess!$1:$1048576, $D262, FALSE)), "", HLOOKUP(L$1,m_preprocess!$1:$1048576, $D262, FALSE))</f>
        <v>107.1</v>
      </c>
      <c r="M262" s="39">
        <f>IF(ISBLANK(HLOOKUP(M$1, m_preprocess!$1:$1048576, $D262, FALSE)), "", HLOOKUP(M$1,m_preprocess!$1:$1048576, $D262, FALSE))</f>
        <v>103.4</v>
      </c>
      <c r="N262" s="39">
        <f>IF(ISBLANK(HLOOKUP(N$1, m_preprocess!$1:$1048576, $D262, FALSE)), "", HLOOKUP(N$1,m_preprocess!$1:$1048576, $D262, FALSE))</f>
        <v>109.7</v>
      </c>
      <c r="O262" s="39">
        <f>IF(ISBLANK(HLOOKUP(O$1, m_preprocess!$1:$1048576, $D262, FALSE)), "", HLOOKUP(O$1,m_preprocess!$1:$1048576, $D262, FALSE))</f>
        <v>118.92</v>
      </c>
      <c r="P262" s="39">
        <f>IF(ISBLANK(HLOOKUP(P$1, m_preprocess!$1:$1048576, $D262, FALSE)), "", HLOOKUP(P$1,m_preprocess!$1:$1048576, $D262, FALSE))</f>
        <v>46.5</v>
      </c>
      <c r="Q262" s="39">
        <f>IF(ISBLANK(HLOOKUP(Q$1, m_preprocess!$1:$1048576, $D262, FALSE)), "", HLOOKUP(Q$1,m_preprocess!$1:$1048576, $D262, FALSE))</f>
        <v>115.02260431334764</v>
      </c>
      <c r="R262" s="39">
        <f>IF(ISBLANK(HLOOKUP(R$1, m_preprocess!$1:$1048576, $D262, FALSE)), "", HLOOKUP(R$1,m_preprocess!$1:$1048576, $D262, FALSE))</f>
        <v>12639564983.247423</v>
      </c>
      <c r="S262" s="39">
        <f>IF(ISBLANK(HLOOKUP(S$1, m_preprocess!$1:$1048576, $D262, FALSE)), "", HLOOKUP(S$1,m_preprocess!$1:$1048576, $D262, FALSE))</f>
        <v>6016656163.0154648</v>
      </c>
      <c r="T262" s="39">
        <f>IF(ISBLANK(HLOOKUP(T$1, m_preprocess!$1:$1048576, $D262, FALSE)), "", HLOOKUP(T$1,m_preprocess!$1:$1048576, $D262, FALSE))</f>
        <v>15236939696.138737</v>
      </c>
      <c r="U262" s="39">
        <f>IF(ISBLANK(HLOOKUP(U$1, m_preprocess!$1:$1048576, $D262, FALSE)), "", HLOOKUP(U$1,m_preprocess!$1:$1048576, $D262, FALSE))</f>
        <v>2171621782.4056916</v>
      </c>
      <c r="V262" s="39">
        <f>IF(ISBLANK(HLOOKUP(V$1, m_preprocess!$1:$1048576, $D262, FALSE)), "", HLOOKUP(V$1,m_preprocess!$1:$1048576, $D262, FALSE))</f>
        <v>8292022457.5705919</v>
      </c>
      <c r="W262" s="39">
        <f>IF(ISBLANK(HLOOKUP(W$1, m_preprocess!$1:$1048576, $D262, FALSE)), "", HLOOKUP(W$1,m_preprocess!$1:$1048576, $D262, FALSE))</f>
        <v>1802014522.3449197</v>
      </c>
      <c r="X262" s="39">
        <f>IF(ISBLANK(HLOOKUP(X$1, m_preprocess!$1:$1048576, $D262, FALSE)), "", HLOOKUP(X$1,m_preprocess!$1:$1048576, $D262, FALSE))</f>
        <v>39161.294886298907</v>
      </c>
      <c r="Y262" s="39">
        <f>IF(ISBLANK(HLOOKUP(Y$1, m_preprocess!$1:$1048576, $D262, FALSE)), "", HLOOKUP(Y$1,m_preprocess!$1:$1048576, $D262, FALSE))</f>
        <v>17169.205334227376</v>
      </c>
      <c r="Z262" s="39">
        <f>IF(ISBLANK(HLOOKUP(Z$1, m_preprocess!$1:$1048576, $D262, FALSE)), "", HLOOKUP(Z$1,m_preprocess!$1:$1048576, $D262, FALSE))</f>
        <v>89.366666666666674</v>
      </c>
    </row>
    <row r="263" spans="1:26">
      <c r="A263" s="17">
        <v>41913</v>
      </c>
      <c r="B263">
        <v>2014</v>
      </c>
      <c r="C263">
        <v>10</v>
      </c>
      <c r="D263">
        <v>263</v>
      </c>
      <c r="E263" s="39">
        <f>IF(ISBLANK(HLOOKUP(E$1, m_preprocess!$1:$1048576, $D263, FALSE)), "", HLOOKUP(E$1,m_preprocess!$1:$1048576, $D263, FALSE))</f>
        <v>102.2</v>
      </c>
      <c r="F263" s="39">
        <f>IF(ISBLANK(HLOOKUP(F$1, m_preprocess!$1:$1048576, $D263, FALSE)), "", HLOOKUP(F$1,m_preprocess!$1:$1048576, $D263, FALSE))</f>
        <v>167.58</v>
      </c>
      <c r="G263" s="39">
        <f>IF(ISBLANK(HLOOKUP(G$1, m_preprocess!$1:$1048576, $D263, FALSE)), "", HLOOKUP(G$1,m_preprocess!$1:$1048576, $D263, FALSE))</f>
        <v>82.126528754857034</v>
      </c>
      <c r="H263" s="39">
        <f>IF(ISBLANK(HLOOKUP(H$1, m_preprocess!$1:$1048576, $D263, FALSE)), "", HLOOKUP(H$1,m_preprocess!$1:$1048576, $D263, FALSE))</f>
        <v>149.69999999999999</v>
      </c>
      <c r="I263" s="39">
        <f>IF(ISBLANK(HLOOKUP(I$1, m_preprocess!$1:$1048576, $D263, FALSE)), "", HLOOKUP(I$1,m_preprocess!$1:$1048576, $D263, FALSE))</f>
        <v>109.3</v>
      </c>
      <c r="J263" s="39">
        <f>IF(ISBLANK(HLOOKUP(J$1, m_preprocess!$1:$1048576, $D263, FALSE)), "", HLOOKUP(J$1,m_preprocess!$1:$1048576, $D263, FALSE))</f>
        <v>112.2</v>
      </c>
      <c r="K263" s="39">
        <f>IF(ISBLANK(HLOOKUP(K$1, m_preprocess!$1:$1048576, $D263, FALSE)), "", HLOOKUP(K$1,m_preprocess!$1:$1048576, $D263, FALSE))</f>
        <v>108.9</v>
      </c>
      <c r="L263" s="39">
        <f>IF(ISBLANK(HLOOKUP(L$1, m_preprocess!$1:$1048576, $D263, FALSE)), "", HLOOKUP(L$1,m_preprocess!$1:$1048576, $D263, FALSE))</f>
        <v>111.7</v>
      </c>
      <c r="M263" s="39">
        <f>IF(ISBLANK(HLOOKUP(M$1, m_preprocess!$1:$1048576, $D263, FALSE)), "", HLOOKUP(M$1,m_preprocess!$1:$1048576, $D263, FALSE))</f>
        <v>106.3</v>
      </c>
      <c r="N263" s="39">
        <f>IF(ISBLANK(HLOOKUP(N$1, m_preprocess!$1:$1048576, $D263, FALSE)), "", HLOOKUP(N$1,m_preprocess!$1:$1048576, $D263, FALSE))</f>
        <v>114.5</v>
      </c>
      <c r="O263" s="39">
        <f>IF(ISBLANK(HLOOKUP(O$1, m_preprocess!$1:$1048576, $D263, FALSE)), "", HLOOKUP(O$1,m_preprocess!$1:$1048576, $D263, FALSE))</f>
        <v>115.82</v>
      </c>
      <c r="P263" s="39">
        <f>IF(ISBLANK(HLOOKUP(P$1, m_preprocess!$1:$1048576, $D263, FALSE)), "", HLOOKUP(P$1,m_preprocess!$1:$1048576, $D263, FALSE))</f>
        <v>45.8</v>
      </c>
      <c r="Q263" s="39">
        <f>IF(ISBLANK(HLOOKUP(Q$1, m_preprocess!$1:$1048576, $D263, FALSE)), "", HLOOKUP(Q$1,m_preprocess!$1:$1048576, $D263, FALSE))</f>
        <v>112.55678856036344</v>
      </c>
      <c r="R263" s="39">
        <f>IF(ISBLANK(HLOOKUP(R$1, m_preprocess!$1:$1048576, $D263, FALSE)), "", HLOOKUP(R$1,m_preprocess!$1:$1048576, $D263, FALSE))</f>
        <v>12128399315.159134</v>
      </c>
      <c r="S263" s="39">
        <f>IF(ISBLANK(HLOOKUP(S$1, m_preprocess!$1:$1048576, $D263, FALSE)), "", HLOOKUP(S$1,m_preprocess!$1:$1048576, $D263, FALSE))</f>
        <v>5387872496.5261698</v>
      </c>
      <c r="T263" s="39">
        <f>IF(ISBLANK(HLOOKUP(T$1, m_preprocess!$1:$1048576, $D263, FALSE)), "", HLOOKUP(T$1,m_preprocess!$1:$1048576, $D263, FALSE))</f>
        <v>14529268361.510387</v>
      </c>
      <c r="U263" s="39">
        <f>IF(ISBLANK(HLOOKUP(U$1, m_preprocess!$1:$1048576, $D263, FALSE)), "", HLOOKUP(U$1,m_preprocess!$1:$1048576, $D263, FALSE))</f>
        <v>2321488209.5777164</v>
      </c>
      <c r="V263" s="39">
        <f>IF(ISBLANK(HLOOKUP(V$1, m_preprocess!$1:$1048576, $D263, FALSE)), "", HLOOKUP(V$1,m_preprocess!$1:$1048576, $D263, FALSE))</f>
        <v>8406971604.2302818</v>
      </c>
      <c r="W263" s="39">
        <f>IF(ISBLANK(HLOOKUP(W$1, m_preprocess!$1:$1048576, $D263, FALSE)), "", HLOOKUP(W$1,m_preprocess!$1:$1048576, $D263, FALSE))</f>
        <v>1890513316.451925</v>
      </c>
      <c r="X263" s="39">
        <f>IF(ISBLANK(HLOOKUP(X$1, m_preprocess!$1:$1048576, $D263, FALSE)), "", HLOOKUP(X$1,m_preprocess!$1:$1048576, $D263, FALSE))</f>
        <v>48750.677205495413</v>
      </c>
      <c r="Y263" s="39">
        <f>IF(ISBLANK(HLOOKUP(Y$1, m_preprocess!$1:$1048576, $D263, FALSE)), "", HLOOKUP(Y$1,m_preprocess!$1:$1048576, $D263, FALSE))</f>
        <v>17219.307754998059</v>
      </c>
      <c r="Z263" s="39">
        <f>IF(ISBLANK(HLOOKUP(Z$1, m_preprocess!$1:$1048576, $D263, FALSE)), "", HLOOKUP(Z$1,m_preprocess!$1:$1048576, $D263, FALSE))</f>
        <v>88.733333333333334</v>
      </c>
    </row>
    <row r="264" spans="1:26">
      <c r="A264" s="17">
        <v>41944</v>
      </c>
      <c r="B264">
        <v>2014</v>
      </c>
      <c r="C264">
        <v>11</v>
      </c>
      <c r="D264">
        <v>264</v>
      </c>
      <c r="E264" s="39">
        <f>IF(ISBLANK(HLOOKUP(E$1, m_preprocess!$1:$1048576, $D264, FALSE)), "", HLOOKUP(E$1,m_preprocess!$1:$1048576, $D264, FALSE))</f>
        <v>103.5</v>
      </c>
      <c r="F264" s="39">
        <f>IF(ISBLANK(HLOOKUP(F$1, m_preprocess!$1:$1048576, $D264, FALSE)), "", HLOOKUP(F$1,m_preprocess!$1:$1048576, $D264, FALSE))</f>
        <v>168.34</v>
      </c>
      <c r="G264" s="39">
        <f>IF(ISBLANK(HLOOKUP(G$1, m_preprocess!$1:$1048576, $D264, FALSE)), "", HLOOKUP(G$1,m_preprocess!$1:$1048576, $D264, FALSE))</f>
        <v>83.883515007662695</v>
      </c>
      <c r="H264" s="39">
        <f>IF(ISBLANK(HLOOKUP(H$1, m_preprocess!$1:$1048576, $D264, FALSE)), "", HLOOKUP(H$1,m_preprocess!$1:$1048576, $D264, FALSE))</f>
        <v>144.91999999999999</v>
      </c>
      <c r="I264" s="39">
        <f>IF(ISBLANK(HLOOKUP(I$1, m_preprocess!$1:$1048576, $D264, FALSE)), "", HLOOKUP(I$1,m_preprocess!$1:$1048576, $D264, FALSE))</f>
        <v>99.8</v>
      </c>
      <c r="J264" s="39">
        <f>IF(ISBLANK(HLOOKUP(J$1, m_preprocess!$1:$1048576, $D264, FALSE)), "", HLOOKUP(J$1,m_preprocess!$1:$1048576, $D264, FALSE))</f>
        <v>105.7</v>
      </c>
      <c r="K264" s="39">
        <f>IF(ISBLANK(HLOOKUP(K$1, m_preprocess!$1:$1048576, $D264, FALSE)), "", HLOOKUP(K$1,m_preprocess!$1:$1048576, $D264, FALSE))</f>
        <v>99.1</v>
      </c>
      <c r="L264" s="39">
        <f>IF(ISBLANK(HLOOKUP(L$1, m_preprocess!$1:$1048576, $D264, FALSE)), "", HLOOKUP(L$1,m_preprocess!$1:$1048576, $D264, FALSE))</f>
        <v>100.9</v>
      </c>
      <c r="M264" s="39">
        <f>IF(ISBLANK(HLOOKUP(M$1, m_preprocess!$1:$1048576, $D264, FALSE)), "", HLOOKUP(M$1,m_preprocess!$1:$1048576, $D264, FALSE))</f>
        <v>97.1</v>
      </c>
      <c r="N264" s="39">
        <f>IF(ISBLANK(HLOOKUP(N$1, m_preprocess!$1:$1048576, $D264, FALSE)), "", HLOOKUP(N$1,m_preprocess!$1:$1048576, $D264, FALSE))</f>
        <v>104.3</v>
      </c>
      <c r="O264" s="39">
        <f>IF(ISBLANK(HLOOKUP(O$1, m_preprocess!$1:$1048576, $D264, FALSE)), "", HLOOKUP(O$1,m_preprocess!$1:$1048576, $D264, FALSE))</f>
        <v>115.99</v>
      </c>
      <c r="P264" s="39">
        <f>IF(ISBLANK(HLOOKUP(P$1, m_preprocess!$1:$1048576, $D264, FALSE)), "", HLOOKUP(P$1,m_preprocess!$1:$1048576, $D264, FALSE))</f>
        <v>44.8</v>
      </c>
      <c r="Q264" s="39">
        <f>IF(ISBLANK(HLOOKUP(Q$1, m_preprocess!$1:$1048576, $D264, FALSE)), "", HLOOKUP(Q$1,m_preprocess!$1:$1048576, $D264, FALSE))</f>
        <v>110.75821963766495</v>
      </c>
      <c r="R264" s="39">
        <f>IF(ISBLANK(HLOOKUP(R$1, m_preprocess!$1:$1048576, $D264, FALSE)), "", HLOOKUP(R$1,m_preprocess!$1:$1048576, $D264, FALSE))</f>
        <v>10531522837.23748</v>
      </c>
      <c r="S264" s="39">
        <f>IF(ISBLANK(HLOOKUP(S$1, m_preprocess!$1:$1048576, $D264, FALSE)), "", HLOOKUP(S$1,m_preprocess!$1:$1048576, $D264, FALSE))</f>
        <v>4608771567.0436192</v>
      </c>
      <c r="T264" s="39">
        <f>IF(ISBLANK(HLOOKUP(T$1, m_preprocess!$1:$1048576, $D264, FALSE)), "", HLOOKUP(T$1,m_preprocess!$1:$1048576, $D264, FALSE))</f>
        <v>13473708111.533588</v>
      </c>
      <c r="U264" s="39">
        <f>IF(ISBLANK(HLOOKUP(U$1, m_preprocess!$1:$1048576, $D264, FALSE)), "", HLOOKUP(U$1,m_preprocess!$1:$1048576, $D264, FALSE))</f>
        <v>2002106114.9630957</v>
      </c>
      <c r="V264" s="39">
        <f>IF(ISBLANK(HLOOKUP(V$1, m_preprocess!$1:$1048576, $D264, FALSE)), "", HLOOKUP(V$1,m_preprocess!$1:$1048576, $D264, FALSE))</f>
        <v>7474559274.5843592</v>
      </c>
      <c r="W264" s="39">
        <f>IF(ISBLANK(HLOOKUP(W$1, m_preprocess!$1:$1048576, $D264, FALSE)), "", HLOOKUP(W$1,m_preprocess!$1:$1048576, $D264, FALSE))</f>
        <v>1783608215.9099381</v>
      </c>
      <c r="X264" s="39">
        <f>IF(ISBLANK(HLOOKUP(X$1, m_preprocess!$1:$1048576, $D264, FALSE)), "", HLOOKUP(X$1,m_preprocess!$1:$1048576, $D264, FALSE))</f>
        <v>46666.168615320319</v>
      </c>
      <c r="Y264" s="39">
        <f>IF(ISBLANK(HLOOKUP(Y$1, m_preprocess!$1:$1048576, $D264, FALSE)), "", HLOOKUP(Y$1,m_preprocess!$1:$1048576, $D264, FALSE))</f>
        <v>17334.826073184286</v>
      </c>
      <c r="Z264" s="39">
        <f>IF(ISBLANK(HLOOKUP(Z$1, m_preprocess!$1:$1048576, $D264, FALSE)), "", HLOOKUP(Z$1,m_preprocess!$1:$1048576, $D264, FALSE))</f>
        <v>86.5</v>
      </c>
    </row>
    <row r="265" spans="1:26">
      <c r="A265" s="17">
        <v>41974</v>
      </c>
      <c r="B265">
        <v>2014</v>
      </c>
      <c r="C265">
        <v>12</v>
      </c>
      <c r="D265">
        <v>265</v>
      </c>
      <c r="E265" s="39">
        <f>IF(ISBLANK(HLOOKUP(E$1, m_preprocess!$1:$1048576, $D265, FALSE)), "", HLOOKUP(E$1,m_preprocess!$1:$1048576, $D265, FALSE))</f>
        <v>130.30000000000001</v>
      </c>
      <c r="F265" s="39">
        <f>IF(ISBLANK(HLOOKUP(F$1, m_preprocess!$1:$1048576, $D265, FALSE)), "", HLOOKUP(F$1,m_preprocess!$1:$1048576, $D265, FALSE))</f>
        <v>143.03</v>
      </c>
      <c r="G265" s="39">
        <f>IF(ISBLANK(HLOOKUP(G$1, m_preprocess!$1:$1048576, $D265, FALSE)), "", HLOOKUP(G$1,m_preprocess!$1:$1048576, $D265, FALSE))</f>
        <v>84.884210163736256</v>
      </c>
      <c r="H265" s="39">
        <f>IF(ISBLANK(HLOOKUP(H$1, m_preprocess!$1:$1048576, $D265, FALSE)), "", HLOOKUP(H$1,m_preprocess!$1:$1048576, $D265, FALSE))</f>
        <v>145.47999999999999</v>
      </c>
      <c r="I265" s="39">
        <f>IF(ISBLANK(HLOOKUP(I$1, m_preprocess!$1:$1048576, $D265, FALSE)), "", HLOOKUP(I$1,m_preprocess!$1:$1048576, $D265, FALSE))</f>
        <v>87.7</v>
      </c>
      <c r="J265" s="39">
        <f>IF(ISBLANK(HLOOKUP(J$1, m_preprocess!$1:$1048576, $D265, FALSE)), "", HLOOKUP(J$1,m_preprocess!$1:$1048576, $D265, FALSE))</f>
        <v>110.6</v>
      </c>
      <c r="K265" s="39">
        <f>IF(ISBLANK(HLOOKUP(K$1, m_preprocess!$1:$1048576, $D265, FALSE)), "", HLOOKUP(K$1,m_preprocess!$1:$1048576, $D265, FALSE))</f>
        <v>84.8</v>
      </c>
      <c r="L265" s="39">
        <f>IF(ISBLANK(HLOOKUP(L$1, m_preprocess!$1:$1048576, $D265, FALSE)), "", HLOOKUP(L$1,m_preprocess!$1:$1048576, $D265, FALSE))</f>
        <v>75.5</v>
      </c>
      <c r="M265" s="39">
        <f>IF(ISBLANK(HLOOKUP(M$1, m_preprocess!$1:$1048576, $D265, FALSE)), "", HLOOKUP(M$1,m_preprocess!$1:$1048576, $D265, FALSE))</f>
        <v>88.8</v>
      </c>
      <c r="N265" s="39">
        <f>IF(ISBLANK(HLOOKUP(N$1, m_preprocess!$1:$1048576, $D265, FALSE)), "", HLOOKUP(N$1,m_preprocess!$1:$1048576, $D265, FALSE))</f>
        <v>88.6</v>
      </c>
      <c r="O265" s="39">
        <f>IF(ISBLANK(HLOOKUP(O$1, m_preprocess!$1:$1048576, $D265, FALSE)), "", HLOOKUP(O$1,m_preprocess!$1:$1048576, $D265, FALSE))</f>
        <v>112.95</v>
      </c>
      <c r="P265" s="39">
        <f>IF(ISBLANK(HLOOKUP(P$1, m_preprocess!$1:$1048576, $D265, FALSE)), "", HLOOKUP(P$1,m_preprocess!$1:$1048576, $D265, FALSE))</f>
        <v>45.2</v>
      </c>
      <c r="Q265" s="39">
        <f>IF(ISBLANK(HLOOKUP(Q$1, m_preprocess!$1:$1048576, $D265, FALSE)), "", HLOOKUP(Q$1,m_preprocess!$1:$1048576, $D265, FALSE))</f>
        <v>110.16831911459533</v>
      </c>
      <c r="R265" s="39">
        <f>IF(ISBLANK(HLOOKUP(R$1, m_preprocess!$1:$1048576, $D265, FALSE)), "", HLOOKUP(R$1,m_preprocess!$1:$1048576, $D265, FALSE))</f>
        <v>12202272153.620762</v>
      </c>
      <c r="S265" s="39">
        <f>IF(ISBLANK(HLOOKUP(S$1, m_preprocess!$1:$1048576, $D265, FALSE)), "", HLOOKUP(S$1,m_preprocess!$1:$1048576, $D265, FALSE))</f>
        <v>5326269351.8906097</v>
      </c>
      <c r="T265" s="39">
        <f>IF(ISBLANK(HLOOKUP(T$1, m_preprocess!$1:$1048576, $D265, FALSE)), "", HLOOKUP(T$1,m_preprocess!$1:$1048576, $D265, FALSE))</f>
        <v>13213784415.494581</v>
      </c>
      <c r="U265" s="39">
        <f>IF(ISBLANK(HLOOKUP(U$1, m_preprocess!$1:$1048576, $D265, FALSE)), "", HLOOKUP(U$1,m_preprocess!$1:$1048576, $D265, FALSE))</f>
        <v>2012884991.1613247</v>
      </c>
      <c r="V265" s="39">
        <f>IF(ISBLANK(HLOOKUP(V$1, m_preprocess!$1:$1048576, $D265, FALSE)), "", HLOOKUP(V$1,m_preprocess!$1:$1048576, $D265, FALSE))</f>
        <v>6792970013.8344469</v>
      </c>
      <c r="W265" s="39">
        <f>IF(ISBLANK(HLOOKUP(W$1, m_preprocess!$1:$1048576, $D265, FALSE)), "", HLOOKUP(W$1,m_preprocess!$1:$1048576, $D265, FALSE))</f>
        <v>1724313814.4646835</v>
      </c>
      <c r="X265" s="39">
        <f>IF(ISBLANK(HLOOKUP(X$1, m_preprocess!$1:$1048576, $D265, FALSE)), "", HLOOKUP(X$1,m_preprocess!$1:$1048576, $D265, FALSE))</f>
        <v>43512.838847656254</v>
      </c>
      <c r="Y265" s="39">
        <f>IF(ISBLANK(HLOOKUP(Y$1, m_preprocess!$1:$1048576, $D265, FALSE)), "", HLOOKUP(Y$1,m_preprocess!$1:$1048576, $D265, FALSE))</f>
        <v>17555.565710450406</v>
      </c>
      <c r="Z265" s="39">
        <f>IF(ISBLANK(HLOOKUP(Z$1, m_preprocess!$1:$1048576, $D265, FALSE)), "", HLOOKUP(Z$1,m_preprocess!$1:$1048576, $D265, FALSE))</f>
        <v>86.433333333333337</v>
      </c>
    </row>
    <row r="266" spans="1:26">
      <c r="A266" s="17">
        <v>42005</v>
      </c>
      <c r="B266">
        <v>2015</v>
      </c>
      <c r="C266">
        <v>1</v>
      </c>
      <c r="D266">
        <v>266</v>
      </c>
      <c r="E266" s="39">
        <f>IF(ISBLANK(HLOOKUP(E$1, m_preprocess!$1:$1048576, $D266, FALSE)), "", HLOOKUP(E$1,m_preprocess!$1:$1048576, $D266, FALSE))</f>
        <v>99.8</v>
      </c>
      <c r="F266" s="39">
        <f>IF(ISBLANK(HLOOKUP(F$1, m_preprocess!$1:$1048576, $D266, FALSE)), "", HLOOKUP(F$1,m_preprocess!$1:$1048576, $D266, FALSE))</f>
        <v>117.29</v>
      </c>
      <c r="G266" s="39">
        <f>IF(ISBLANK(HLOOKUP(G$1, m_preprocess!$1:$1048576, $D266, FALSE)), "", HLOOKUP(G$1,m_preprocess!$1:$1048576, $D266, FALSE))</f>
        <v>82.320670964230686</v>
      </c>
      <c r="H266" s="39">
        <f>IF(ISBLANK(HLOOKUP(H$1, m_preprocess!$1:$1048576, $D266, FALSE)), "", HLOOKUP(H$1,m_preprocess!$1:$1048576, $D266, FALSE))</f>
        <v>139</v>
      </c>
      <c r="I266" s="39">
        <f>IF(ISBLANK(HLOOKUP(I$1, m_preprocess!$1:$1048576, $D266, FALSE)), "", HLOOKUP(I$1,m_preprocess!$1:$1048576, $D266, FALSE))</f>
        <v>88.1</v>
      </c>
      <c r="J266" s="39">
        <f>IF(ISBLANK(HLOOKUP(J$1, m_preprocess!$1:$1048576, $D266, FALSE)), "", HLOOKUP(J$1,m_preprocess!$1:$1048576, $D266, FALSE))</f>
        <v>107.4</v>
      </c>
      <c r="K266" s="39">
        <f>IF(ISBLANK(HLOOKUP(K$1, m_preprocess!$1:$1048576, $D266, FALSE)), "", HLOOKUP(K$1,m_preprocess!$1:$1048576, $D266, FALSE))</f>
        <v>85.7</v>
      </c>
      <c r="L266" s="39">
        <f>IF(ISBLANK(HLOOKUP(L$1, m_preprocess!$1:$1048576, $D266, FALSE)), "", HLOOKUP(L$1,m_preprocess!$1:$1048576, $D266, FALSE))</f>
        <v>84.2</v>
      </c>
      <c r="M266" s="39">
        <f>IF(ISBLANK(HLOOKUP(M$1, m_preprocess!$1:$1048576, $D266, FALSE)), "", HLOOKUP(M$1,m_preprocess!$1:$1048576, $D266, FALSE))</f>
        <v>89.3</v>
      </c>
      <c r="N266" s="39">
        <f>IF(ISBLANK(HLOOKUP(N$1, m_preprocess!$1:$1048576, $D266, FALSE)), "", HLOOKUP(N$1,m_preprocess!$1:$1048576, $D266, FALSE))</f>
        <v>86.6</v>
      </c>
      <c r="O266" s="39">
        <f>IF(ISBLANK(HLOOKUP(O$1, m_preprocess!$1:$1048576, $D266, FALSE)), "", HLOOKUP(O$1,m_preprocess!$1:$1048576, $D266, FALSE))</f>
        <v>112.69</v>
      </c>
      <c r="P266" s="39">
        <f>IF(ISBLANK(HLOOKUP(P$1, m_preprocess!$1:$1048576, $D266, FALSE)), "", HLOOKUP(P$1,m_preprocess!$1:$1048576, $D266, FALSE))</f>
        <v>44.4</v>
      </c>
      <c r="Q266" s="39">
        <f>IF(ISBLANK(HLOOKUP(Q$1, m_preprocess!$1:$1048576, $D266, FALSE)), "", HLOOKUP(Q$1,m_preprocess!$1:$1048576, $D266, FALSE))</f>
        <v>106.15288023858106</v>
      </c>
      <c r="R266" s="39">
        <f>IF(ISBLANK(HLOOKUP(R$1, m_preprocess!$1:$1048576, $D266, FALSE)), "", HLOOKUP(R$1,m_preprocess!$1:$1048576, $D266, FALSE))</f>
        <v>10131631346.296022</v>
      </c>
      <c r="S266" s="39">
        <f>IF(ISBLANK(HLOOKUP(S$1, m_preprocess!$1:$1048576, $D266, FALSE)), "", HLOOKUP(S$1,m_preprocess!$1:$1048576, $D266, FALSE))</f>
        <v>4324449398.1960669</v>
      </c>
      <c r="T266" s="39">
        <f>IF(ISBLANK(HLOOKUP(T$1, m_preprocess!$1:$1048576, $D266, FALSE)), "", HLOOKUP(T$1,m_preprocess!$1:$1048576, $D266, FALSE))</f>
        <v>13244532798.618742</v>
      </c>
      <c r="U266" s="39">
        <f>IF(ISBLANK(HLOOKUP(U$1, m_preprocess!$1:$1048576, $D266, FALSE)), "", HLOOKUP(U$1,m_preprocess!$1:$1048576, $D266, FALSE))</f>
        <v>1840469987.4431014</v>
      </c>
      <c r="V266" s="39">
        <f>IF(ISBLANK(HLOOKUP(V$1, m_preprocess!$1:$1048576, $D266, FALSE)), "", HLOOKUP(V$1,m_preprocess!$1:$1048576, $D266, FALSE))</f>
        <v>7593145255.8468056</v>
      </c>
      <c r="W266" s="39">
        <f>IF(ISBLANK(HLOOKUP(W$1, m_preprocess!$1:$1048576, $D266, FALSE)), "", HLOOKUP(W$1,m_preprocess!$1:$1048576, $D266, FALSE))</f>
        <v>2036230616.857636</v>
      </c>
      <c r="X266" s="39">
        <f>IF(ISBLANK(HLOOKUP(X$1, m_preprocess!$1:$1048576, $D266, FALSE)), "", HLOOKUP(X$1,m_preprocess!$1:$1048576, $D266, FALSE))</f>
        <v>58762.086414506724</v>
      </c>
      <c r="Y266" s="39">
        <f>IF(ISBLANK(HLOOKUP(Y$1, m_preprocess!$1:$1048576, $D266, FALSE)), "", HLOOKUP(Y$1,m_preprocess!$1:$1048576, $D266, FALSE))</f>
        <v>17288.758121664654</v>
      </c>
      <c r="Z266" s="39">
        <f>IF(ISBLANK(HLOOKUP(Z$1, m_preprocess!$1:$1048576, $D266, FALSE)), "", HLOOKUP(Z$1,m_preprocess!$1:$1048576, $D266, FALSE))</f>
        <v>84.100000000000009</v>
      </c>
    </row>
    <row r="267" spans="1:26">
      <c r="A267" s="17">
        <v>42036</v>
      </c>
      <c r="B267">
        <v>2015</v>
      </c>
      <c r="C267">
        <v>2</v>
      </c>
      <c r="D267">
        <v>267</v>
      </c>
      <c r="E267" s="39">
        <f>IF(ISBLANK(HLOOKUP(E$1, m_preprocess!$1:$1048576, $D267, FALSE)), "", HLOOKUP(E$1,m_preprocess!$1:$1048576, $D267, FALSE))</f>
        <v>87.9</v>
      </c>
      <c r="F267" s="39">
        <f>IF(ISBLANK(HLOOKUP(F$1, m_preprocess!$1:$1048576, $D267, FALSE)), "", HLOOKUP(F$1,m_preprocess!$1:$1048576, $D267, FALSE))</f>
        <v>136.77000000000001</v>
      </c>
      <c r="G267" s="39">
        <f>IF(ISBLANK(HLOOKUP(G$1, m_preprocess!$1:$1048576, $D267, FALSE)), "", HLOOKUP(G$1,m_preprocess!$1:$1048576, $D267, FALSE))</f>
        <v>86.85162872956019</v>
      </c>
      <c r="H267" s="39">
        <f>IF(ISBLANK(HLOOKUP(H$1, m_preprocess!$1:$1048576, $D267, FALSE)), "", HLOOKUP(H$1,m_preprocess!$1:$1048576, $D267, FALSE))</f>
        <v>136.76</v>
      </c>
      <c r="I267" s="39">
        <f>IF(ISBLANK(HLOOKUP(I$1, m_preprocess!$1:$1048576, $D267, FALSE)), "", HLOOKUP(I$1,m_preprocess!$1:$1048576, $D267, FALSE))</f>
        <v>83.7</v>
      </c>
      <c r="J267" s="39">
        <f>IF(ISBLANK(HLOOKUP(J$1, m_preprocess!$1:$1048576, $D267, FALSE)), "", HLOOKUP(J$1,m_preprocess!$1:$1048576, $D267, FALSE))</f>
        <v>98.1</v>
      </c>
      <c r="K267" s="39">
        <f>IF(ISBLANK(HLOOKUP(K$1, m_preprocess!$1:$1048576, $D267, FALSE)), "", HLOOKUP(K$1,m_preprocess!$1:$1048576, $D267, FALSE))</f>
        <v>81.900000000000006</v>
      </c>
      <c r="L267" s="39">
        <f>IF(ISBLANK(HLOOKUP(L$1, m_preprocess!$1:$1048576, $D267, FALSE)), "", HLOOKUP(L$1,m_preprocess!$1:$1048576, $D267, FALSE))</f>
        <v>83.8</v>
      </c>
      <c r="M267" s="39">
        <f>IF(ISBLANK(HLOOKUP(M$1, m_preprocess!$1:$1048576, $D267, FALSE)), "", HLOOKUP(M$1,m_preprocess!$1:$1048576, $D267, FALSE))</f>
        <v>84.3</v>
      </c>
      <c r="N267" s="39">
        <f>IF(ISBLANK(HLOOKUP(N$1, m_preprocess!$1:$1048576, $D267, FALSE)), "", HLOOKUP(N$1,m_preprocess!$1:$1048576, $D267, FALSE))</f>
        <v>82.4</v>
      </c>
      <c r="O267" s="39">
        <f>IF(ISBLANK(HLOOKUP(O$1, m_preprocess!$1:$1048576, $D267, FALSE)), "", HLOOKUP(O$1,m_preprocess!$1:$1048576, $D267, FALSE))</f>
        <v>112.89</v>
      </c>
      <c r="P267" s="39">
        <f>IF(ISBLANK(HLOOKUP(P$1, m_preprocess!$1:$1048576, $D267, FALSE)), "", HLOOKUP(P$1,m_preprocess!$1:$1048576, $D267, FALSE))</f>
        <v>40.200000000000003</v>
      </c>
      <c r="Q267" s="39">
        <f>IF(ISBLANK(HLOOKUP(Q$1, m_preprocess!$1:$1048576, $D267, FALSE)), "", HLOOKUP(Q$1,m_preprocess!$1:$1048576, $D267, FALSE))</f>
        <v>105.8704617126223</v>
      </c>
      <c r="R267" s="39">
        <f>IF(ISBLANK(HLOOKUP(R$1, m_preprocess!$1:$1048576, $D267, FALSE)), "", HLOOKUP(R$1,m_preprocess!$1:$1048576, $D267, FALSE))</f>
        <v>9235645512.8694706</v>
      </c>
      <c r="S267" s="39">
        <f>IF(ISBLANK(HLOOKUP(S$1, m_preprocess!$1:$1048576, $D267, FALSE)), "", HLOOKUP(S$1,m_preprocess!$1:$1048576, $D267, FALSE))</f>
        <v>3812911326.6631021</v>
      </c>
      <c r="T267" s="39">
        <f>IF(ISBLANK(HLOOKUP(T$1, m_preprocess!$1:$1048576, $D267, FALSE)), "", HLOOKUP(T$1,m_preprocess!$1:$1048576, $D267, FALSE))</f>
        <v>12075655979.623192</v>
      </c>
      <c r="U267" s="39">
        <f>IF(ISBLANK(HLOOKUP(U$1, m_preprocess!$1:$1048576, $D267, FALSE)), "", HLOOKUP(U$1,m_preprocess!$1:$1048576, $D267, FALSE))</f>
        <v>1778940996.199563</v>
      </c>
      <c r="V267" s="39">
        <f>IF(ISBLANK(HLOOKUP(V$1, m_preprocess!$1:$1048576, $D267, FALSE)), "", HLOOKUP(V$1,m_preprocess!$1:$1048576, $D267, FALSE))</f>
        <v>6841171016.4146509</v>
      </c>
      <c r="W267" s="39">
        <f>IF(ISBLANK(HLOOKUP(W$1, m_preprocess!$1:$1048576, $D267, FALSE)), "", HLOOKUP(W$1,m_preprocess!$1:$1048576, $D267, FALSE))</f>
        <v>1371775262.3918493</v>
      </c>
      <c r="X267" s="39">
        <f>IF(ISBLANK(HLOOKUP(X$1, m_preprocess!$1:$1048576, $D267, FALSE)), "", HLOOKUP(X$1,m_preprocess!$1:$1048576, $D267, FALSE))</f>
        <v>37601.739912894089</v>
      </c>
      <c r="Y267" s="39">
        <f>IF(ISBLANK(HLOOKUP(Y$1, m_preprocess!$1:$1048576, $D267, FALSE)), "", HLOOKUP(Y$1,m_preprocess!$1:$1048576, $D267, FALSE))</f>
        <v>17128.155937862026</v>
      </c>
      <c r="Z267" s="39">
        <f>IF(ISBLANK(HLOOKUP(Z$1, m_preprocess!$1:$1048576, $D267, FALSE)), "", HLOOKUP(Z$1,m_preprocess!$1:$1048576, $D267, FALSE))</f>
        <v>81.533333333333331</v>
      </c>
    </row>
    <row r="268" spans="1:26">
      <c r="A268" s="17">
        <v>42064</v>
      </c>
      <c r="B268">
        <v>2015</v>
      </c>
      <c r="C268">
        <v>3</v>
      </c>
      <c r="D268">
        <v>268</v>
      </c>
      <c r="E268" s="39">
        <f>IF(ISBLANK(HLOOKUP(E$1, m_preprocess!$1:$1048576, $D268, FALSE)), "", HLOOKUP(E$1,m_preprocess!$1:$1048576, $D268, FALSE))</f>
        <v>95.9</v>
      </c>
      <c r="F268" s="39">
        <f>IF(ISBLANK(HLOOKUP(F$1, m_preprocess!$1:$1048576, $D268, FALSE)), "", HLOOKUP(F$1,m_preprocess!$1:$1048576, $D268, FALSE))</f>
        <v>170.72</v>
      </c>
      <c r="G268" s="39">
        <f>IF(ISBLANK(HLOOKUP(G$1, m_preprocess!$1:$1048576, $D268, FALSE)), "", HLOOKUP(G$1,m_preprocess!$1:$1048576, $D268, FALSE))</f>
        <v>94.705618631836117</v>
      </c>
      <c r="H268" s="39">
        <f>IF(ISBLANK(HLOOKUP(H$1, m_preprocess!$1:$1048576, $D268, FALSE)), "", HLOOKUP(H$1,m_preprocess!$1:$1048576, $D268, FALSE))</f>
        <v>149.93</v>
      </c>
      <c r="I268" s="39">
        <f>IF(ISBLANK(HLOOKUP(I$1, m_preprocess!$1:$1048576, $D268, FALSE)), "", HLOOKUP(I$1,m_preprocess!$1:$1048576, $D268, FALSE))</f>
        <v>94.3</v>
      </c>
      <c r="J268" s="39">
        <f>IF(ISBLANK(HLOOKUP(J$1, m_preprocess!$1:$1048576, $D268, FALSE)), "", HLOOKUP(J$1,m_preprocess!$1:$1048576, $D268, FALSE))</f>
        <v>107.7</v>
      </c>
      <c r="K268" s="39">
        <f>IF(ISBLANK(HLOOKUP(K$1, m_preprocess!$1:$1048576, $D268, FALSE)), "", HLOOKUP(K$1,m_preprocess!$1:$1048576, $D268, FALSE))</f>
        <v>92.7</v>
      </c>
      <c r="L268" s="39">
        <f>IF(ISBLANK(HLOOKUP(L$1, m_preprocess!$1:$1048576, $D268, FALSE)), "", HLOOKUP(L$1,m_preprocess!$1:$1048576, $D268, FALSE))</f>
        <v>93.7</v>
      </c>
      <c r="M268" s="39">
        <f>IF(ISBLANK(HLOOKUP(M$1, m_preprocess!$1:$1048576, $D268, FALSE)), "", HLOOKUP(M$1,m_preprocess!$1:$1048576, $D268, FALSE))</f>
        <v>94.3</v>
      </c>
      <c r="N268" s="39">
        <f>IF(ISBLANK(HLOOKUP(N$1, m_preprocess!$1:$1048576, $D268, FALSE)), "", HLOOKUP(N$1,m_preprocess!$1:$1048576, $D268, FALSE))</f>
        <v>94.3</v>
      </c>
      <c r="O268" s="39">
        <f>IF(ISBLANK(HLOOKUP(O$1, m_preprocess!$1:$1048576, $D268, FALSE)), "", HLOOKUP(O$1,m_preprocess!$1:$1048576, $D268, FALSE))</f>
        <v>106.86</v>
      </c>
      <c r="P268" s="39">
        <f>IF(ISBLANK(HLOOKUP(P$1, m_preprocess!$1:$1048576, $D268, FALSE)), "", HLOOKUP(P$1,m_preprocess!$1:$1048576, $D268, FALSE))</f>
        <v>37.5</v>
      </c>
      <c r="Q268" s="39">
        <f>IF(ISBLANK(HLOOKUP(Q$1, m_preprocess!$1:$1048576, $D268, FALSE)), "", HLOOKUP(Q$1,m_preprocess!$1:$1048576, $D268, FALSE))</f>
        <v>108.18074920208299</v>
      </c>
      <c r="R268" s="39">
        <f>IF(ISBLANK(HLOOKUP(R$1, m_preprocess!$1:$1048576, $D268, FALSE)), "", HLOOKUP(R$1,m_preprocess!$1:$1048576, $D268, FALSE))</f>
        <v>13182429063.664597</v>
      </c>
      <c r="S268" s="39">
        <f>IF(ISBLANK(HLOOKUP(S$1, m_preprocess!$1:$1048576, $D268, FALSE)), "", HLOOKUP(S$1,m_preprocess!$1:$1048576, $D268, FALSE))</f>
        <v>5842171990.6832294</v>
      </c>
      <c r="T268" s="39">
        <f>IF(ISBLANK(HLOOKUP(T$1, m_preprocess!$1:$1048576, $D268, FALSE)), "", HLOOKUP(T$1,m_preprocess!$1:$1048576, $D268, FALSE))</f>
        <v>13878359137.409708</v>
      </c>
      <c r="U268" s="39">
        <f>IF(ISBLANK(HLOOKUP(U$1, m_preprocess!$1:$1048576, $D268, FALSE)), "", HLOOKUP(U$1,m_preprocess!$1:$1048576, $D268, FALSE))</f>
        <v>2338314958.0043674</v>
      </c>
      <c r="V268" s="39">
        <f>IF(ISBLANK(HLOOKUP(V$1, m_preprocess!$1:$1048576, $D268, FALSE)), "", HLOOKUP(V$1,m_preprocess!$1:$1048576, $D268, FALSE))</f>
        <v>8202010125.1469851</v>
      </c>
      <c r="W268" s="39">
        <f>IF(ISBLANK(HLOOKUP(W$1, m_preprocess!$1:$1048576, $D268, FALSE)), "", HLOOKUP(W$1,m_preprocess!$1:$1048576, $D268, FALSE))</f>
        <v>1739466303.5444312</v>
      </c>
      <c r="X268" s="39">
        <f>IF(ISBLANK(HLOOKUP(X$1, m_preprocess!$1:$1048576, $D268, FALSE)), "", HLOOKUP(X$1,m_preprocess!$1:$1048576, $D268, FALSE))</f>
        <v>39449.812664989164</v>
      </c>
      <c r="Y268" s="39">
        <f>IF(ISBLANK(HLOOKUP(Y$1, m_preprocess!$1:$1048576, $D268, FALSE)), "", HLOOKUP(Y$1,m_preprocess!$1:$1048576, $D268, FALSE))</f>
        <v>17090.337555514765</v>
      </c>
      <c r="Z268" s="39">
        <f>IF(ISBLANK(HLOOKUP(Z$1, m_preprocess!$1:$1048576, $D268, FALSE)), "", HLOOKUP(Z$1,m_preprocess!$1:$1048576, $D268, FALSE))</f>
        <v>77.099999999999994</v>
      </c>
    </row>
    <row r="269" spans="1:26">
      <c r="A269" s="17">
        <v>42095</v>
      </c>
      <c r="B269">
        <v>2015</v>
      </c>
      <c r="C269">
        <v>4</v>
      </c>
      <c r="D269">
        <v>269</v>
      </c>
      <c r="E269" s="39">
        <f>IF(ISBLANK(HLOOKUP(E$1, m_preprocess!$1:$1048576, $D269, FALSE)), "", HLOOKUP(E$1,m_preprocess!$1:$1048576, $D269, FALSE))</f>
        <v>92.1</v>
      </c>
      <c r="F269" s="39">
        <f>IF(ISBLANK(HLOOKUP(F$1, m_preprocess!$1:$1048576, $D269, FALSE)), "", HLOOKUP(F$1,m_preprocess!$1:$1048576, $D269, FALSE))</f>
        <v>147.22999999999999</v>
      </c>
      <c r="G269" s="39">
        <f>IF(ISBLANK(HLOOKUP(G$1, m_preprocess!$1:$1048576, $D269, FALSE)), "", HLOOKUP(G$1,m_preprocess!$1:$1048576, $D269, FALSE))</f>
        <v>92.028535011990343</v>
      </c>
      <c r="H269" s="39">
        <f>IF(ISBLANK(HLOOKUP(H$1, m_preprocess!$1:$1048576, $D269, FALSE)), "", HLOOKUP(H$1,m_preprocess!$1:$1048576, $D269, FALSE))</f>
        <v>142.59</v>
      </c>
      <c r="I269" s="39">
        <f>IF(ISBLANK(HLOOKUP(I$1, m_preprocess!$1:$1048576, $D269, FALSE)), "", HLOOKUP(I$1,m_preprocess!$1:$1048576, $D269, FALSE))</f>
        <v>88.8</v>
      </c>
      <c r="J269" s="39">
        <f>IF(ISBLANK(HLOOKUP(J$1, m_preprocess!$1:$1048576, $D269, FALSE)), "", HLOOKUP(J$1,m_preprocess!$1:$1048576, $D269, FALSE))</f>
        <v>107.1</v>
      </c>
      <c r="K269" s="39">
        <f>IF(ISBLANK(HLOOKUP(K$1, m_preprocess!$1:$1048576, $D269, FALSE)), "", HLOOKUP(K$1,m_preprocess!$1:$1048576, $D269, FALSE))</f>
        <v>86.5</v>
      </c>
      <c r="L269" s="39">
        <f>IF(ISBLANK(HLOOKUP(L$1, m_preprocess!$1:$1048576, $D269, FALSE)), "", HLOOKUP(L$1,m_preprocess!$1:$1048576, $D269, FALSE))</f>
        <v>80.099999999999994</v>
      </c>
      <c r="M269" s="39">
        <f>IF(ISBLANK(HLOOKUP(M$1, m_preprocess!$1:$1048576, $D269, FALSE)), "", HLOOKUP(M$1,m_preprocess!$1:$1048576, $D269, FALSE))</f>
        <v>91.3</v>
      </c>
      <c r="N269" s="39">
        <f>IF(ISBLANK(HLOOKUP(N$1, m_preprocess!$1:$1048576, $D269, FALSE)), "", HLOOKUP(N$1,m_preprocess!$1:$1048576, $D269, FALSE))</f>
        <v>86.4</v>
      </c>
      <c r="O269" s="39">
        <f>IF(ISBLANK(HLOOKUP(O$1, m_preprocess!$1:$1048576, $D269, FALSE)), "", HLOOKUP(O$1,m_preprocess!$1:$1048576, $D269, FALSE))</f>
        <v>101.56</v>
      </c>
      <c r="P269" s="39">
        <f>IF(ISBLANK(HLOOKUP(P$1, m_preprocess!$1:$1048576, $D269, FALSE)), "", HLOOKUP(P$1,m_preprocess!$1:$1048576, $D269, FALSE))</f>
        <v>38.5</v>
      </c>
      <c r="Q269" s="39">
        <f>IF(ISBLANK(HLOOKUP(Q$1, m_preprocess!$1:$1048576, $D269, FALSE)), "", HLOOKUP(Q$1,m_preprocess!$1:$1048576, $D269, FALSE))</f>
        <v>101.04886576144402</v>
      </c>
      <c r="R269" s="39">
        <f>IF(ISBLANK(HLOOKUP(R$1, m_preprocess!$1:$1048576, $D269, FALSE)), "", HLOOKUP(R$1,m_preprocess!$1:$1048576, $D269, FALSE))</f>
        <v>12195264537.335051</v>
      </c>
      <c r="S269" s="39">
        <f>IF(ISBLANK(HLOOKUP(S$1, m_preprocess!$1:$1048576, $D269, FALSE)), "", HLOOKUP(S$1,m_preprocess!$1:$1048576, $D269, FALSE))</f>
        <v>6073098810.7499199</v>
      </c>
      <c r="T269" s="39">
        <f>IF(ISBLANK(HLOOKUP(T$1, m_preprocess!$1:$1048576, $D269, FALSE)), "", HLOOKUP(T$1,m_preprocess!$1:$1048576, $D269, FALSE))</f>
        <v>11924087974.632084</v>
      </c>
      <c r="U269" s="39">
        <f>IF(ISBLANK(HLOOKUP(U$1, m_preprocess!$1:$1048576, $D269, FALSE)), "", HLOOKUP(U$1,m_preprocess!$1:$1048576, $D269, FALSE))</f>
        <v>1809354931.2952273</v>
      </c>
      <c r="V269" s="39">
        <f>IF(ISBLANK(HLOOKUP(V$1, m_preprocess!$1:$1048576, $D269, FALSE)), "", HLOOKUP(V$1,m_preprocess!$1:$1048576, $D269, FALSE))</f>
        <v>6998946373.6889181</v>
      </c>
      <c r="W269" s="39">
        <f>IF(ISBLANK(HLOOKUP(W$1, m_preprocess!$1:$1048576, $D269, FALSE)), "", HLOOKUP(W$1,m_preprocess!$1:$1048576, $D269, FALSE))</f>
        <v>1694049475.5671191</v>
      </c>
      <c r="X269" s="39">
        <f>IF(ISBLANK(HLOOKUP(X$1, m_preprocess!$1:$1048576, $D269, FALSE)), "", HLOOKUP(X$1,m_preprocess!$1:$1048576, $D269, FALSE))</f>
        <v>47737.291465766917</v>
      </c>
      <c r="Y269" s="39">
        <f>IF(ISBLANK(HLOOKUP(Y$1, m_preprocess!$1:$1048576, $D269, FALSE)), "", HLOOKUP(Y$1,m_preprocess!$1:$1048576, $D269, FALSE))</f>
        <v>16958.623521018704</v>
      </c>
      <c r="Z269" s="39">
        <f>IF(ISBLANK(HLOOKUP(Z$1, m_preprocess!$1:$1048576, $D269, FALSE)), "", HLOOKUP(Z$1,m_preprocess!$1:$1048576, $D269, FALSE))</f>
        <v>77.066666666666663</v>
      </c>
    </row>
    <row r="270" spans="1:26">
      <c r="A270" s="17">
        <v>42125</v>
      </c>
      <c r="B270">
        <v>2015</v>
      </c>
      <c r="C270">
        <v>5</v>
      </c>
      <c r="D270">
        <v>270</v>
      </c>
      <c r="E270" s="39">
        <f>IF(ISBLANK(HLOOKUP(E$1, m_preprocess!$1:$1048576, $D270, FALSE)), "", HLOOKUP(E$1,m_preprocess!$1:$1048576, $D270, FALSE))</f>
        <v>95.7</v>
      </c>
      <c r="F270" s="39">
        <f>IF(ISBLANK(HLOOKUP(F$1, m_preprocess!$1:$1048576, $D270, FALSE)), "", HLOOKUP(F$1,m_preprocess!$1:$1048576, $D270, FALSE))</f>
        <v>141.47</v>
      </c>
      <c r="G270" s="39">
        <f>IF(ISBLANK(HLOOKUP(G$1, m_preprocess!$1:$1048576, $D270, FALSE)), "", HLOOKUP(G$1,m_preprocess!$1:$1048576, $D270, FALSE))</f>
        <v>92.490861047725687</v>
      </c>
      <c r="H270" s="39">
        <f>IF(ISBLANK(HLOOKUP(H$1, m_preprocess!$1:$1048576, $D270, FALSE)), "", HLOOKUP(H$1,m_preprocess!$1:$1048576, $D270, FALSE))</f>
        <v>140</v>
      </c>
      <c r="I270" s="39">
        <f>IF(ISBLANK(HLOOKUP(I$1, m_preprocess!$1:$1048576, $D270, FALSE)), "", HLOOKUP(I$1,m_preprocess!$1:$1048576, $D270, FALSE))</f>
        <v>93.1</v>
      </c>
      <c r="J270" s="39">
        <f>IF(ISBLANK(HLOOKUP(J$1, m_preprocess!$1:$1048576, $D270, FALSE)), "", HLOOKUP(J$1,m_preprocess!$1:$1048576, $D270, FALSE))</f>
        <v>110.5</v>
      </c>
      <c r="K270" s="39">
        <f>IF(ISBLANK(HLOOKUP(K$1, m_preprocess!$1:$1048576, $D270, FALSE)), "", HLOOKUP(K$1,m_preprocess!$1:$1048576, $D270, FALSE))</f>
        <v>90.9</v>
      </c>
      <c r="L270" s="39">
        <f>IF(ISBLANK(HLOOKUP(L$1, m_preprocess!$1:$1048576, $D270, FALSE)), "", HLOOKUP(L$1,m_preprocess!$1:$1048576, $D270, FALSE))</f>
        <v>77.900000000000006</v>
      </c>
      <c r="M270" s="39">
        <f>IF(ISBLANK(HLOOKUP(M$1, m_preprocess!$1:$1048576, $D270, FALSE)), "", HLOOKUP(M$1,m_preprocess!$1:$1048576, $D270, FALSE))</f>
        <v>96.3</v>
      </c>
      <c r="N270" s="39">
        <f>IF(ISBLANK(HLOOKUP(N$1, m_preprocess!$1:$1048576, $D270, FALSE)), "", HLOOKUP(N$1,m_preprocess!$1:$1048576, $D270, FALSE))</f>
        <v>90.4</v>
      </c>
      <c r="O270" s="39">
        <f>IF(ISBLANK(HLOOKUP(O$1, m_preprocess!$1:$1048576, $D270, FALSE)), "", HLOOKUP(O$1,m_preprocess!$1:$1048576, $D270, FALSE))</f>
        <v>91.77</v>
      </c>
      <c r="P270" s="39">
        <f>IF(ISBLANK(HLOOKUP(P$1, m_preprocess!$1:$1048576, $D270, FALSE)), "", HLOOKUP(P$1,m_preprocess!$1:$1048576, $D270, FALSE))</f>
        <v>38.6</v>
      </c>
      <c r="Q270" s="39">
        <f>IF(ISBLANK(HLOOKUP(Q$1, m_preprocess!$1:$1048576, $D270, FALSE)), "", HLOOKUP(Q$1,m_preprocess!$1:$1048576, $D270, FALSE))</f>
        <v>101.17820324005891</v>
      </c>
      <c r="R270" s="39">
        <f>IF(ISBLANK(HLOOKUP(R$1, m_preprocess!$1:$1048576, $D270, FALSE)), "", HLOOKUP(R$1,m_preprocess!$1:$1048576, $D270, FALSE))</f>
        <v>13560717455.118874</v>
      </c>
      <c r="S270" s="39">
        <f>IF(ISBLANK(HLOOKUP(S$1, m_preprocess!$1:$1048576, $D270, FALSE)), "", HLOOKUP(S$1,m_preprocess!$1:$1048576, $D270, FALSE))</f>
        <v>6945274868.9956341</v>
      </c>
      <c r="T270" s="39">
        <f>IF(ISBLANK(HLOOKUP(T$1, m_preprocess!$1:$1048576, $D270, FALSE)), "", HLOOKUP(T$1,m_preprocess!$1:$1048576, $D270, FALSE))</f>
        <v>11461599837.178858</v>
      </c>
      <c r="U270" s="39">
        <f>IF(ISBLANK(HLOOKUP(U$1, m_preprocess!$1:$1048576, $D270, FALSE)), "", HLOOKUP(U$1,m_preprocess!$1:$1048576, $D270, FALSE))</f>
        <v>1766798865.9793813</v>
      </c>
      <c r="V270" s="39">
        <f>IF(ISBLANK(HLOOKUP(V$1, m_preprocess!$1:$1048576, $D270, FALSE)), "", HLOOKUP(V$1,m_preprocess!$1:$1048576, $D270, FALSE))</f>
        <v>6795625172.6395025</v>
      </c>
      <c r="W270" s="39">
        <f>IF(ISBLANK(HLOOKUP(W$1, m_preprocess!$1:$1048576, $D270, FALSE)), "", HLOOKUP(W$1,m_preprocess!$1:$1048576, $D270, FALSE))</f>
        <v>1518129050.8918345</v>
      </c>
      <c r="X270" s="39">
        <f>IF(ISBLANK(HLOOKUP(X$1, m_preprocess!$1:$1048576, $D270, FALSE)), "", HLOOKUP(X$1,m_preprocess!$1:$1048576, $D270, FALSE))</f>
        <v>36942.363319968877</v>
      </c>
      <c r="Y270" s="39">
        <f>IF(ISBLANK(HLOOKUP(Y$1, m_preprocess!$1:$1048576, $D270, FALSE)), "", HLOOKUP(Y$1,m_preprocess!$1:$1048576, $D270, FALSE))</f>
        <v>16931.012422923999</v>
      </c>
      <c r="Z270" s="39">
        <f>IF(ISBLANK(HLOOKUP(Z$1, m_preprocess!$1:$1048576, $D270, FALSE)), "", HLOOKUP(Z$1,m_preprocess!$1:$1048576, $D270, FALSE))</f>
        <v>75.63333333333334</v>
      </c>
    </row>
    <row r="271" spans="1:26">
      <c r="A271" s="17">
        <v>42156</v>
      </c>
      <c r="B271">
        <v>2015</v>
      </c>
      <c r="C271">
        <v>6</v>
      </c>
      <c r="D271">
        <v>271</v>
      </c>
      <c r="E271" s="39">
        <f>IF(ISBLANK(HLOOKUP(E$1, m_preprocess!$1:$1048576, $D271, FALSE)), "", HLOOKUP(E$1,m_preprocess!$1:$1048576, $D271, FALSE))</f>
        <v>90.1</v>
      </c>
      <c r="F271" s="39">
        <f>IF(ISBLANK(HLOOKUP(F$1, m_preprocess!$1:$1048576, $D271, FALSE)), "", HLOOKUP(F$1,m_preprocess!$1:$1048576, $D271, FALSE))</f>
        <v>140.26</v>
      </c>
      <c r="G271" s="39">
        <f>IF(ISBLANK(HLOOKUP(G$1, m_preprocess!$1:$1048576, $D271, FALSE)), "", HLOOKUP(G$1,m_preprocess!$1:$1048576, $D271, FALSE))</f>
        <v>93.423135079807551</v>
      </c>
      <c r="H271" s="39">
        <f>IF(ISBLANK(HLOOKUP(H$1, m_preprocess!$1:$1048576, $D271, FALSE)), "", HLOOKUP(H$1,m_preprocess!$1:$1048576, $D271, FALSE))</f>
        <v>138.91</v>
      </c>
      <c r="I271" s="39">
        <f>IF(ISBLANK(HLOOKUP(I$1, m_preprocess!$1:$1048576, $D271, FALSE)), "", HLOOKUP(I$1,m_preprocess!$1:$1048576, $D271, FALSE))</f>
        <v>92.5</v>
      </c>
      <c r="J271" s="39">
        <f>IF(ISBLANK(HLOOKUP(J$1, m_preprocess!$1:$1048576, $D271, FALSE)), "", HLOOKUP(J$1,m_preprocess!$1:$1048576, $D271, FALSE))</f>
        <v>109.8</v>
      </c>
      <c r="K271" s="39">
        <f>IF(ISBLANK(HLOOKUP(K$1, m_preprocess!$1:$1048576, $D271, FALSE)), "", HLOOKUP(K$1,m_preprocess!$1:$1048576, $D271, FALSE))</f>
        <v>90.3</v>
      </c>
      <c r="L271" s="39">
        <f>IF(ISBLANK(HLOOKUP(L$1, m_preprocess!$1:$1048576, $D271, FALSE)), "", HLOOKUP(L$1,m_preprocess!$1:$1048576, $D271, FALSE))</f>
        <v>74.3</v>
      </c>
      <c r="M271" s="39">
        <f>IF(ISBLANK(HLOOKUP(M$1, m_preprocess!$1:$1048576, $D271, FALSE)), "", HLOOKUP(M$1,m_preprocess!$1:$1048576, $D271, FALSE))</f>
        <v>97.1</v>
      </c>
      <c r="N271" s="39">
        <f>IF(ISBLANK(HLOOKUP(N$1, m_preprocess!$1:$1048576, $D271, FALSE)), "", HLOOKUP(N$1,m_preprocess!$1:$1048576, $D271, FALSE))</f>
        <v>88.5</v>
      </c>
      <c r="O271" s="39">
        <f>IF(ISBLANK(HLOOKUP(O$1, m_preprocess!$1:$1048576, $D271, FALSE)), "", HLOOKUP(O$1,m_preprocess!$1:$1048576, $D271, FALSE))</f>
        <v>90.58</v>
      </c>
      <c r="P271" s="39">
        <f>IF(ISBLANK(HLOOKUP(P$1, m_preprocess!$1:$1048576, $D271, FALSE)), "", HLOOKUP(P$1,m_preprocess!$1:$1048576, $D271, FALSE))</f>
        <v>38.9</v>
      </c>
      <c r="Q271" s="39">
        <f>IF(ISBLANK(HLOOKUP(Q$1, m_preprocess!$1:$1048576, $D271, FALSE)), "", HLOOKUP(Q$1,m_preprocess!$1:$1048576, $D271, FALSE))</f>
        <v>102.95095594347465</v>
      </c>
      <c r="R271" s="39">
        <f>IF(ISBLANK(HLOOKUP(R$1, m_preprocess!$1:$1048576, $D271, FALSE)), "", HLOOKUP(R$1,m_preprocess!$1:$1048576, $D271, FALSE))</f>
        <v>15848557458.215586</v>
      </c>
      <c r="S271" s="39">
        <f>IF(ISBLANK(HLOOKUP(S$1, m_preprocess!$1:$1048576, $D271, FALSE)), "", HLOOKUP(S$1,m_preprocess!$1:$1048576, $D271, FALSE))</f>
        <v>7699889050.4642706</v>
      </c>
      <c r="T271" s="39">
        <f>IF(ISBLANK(HLOOKUP(T$1, m_preprocess!$1:$1048576, $D271, FALSE)), "", HLOOKUP(T$1,m_preprocess!$1:$1048576, $D271, FALSE))</f>
        <v>12552716753.117207</v>
      </c>
      <c r="U271" s="39">
        <f>IF(ISBLANK(HLOOKUP(U$1, m_preprocess!$1:$1048576, $D271, FALSE)), "", HLOOKUP(U$1,m_preprocess!$1:$1048576, $D271, FALSE))</f>
        <v>2008558600.9975064</v>
      </c>
      <c r="V271" s="39">
        <f>IF(ISBLANK(HLOOKUP(V$1, m_preprocess!$1:$1048576, $D271, FALSE)), "", HLOOKUP(V$1,m_preprocess!$1:$1048576, $D271, FALSE))</f>
        <v>7167919227.7639236</v>
      </c>
      <c r="W271" s="39">
        <f>IF(ISBLANK(HLOOKUP(W$1, m_preprocess!$1:$1048576, $D271, FALSE)), "", HLOOKUP(W$1,m_preprocess!$1:$1048576, $D271, FALSE))</f>
        <v>1701752825.4364092</v>
      </c>
      <c r="X271" s="39">
        <f>IF(ISBLANK(HLOOKUP(X$1, m_preprocess!$1:$1048576, $D271, FALSE)), "", HLOOKUP(X$1,m_preprocess!$1:$1048576, $D271, FALSE))</f>
        <v>40077.922743728479</v>
      </c>
      <c r="Y271" s="39">
        <f>IF(ISBLANK(HLOOKUP(Y$1, m_preprocess!$1:$1048576, $D271, FALSE)), "", HLOOKUP(Y$1,m_preprocess!$1:$1048576, $D271, FALSE))</f>
        <v>16881.948530632886</v>
      </c>
      <c r="Z271" s="39">
        <f>IF(ISBLANK(HLOOKUP(Z$1, m_preprocess!$1:$1048576, $D271, FALSE)), "", HLOOKUP(Z$1,m_preprocess!$1:$1048576, $D271, FALSE))</f>
        <v>73.266666666666666</v>
      </c>
    </row>
    <row r="272" spans="1:26">
      <c r="A272" s="17">
        <v>42186</v>
      </c>
      <c r="B272">
        <v>2015</v>
      </c>
      <c r="C272">
        <v>7</v>
      </c>
      <c r="D272">
        <v>272</v>
      </c>
      <c r="E272" s="39">
        <f>IF(ISBLANK(HLOOKUP(E$1, m_preprocess!$1:$1048576, $D272, FALSE)), "", HLOOKUP(E$1,m_preprocess!$1:$1048576, $D272, FALSE))</f>
        <v>92.4</v>
      </c>
      <c r="F272" s="39">
        <f>IF(ISBLANK(HLOOKUP(F$1, m_preprocess!$1:$1048576, $D272, FALSE)), "", HLOOKUP(F$1,m_preprocess!$1:$1048576, $D272, FALSE))</f>
        <v>139.69</v>
      </c>
      <c r="G272" s="39">
        <f>IF(ISBLANK(HLOOKUP(G$1, m_preprocess!$1:$1048576, $D272, FALSE)), "", HLOOKUP(G$1,m_preprocess!$1:$1048576, $D272, FALSE))</f>
        <v>95.579215304752964</v>
      </c>
      <c r="H272" s="39">
        <f>IF(ISBLANK(HLOOKUP(H$1, m_preprocess!$1:$1048576, $D272, FALSE)), "", HLOOKUP(H$1,m_preprocess!$1:$1048576, $D272, FALSE))</f>
        <v>143.49</v>
      </c>
      <c r="I272" s="39">
        <f>IF(ISBLANK(HLOOKUP(I$1, m_preprocess!$1:$1048576, $D272, FALSE)), "", HLOOKUP(I$1,m_preprocess!$1:$1048576, $D272, FALSE))</f>
        <v>95.5</v>
      </c>
      <c r="J272" s="39">
        <f>IF(ISBLANK(HLOOKUP(J$1, m_preprocess!$1:$1048576, $D272, FALSE)), "", HLOOKUP(J$1,m_preprocess!$1:$1048576, $D272, FALSE))</f>
        <v>111.3</v>
      </c>
      <c r="K272" s="39">
        <f>IF(ISBLANK(HLOOKUP(K$1, m_preprocess!$1:$1048576, $D272, FALSE)), "", HLOOKUP(K$1,m_preprocess!$1:$1048576, $D272, FALSE))</f>
        <v>93.5</v>
      </c>
      <c r="L272" s="39">
        <f>IF(ISBLANK(HLOOKUP(L$1, m_preprocess!$1:$1048576, $D272, FALSE)), "", HLOOKUP(L$1,m_preprocess!$1:$1048576, $D272, FALSE))</f>
        <v>76.7</v>
      </c>
      <c r="M272" s="39">
        <f>IF(ISBLANK(HLOOKUP(M$1, m_preprocess!$1:$1048576, $D272, FALSE)), "", HLOOKUP(M$1,m_preprocess!$1:$1048576, $D272, FALSE))</f>
        <v>99</v>
      </c>
      <c r="N272" s="39">
        <f>IF(ISBLANK(HLOOKUP(N$1, m_preprocess!$1:$1048576, $D272, FALSE)), "", HLOOKUP(N$1,m_preprocess!$1:$1048576, $D272, FALSE))</f>
        <v>93.9</v>
      </c>
      <c r="O272" s="39">
        <f>IF(ISBLANK(HLOOKUP(O$1, m_preprocess!$1:$1048576, $D272, FALSE)), "", HLOOKUP(O$1,m_preprocess!$1:$1048576, $D272, FALSE))</f>
        <v>84.55</v>
      </c>
      <c r="P272" s="39">
        <f>IF(ISBLANK(HLOOKUP(P$1, m_preprocess!$1:$1048576, $D272, FALSE)), "", HLOOKUP(P$1,m_preprocess!$1:$1048576, $D272, FALSE))</f>
        <v>37.200000000000003</v>
      </c>
      <c r="Q272" s="39">
        <f>IF(ISBLANK(HLOOKUP(Q$1, m_preprocess!$1:$1048576, $D272, FALSE)), "", HLOOKUP(Q$1,m_preprocess!$1:$1048576, $D272, FALSE))</f>
        <v>103.96081058449171</v>
      </c>
      <c r="R272" s="39">
        <f>IF(ISBLANK(HLOOKUP(R$1, m_preprocess!$1:$1048576, $D272, FALSE)), "", HLOOKUP(R$1,m_preprocess!$1:$1048576, $D272, FALSE))</f>
        <v>14927962583.971003</v>
      </c>
      <c r="S272" s="39">
        <f>IF(ISBLANK(HLOOKUP(S$1, m_preprocess!$1:$1048576, $D272, FALSE)), "", HLOOKUP(S$1,m_preprocess!$1:$1048576, $D272, FALSE))</f>
        <v>7267039909.7865477</v>
      </c>
      <c r="T272" s="39">
        <f>IF(ISBLANK(HLOOKUP(T$1, m_preprocess!$1:$1048576, $D272, FALSE)), "", HLOOKUP(T$1,m_preprocess!$1:$1048576, $D272, FALSE))</f>
        <v>13521328927.315357</v>
      </c>
      <c r="U272" s="39">
        <f>IF(ISBLANK(HLOOKUP(U$1, m_preprocess!$1:$1048576, $D272, FALSE)), "", HLOOKUP(U$1,m_preprocess!$1:$1048576, $D272, FALSE))</f>
        <v>2191116779.4339309</v>
      </c>
      <c r="V272" s="39">
        <f>IF(ISBLANK(HLOOKUP(V$1, m_preprocess!$1:$1048576, $D272, FALSE)), "", HLOOKUP(V$1,m_preprocess!$1:$1048576, $D272, FALSE))</f>
        <v>7813297154.580472</v>
      </c>
      <c r="W272" s="39">
        <f>IF(ISBLANK(HLOOKUP(W$1, m_preprocess!$1:$1048576, $D272, FALSE)), "", HLOOKUP(W$1,m_preprocess!$1:$1048576, $D272, FALSE))</f>
        <v>2016186341.4838386</v>
      </c>
      <c r="X272" s="39">
        <f>IF(ISBLANK(HLOOKUP(X$1, m_preprocess!$1:$1048576, $D272, FALSE)), "", HLOOKUP(X$1,m_preprocess!$1:$1048576, $D272, FALSE))</f>
        <v>44294.2421454379</v>
      </c>
      <c r="Y272" s="39">
        <f>IF(ISBLANK(HLOOKUP(Y$1, m_preprocess!$1:$1048576, $D272, FALSE)), "", HLOOKUP(Y$1,m_preprocess!$1:$1048576, $D272, FALSE))</f>
        <v>16790.482180373339</v>
      </c>
      <c r="Z272" s="39">
        <f>IF(ISBLANK(HLOOKUP(Z$1, m_preprocess!$1:$1048576, $D272, FALSE)), "", HLOOKUP(Z$1,m_preprocess!$1:$1048576, $D272, FALSE))</f>
        <v>71.733333333333334</v>
      </c>
    </row>
    <row r="273" spans="1:26">
      <c r="A273" s="17">
        <v>42217</v>
      </c>
      <c r="B273">
        <v>2015</v>
      </c>
      <c r="C273">
        <v>8</v>
      </c>
      <c r="D273">
        <v>273</v>
      </c>
      <c r="E273" s="39">
        <f>IF(ISBLANK(HLOOKUP(E$1, m_preprocess!$1:$1048576, $D273, FALSE)), "", HLOOKUP(E$1,m_preprocess!$1:$1048576, $D273, FALSE))</f>
        <v>92.2</v>
      </c>
      <c r="F273" s="39">
        <f>IF(ISBLANK(HLOOKUP(F$1, m_preprocess!$1:$1048576, $D273, FALSE)), "", HLOOKUP(F$1,m_preprocess!$1:$1048576, $D273, FALSE))</f>
        <v>124.84</v>
      </c>
      <c r="G273" s="39">
        <f>IF(ISBLANK(HLOOKUP(G$1, m_preprocess!$1:$1048576, $D273, FALSE)), "", HLOOKUP(G$1,m_preprocess!$1:$1048576, $D273, FALSE))</f>
        <v>103.37377983750386</v>
      </c>
      <c r="H273" s="39">
        <f>IF(ISBLANK(HLOOKUP(H$1, m_preprocess!$1:$1048576, $D273, FALSE)), "", HLOOKUP(H$1,m_preprocess!$1:$1048576, $D273, FALSE))</f>
        <v>141.03</v>
      </c>
      <c r="I273" s="39">
        <f>IF(ISBLANK(HLOOKUP(I$1, m_preprocess!$1:$1048576, $D273, FALSE)), "", HLOOKUP(I$1,m_preprocess!$1:$1048576, $D273, FALSE))</f>
        <v>97.6</v>
      </c>
      <c r="J273" s="39">
        <f>IF(ISBLANK(HLOOKUP(J$1, m_preprocess!$1:$1048576, $D273, FALSE)), "", HLOOKUP(J$1,m_preprocess!$1:$1048576, $D273, FALSE))</f>
        <v>115</v>
      </c>
      <c r="K273" s="39">
        <f>IF(ISBLANK(HLOOKUP(K$1, m_preprocess!$1:$1048576, $D273, FALSE)), "", HLOOKUP(K$1,m_preprocess!$1:$1048576, $D273, FALSE))</f>
        <v>95.4</v>
      </c>
      <c r="L273" s="39">
        <f>IF(ISBLANK(HLOOKUP(L$1, m_preprocess!$1:$1048576, $D273, FALSE)), "", HLOOKUP(L$1,m_preprocess!$1:$1048576, $D273, FALSE))</f>
        <v>70.2</v>
      </c>
      <c r="M273" s="39">
        <f>IF(ISBLANK(HLOOKUP(M$1, m_preprocess!$1:$1048576, $D273, FALSE)), "", HLOOKUP(M$1,m_preprocess!$1:$1048576, $D273, FALSE))</f>
        <v>102.2</v>
      </c>
      <c r="N273" s="39">
        <f>IF(ISBLANK(HLOOKUP(N$1, m_preprocess!$1:$1048576, $D273, FALSE)), "", HLOOKUP(N$1,m_preprocess!$1:$1048576, $D273, FALSE))</f>
        <v>96.6</v>
      </c>
      <c r="O273" s="39">
        <f>IF(ISBLANK(HLOOKUP(O$1, m_preprocess!$1:$1048576, $D273, FALSE)), "", HLOOKUP(O$1,m_preprocess!$1:$1048576, $D273, FALSE))</f>
        <v>84.66</v>
      </c>
      <c r="P273" s="39">
        <f>IF(ISBLANK(HLOOKUP(P$1, m_preprocess!$1:$1048576, $D273, FALSE)), "", HLOOKUP(P$1,m_preprocess!$1:$1048576, $D273, FALSE))</f>
        <v>37.1</v>
      </c>
      <c r="Q273" s="39">
        <f>IF(ISBLANK(HLOOKUP(Q$1, m_preprocess!$1:$1048576, $D273, FALSE)), "", HLOOKUP(Q$1,m_preprocess!$1:$1048576, $D273, FALSE))</f>
        <v>100.23358638525069</v>
      </c>
      <c r="R273" s="39">
        <f>IF(ISBLANK(HLOOKUP(R$1, m_preprocess!$1:$1048576, $D273, FALSE)), "", HLOOKUP(R$1,m_preprocess!$1:$1048576, $D273, FALSE))</f>
        <v>12888350449.438202</v>
      </c>
      <c r="S273" s="39">
        <f>IF(ISBLANK(HLOOKUP(S$1, m_preprocess!$1:$1048576, $D273, FALSE)), "", HLOOKUP(S$1,m_preprocess!$1:$1048576, $D273, FALSE))</f>
        <v>6091716927.174365</v>
      </c>
      <c r="T273" s="39">
        <f>IF(ISBLANK(HLOOKUP(T$1, m_preprocess!$1:$1048576, $D273, FALSE)), "", HLOOKUP(T$1,m_preprocess!$1:$1048576, $D273, FALSE))</f>
        <v>10675097116.042379</v>
      </c>
      <c r="U273" s="39">
        <f>IF(ISBLANK(HLOOKUP(U$1, m_preprocess!$1:$1048576, $D273, FALSE)), "", HLOOKUP(U$1,m_preprocess!$1:$1048576, $D273, FALSE))</f>
        <v>1839751082.8397431</v>
      </c>
      <c r="V273" s="39">
        <f>IF(ISBLANK(HLOOKUP(V$1, m_preprocess!$1:$1048576, $D273, FALSE)), "", HLOOKUP(V$1,m_preprocess!$1:$1048576, $D273, FALSE))</f>
        <v>6411200681.571703</v>
      </c>
      <c r="W273" s="39">
        <f>IF(ISBLANK(HLOOKUP(W$1, m_preprocess!$1:$1048576, $D273, FALSE)), "", HLOOKUP(W$1,m_preprocess!$1:$1048576, $D273, FALSE))</f>
        <v>1523822387.5865521</v>
      </c>
      <c r="X273" s="39">
        <f>IF(ISBLANK(HLOOKUP(X$1, m_preprocess!$1:$1048576, $D273, FALSE)), "", HLOOKUP(X$1,m_preprocess!$1:$1048576, $D273, FALSE))</f>
        <v>37695.578637384635</v>
      </c>
      <c r="Y273" s="39">
        <f>IF(ISBLANK(HLOOKUP(Y$1, m_preprocess!$1:$1048576, $D273, FALSE)), "", HLOOKUP(Y$1,m_preprocess!$1:$1048576, $D273, FALSE))</f>
        <v>16865.675590579831</v>
      </c>
      <c r="Z273" s="39">
        <f>IF(ISBLANK(HLOOKUP(Z$1, m_preprocess!$1:$1048576, $D273, FALSE)), "", HLOOKUP(Z$1,m_preprocess!$1:$1048576, $D273, FALSE))</f>
        <v>69.86666666666666</v>
      </c>
    </row>
    <row r="274" spans="1:26">
      <c r="A274" s="17">
        <v>42248</v>
      </c>
      <c r="B274">
        <v>2015</v>
      </c>
      <c r="C274">
        <v>9</v>
      </c>
      <c r="D274">
        <v>274</v>
      </c>
      <c r="E274" s="39">
        <f>IF(ISBLANK(HLOOKUP(E$1, m_preprocess!$1:$1048576, $D274, FALSE)), "", HLOOKUP(E$1,m_preprocess!$1:$1048576, $D274, FALSE))</f>
        <v>89.1</v>
      </c>
      <c r="F274" s="39">
        <f>IF(ISBLANK(HLOOKUP(F$1, m_preprocess!$1:$1048576, $D274, FALSE)), "", HLOOKUP(F$1,m_preprocess!$1:$1048576, $D274, FALSE))</f>
        <v>122.99</v>
      </c>
      <c r="G274" s="39">
        <f>IF(ISBLANK(HLOOKUP(G$1, m_preprocess!$1:$1048576, $D274, FALSE)), "", HLOOKUP(G$1,m_preprocess!$1:$1048576, $D274, FALSE))</f>
        <v>114.3915969591873</v>
      </c>
      <c r="H274" s="39">
        <f>IF(ISBLANK(HLOOKUP(H$1, m_preprocess!$1:$1048576, $D274, FALSE)), "", HLOOKUP(H$1,m_preprocess!$1:$1048576, $D274, FALSE))</f>
        <v>138.47999999999999</v>
      </c>
      <c r="I274" s="39">
        <f>IF(ISBLANK(HLOOKUP(I$1, m_preprocess!$1:$1048576, $D274, FALSE)), "", HLOOKUP(I$1,m_preprocess!$1:$1048576, $D274, FALSE))</f>
        <v>94.3</v>
      </c>
      <c r="J274" s="39">
        <f>IF(ISBLANK(HLOOKUP(J$1, m_preprocess!$1:$1048576, $D274, FALSE)), "", HLOOKUP(J$1,m_preprocess!$1:$1048576, $D274, FALSE))</f>
        <v>110.7</v>
      </c>
      <c r="K274" s="39">
        <f>IF(ISBLANK(HLOOKUP(K$1, m_preprocess!$1:$1048576, $D274, FALSE)), "", HLOOKUP(K$1,m_preprocess!$1:$1048576, $D274, FALSE))</f>
        <v>92.3</v>
      </c>
      <c r="L274" s="39">
        <f>IF(ISBLANK(HLOOKUP(L$1, m_preprocess!$1:$1048576, $D274, FALSE)), "", HLOOKUP(L$1,m_preprocess!$1:$1048576, $D274, FALSE))</f>
        <v>73.900000000000006</v>
      </c>
      <c r="M274" s="39">
        <f>IF(ISBLANK(HLOOKUP(M$1, m_preprocess!$1:$1048576, $D274, FALSE)), "", HLOOKUP(M$1,m_preprocess!$1:$1048576, $D274, FALSE))</f>
        <v>96</v>
      </c>
      <c r="N274" s="39">
        <f>IF(ISBLANK(HLOOKUP(N$1, m_preprocess!$1:$1048576, $D274, FALSE)), "", HLOOKUP(N$1,m_preprocess!$1:$1048576, $D274, FALSE))</f>
        <v>96.7</v>
      </c>
      <c r="O274" s="39">
        <f>IF(ISBLANK(HLOOKUP(O$1, m_preprocess!$1:$1048576, $D274, FALSE)), "", HLOOKUP(O$1,m_preprocess!$1:$1048576, $D274, FALSE))</f>
        <v>85.53</v>
      </c>
      <c r="P274" s="39">
        <f>IF(ISBLANK(HLOOKUP(P$1, m_preprocess!$1:$1048576, $D274, FALSE)), "", HLOOKUP(P$1,m_preprocess!$1:$1048576, $D274, FALSE))</f>
        <v>35.700000000000003</v>
      </c>
      <c r="Q274" s="39">
        <f>IF(ISBLANK(HLOOKUP(Q$1, m_preprocess!$1:$1048576, $D274, FALSE)), "", HLOOKUP(Q$1,m_preprocess!$1:$1048576, $D274, FALSE))</f>
        <v>100.47716428084526</v>
      </c>
      <c r="R274" s="39">
        <f>IF(ISBLANK(HLOOKUP(R$1, m_preprocess!$1:$1048576, $D274, FALSE)), "", HLOOKUP(R$1,m_preprocess!$1:$1048576, $D274, FALSE))</f>
        <v>13694185070.386702</v>
      </c>
      <c r="S274" s="39">
        <f>IF(ISBLANK(HLOOKUP(S$1, m_preprocess!$1:$1048576, $D274, FALSE)), "", HLOOKUP(S$1,m_preprocess!$1:$1048576, $D274, FALSE))</f>
        <v>6074443804.2740841</v>
      </c>
      <c r="T274" s="39">
        <f>IF(ISBLANK(HLOOKUP(T$1, m_preprocess!$1:$1048576, $D274, FALSE)), "", HLOOKUP(T$1,m_preprocess!$1:$1048576, $D274, FALSE))</f>
        <v>11250589126.61895</v>
      </c>
      <c r="U274" s="39">
        <f>IF(ISBLANK(HLOOKUP(U$1, m_preprocess!$1:$1048576, $D274, FALSE)), "", HLOOKUP(U$1,m_preprocess!$1:$1048576, $D274, FALSE))</f>
        <v>1795431396.5576005</v>
      </c>
      <c r="V274" s="39">
        <f>IF(ISBLANK(HLOOKUP(V$1, m_preprocess!$1:$1048576, $D274, FALSE)), "", HLOOKUP(V$1,m_preprocess!$1:$1048576, $D274, FALSE))</f>
        <v>6776218555.7259712</v>
      </c>
      <c r="W274" s="39">
        <f>IF(ISBLANK(HLOOKUP(W$1, m_preprocess!$1:$1048576, $D274, FALSE)), "", HLOOKUP(W$1,m_preprocess!$1:$1048576, $D274, FALSE))</f>
        <v>1454519308.1117928</v>
      </c>
      <c r="X274" s="39">
        <f>IF(ISBLANK(HLOOKUP(X$1, m_preprocess!$1:$1048576, $D274, FALSE)), "", HLOOKUP(X$1,m_preprocess!$1:$1048576, $D274, FALSE))</f>
        <v>38476.494246063121</v>
      </c>
      <c r="Y274" s="39">
        <f>IF(ISBLANK(HLOOKUP(Y$1, m_preprocess!$1:$1048576, $D274, FALSE)), "", HLOOKUP(Y$1,m_preprocess!$1:$1048576, $D274, FALSE))</f>
        <v>16886.203164603266</v>
      </c>
      <c r="Z274" s="39">
        <f>IF(ISBLANK(HLOOKUP(Z$1, m_preprocess!$1:$1048576, $D274, FALSE)), "", HLOOKUP(Z$1,m_preprocess!$1:$1048576, $D274, FALSE))</f>
        <v>67.366666666666674</v>
      </c>
    </row>
    <row r="275" spans="1:26">
      <c r="A275" s="17">
        <v>42278</v>
      </c>
      <c r="B275">
        <v>2015</v>
      </c>
      <c r="C275">
        <v>10</v>
      </c>
      <c r="D275">
        <v>275</v>
      </c>
      <c r="E275" s="39">
        <f>IF(ISBLANK(HLOOKUP(E$1, m_preprocess!$1:$1048576, $D275, FALSE)), "", HLOOKUP(E$1,m_preprocess!$1:$1048576, $D275, FALSE))</f>
        <v>96.4</v>
      </c>
      <c r="F275" s="39">
        <f>IF(ISBLANK(HLOOKUP(F$1, m_preprocess!$1:$1048576, $D275, FALSE)), "", HLOOKUP(F$1,m_preprocess!$1:$1048576, $D275, FALSE))</f>
        <v>117.26</v>
      </c>
      <c r="G275" s="39">
        <f>IF(ISBLANK(HLOOKUP(G$1, m_preprocess!$1:$1048576, $D275, FALSE)), "", HLOOKUP(G$1,m_preprocess!$1:$1048576, $D275, FALSE))</f>
        <v>113.38024442272908</v>
      </c>
      <c r="H275" s="39">
        <f>IF(ISBLANK(HLOOKUP(H$1, m_preprocess!$1:$1048576, $D275, FALSE)), "", HLOOKUP(H$1,m_preprocess!$1:$1048576, $D275, FALSE))</f>
        <v>140.33000000000001</v>
      </c>
      <c r="I275" s="39">
        <f>IF(ISBLANK(HLOOKUP(I$1, m_preprocess!$1:$1048576, $D275, FALSE)), "", HLOOKUP(I$1,m_preprocess!$1:$1048576, $D275, FALSE))</f>
        <v>97.2</v>
      </c>
      <c r="J275" s="39">
        <f>IF(ISBLANK(HLOOKUP(J$1, m_preprocess!$1:$1048576, $D275, FALSE)), "", HLOOKUP(J$1,m_preprocess!$1:$1048576, $D275, FALSE))</f>
        <v>111.5</v>
      </c>
      <c r="K275" s="39">
        <f>IF(ISBLANK(HLOOKUP(K$1, m_preprocess!$1:$1048576, $D275, FALSE)), "", HLOOKUP(K$1,m_preprocess!$1:$1048576, $D275, FALSE))</f>
        <v>95.5</v>
      </c>
      <c r="L275" s="39">
        <f>IF(ISBLANK(HLOOKUP(L$1, m_preprocess!$1:$1048576, $D275, FALSE)), "", HLOOKUP(L$1,m_preprocess!$1:$1048576, $D275, FALSE))</f>
        <v>75.400000000000006</v>
      </c>
      <c r="M275" s="39">
        <f>IF(ISBLANK(HLOOKUP(M$1, m_preprocess!$1:$1048576, $D275, FALSE)), "", HLOOKUP(M$1,m_preprocess!$1:$1048576, $D275, FALSE))</f>
        <v>98.9</v>
      </c>
      <c r="N275" s="39">
        <f>IF(ISBLANK(HLOOKUP(N$1, m_preprocess!$1:$1048576, $D275, FALSE)), "", HLOOKUP(N$1,m_preprocess!$1:$1048576, $D275, FALSE))</f>
        <v>100.2</v>
      </c>
      <c r="O275" s="39">
        <f>IF(ISBLANK(HLOOKUP(O$1, m_preprocess!$1:$1048576, $D275, FALSE)), "", HLOOKUP(O$1,m_preprocess!$1:$1048576, $D275, FALSE))</f>
        <v>88.77</v>
      </c>
      <c r="P275" s="39">
        <f>IF(ISBLANK(HLOOKUP(P$1, m_preprocess!$1:$1048576, $D275, FALSE)), "", HLOOKUP(P$1,m_preprocess!$1:$1048576, $D275, FALSE))</f>
        <v>35</v>
      </c>
      <c r="Q275" s="39">
        <f>IF(ISBLANK(HLOOKUP(Q$1, m_preprocess!$1:$1048576, $D275, FALSE)), "", HLOOKUP(Q$1,m_preprocess!$1:$1048576, $D275, FALSE))</f>
        <v>98.621980265396388</v>
      </c>
      <c r="R275" s="39">
        <f>IF(ISBLANK(HLOOKUP(R$1, m_preprocess!$1:$1048576, $D275, FALSE)), "", HLOOKUP(R$1,m_preprocess!$1:$1048576, $D275, FALSE))</f>
        <v>13842493265.482145</v>
      </c>
      <c r="S275" s="39">
        <f>IF(ISBLANK(HLOOKUP(S$1, m_preprocess!$1:$1048576, $D275, FALSE)), "", HLOOKUP(S$1,m_preprocess!$1:$1048576, $D275, FALSE))</f>
        <v>6305785418.3198204</v>
      </c>
      <c r="T275" s="39">
        <f>IF(ISBLANK(HLOOKUP(T$1, m_preprocess!$1:$1048576, $D275, FALSE)), "", HLOOKUP(T$1,m_preprocess!$1:$1048576, $D275, FALSE))</f>
        <v>11954042808.778496</v>
      </c>
      <c r="U275" s="39">
        <f>IF(ISBLANK(HLOOKUP(U$1, m_preprocess!$1:$1048576, $D275, FALSE)), "", HLOOKUP(U$1,m_preprocess!$1:$1048576, $D275, FALSE))</f>
        <v>1904574234.4334807</v>
      </c>
      <c r="V275" s="39">
        <f>IF(ISBLANK(HLOOKUP(V$1, m_preprocess!$1:$1048576, $D275, FALSE)), "", HLOOKUP(V$1,m_preprocess!$1:$1048576, $D275, FALSE))</f>
        <v>6764716620.449132</v>
      </c>
      <c r="W275" s="39">
        <f>IF(ISBLANK(HLOOKUP(W$1, m_preprocess!$1:$1048576, $D275, FALSE)), "", HLOOKUP(W$1,m_preprocess!$1:$1048576, $D275, FALSE))</f>
        <v>1413897932.1197686</v>
      </c>
      <c r="X275" s="39">
        <f>IF(ISBLANK(HLOOKUP(X$1, m_preprocess!$1:$1048576, $D275, FALSE)), "", HLOOKUP(X$1,m_preprocess!$1:$1048576, $D275, FALSE))</f>
        <v>42883.358035357291</v>
      </c>
      <c r="Y275" s="39">
        <f>IF(ISBLANK(HLOOKUP(Y$1, m_preprocess!$1:$1048576, $D275, FALSE)), "", HLOOKUP(Y$1,m_preprocess!$1:$1048576, $D275, FALSE))</f>
        <v>16710.91185393406</v>
      </c>
      <c r="Z275" s="39">
        <f>IF(ISBLANK(HLOOKUP(Z$1, m_preprocess!$1:$1048576, $D275, FALSE)), "", HLOOKUP(Z$1,m_preprocess!$1:$1048576, $D275, FALSE))</f>
        <v>68.966666666666669</v>
      </c>
    </row>
    <row r="276" spans="1:26">
      <c r="A276" s="17">
        <v>42309</v>
      </c>
      <c r="B276">
        <v>2015</v>
      </c>
      <c r="C276">
        <v>11</v>
      </c>
      <c r="D276">
        <v>276</v>
      </c>
      <c r="E276" s="39">
        <f>IF(ISBLANK(HLOOKUP(E$1, m_preprocess!$1:$1048576, $D276, FALSE)), "", HLOOKUP(E$1,m_preprocess!$1:$1048576, $D276, FALSE))</f>
        <v>95.4</v>
      </c>
      <c r="F276" s="39">
        <f>IF(ISBLANK(HLOOKUP(F$1, m_preprocess!$1:$1048576, $D276, FALSE)), "", HLOOKUP(F$1,m_preprocess!$1:$1048576, $D276, FALSE))</f>
        <v>118.68</v>
      </c>
      <c r="G276" s="39">
        <f>IF(ISBLANK(HLOOKUP(G$1, m_preprocess!$1:$1048576, $D276, FALSE)), "", HLOOKUP(G$1,m_preprocess!$1:$1048576, $D276, FALSE))</f>
        <v>107.8035062379211</v>
      </c>
      <c r="H276" s="39">
        <f>IF(ISBLANK(HLOOKUP(H$1, m_preprocess!$1:$1048576, $D276, FALSE)), "", HLOOKUP(H$1,m_preprocess!$1:$1048576, $D276, FALSE))</f>
        <v>136.01</v>
      </c>
      <c r="I276" s="39">
        <f>IF(ISBLANK(HLOOKUP(I$1, m_preprocess!$1:$1048576, $D276, FALSE)), "", HLOOKUP(I$1,m_preprocess!$1:$1048576, $D276, FALSE))</f>
        <v>87.6</v>
      </c>
      <c r="J276" s="39">
        <f>IF(ISBLANK(HLOOKUP(J$1, m_preprocess!$1:$1048576, $D276, FALSE)), "", HLOOKUP(J$1,m_preprocess!$1:$1048576, $D276, FALSE))</f>
        <v>95.2</v>
      </c>
      <c r="K276" s="39">
        <f>IF(ISBLANK(HLOOKUP(K$1, m_preprocess!$1:$1048576, $D276, FALSE)), "", HLOOKUP(K$1,m_preprocess!$1:$1048576, $D276, FALSE))</f>
        <v>86.6</v>
      </c>
      <c r="L276" s="39">
        <f>IF(ISBLANK(HLOOKUP(L$1, m_preprocess!$1:$1048576, $D276, FALSE)), "", HLOOKUP(L$1,m_preprocess!$1:$1048576, $D276, FALSE))</f>
        <v>69.8</v>
      </c>
      <c r="M276" s="39">
        <f>IF(ISBLANK(HLOOKUP(M$1, m_preprocess!$1:$1048576, $D276, FALSE)), "", HLOOKUP(M$1,m_preprocess!$1:$1048576, $D276, FALSE))</f>
        <v>86.9</v>
      </c>
      <c r="N276" s="39">
        <f>IF(ISBLANK(HLOOKUP(N$1, m_preprocess!$1:$1048576, $D276, FALSE)), "", HLOOKUP(N$1,m_preprocess!$1:$1048576, $D276, FALSE))</f>
        <v>93.4</v>
      </c>
      <c r="O276" s="39">
        <f>IF(ISBLANK(HLOOKUP(O$1, m_preprocess!$1:$1048576, $D276, FALSE)), "", HLOOKUP(O$1,m_preprocess!$1:$1048576, $D276, FALSE))</f>
        <v>85.55</v>
      </c>
      <c r="P276" s="39">
        <f>IF(ISBLANK(HLOOKUP(P$1, m_preprocess!$1:$1048576, $D276, FALSE)), "", HLOOKUP(P$1,m_preprocess!$1:$1048576, $D276, FALSE))</f>
        <v>36.4</v>
      </c>
      <c r="Q276" s="39">
        <f>IF(ISBLANK(HLOOKUP(Q$1, m_preprocess!$1:$1048576, $D276, FALSE)), "", HLOOKUP(Q$1,m_preprocess!$1:$1048576, $D276, FALSE))</f>
        <v>102.25371951756317</v>
      </c>
      <c r="R276" s="39">
        <f>IF(ISBLANK(HLOOKUP(R$1, m_preprocess!$1:$1048576, $D276, FALSE)), "", HLOOKUP(R$1,m_preprocess!$1:$1048576, $D276, FALSE))</f>
        <v>11886667824.365046</v>
      </c>
      <c r="S276" s="39">
        <f>IF(ISBLANK(HLOOKUP(S$1, m_preprocess!$1:$1048576, $D276, FALSE)), "", HLOOKUP(S$1,m_preprocess!$1:$1048576, $D276, FALSE))</f>
        <v>5048900602.6689625</v>
      </c>
      <c r="T276" s="39">
        <f>IF(ISBLANK(HLOOKUP(T$1, m_preprocess!$1:$1048576, $D276, FALSE)), "", HLOOKUP(T$1,m_preprocess!$1:$1048576, $D276, FALSE))</f>
        <v>11100824089.268421</v>
      </c>
      <c r="U276" s="39">
        <f>IF(ISBLANK(HLOOKUP(U$1, m_preprocess!$1:$1048576, $D276, FALSE)), "", HLOOKUP(U$1,m_preprocess!$1:$1048576, $D276, FALSE))</f>
        <v>1664699497.3149045</v>
      </c>
      <c r="V276" s="39">
        <f>IF(ISBLANK(HLOOKUP(V$1, m_preprocess!$1:$1048576, $D276, FALSE)), "", HLOOKUP(V$1,m_preprocess!$1:$1048576, $D276, FALSE))</f>
        <v>6383367062.241394</v>
      </c>
      <c r="W276" s="39">
        <f>IF(ISBLANK(HLOOKUP(W$1, m_preprocess!$1:$1048576, $D276, FALSE)), "", HLOOKUP(W$1,m_preprocess!$1:$1048576, $D276, FALSE))</f>
        <v>1473033578.6600933</v>
      </c>
      <c r="X276" s="39">
        <f>IF(ISBLANK(HLOOKUP(X$1, m_preprocess!$1:$1048576, $D276, FALSE)), "", HLOOKUP(X$1,m_preprocess!$1:$1048576, $D276, FALSE))</f>
        <v>37903.869391070722</v>
      </c>
      <c r="Y276" s="39">
        <f>IF(ISBLANK(HLOOKUP(Y$1, m_preprocess!$1:$1048576, $D276, FALSE)), "", HLOOKUP(Y$1,m_preprocess!$1:$1048576, $D276, FALSE))</f>
        <v>16650.636478102173</v>
      </c>
      <c r="Z276" s="39">
        <f>IF(ISBLANK(HLOOKUP(Z$1, m_preprocess!$1:$1048576, $D276, FALSE)), "", HLOOKUP(Z$1,m_preprocess!$1:$1048576, $D276, FALSE))</f>
        <v>69.333333333333329</v>
      </c>
    </row>
    <row r="277" spans="1:26" s="5" customFormat="1">
      <c r="A277" s="17">
        <v>42339</v>
      </c>
      <c r="B277" s="5">
        <v>2015</v>
      </c>
      <c r="C277" s="5">
        <v>12</v>
      </c>
      <c r="D277" s="5">
        <v>277</v>
      </c>
      <c r="E277" s="40">
        <f>IF(ISBLANK(HLOOKUP(E$1, m_preprocess!$1:$1048576, $D277, FALSE)), "", HLOOKUP(E$1,m_preprocess!$1:$1048576, $D277, FALSE))</f>
        <v>120.9</v>
      </c>
      <c r="F277" s="40">
        <f>IF(ISBLANK(HLOOKUP(F$1, m_preprocess!$1:$1048576, $D277, FALSE)), "", HLOOKUP(F$1,m_preprocess!$1:$1048576, $D277, FALSE))</f>
        <v>100.69</v>
      </c>
      <c r="G277" s="40">
        <f>IF(ISBLANK(HLOOKUP(G$1, m_preprocess!$1:$1048576, $D277, FALSE)), "", HLOOKUP(G$1,m_preprocess!$1:$1048576, $D277, FALSE))</f>
        <v>108.78325714728079</v>
      </c>
      <c r="H277" s="40">
        <f>IF(ISBLANK(HLOOKUP(H$1, m_preprocess!$1:$1048576, $D277, FALSE)), "", HLOOKUP(H$1,m_preprocess!$1:$1048576, $D277, FALSE))</f>
        <v>136.28</v>
      </c>
      <c r="I277" s="40">
        <f>IF(ISBLANK(HLOOKUP(I$1, m_preprocess!$1:$1048576, $D277, FALSE)), "", HLOOKUP(I$1,m_preprocess!$1:$1048576, $D277, FALSE))</f>
        <v>77.2</v>
      </c>
      <c r="J277" s="40">
        <f>IF(ISBLANK(HLOOKUP(J$1, m_preprocess!$1:$1048576, $D277, FALSE)), "", HLOOKUP(J$1,m_preprocess!$1:$1048576, $D277, FALSE))</f>
        <v>98.3</v>
      </c>
      <c r="K277" s="40">
        <f>IF(ISBLANK(HLOOKUP(K$1, m_preprocess!$1:$1048576, $D277, FALSE)), "", HLOOKUP(K$1,m_preprocess!$1:$1048576, $D277, FALSE))</f>
        <v>74.599999999999994</v>
      </c>
      <c r="L277" s="40">
        <f>IF(ISBLANK(HLOOKUP(L$1, m_preprocess!$1:$1048576, $D277, FALSE)), "", HLOOKUP(L$1,m_preprocess!$1:$1048576, $D277, FALSE))</f>
        <v>51.6</v>
      </c>
      <c r="M277" s="40">
        <f>IF(ISBLANK(HLOOKUP(M$1, m_preprocess!$1:$1048576, $D277, FALSE)), "", HLOOKUP(M$1,m_preprocess!$1:$1048576, $D277, FALSE))</f>
        <v>78.7</v>
      </c>
      <c r="N277" s="40">
        <f>IF(ISBLANK(HLOOKUP(N$1, m_preprocess!$1:$1048576, $D277, FALSE)), "", HLOOKUP(N$1,m_preprocess!$1:$1048576, $D277, FALSE))</f>
        <v>80.5</v>
      </c>
      <c r="O277" s="40">
        <f>IF(ISBLANK(HLOOKUP(O$1, m_preprocess!$1:$1048576, $D277, FALSE)), "", HLOOKUP(O$1,m_preprocess!$1:$1048576, $D277, FALSE))</f>
        <v>87.17</v>
      </c>
      <c r="P277" s="40">
        <f>IF(ISBLANK(HLOOKUP(P$1, m_preprocess!$1:$1048576, $D277, FALSE)), "", HLOOKUP(P$1,m_preprocess!$1:$1048576, $D277, FALSE))</f>
        <v>36</v>
      </c>
      <c r="Q277" s="40">
        <f>IF(ISBLANK(HLOOKUP(Q$1, m_preprocess!$1:$1048576, $D277, FALSE)), "", HLOOKUP(Q$1,m_preprocess!$1:$1048576, $D277, FALSE))</f>
        <v>96.648770349844128</v>
      </c>
      <c r="R277" s="40">
        <f>IF(ISBLANK(HLOOKUP(R$1, m_preprocess!$1:$1048576, $D277, FALSE)), "", HLOOKUP(R$1,m_preprocess!$1:$1048576, $D277, FALSE))</f>
        <v>15037390304.632202</v>
      </c>
      <c r="S277" s="40">
        <f>IF(ISBLANK(HLOOKUP(S$1, m_preprocess!$1:$1048576, $D277, FALSE)), "", HLOOKUP(S$1,m_preprocess!$1:$1048576, $D277, FALSE))</f>
        <v>5797029160.469492</v>
      </c>
      <c r="T277" s="40">
        <f>IF(ISBLANK(HLOOKUP(T$1, m_preprocess!$1:$1048576, $D277, FALSE)), "", HLOOKUP(T$1,m_preprocess!$1:$1048576, $D277, FALSE))</f>
        <v>9129921857.4644947</v>
      </c>
      <c r="U277" s="40">
        <f>IF(ISBLANK(HLOOKUP(U$1, m_preprocess!$1:$1048576, $D277, FALSE)), "", HLOOKUP(U$1,m_preprocess!$1:$1048576, $D277, FALSE))</f>
        <v>1403273593.695878</v>
      </c>
      <c r="V277" s="40">
        <f>IF(ISBLANK(HLOOKUP(V$1, m_preprocess!$1:$1048576, $D277, FALSE)), "", HLOOKUP(V$1,m_preprocess!$1:$1048576, $D277, FALSE))</f>
        <v>5064256860.928299</v>
      </c>
      <c r="W277" s="40">
        <f>IF(ISBLANK(HLOOKUP(W$1, m_preprocess!$1:$1048576, $D277, FALSE)), "", HLOOKUP(W$1,m_preprocess!$1:$1048576, $D277, FALSE))</f>
        <v>1442038846.5535157</v>
      </c>
      <c r="X277" s="40">
        <f>IF(ISBLANK(HLOOKUP(X$1, m_preprocess!$1:$1048576, $D277, FALSE)), "", HLOOKUP(X$1,m_preprocess!$1:$1048576, $D277, FALSE))</f>
        <v>43138.800079244014</v>
      </c>
      <c r="Y277" s="40">
        <f>IF(ISBLANK(HLOOKUP(Y$1, m_preprocess!$1:$1048576, $D277, FALSE)), "", HLOOKUP(Y$1,m_preprocess!$1:$1048576, $D277, FALSE))</f>
        <v>16692.718098263504</v>
      </c>
      <c r="Z277" s="40">
        <f>IF(ISBLANK(HLOOKUP(Z$1, m_preprocess!$1:$1048576, $D277, FALSE)), "", HLOOKUP(Z$1,m_preprocess!$1:$1048576, $D277, FALSE))</f>
        <v>69.7</v>
      </c>
    </row>
    <row r="278" spans="1:26" s="5" customFormat="1">
      <c r="A278" s="17">
        <v>42370</v>
      </c>
      <c r="B278" s="5">
        <f>B266+1</f>
        <v>2016</v>
      </c>
      <c r="C278" s="5">
        <f>C266</f>
        <v>1</v>
      </c>
      <c r="D278" s="5">
        <v>278</v>
      </c>
      <c r="E278" s="40">
        <f>IF(ISBLANK(HLOOKUP(E$1, m_preprocess!$1:$1048576, $D278, FALSE)), "", HLOOKUP(E$1,m_preprocess!$1:$1048576, $D278, FALSE))</f>
        <v>89.2</v>
      </c>
      <c r="F278" s="40">
        <f>IF(ISBLANK(HLOOKUP(F$1, m_preprocess!$1:$1048576, $D278, FALSE)), "", HLOOKUP(F$1,m_preprocess!$1:$1048576, $D278, FALSE))</f>
        <v>75.92</v>
      </c>
      <c r="G278" s="40">
        <f>IF(ISBLANK(HLOOKUP(G$1, m_preprocess!$1:$1048576, $D278, FALSE)), "", HLOOKUP(G$1,m_preprocess!$1:$1048576, $D278, FALSE))</f>
        <v>111.29188231051288</v>
      </c>
      <c r="H278" s="40">
        <f>IF(ISBLANK(HLOOKUP(H$1, m_preprocess!$1:$1048576, $D278, FALSE)), "", HLOOKUP(H$1,m_preprocess!$1:$1048576, $D278, FALSE))</f>
        <v>128.02000000000001</v>
      </c>
      <c r="I278" s="40">
        <f>IF(ISBLANK(HLOOKUP(I$1, m_preprocess!$1:$1048576, $D278, FALSE)), "", HLOOKUP(I$1,m_preprocess!$1:$1048576, $D278, FALSE))</f>
        <v>76.2</v>
      </c>
      <c r="J278" s="40">
        <f>IF(ISBLANK(HLOOKUP(J$1, m_preprocess!$1:$1048576, $D278, FALSE)), "", HLOOKUP(J$1,m_preprocess!$1:$1048576, $D278, FALSE))</f>
        <v>89.5</v>
      </c>
      <c r="K278" s="40">
        <f>IF(ISBLANK(HLOOKUP(K$1, m_preprocess!$1:$1048576, $D278, FALSE)), "", HLOOKUP(K$1,m_preprocess!$1:$1048576, $D278, FALSE))</f>
        <v>74.599999999999994</v>
      </c>
      <c r="L278" s="40">
        <f>IF(ISBLANK(HLOOKUP(L$1, m_preprocess!$1:$1048576, $D278, FALSE)), "", HLOOKUP(L$1,m_preprocess!$1:$1048576, $D278, FALSE))</f>
        <v>54.3</v>
      </c>
      <c r="M278" s="40">
        <f>IF(ISBLANK(HLOOKUP(M$1, m_preprocess!$1:$1048576, $D278, FALSE)), "", HLOOKUP(M$1,m_preprocess!$1:$1048576, $D278, FALSE))</f>
        <v>78.900000000000006</v>
      </c>
      <c r="N278" s="40">
        <f>IF(ISBLANK(HLOOKUP(N$1, m_preprocess!$1:$1048576, $D278, FALSE)), "", HLOOKUP(N$1,m_preprocess!$1:$1048576, $D278, FALSE))</f>
        <v>76.5</v>
      </c>
      <c r="O278" s="40">
        <f>IF(ISBLANK(HLOOKUP(O$1, m_preprocess!$1:$1048576, $D278, FALSE)), "", HLOOKUP(O$1,m_preprocess!$1:$1048576, $D278, FALSE))</f>
        <v>89.04</v>
      </c>
      <c r="P278" s="40">
        <f>IF(ISBLANK(HLOOKUP(P$1, m_preprocess!$1:$1048576, $D278, FALSE)), "", HLOOKUP(P$1,m_preprocess!$1:$1048576, $D278, FALSE))</f>
        <v>36.5</v>
      </c>
      <c r="Q278" s="40">
        <f>IF(ISBLANK(HLOOKUP(Q$1, m_preprocess!$1:$1048576, $D278, FALSE)), "", HLOOKUP(Q$1,m_preprocess!$1:$1048576, $D278, FALSE))</f>
        <v>97.09360050546077</v>
      </c>
      <c r="R278" s="40">
        <f>IF(ISBLANK(HLOOKUP(R$1, m_preprocess!$1:$1048576, $D278, FALSE)), "", HLOOKUP(R$1,m_preprocess!$1:$1048576, $D278, FALSE))</f>
        <v>10454170954.727156</v>
      </c>
      <c r="S278" s="40">
        <f>IF(ISBLANK(HLOOKUP(S$1, m_preprocess!$1:$1048576, $D278, FALSE)), "", HLOOKUP(S$1,m_preprocess!$1:$1048576, $D278, FALSE))</f>
        <v>4418119643.0231485</v>
      </c>
      <c r="T278" s="40">
        <f>IF(ISBLANK(HLOOKUP(T$1, m_preprocess!$1:$1048576, $D278, FALSE)), "", HLOOKUP(T$1,m_preprocess!$1:$1048576, $D278, FALSE))</f>
        <v>9317583398.3211479</v>
      </c>
      <c r="U278" s="40">
        <f>IF(ISBLANK(HLOOKUP(U$1, m_preprocess!$1:$1048576, $D278, FALSE)), "", HLOOKUP(U$1,m_preprocess!$1:$1048576, $D278, FALSE))</f>
        <v>1434734695.3696182</v>
      </c>
      <c r="V278" s="40">
        <f>IF(ISBLANK(HLOOKUP(V$1, m_preprocess!$1:$1048576, $D278, FALSE)), "", HLOOKUP(V$1,m_preprocess!$1:$1048576, $D278, FALSE))</f>
        <v>5368739397.960104</v>
      </c>
      <c r="W278" s="40">
        <f>IF(ISBLANK(HLOOKUP(W$1, m_preprocess!$1:$1048576, $D278, FALSE)), "", HLOOKUP(W$1,m_preprocess!$1:$1048576, $D278, FALSE))</f>
        <v>1744596922.1048832</v>
      </c>
      <c r="X278" s="40">
        <f>IF(ISBLANK(HLOOKUP(X$1, m_preprocess!$1:$1048576, $D278, FALSE)), "", HLOOKUP(X$1,m_preprocess!$1:$1048576, $D278, FALSE))</f>
        <v>54895.173788725187</v>
      </c>
      <c r="Y278" s="40">
        <f>IF(ISBLANK(HLOOKUP(Y$1, m_preprocess!$1:$1048576, $D278, FALSE)), "", HLOOKUP(Y$1,m_preprocess!$1:$1048576, $D278, FALSE))</f>
        <v>16360.277368340809</v>
      </c>
      <c r="Z278" s="40">
        <f>IF(ISBLANK(HLOOKUP(Z$1, m_preprocess!$1:$1048576, $D278, FALSE)), "", HLOOKUP(Z$1,m_preprocess!$1:$1048576, $D278, FALSE))</f>
        <v>71.399999999999991</v>
      </c>
    </row>
    <row r="279" spans="1:26">
      <c r="A279" s="17">
        <v>42401</v>
      </c>
      <c r="B279">
        <f t="shared" ref="B279:B301" si="0">B267+1</f>
        <v>2016</v>
      </c>
      <c r="C279">
        <f t="shared" ref="C279:C313" si="1">C267</f>
        <v>2</v>
      </c>
      <c r="D279">
        <v>279</v>
      </c>
      <c r="E279" s="39">
        <f>IF(ISBLANK(HLOOKUP(E$1, m_preprocess!$1:$1048576, $D279, FALSE)), "", HLOOKUP(E$1,m_preprocess!$1:$1048576, $D279, FALSE))</f>
        <v>84.2</v>
      </c>
      <c r="F279" s="39">
        <f>IF(ISBLANK(HLOOKUP(F$1, m_preprocess!$1:$1048576, $D279, FALSE)), "", HLOOKUP(F$1,m_preprocess!$1:$1048576, $D279, FALSE))</f>
        <v>103.98</v>
      </c>
      <c r="G279" s="39">
        <f>IF(ISBLANK(HLOOKUP(G$1, m_preprocess!$1:$1048576, $D279, FALSE)), "", HLOOKUP(G$1,m_preprocess!$1:$1048576, $D279, FALSE))</f>
        <v>109.19833928102365</v>
      </c>
      <c r="H279" s="39">
        <f>IF(ISBLANK(HLOOKUP(H$1, m_preprocess!$1:$1048576, $D279, FALSE)), "", HLOOKUP(H$1,m_preprocess!$1:$1048576, $D279, FALSE))</f>
        <v>130.32</v>
      </c>
      <c r="I279" s="39">
        <f>IF(ISBLANK(HLOOKUP(I$1, m_preprocess!$1:$1048576, $D279, FALSE)), "", HLOOKUP(I$1,m_preprocess!$1:$1048576, $D279, FALSE))</f>
        <v>75.8</v>
      </c>
      <c r="J279" s="39">
        <f>IF(ISBLANK(HLOOKUP(J$1, m_preprocess!$1:$1048576, $D279, FALSE)), "", HLOOKUP(J$1,m_preprocess!$1:$1048576, $D279, FALSE))</f>
        <v>87</v>
      </c>
      <c r="K279" s="39">
        <f>IF(ISBLANK(HLOOKUP(K$1, m_preprocess!$1:$1048576, $D279, FALSE)), "", HLOOKUP(K$1,m_preprocess!$1:$1048576, $D279, FALSE))</f>
        <v>74.400000000000006</v>
      </c>
      <c r="L279" s="39">
        <f>IF(ISBLANK(HLOOKUP(L$1, m_preprocess!$1:$1048576, $D279, FALSE)), "", HLOOKUP(L$1,m_preprocess!$1:$1048576, $D279, FALSE))</f>
        <v>63</v>
      </c>
      <c r="M279" s="39">
        <f>IF(ISBLANK(HLOOKUP(M$1, m_preprocess!$1:$1048576, $D279, FALSE)), "", HLOOKUP(M$1,m_preprocess!$1:$1048576, $D279, FALSE))</f>
        <v>77.5</v>
      </c>
      <c r="N279" s="39">
        <f>IF(ISBLANK(HLOOKUP(N$1, m_preprocess!$1:$1048576, $D279, FALSE)), "", HLOOKUP(N$1,m_preprocess!$1:$1048576, $D279, FALSE))</f>
        <v>75.599999999999994</v>
      </c>
      <c r="O279" s="39">
        <f>IF(ISBLANK(HLOOKUP(O$1, m_preprocess!$1:$1048576, $D279, FALSE)), "", HLOOKUP(O$1,m_preprocess!$1:$1048576, $D279, FALSE))</f>
        <v>95.23</v>
      </c>
      <c r="P279" s="39">
        <f>IF(ISBLANK(HLOOKUP(P$1, m_preprocess!$1:$1048576, $D279, FALSE)), "", HLOOKUP(P$1,m_preprocess!$1:$1048576, $D279, FALSE))</f>
        <v>37.1</v>
      </c>
      <c r="Q279" s="39">
        <f>IF(ISBLANK(HLOOKUP(Q$1, m_preprocess!$1:$1048576, $D279, FALSE)), "", HLOOKUP(Q$1,m_preprocess!$1:$1048576, $D279, FALSE))</f>
        <v>96.253759912496591</v>
      </c>
      <c r="R279" s="39">
        <f>IF(ISBLANK(HLOOKUP(R$1, m_preprocess!$1:$1048576, $D279, FALSE)), "", HLOOKUP(R$1,m_preprocess!$1:$1048576, $D279, FALSE))</f>
        <v>12639617858.901516</v>
      </c>
      <c r="S279" s="39">
        <f>IF(ISBLANK(HLOOKUP(S$1, m_preprocess!$1:$1048576, $D279, FALSE)), "", HLOOKUP(S$1,m_preprocess!$1:$1048576, $D279, FALSE))</f>
        <v>4966617990.530303</v>
      </c>
      <c r="T279" s="39">
        <f>IF(ISBLANK(HLOOKUP(T$1, m_preprocess!$1:$1048576, $D279, FALSE)), "", HLOOKUP(T$1,m_preprocess!$1:$1048576, $D279, FALSE))</f>
        <v>9392738806.854435</v>
      </c>
      <c r="U279" s="39">
        <f>IF(ISBLANK(HLOOKUP(U$1, m_preprocess!$1:$1048576, $D279, FALSE)), "", HLOOKUP(U$1,m_preprocess!$1:$1048576, $D279, FALSE))</f>
        <v>1682468905.2957799</v>
      </c>
      <c r="V279" s="39">
        <f>IF(ISBLANK(HLOOKUP(V$1, m_preprocess!$1:$1048576, $D279, FALSE)), "", HLOOKUP(V$1,m_preprocess!$1:$1048576, $D279, FALSE))</f>
        <v>5493844835.4753447</v>
      </c>
      <c r="W279" s="39">
        <f>IF(ISBLANK(HLOOKUP(W$1, m_preprocess!$1:$1048576, $D279, FALSE)), "", HLOOKUP(W$1,m_preprocess!$1:$1048576, $D279, FALSE))</f>
        <v>1089230124.8746698</v>
      </c>
      <c r="X279" s="39">
        <f>IF(ISBLANK(HLOOKUP(X$1, m_preprocess!$1:$1048576, $D279, FALSE)), "", HLOOKUP(X$1,m_preprocess!$1:$1048576, $D279, FALSE))</f>
        <v>32247.919038905598</v>
      </c>
      <c r="Y279" s="39">
        <f>IF(ISBLANK(HLOOKUP(Y$1, m_preprocess!$1:$1048576, $D279, FALSE)), "", HLOOKUP(Y$1,m_preprocess!$1:$1048576, $D279, FALSE))</f>
        <v>16124.798906344695</v>
      </c>
      <c r="Z279" s="39">
        <f>IF(ISBLANK(HLOOKUP(Z$1, m_preprocess!$1:$1048576, $D279, FALSE)), "", HLOOKUP(Z$1,m_preprocess!$1:$1048576, $D279, FALSE))</f>
        <v>71.466666666666669</v>
      </c>
    </row>
    <row r="280" spans="1:26">
      <c r="A280" s="17">
        <v>42430</v>
      </c>
      <c r="B280">
        <f t="shared" si="0"/>
        <v>2016</v>
      </c>
      <c r="C280">
        <f t="shared" si="1"/>
        <v>3</v>
      </c>
      <c r="D280">
        <v>280</v>
      </c>
      <c r="E280" s="39">
        <f>IF(ISBLANK(HLOOKUP(E$1, m_preprocess!$1:$1048576, $D280, FALSE)), "", HLOOKUP(E$1,m_preprocess!$1:$1048576, $D280, FALSE))</f>
        <v>90.4</v>
      </c>
      <c r="F280" s="39">
        <f>IF(ISBLANK(HLOOKUP(F$1, m_preprocess!$1:$1048576, $D280, FALSE)), "", HLOOKUP(F$1,m_preprocess!$1:$1048576, $D280, FALSE))</f>
        <v>117.45</v>
      </c>
      <c r="G280" s="39">
        <f>IF(ISBLANK(HLOOKUP(G$1, m_preprocess!$1:$1048576, $D280, FALSE)), "", HLOOKUP(G$1,m_preprocess!$1:$1048576, $D280, FALSE))</f>
        <v>101.95103881000071</v>
      </c>
      <c r="H280" s="39">
        <f>IF(ISBLANK(HLOOKUP(H$1, m_preprocess!$1:$1048576, $D280, FALSE)), "", HLOOKUP(H$1,m_preprocess!$1:$1048576, $D280, FALSE))</f>
        <v>140.03</v>
      </c>
      <c r="I280" s="39">
        <f>IF(ISBLANK(HLOOKUP(I$1, m_preprocess!$1:$1048576, $D280, FALSE)), "", HLOOKUP(I$1,m_preprocess!$1:$1048576, $D280, FALSE))</f>
        <v>83.6</v>
      </c>
      <c r="J280" s="39">
        <f>IF(ISBLANK(HLOOKUP(J$1, m_preprocess!$1:$1048576, $D280, FALSE)), "", HLOOKUP(J$1,m_preprocess!$1:$1048576, $D280, FALSE))</f>
        <v>90.5</v>
      </c>
      <c r="K280" s="39">
        <f>IF(ISBLANK(HLOOKUP(K$1, m_preprocess!$1:$1048576, $D280, FALSE)), "", HLOOKUP(K$1,m_preprocess!$1:$1048576, $D280, FALSE))</f>
        <v>82.8</v>
      </c>
      <c r="L280" s="39">
        <f>IF(ISBLANK(HLOOKUP(L$1, m_preprocess!$1:$1048576, $D280, FALSE)), "", HLOOKUP(L$1,m_preprocess!$1:$1048576, $D280, FALSE))</f>
        <v>72.400000000000006</v>
      </c>
      <c r="M280" s="39">
        <f>IF(ISBLANK(HLOOKUP(M$1, m_preprocess!$1:$1048576, $D280, FALSE)), "", HLOOKUP(M$1,m_preprocess!$1:$1048576, $D280, FALSE))</f>
        <v>83.8</v>
      </c>
      <c r="N280" s="39">
        <f>IF(ISBLANK(HLOOKUP(N$1, m_preprocess!$1:$1048576, $D280, FALSE)), "", HLOOKUP(N$1,m_preprocess!$1:$1048576, $D280, FALSE))</f>
        <v>86.4</v>
      </c>
      <c r="O280" s="39">
        <f>IF(ISBLANK(HLOOKUP(O$1, m_preprocess!$1:$1048576, $D280, FALSE)), "", HLOOKUP(O$1,m_preprocess!$1:$1048576, $D280, FALSE))</f>
        <v>89.31</v>
      </c>
      <c r="P280" s="39">
        <f>IF(ISBLANK(HLOOKUP(P$1, m_preprocess!$1:$1048576, $D280, FALSE)), "", HLOOKUP(P$1,m_preprocess!$1:$1048576, $D280, FALSE))</f>
        <v>37.4</v>
      </c>
      <c r="Q280" s="39">
        <f>IF(ISBLANK(HLOOKUP(Q$1, m_preprocess!$1:$1048576, $D280, FALSE)), "", HLOOKUP(Q$1,m_preprocess!$1:$1048576, $D280, FALSE))</f>
        <v>98.078172871599676</v>
      </c>
      <c r="R280" s="39">
        <f>IF(ISBLANK(HLOOKUP(R$1, m_preprocess!$1:$1048576, $D280, FALSE)), "", HLOOKUP(R$1,m_preprocess!$1:$1048576, $D280, FALSE))</f>
        <v>15140305926.732298</v>
      </c>
      <c r="S280" s="39">
        <f>IF(ISBLANK(HLOOKUP(S$1, m_preprocess!$1:$1048576, $D280, FALSE)), "", HLOOKUP(S$1,m_preprocess!$1:$1048576, $D280, FALSE))</f>
        <v>6992667063.6122675</v>
      </c>
      <c r="T280" s="39">
        <f>IF(ISBLANK(HLOOKUP(T$1, m_preprocess!$1:$1048576, $D280, FALSE)), "", HLOOKUP(T$1,m_preprocess!$1:$1048576, $D280, FALSE))</f>
        <v>10731814553.894718</v>
      </c>
      <c r="U280" s="39">
        <f>IF(ISBLANK(HLOOKUP(U$1, m_preprocess!$1:$1048576, $D280, FALSE)), "", HLOOKUP(U$1,m_preprocess!$1:$1048576, $D280, FALSE))</f>
        <v>1782227458.9174635</v>
      </c>
      <c r="V280" s="39">
        <f>IF(ISBLANK(HLOOKUP(V$1, m_preprocess!$1:$1048576, $D280, FALSE)), "", HLOOKUP(V$1,m_preprocess!$1:$1048576, $D280, FALSE))</f>
        <v>6494877283.446291</v>
      </c>
      <c r="W280" s="39">
        <f>IF(ISBLANK(HLOOKUP(W$1, m_preprocess!$1:$1048576, $D280, FALSE)), "", HLOOKUP(W$1,m_preprocess!$1:$1048576, $D280, FALSE))</f>
        <v>1408027044.842633</v>
      </c>
      <c r="X280" s="39">
        <f>IF(ISBLANK(HLOOKUP(X$1, m_preprocess!$1:$1048576, $D280, FALSE)), "", HLOOKUP(X$1,m_preprocess!$1:$1048576, $D280, FALSE))</f>
        <v>36232.725500459768</v>
      </c>
      <c r="Y280" s="39">
        <f>IF(ISBLANK(HLOOKUP(Y$1, m_preprocess!$1:$1048576, $D280, FALSE)), "", HLOOKUP(Y$1,m_preprocess!$1:$1048576, $D280, FALSE))</f>
        <v>15973.081620465233</v>
      </c>
      <c r="Z280" s="39">
        <f>IF(ISBLANK(HLOOKUP(Z$1, m_preprocess!$1:$1048576, $D280, FALSE)), "", HLOOKUP(Z$1,m_preprocess!$1:$1048576, $D280, FALSE))</f>
        <v>70.966666666666683</v>
      </c>
    </row>
    <row r="281" spans="1:26">
      <c r="A281" s="17">
        <v>42461</v>
      </c>
      <c r="B281">
        <f t="shared" si="0"/>
        <v>2016</v>
      </c>
      <c r="C281">
        <f t="shared" si="1"/>
        <v>4</v>
      </c>
      <c r="D281">
        <v>281</v>
      </c>
      <c r="E281" s="39">
        <f>IF(ISBLANK(HLOOKUP(E$1, m_preprocess!$1:$1048576, $D281, FALSE)), "", HLOOKUP(E$1,m_preprocess!$1:$1048576, $D281, FALSE))</f>
        <v>85.8</v>
      </c>
      <c r="F281" s="39">
        <f>IF(ISBLANK(HLOOKUP(F$1, m_preprocess!$1:$1048576, $D281, FALSE)), "", HLOOKUP(F$1,m_preprocess!$1:$1048576, $D281, FALSE))</f>
        <v>96.13</v>
      </c>
      <c r="G281" s="39">
        <f>IF(ISBLANK(HLOOKUP(G$1, m_preprocess!$1:$1048576, $D281, FALSE)), "", HLOOKUP(G$1,m_preprocess!$1:$1048576, $D281, FALSE))</f>
        <v>99.033022280622575</v>
      </c>
      <c r="H281" s="39">
        <f>IF(ISBLANK(HLOOKUP(H$1, m_preprocess!$1:$1048576, $D281, FALSE)), "", HLOOKUP(H$1,m_preprocess!$1:$1048576, $D281, FALSE))</f>
        <v>135.4</v>
      </c>
      <c r="I281" s="39">
        <f>IF(ISBLANK(HLOOKUP(I$1, m_preprocess!$1:$1048576, $D281, FALSE)), "", HLOOKUP(I$1,m_preprocess!$1:$1048576, $D281, FALSE))</f>
        <v>83</v>
      </c>
      <c r="J281" s="39">
        <f>IF(ISBLANK(HLOOKUP(J$1, m_preprocess!$1:$1048576, $D281, FALSE)), "", HLOOKUP(J$1,m_preprocess!$1:$1048576, $D281, FALSE))</f>
        <v>90.5</v>
      </c>
      <c r="K281" s="39">
        <f>IF(ISBLANK(HLOOKUP(K$1, m_preprocess!$1:$1048576, $D281, FALSE)), "", HLOOKUP(K$1,m_preprocess!$1:$1048576, $D281, FALSE))</f>
        <v>82.1</v>
      </c>
      <c r="L281" s="39">
        <f>IF(ISBLANK(HLOOKUP(L$1, m_preprocess!$1:$1048576, $D281, FALSE)), "", HLOOKUP(L$1,m_preprocess!$1:$1048576, $D281, FALSE))</f>
        <v>67.7</v>
      </c>
      <c r="M281" s="39">
        <f>IF(ISBLANK(HLOOKUP(M$1, m_preprocess!$1:$1048576, $D281, FALSE)), "", HLOOKUP(M$1,m_preprocess!$1:$1048576, $D281, FALSE))</f>
        <v>84.7</v>
      </c>
      <c r="N281" s="39">
        <f>IF(ISBLANK(HLOOKUP(N$1, m_preprocess!$1:$1048576, $D281, FALSE)), "", HLOOKUP(N$1,m_preprocess!$1:$1048576, $D281, FALSE))</f>
        <v>84.1</v>
      </c>
      <c r="O281" s="39">
        <f>IF(ISBLANK(HLOOKUP(O$1, m_preprocess!$1:$1048576, $D281, FALSE)), "", HLOOKUP(O$1,m_preprocess!$1:$1048576, $D281, FALSE))</f>
        <v>87.68</v>
      </c>
      <c r="P281" s="39">
        <f>IF(ISBLANK(HLOOKUP(P$1, m_preprocess!$1:$1048576, $D281, FALSE)), "", HLOOKUP(P$1,m_preprocess!$1:$1048576, $D281, FALSE))</f>
        <v>36.799999999999997</v>
      </c>
      <c r="Q281" s="39">
        <f>IF(ISBLANK(HLOOKUP(Q$1, m_preprocess!$1:$1048576, $D281, FALSE)), "", HLOOKUP(Q$1,m_preprocess!$1:$1048576, $D281, FALSE))</f>
        <v>97.505442670537008</v>
      </c>
      <c r="R281" s="39">
        <f>IF(ISBLANK(HLOOKUP(R$1, m_preprocess!$1:$1048576, $D281, FALSE)), "", HLOOKUP(R$1,m_preprocess!$1:$1048576, $D281, FALSE))</f>
        <v>14303073929.667877</v>
      </c>
      <c r="S281" s="39">
        <f>IF(ISBLANK(HLOOKUP(S$1, m_preprocess!$1:$1048576, $D281, FALSE)), "", HLOOKUP(S$1,m_preprocess!$1:$1048576, $D281, FALSE))</f>
        <v>7199948564.5176296</v>
      </c>
      <c r="T281" s="39">
        <f>IF(ISBLANK(HLOOKUP(T$1, m_preprocess!$1:$1048576, $D281, FALSE)), "", HLOOKUP(T$1,m_preprocess!$1:$1048576, $D281, FALSE))</f>
        <v>9536621048.621191</v>
      </c>
      <c r="U281" s="39">
        <f>IF(ISBLANK(HLOOKUP(U$1, m_preprocess!$1:$1048576, $D281, FALSE)), "", HLOOKUP(U$1,m_preprocess!$1:$1048576, $D281, FALSE))</f>
        <v>1463587059.1436865</v>
      </c>
      <c r="V281" s="39">
        <f>IF(ISBLANK(HLOOKUP(V$1, m_preprocess!$1:$1048576, $D281, FALSE)), "", HLOOKUP(V$1,m_preprocess!$1:$1048576, $D281, FALSE))</f>
        <v>5899680227.685051</v>
      </c>
      <c r="W281" s="39">
        <f>IF(ISBLANK(HLOOKUP(W$1, m_preprocess!$1:$1048576, $D281, FALSE)), "", HLOOKUP(W$1,m_preprocess!$1:$1048576, $D281, FALSE))</f>
        <v>1194472628.8098695</v>
      </c>
      <c r="X281" s="39">
        <f>IF(ISBLANK(HLOOKUP(X$1, m_preprocess!$1:$1048576, $D281, FALSE)), "", HLOOKUP(X$1,m_preprocess!$1:$1048576, $D281, FALSE))</f>
        <v>44016.977348145803</v>
      </c>
      <c r="Y281" s="39">
        <f>IF(ISBLANK(HLOOKUP(Y$1, m_preprocess!$1:$1048576, $D281, FALSE)), "", HLOOKUP(Y$1,m_preprocess!$1:$1048576, $D281, FALSE))</f>
        <v>15768.362491633694</v>
      </c>
      <c r="Z281" s="39">
        <f>IF(ISBLANK(HLOOKUP(Z$1, m_preprocess!$1:$1048576, $D281, FALSE)), "", HLOOKUP(Z$1,m_preprocess!$1:$1048576, $D281, FALSE))</f>
        <v>70.966666666666654</v>
      </c>
    </row>
    <row r="282" spans="1:26">
      <c r="A282" s="17">
        <v>42491</v>
      </c>
      <c r="B282">
        <f t="shared" si="0"/>
        <v>2016</v>
      </c>
      <c r="C282">
        <f t="shared" si="1"/>
        <v>5</v>
      </c>
      <c r="D282">
        <v>282</v>
      </c>
      <c r="E282" s="39">
        <f>IF(ISBLANK(HLOOKUP(E$1, m_preprocess!$1:$1048576, $D282, FALSE)), "", HLOOKUP(E$1,m_preprocess!$1:$1048576, $D282, FALSE))</f>
        <v>87.1</v>
      </c>
      <c r="F282" s="39">
        <f>IF(ISBLANK(HLOOKUP(F$1, m_preprocess!$1:$1048576, $D282, FALSE)), "", HLOOKUP(F$1,m_preprocess!$1:$1048576, $D282, FALSE))</f>
        <v>100.5</v>
      </c>
      <c r="G282" s="39">
        <f>IF(ISBLANK(HLOOKUP(G$1, m_preprocess!$1:$1048576, $D282, FALSE)), "", HLOOKUP(G$1,m_preprocess!$1:$1048576, $D282, FALSE))</f>
        <v>97.478409932160261</v>
      </c>
      <c r="H282" s="39">
        <f>IF(ISBLANK(HLOOKUP(H$1, m_preprocess!$1:$1048576, $D282, FALSE)), "", HLOOKUP(H$1,m_preprocess!$1:$1048576, $D282, FALSE))</f>
        <v>133.22</v>
      </c>
      <c r="I282" s="39">
        <f>IF(ISBLANK(HLOOKUP(I$1, m_preprocess!$1:$1048576, $D282, FALSE)), "", HLOOKUP(I$1,m_preprocess!$1:$1048576, $D282, FALSE))</f>
        <v>86.3</v>
      </c>
      <c r="J282" s="39">
        <f>IF(ISBLANK(HLOOKUP(J$1, m_preprocess!$1:$1048576, $D282, FALSE)), "", HLOOKUP(J$1,m_preprocess!$1:$1048576, $D282, FALSE))</f>
        <v>98.1</v>
      </c>
      <c r="K282" s="39">
        <f>IF(ISBLANK(HLOOKUP(K$1, m_preprocess!$1:$1048576, $D282, FALSE)), "", HLOOKUP(K$1,m_preprocess!$1:$1048576, $D282, FALSE))</f>
        <v>84.8</v>
      </c>
      <c r="L282" s="39">
        <f>IF(ISBLANK(HLOOKUP(L$1, m_preprocess!$1:$1048576, $D282, FALSE)), "", HLOOKUP(L$1,m_preprocess!$1:$1048576, $D282, FALSE))</f>
        <v>70.2</v>
      </c>
      <c r="M282" s="39">
        <f>IF(ISBLANK(HLOOKUP(M$1, m_preprocess!$1:$1048576, $D282, FALSE)), "", HLOOKUP(M$1,m_preprocess!$1:$1048576, $D282, FALSE))</f>
        <v>89</v>
      </c>
      <c r="N282" s="39">
        <f>IF(ISBLANK(HLOOKUP(N$1, m_preprocess!$1:$1048576, $D282, FALSE)), "", HLOOKUP(N$1,m_preprocess!$1:$1048576, $D282, FALSE))</f>
        <v>85.6</v>
      </c>
      <c r="O282" s="39">
        <f>IF(ISBLANK(HLOOKUP(O$1, m_preprocess!$1:$1048576, $D282, FALSE)), "", HLOOKUP(O$1,m_preprocess!$1:$1048576, $D282, FALSE))</f>
        <v>90.85</v>
      </c>
      <c r="P282" s="39">
        <f>IF(ISBLANK(HLOOKUP(P$1, m_preprocess!$1:$1048576, $D282, FALSE)), "", HLOOKUP(P$1,m_preprocess!$1:$1048576, $D282, FALSE))</f>
        <v>41.3</v>
      </c>
      <c r="Q282" s="39">
        <f>IF(ISBLANK(HLOOKUP(Q$1, m_preprocess!$1:$1048576, $D282, FALSE)), "", HLOOKUP(Q$1,m_preprocess!$1:$1048576, $D282, FALSE))</f>
        <v>107.29255571360834</v>
      </c>
      <c r="R282" s="39">
        <f>IF(ISBLANK(HLOOKUP(R$1, m_preprocess!$1:$1048576, $D282, FALSE)), "", HLOOKUP(R$1,m_preprocess!$1:$1048576, $D282, FALSE))</f>
        <v>15530446296.623653</v>
      </c>
      <c r="S282" s="39">
        <f>IF(ISBLANK(HLOOKUP(S$1, m_preprocess!$1:$1048576, $D282, FALSE)), "", HLOOKUP(S$1,m_preprocess!$1:$1048576, $D282, FALSE))</f>
        <v>7335252938.8368397</v>
      </c>
      <c r="T282" s="39">
        <f>IF(ISBLANK(HLOOKUP(T$1, m_preprocess!$1:$1048576, $D282, FALSE)), "", HLOOKUP(T$1,m_preprocess!$1:$1048576, $D282, FALSE))</f>
        <v>10559026584.163111</v>
      </c>
      <c r="U282" s="39">
        <f>IF(ISBLANK(HLOOKUP(U$1, m_preprocess!$1:$1048576, $D282, FALSE)), "", HLOOKUP(U$1,m_preprocess!$1:$1048576, $D282, FALSE))</f>
        <v>1582542237.0791843</v>
      </c>
      <c r="V282" s="39">
        <f>IF(ISBLANK(HLOOKUP(V$1, m_preprocess!$1:$1048576, $D282, FALSE)), "", HLOOKUP(V$1,m_preprocess!$1:$1048576, $D282, FALSE))</f>
        <v>6682584010.4314842</v>
      </c>
      <c r="W282" s="39">
        <f>IF(ISBLANK(HLOOKUP(W$1, m_preprocess!$1:$1048576, $D282, FALSE)), "", HLOOKUP(W$1,m_preprocess!$1:$1048576, $D282, FALSE))</f>
        <v>1346817189.1891892</v>
      </c>
      <c r="X282" s="39">
        <f>IF(ISBLANK(HLOOKUP(X$1, m_preprocess!$1:$1048576, $D282, FALSE)), "", HLOOKUP(X$1,m_preprocess!$1:$1048576, $D282, FALSE))</f>
        <v>35169.241605859715</v>
      </c>
      <c r="Y282" s="39">
        <f>IF(ISBLANK(HLOOKUP(Y$1, m_preprocess!$1:$1048576, $D282, FALSE)), "", HLOOKUP(Y$1,m_preprocess!$1:$1048576, $D282, FALSE))</f>
        <v>15665.762642488764</v>
      </c>
      <c r="Z282" s="39">
        <f>IF(ISBLANK(HLOOKUP(Z$1, m_preprocess!$1:$1048576, $D282, FALSE)), "", HLOOKUP(Z$1,m_preprocess!$1:$1048576, $D282, FALSE))</f>
        <v>72.833333333333343</v>
      </c>
    </row>
    <row r="283" spans="1:26">
      <c r="A283" s="17">
        <v>42522</v>
      </c>
      <c r="B283">
        <f t="shared" si="0"/>
        <v>2016</v>
      </c>
      <c r="C283">
        <f t="shared" si="1"/>
        <v>6</v>
      </c>
      <c r="D283">
        <v>283</v>
      </c>
      <c r="E283" s="39">
        <f>IF(ISBLANK(HLOOKUP(E$1, m_preprocess!$1:$1048576, $D283, FALSE)), "", HLOOKUP(E$1,m_preprocess!$1:$1048576, $D283, FALSE))</f>
        <v>85.7</v>
      </c>
      <c r="F283" s="39">
        <f>IF(ISBLANK(HLOOKUP(F$1, m_preprocess!$1:$1048576, $D283, FALSE)), "", HLOOKUP(F$1,m_preprocess!$1:$1048576, $D283, FALSE))</f>
        <v>108.2</v>
      </c>
      <c r="G283" s="39">
        <f>IF(ISBLANK(HLOOKUP(G$1, m_preprocess!$1:$1048576, $D283, FALSE)), "", HLOOKUP(G$1,m_preprocess!$1:$1048576, $D283, FALSE))</f>
        <v>93.850894230246894</v>
      </c>
      <c r="H283" s="39">
        <f>IF(ISBLANK(HLOOKUP(H$1, m_preprocess!$1:$1048576, $D283, FALSE)), "", HLOOKUP(H$1,m_preprocess!$1:$1048576, $D283, FALSE))</f>
        <v>135.06</v>
      </c>
      <c r="I283" s="39">
        <f>IF(ISBLANK(HLOOKUP(I$1, m_preprocess!$1:$1048576, $D283, FALSE)), "", HLOOKUP(I$1,m_preprocess!$1:$1048576, $D283, FALSE))</f>
        <v>87.7</v>
      </c>
      <c r="J283" s="39">
        <f>IF(ISBLANK(HLOOKUP(J$1, m_preprocess!$1:$1048576, $D283, FALSE)), "", HLOOKUP(J$1,m_preprocess!$1:$1048576, $D283, FALSE))</f>
        <v>96.2</v>
      </c>
      <c r="K283" s="39">
        <f>IF(ISBLANK(HLOOKUP(K$1, m_preprocess!$1:$1048576, $D283, FALSE)), "", HLOOKUP(K$1,m_preprocess!$1:$1048576, $D283, FALSE))</f>
        <v>86.6</v>
      </c>
      <c r="L283" s="39">
        <f>IF(ISBLANK(HLOOKUP(L$1, m_preprocess!$1:$1048576, $D283, FALSE)), "", HLOOKUP(L$1,m_preprocess!$1:$1048576, $D283, FALSE))</f>
        <v>73.2</v>
      </c>
      <c r="M283" s="39">
        <f>IF(ISBLANK(HLOOKUP(M$1, m_preprocess!$1:$1048576, $D283, FALSE)), "", HLOOKUP(M$1,m_preprocess!$1:$1048576, $D283, FALSE))</f>
        <v>90.4</v>
      </c>
      <c r="N283" s="39">
        <f>IF(ISBLANK(HLOOKUP(N$1, m_preprocess!$1:$1048576, $D283, FALSE)), "", HLOOKUP(N$1,m_preprocess!$1:$1048576, $D283, FALSE))</f>
        <v>86.4</v>
      </c>
      <c r="O283" s="39">
        <f>IF(ISBLANK(HLOOKUP(O$1, m_preprocess!$1:$1048576, $D283, FALSE)), "", HLOOKUP(O$1,m_preprocess!$1:$1048576, $D283, FALSE))</f>
        <v>98.05</v>
      </c>
      <c r="P283" s="39">
        <f>IF(ISBLANK(HLOOKUP(P$1, m_preprocess!$1:$1048576, $D283, FALSE)), "", HLOOKUP(P$1,m_preprocess!$1:$1048576, $D283, FALSE))</f>
        <v>45.7</v>
      </c>
      <c r="Q283" s="39">
        <f>IF(ISBLANK(HLOOKUP(Q$1, m_preprocess!$1:$1048576, $D283, FALSE)), "", HLOOKUP(Q$1,m_preprocess!$1:$1048576, $D283, FALSE))</f>
        <v>106.87820811945869</v>
      </c>
      <c r="R283" s="39">
        <f>IF(ISBLANK(HLOOKUP(R$1, m_preprocess!$1:$1048576, $D283, FALSE)), "", HLOOKUP(R$1,m_preprocess!$1:$1048576, $D283, FALSE))</f>
        <v>14620379681.278381</v>
      </c>
      <c r="S283" s="39">
        <f>IF(ISBLANK(HLOOKUP(S$1, m_preprocess!$1:$1048576, $D283, FALSE)), "", HLOOKUP(S$1,m_preprocess!$1:$1048576, $D283, FALSE))</f>
        <v>6829385619.105834</v>
      </c>
      <c r="T283" s="39">
        <f>IF(ISBLANK(HLOOKUP(T$1, m_preprocess!$1:$1048576, $D283, FALSE)), "", HLOOKUP(T$1,m_preprocess!$1:$1048576, $D283, FALSE))</f>
        <v>11917539088.19412</v>
      </c>
      <c r="U283" s="39">
        <f>IF(ISBLANK(HLOOKUP(U$1, m_preprocess!$1:$1048576, $D283, FALSE)), "", HLOOKUP(U$1,m_preprocess!$1:$1048576, $D283, FALSE))</f>
        <v>1649724153.0564628</v>
      </c>
      <c r="V283" s="39">
        <f>IF(ISBLANK(HLOOKUP(V$1, m_preprocess!$1:$1048576, $D283, FALSE)), "", HLOOKUP(V$1,m_preprocess!$1:$1048576, $D283, FALSE))</f>
        <v>6775462262.2491837</v>
      </c>
      <c r="W283" s="39">
        <f>IF(ISBLANK(HLOOKUP(W$1, m_preprocess!$1:$1048576, $D283, FALSE)), "", HLOOKUP(W$1,m_preprocess!$1:$1048576, $D283, FALSE))</f>
        <v>2490067486.7008867</v>
      </c>
      <c r="X283" s="39">
        <f>IF(ISBLANK(HLOOKUP(X$1, m_preprocess!$1:$1048576, $D283, FALSE)), "", HLOOKUP(X$1,m_preprocess!$1:$1048576, $D283, FALSE))</f>
        <v>36533.783050302489</v>
      </c>
      <c r="Y283" s="39">
        <f>IF(ISBLANK(HLOOKUP(Y$1, m_preprocess!$1:$1048576, $D283, FALSE)), "", HLOOKUP(Y$1,m_preprocess!$1:$1048576, $D283, FALSE))</f>
        <v>15544.718300635885</v>
      </c>
      <c r="Z283" s="39">
        <f>IF(ISBLANK(HLOOKUP(Z$1, m_preprocess!$1:$1048576, $D283, FALSE)), "", HLOOKUP(Z$1,m_preprocess!$1:$1048576, $D283, FALSE))</f>
        <v>75.5</v>
      </c>
    </row>
    <row r="284" spans="1:26">
      <c r="A284" s="17">
        <v>42552</v>
      </c>
      <c r="B284">
        <f t="shared" si="0"/>
        <v>2016</v>
      </c>
      <c r="C284">
        <f t="shared" si="1"/>
        <v>7</v>
      </c>
      <c r="D284">
        <v>284</v>
      </c>
      <c r="E284" s="39">
        <f>IF(ISBLANK(HLOOKUP(E$1, m_preprocess!$1:$1048576, $D284, FALSE)), "", HLOOKUP(E$1,m_preprocess!$1:$1048576, $D284, FALSE))</f>
        <v>87.2</v>
      </c>
      <c r="F284" s="39">
        <f>IF(ISBLANK(HLOOKUP(F$1, m_preprocess!$1:$1048576, $D284, FALSE)), "", HLOOKUP(F$1,m_preprocess!$1:$1048576, $D284, FALSE))</f>
        <v>100.9</v>
      </c>
      <c r="G284" s="39">
        <f>IF(ISBLANK(HLOOKUP(G$1, m_preprocess!$1:$1048576, $D284, FALSE)), "", HLOOKUP(G$1,m_preprocess!$1:$1048576, $D284, FALSE))</f>
        <v>88.880626685867526</v>
      </c>
      <c r="H284" s="39">
        <f>IF(ISBLANK(HLOOKUP(H$1, m_preprocess!$1:$1048576, $D284, FALSE)), "", HLOOKUP(H$1,m_preprocess!$1:$1048576, $D284, FALSE))</f>
        <v>136.21</v>
      </c>
      <c r="I284" s="39">
        <f>IF(ISBLANK(HLOOKUP(I$1, m_preprocess!$1:$1048576, $D284, FALSE)), "", HLOOKUP(I$1,m_preprocess!$1:$1048576, $D284, FALSE))</f>
        <v>89.7</v>
      </c>
      <c r="J284" s="39">
        <f>IF(ISBLANK(HLOOKUP(J$1, m_preprocess!$1:$1048576, $D284, FALSE)), "", HLOOKUP(J$1,m_preprocess!$1:$1048576, $D284, FALSE))</f>
        <v>101</v>
      </c>
      <c r="K284" s="39">
        <f>IF(ISBLANK(HLOOKUP(K$1, m_preprocess!$1:$1048576, $D284, FALSE)), "", HLOOKUP(K$1,m_preprocess!$1:$1048576, $D284, FALSE))</f>
        <v>88.3</v>
      </c>
      <c r="L284" s="39">
        <f>IF(ISBLANK(HLOOKUP(L$1, m_preprocess!$1:$1048576, $D284, FALSE)), "", HLOOKUP(L$1,m_preprocess!$1:$1048576, $D284, FALSE))</f>
        <v>68.2</v>
      </c>
      <c r="M284" s="39">
        <f>IF(ISBLANK(HLOOKUP(M$1, m_preprocess!$1:$1048576, $D284, FALSE)), "", HLOOKUP(M$1,m_preprocess!$1:$1048576, $D284, FALSE))</f>
        <v>94.5</v>
      </c>
      <c r="N284" s="39">
        <f>IF(ISBLANK(HLOOKUP(N$1, m_preprocess!$1:$1048576, $D284, FALSE)), "", HLOOKUP(N$1,m_preprocess!$1:$1048576, $D284, FALSE))</f>
        <v>86.5</v>
      </c>
      <c r="O284" s="39">
        <f>IF(ISBLANK(HLOOKUP(O$1, m_preprocess!$1:$1048576, $D284, FALSE)), "", HLOOKUP(O$1,m_preprocess!$1:$1048576, $D284, FALSE))</f>
        <v>97.67</v>
      </c>
      <c r="P284" s="39">
        <f>IF(ISBLANK(HLOOKUP(P$1, m_preprocess!$1:$1048576, $D284, FALSE)), "", HLOOKUP(P$1,m_preprocess!$1:$1048576, $D284, FALSE))</f>
        <v>47.3</v>
      </c>
      <c r="Q284" s="39">
        <f>IF(ISBLANK(HLOOKUP(Q$1, m_preprocess!$1:$1048576, $D284, FALSE)), "", HLOOKUP(Q$1,m_preprocess!$1:$1048576, $D284, FALSE))</f>
        <v>107.18864468864469</v>
      </c>
      <c r="R284" s="39">
        <f>IF(ISBLANK(HLOOKUP(R$1, m_preprocess!$1:$1048576, $D284, FALSE)), "", HLOOKUP(R$1,m_preprocess!$1:$1048576, $D284, FALSE))</f>
        <v>13951770754.378471</v>
      </c>
      <c r="S284" s="39">
        <f>IF(ISBLANK(HLOOKUP(S$1, m_preprocess!$1:$1048576, $D284, FALSE)), "", HLOOKUP(S$1,m_preprocess!$1:$1048576, $D284, FALSE))</f>
        <v>6004734264.8440838</v>
      </c>
      <c r="T284" s="39">
        <f>IF(ISBLANK(HLOOKUP(T$1, m_preprocess!$1:$1048576, $D284, FALSE)), "", HLOOKUP(T$1,m_preprocess!$1:$1048576, $D284, FALSE))</f>
        <v>10762326327.838827</v>
      </c>
      <c r="U284" s="39">
        <f>IF(ISBLANK(HLOOKUP(U$1, m_preprocess!$1:$1048576, $D284, FALSE)), "", HLOOKUP(U$1,m_preprocess!$1:$1048576, $D284, FALSE))</f>
        <v>1535826293.956044</v>
      </c>
      <c r="V284" s="39">
        <f>IF(ISBLANK(HLOOKUP(V$1, m_preprocess!$1:$1048576, $D284, FALSE)), "", HLOOKUP(V$1,m_preprocess!$1:$1048576, $D284, FALSE))</f>
        <v>6748012032.9670324</v>
      </c>
      <c r="W284" s="39">
        <f>IF(ISBLANK(HLOOKUP(W$1, m_preprocess!$1:$1048576, $D284, FALSE)), "", HLOOKUP(W$1,m_preprocess!$1:$1048576, $D284, FALSE))</f>
        <v>1586386692.3076923</v>
      </c>
      <c r="X284" s="39">
        <f>IF(ISBLANK(HLOOKUP(X$1, m_preprocess!$1:$1048576, $D284, FALSE)), "", HLOOKUP(X$1,m_preprocess!$1:$1048576, $D284, FALSE))</f>
        <v>41181.694420953238</v>
      </c>
      <c r="Y284" s="39">
        <f>IF(ISBLANK(HLOOKUP(Y$1, m_preprocess!$1:$1048576, $D284, FALSE)), "", HLOOKUP(Y$1,m_preprocess!$1:$1048576, $D284, FALSE))</f>
        <v>15386.484436595891</v>
      </c>
      <c r="Z284" s="39">
        <f>IF(ISBLANK(HLOOKUP(Z$1, m_preprocess!$1:$1048576, $D284, FALSE)), "", HLOOKUP(Z$1,m_preprocess!$1:$1048576, $D284, FALSE))</f>
        <v>79.133333333333326</v>
      </c>
    </row>
    <row r="285" spans="1:26">
      <c r="A285" s="17">
        <v>42583</v>
      </c>
      <c r="B285">
        <f t="shared" si="0"/>
        <v>2016</v>
      </c>
      <c r="C285">
        <f t="shared" si="1"/>
        <v>8</v>
      </c>
      <c r="D285">
        <v>285</v>
      </c>
      <c r="E285" s="39">
        <f>IF(ISBLANK(HLOOKUP(E$1, m_preprocess!$1:$1048576, $D285, FALSE)), "", HLOOKUP(E$1,m_preprocess!$1:$1048576, $D285, FALSE))</f>
        <v>87.1</v>
      </c>
      <c r="F285" s="39">
        <f>IF(ISBLANK(HLOOKUP(F$1, m_preprocess!$1:$1048576, $D285, FALSE)), "", HLOOKUP(F$1,m_preprocess!$1:$1048576, $D285, FALSE))</f>
        <v>103.91</v>
      </c>
      <c r="G285" s="39">
        <f>IF(ISBLANK(HLOOKUP(G$1, m_preprocess!$1:$1048576, $D285, FALSE)), "", HLOOKUP(G$1,m_preprocess!$1:$1048576, $D285, FALSE))</f>
        <v>87.10531899690865</v>
      </c>
      <c r="H285" s="39">
        <f>IF(ISBLANK(HLOOKUP(H$1, m_preprocess!$1:$1048576, $D285, FALSE)), "", HLOOKUP(H$1,m_preprocess!$1:$1048576, $D285, FALSE))</f>
        <v>137.66999999999999</v>
      </c>
      <c r="I285" s="39">
        <f>IF(ISBLANK(HLOOKUP(I$1, m_preprocess!$1:$1048576, $D285, FALSE)), "", HLOOKUP(I$1,m_preprocess!$1:$1048576, $D285, FALSE))</f>
        <v>93</v>
      </c>
      <c r="J285" s="39">
        <f>IF(ISBLANK(HLOOKUP(J$1, m_preprocess!$1:$1048576, $D285, FALSE)), "", HLOOKUP(J$1,m_preprocess!$1:$1048576, $D285, FALSE))</f>
        <v>101.8</v>
      </c>
      <c r="K285" s="39">
        <f>IF(ISBLANK(HLOOKUP(K$1, m_preprocess!$1:$1048576, $D285, FALSE)), "", HLOOKUP(K$1,m_preprocess!$1:$1048576, $D285, FALSE))</f>
        <v>92</v>
      </c>
      <c r="L285" s="39">
        <f>IF(ISBLANK(HLOOKUP(L$1, m_preprocess!$1:$1048576, $D285, FALSE)), "", HLOOKUP(L$1,m_preprocess!$1:$1048576, $D285, FALSE))</f>
        <v>74</v>
      </c>
      <c r="M285" s="39">
        <f>IF(ISBLANK(HLOOKUP(M$1, m_preprocess!$1:$1048576, $D285, FALSE)), "", HLOOKUP(M$1,m_preprocess!$1:$1048576, $D285, FALSE))</f>
        <v>95.7</v>
      </c>
      <c r="N285" s="39">
        <f>IF(ISBLANK(HLOOKUP(N$1, m_preprocess!$1:$1048576, $D285, FALSE)), "", HLOOKUP(N$1,m_preprocess!$1:$1048576, $D285, FALSE))</f>
        <v>93.3</v>
      </c>
      <c r="O285" s="39">
        <f>IF(ISBLANK(HLOOKUP(O$1, m_preprocess!$1:$1048576, $D285, FALSE)), "", HLOOKUP(O$1,m_preprocess!$1:$1048576, $D285, FALSE))</f>
        <v>100.05</v>
      </c>
      <c r="P285" s="39">
        <f>IF(ISBLANK(HLOOKUP(P$1, m_preprocess!$1:$1048576, $D285, FALSE)), "", HLOOKUP(P$1,m_preprocess!$1:$1048576, $D285, FALSE))</f>
        <v>51.5</v>
      </c>
      <c r="Q285" s="39">
        <f>IF(ISBLANK(HLOOKUP(Q$1, m_preprocess!$1:$1048576, $D285, FALSE)), "", HLOOKUP(Q$1,m_preprocess!$1:$1048576, $D285, FALSE))</f>
        <v>108.73680378594831</v>
      </c>
      <c r="R285" s="39">
        <f>IF(ISBLANK(HLOOKUP(R$1, m_preprocess!$1:$1048576, $D285, FALSE)), "", HLOOKUP(R$1,m_preprocess!$1:$1048576, $D285, FALSE))</f>
        <v>14219188635.754936</v>
      </c>
      <c r="S285" s="39">
        <f>IF(ISBLANK(HLOOKUP(S$1, m_preprocess!$1:$1048576, $D285, FALSE)), "", HLOOKUP(S$1,m_preprocess!$1:$1048576, $D285, FALSE))</f>
        <v>6048742823.0666218</v>
      </c>
      <c r="T285" s="39">
        <f>IF(ISBLANK(HLOOKUP(T$1, m_preprocess!$1:$1048576, $D285, FALSE)), "", HLOOKUP(T$1,m_preprocess!$1:$1048576, $D285, FALSE))</f>
        <v>11693811892.064072</v>
      </c>
      <c r="U285" s="39">
        <f>IF(ISBLANK(HLOOKUP(U$1, m_preprocess!$1:$1048576, $D285, FALSE)), "", HLOOKUP(U$1,m_preprocess!$1:$1048576, $D285, FALSE))</f>
        <v>1900509848.9261012</v>
      </c>
      <c r="V285" s="39">
        <f>IF(ISBLANK(HLOOKUP(V$1, m_preprocess!$1:$1048576, $D285, FALSE)), "", HLOOKUP(V$1,m_preprocess!$1:$1048576, $D285, FALSE))</f>
        <v>7620493980.7062254</v>
      </c>
      <c r="W285" s="39">
        <f>IF(ISBLANK(HLOOKUP(W$1, m_preprocess!$1:$1048576, $D285, FALSE)), "", HLOOKUP(W$1,m_preprocess!$1:$1048576, $D285, FALSE))</f>
        <v>1255885844.5576994</v>
      </c>
      <c r="X285" s="39">
        <f>IF(ISBLANK(HLOOKUP(X$1, m_preprocess!$1:$1048576, $D285, FALSE)), "", HLOOKUP(X$1,m_preprocess!$1:$1048576, $D285, FALSE))</f>
        <v>32793.109183759312</v>
      </c>
      <c r="Y285" s="39">
        <f>IF(ISBLANK(HLOOKUP(Y$1, m_preprocess!$1:$1048576, $D285, FALSE)), "", HLOOKUP(Y$1,m_preprocess!$1:$1048576, $D285, FALSE))</f>
        <v>15311.560109280183</v>
      </c>
      <c r="Z285" s="39">
        <f>IF(ISBLANK(HLOOKUP(Z$1, m_preprocess!$1:$1048576, $D285, FALSE)), "", HLOOKUP(Z$1,m_preprocess!$1:$1048576, $D285, FALSE))</f>
        <v>80.433333333333337</v>
      </c>
    </row>
    <row r="286" spans="1:26">
      <c r="A286" s="17">
        <v>42614</v>
      </c>
      <c r="B286">
        <f t="shared" si="0"/>
        <v>2016</v>
      </c>
      <c r="C286">
        <f t="shared" si="1"/>
        <v>9</v>
      </c>
      <c r="D286">
        <v>286</v>
      </c>
      <c r="E286" s="39">
        <f>IF(ISBLANK(HLOOKUP(E$1, m_preprocess!$1:$1048576, $D286, FALSE)), "", HLOOKUP(E$1,m_preprocess!$1:$1048576, $D286, FALSE))</f>
        <v>84</v>
      </c>
      <c r="F286" s="39">
        <f>IF(ISBLANK(HLOOKUP(F$1, m_preprocess!$1:$1048576, $D286, FALSE)), "", HLOOKUP(F$1,m_preprocess!$1:$1048576, $D286, FALSE))</f>
        <v>107.91</v>
      </c>
      <c r="G286" s="39">
        <f>IF(ISBLANK(HLOOKUP(G$1, m_preprocess!$1:$1048576, $D286, FALSE)), "", HLOOKUP(G$1,m_preprocess!$1:$1048576, $D286, FALSE))</f>
        <v>88.607529290365576</v>
      </c>
      <c r="H286" s="39">
        <f>IF(ISBLANK(HLOOKUP(H$1, m_preprocess!$1:$1048576, $D286, FALSE)), "", HLOOKUP(H$1,m_preprocess!$1:$1048576, $D286, FALSE))</f>
        <v>133.43</v>
      </c>
      <c r="I286" s="39">
        <f>IF(ISBLANK(HLOOKUP(I$1, m_preprocess!$1:$1048576, $D286, FALSE)), "", HLOOKUP(I$1,m_preprocess!$1:$1048576, $D286, FALSE))</f>
        <v>90.7</v>
      </c>
      <c r="J286" s="39">
        <f>IF(ISBLANK(HLOOKUP(J$1, m_preprocess!$1:$1048576, $D286, FALSE)), "", HLOOKUP(J$1,m_preprocess!$1:$1048576, $D286, FALSE))</f>
        <v>100.4</v>
      </c>
      <c r="K286" s="39">
        <f>IF(ISBLANK(HLOOKUP(K$1, m_preprocess!$1:$1048576, $D286, FALSE)), "", HLOOKUP(K$1,m_preprocess!$1:$1048576, $D286, FALSE))</f>
        <v>89.4</v>
      </c>
      <c r="L286" s="39">
        <f>IF(ISBLANK(HLOOKUP(L$1, m_preprocess!$1:$1048576, $D286, FALSE)), "", HLOOKUP(L$1,m_preprocess!$1:$1048576, $D286, FALSE))</f>
        <v>70.5</v>
      </c>
      <c r="M286" s="39">
        <f>IF(ISBLANK(HLOOKUP(M$1, m_preprocess!$1:$1048576, $D286, FALSE)), "", HLOOKUP(M$1,m_preprocess!$1:$1048576, $D286, FALSE))</f>
        <v>92.7</v>
      </c>
      <c r="N286" s="39">
        <f>IF(ISBLANK(HLOOKUP(N$1, m_preprocess!$1:$1048576, $D286, FALSE)), "", HLOOKUP(N$1,m_preprocess!$1:$1048576, $D286, FALSE))</f>
        <v>92.4</v>
      </c>
      <c r="O286" s="39">
        <f>IF(ISBLANK(HLOOKUP(O$1, m_preprocess!$1:$1048576, $D286, FALSE)), "", HLOOKUP(O$1,m_preprocess!$1:$1048576, $D286, FALSE))</f>
        <v>106.95</v>
      </c>
      <c r="P286" s="39">
        <f>IF(ISBLANK(HLOOKUP(P$1, m_preprocess!$1:$1048576, $D286, FALSE)), "", HLOOKUP(P$1,m_preprocess!$1:$1048576, $D286, FALSE))</f>
        <v>53.7</v>
      </c>
      <c r="Q286" s="39">
        <f>IF(ISBLANK(HLOOKUP(Q$1, m_preprocess!$1:$1048576, $D286, FALSE)), "", HLOOKUP(Q$1,m_preprocess!$1:$1048576, $D286, FALSE))</f>
        <v>109.15954156812808</v>
      </c>
      <c r="R286" s="39">
        <f>IF(ISBLANK(HLOOKUP(R$1, m_preprocess!$1:$1048576, $D286, FALSE)), "", HLOOKUP(R$1,m_preprocess!$1:$1048576, $D286, FALSE))</f>
        <v>13167184930.422464</v>
      </c>
      <c r="S286" s="39">
        <f>IF(ISBLANK(HLOOKUP(S$1, m_preprocess!$1:$1048576, $D286, FALSE)), "", HLOOKUP(S$1,m_preprocess!$1:$1048576, $D286, FALSE))</f>
        <v>5466568981.7515202</v>
      </c>
      <c r="T286" s="39">
        <f>IF(ISBLANK(HLOOKUP(T$1, m_preprocess!$1:$1048576, $D286, FALSE)), "", HLOOKUP(T$1,m_preprocess!$1:$1048576, $D286, FALSE))</f>
        <v>10903331091.504457</v>
      </c>
      <c r="U286" s="39">
        <f>IF(ISBLANK(HLOOKUP(U$1, m_preprocess!$1:$1048576, $D286, FALSE)), "", HLOOKUP(U$1,m_preprocess!$1:$1048576, $D286, FALSE))</f>
        <v>1722391830.9987266</v>
      </c>
      <c r="V286" s="39">
        <f>IF(ISBLANK(HLOOKUP(V$1, m_preprocess!$1:$1048576, $D286, FALSE)), "", HLOOKUP(V$1,m_preprocess!$1:$1048576, $D286, FALSE))</f>
        <v>7064966608.1498995</v>
      </c>
      <c r="W286" s="39">
        <f>IF(ISBLANK(HLOOKUP(W$1, m_preprocess!$1:$1048576, $D286, FALSE)), "", HLOOKUP(W$1,m_preprocess!$1:$1048576, $D286, FALSE))</f>
        <v>1113684259.5961432</v>
      </c>
      <c r="X286" s="39">
        <f>IF(ISBLANK(HLOOKUP(X$1, m_preprocess!$1:$1048576, $D286, FALSE)), "", HLOOKUP(X$1,m_preprocess!$1:$1048576, $D286, FALSE))</f>
        <v>34671.960178808753</v>
      </c>
      <c r="Y286" s="39">
        <f>IF(ISBLANK(HLOOKUP(Y$1, m_preprocess!$1:$1048576, $D286, FALSE)), "", HLOOKUP(Y$1,m_preprocess!$1:$1048576, $D286, FALSE))</f>
        <v>15282.329103197899</v>
      </c>
      <c r="Z286" s="39">
        <f>IF(ISBLANK(HLOOKUP(Z$1, m_preprocess!$1:$1048576, $D286, FALSE)), "", HLOOKUP(Z$1,m_preprocess!$1:$1048576, $D286, FALSE))</f>
        <v>82</v>
      </c>
    </row>
    <row r="287" spans="1:26">
      <c r="A287" s="17">
        <v>42644</v>
      </c>
      <c r="B287">
        <f t="shared" si="0"/>
        <v>2016</v>
      </c>
      <c r="C287">
        <f t="shared" si="1"/>
        <v>10</v>
      </c>
      <c r="D287">
        <v>287</v>
      </c>
      <c r="E287" s="39">
        <f>IF(ISBLANK(HLOOKUP(E$1, m_preprocess!$1:$1048576, $D287, FALSE)), "", HLOOKUP(E$1,m_preprocess!$1:$1048576, $D287, FALSE))</f>
        <v>88.6</v>
      </c>
      <c r="F287" s="39">
        <f>IF(ISBLANK(HLOOKUP(F$1, m_preprocess!$1:$1048576, $D287, FALSE)), "", HLOOKUP(F$1,m_preprocess!$1:$1048576, $D287, FALSE))</f>
        <v>91.81</v>
      </c>
      <c r="G287" s="39">
        <f>IF(ISBLANK(HLOOKUP(G$1, m_preprocess!$1:$1048576, $D287, FALSE)), "", HLOOKUP(G$1,m_preprocess!$1:$1048576, $D287, FALSE))</f>
        <v>86.252011915619008</v>
      </c>
      <c r="H287" s="39">
        <f>IF(ISBLANK(HLOOKUP(H$1, m_preprocess!$1:$1048576, $D287, FALSE)), "", HLOOKUP(H$1,m_preprocess!$1:$1048576, $D287, FALSE))</f>
        <v>132.34</v>
      </c>
      <c r="I287" s="39">
        <f>IF(ISBLANK(HLOOKUP(I$1, m_preprocess!$1:$1048576, $D287, FALSE)), "", HLOOKUP(I$1,m_preprocess!$1:$1048576, $D287, FALSE))</f>
        <v>90.3</v>
      </c>
      <c r="J287" s="39">
        <f>IF(ISBLANK(HLOOKUP(J$1, m_preprocess!$1:$1048576, $D287, FALSE)), "", HLOOKUP(J$1,m_preprocess!$1:$1048576, $D287, FALSE))</f>
        <v>101.8</v>
      </c>
      <c r="K287" s="39">
        <f>IF(ISBLANK(HLOOKUP(K$1, m_preprocess!$1:$1048576, $D287, FALSE)), "", HLOOKUP(K$1,m_preprocess!$1:$1048576, $D287, FALSE))</f>
        <v>88.8</v>
      </c>
      <c r="L287" s="39">
        <f>IF(ISBLANK(HLOOKUP(L$1, m_preprocess!$1:$1048576, $D287, FALSE)), "", HLOOKUP(L$1,m_preprocess!$1:$1048576, $D287, FALSE))</f>
        <v>68.7</v>
      </c>
      <c r="M287" s="39">
        <f>IF(ISBLANK(HLOOKUP(M$1, m_preprocess!$1:$1048576, $D287, FALSE)), "", HLOOKUP(M$1,m_preprocess!$1:$1048576, $D287, FALSE))</f>
        <v>92</v>
      </c>
      <c r="N287" s="39">
        <f>IF(ISBLANK(HLOOKUP(N$1, m_preprocess!$1:$1048576, $D287, FALSE)), "", HLOOKUP(N$1,m_preprocess!$1:$1048576, $D287, FALSE))</f>
        <v>93</v>
      </c>
      <c r="O287" s="39">
        <f>IF(ISBLANK(HLOOKUP(O$1, m_preprocess!$1:$1048576, $D287, FALSE)), "", HLOOKUP(O$1,m_preprocess!$1:$1048576, $D287, FALSE))</f>
        <v>105.98</v>
      </c>
      <c r="P287" s="39">
        <f>IF(ISBLANK(HLOOKUP(P$1, m_preprocess!$1:$1048576, $D287, FALSE)), "", HLOOKUP(P$1,m_preprocess!$1:$1048576, $D287, FALSE))</f>
        <v>52.3</v>
      </c>
      <c r="Q287" s="39">
        <f>IF(ISBLANK(HLOOKUP(Q$1, m_preprocess!$1:$1048576, $D287, FALSE)), "", HLOOKUP(Q$1,m_preprocess!$1:$1048576, $D287, FALSE))</f>
        <v>109.55020445252158</v>
      </c>
      <c r="R287" s="39">
        <f>IF(ISBLANK(HLOOKUP(R$1, m_preprocess!$1:$1048576, $D287, FALSE)), "", HLOOKUP(R$1,m_preprocess!$1:$1048576, $D287, FALSE))</f>
        <v>11381217307.564697</v>
      </c>
      <c r="S287" s="39">
        <f>IF(ISBLANK(HLOOKUP(S$1, m_preprocess!$1:$1048576, $D287, FALSE)), "", HLOOKUP(S$1,m_preprocess!$1:$1048576, $D287, FALSE))</f>
        <v>4703038215.8261452</v>
      </c>
      <c r="T287" s="39">
        <f>IF(ISBLANK(HLOOKUP(T$1, m_preprocess!$1:$1048576, $D287, FALSE)), "", HLOOKUP(T$1,m_preprocess!$1:$1048576, $D287, FALSE))</f>
        <v>10336328999.54566</v>
      </c>
      <c r="U287" s="39">
        <f>IF(ISBLANK(HLOOKUP(U$1, m_preprocess!$1:$1048576, $D287, FALSE)), "", HLOOKUP(U$1,m_preprocess!$1:$1048576, $D287, FALSE))</f>
        <v>1679276416.1744661</v>
      </c>
      <c r="V287" s="39">
        <f>IF(ISBLANK(HLOOKUP(V$1, m_preprocess!$1:$1048576, $D287, FALSE)), "", HLOOKUP(V$1,m_preprocess!$1:$1048576, $D287, FALSE))</f>
        <v>6597658013.630168</v>
      </c>
      <c r="W287" s="39">
        <f>IF(ISBLANK(HLOOKUP(W$1, m_preprocess!$1:$1048576, $D287, FALSE)), "", HLOOKUP(W$1,m_preprocess!$1:$1048576, $D287, FALSE))</f>
        <v>1151933781.9173102</v>
      </c>
      <c r="X287" s="39">
        <f>IF(ISBLANK(HLOOKUP(X$1, m_preprocess!$1:$1048576, $D287, FALSE)), "", HLOOKUP(X$1,m_preprocess!$1:$1048576, $D287, FALSE))</f>
        <v>63221.537997499741</v>
      </c>
      <c r="Y287" s="39">
        <f>IF(ISBLANK(HLOOKUP(Y$1, m_preprocess!$1:$1048576, $D287, FALSE)), "", HLOOKUP(Y$1,m_preprocess!$1:$1048576, $D287, FALSE))</f>
        <v>15169.771087091691</v>
      </c>
      <c r="Z287" s="39">
        <f>IF(ISBLANK(HLOOKUP(Z$1, m_preprocess!$1:$1048576, $D287, FALSE)), "", HLOOKUP(Z$1,m_preprocess!$1:$1048576, $D287, FALSE))</f>
        <v>81.36666666666666</v>
      </c>
    </row>
    <row r="288" spans="1:26">
      <c r="A288" s="17">
        <v>42675</v>
      </c>
      <c r="B288">
        <f t="shared" si="0"/>
        <v>2016</v>
      </c>
      <c r="C288">
        <f t="shared" si="1"/>
        <v>11</v>
      </c>
      <c r="D288">
        <v>288</v>
      </c>
      <c r="E288" s="39">
        <f>IF(ISBLANK(HLOOKUP(E$1, m_preprocess!$1:$1048576, $D288, FALSE)), "", HLOOKUP(E$1,m_preprocess!$1:$1048576, $D288, FALSE))</f>
        <v>91.8</v>
      </c>
      <c r="F288" s="39">
        <f>IF(ISBLANK(HLOOKUP(F$1, m_preprocess!$1:$1048576, $D288, FALSE)), "", HLOOKUP(F$1,m_preprocess!$1:$1048576, $D288, FALSE))</f>
        <v>95.54</v>
      </c>
      <c r="G288" s="39">
        <f>IF(ISBLANK(HLOOKUP(G$1, m_preprocess!$1:$1048576, $D288, FALSE)), "", HLOOKUP(G$1,m_preprocess!$1:$1048576, $D288, FALSE))</f>
        <v>88.861943354014088</v>
      </c>
      <c r="H288" s="39">
        <f>IF(ISBLANK(HLOOKUP(H$1, m_preprocess!$1:$1048576, $D288, FALSE)), "", HLOOKUP(H$1,m_preprocess!$1:$1048576, $D288, FALSE))</f>
        <v>132.19</v>
      </c>
      <c r="I288" s="39">
        <f>IF(ISBLANK(HLOOKUP(I$1, m_preprocess!$1:$1048576, $D288, FALSE)), "", HLOOKUP(I$1,m_preprocess!$1:$1048576, $D288, FALSE))</f>
        <v>86.6</v>
      </c>
      <c r="J288" s="39">
        <f>IF(ISBLANK(HLOOKUP(J$1, m_preprocess!$1:$1048576, $D288, FALSE)), "", HLOOKUP(J$1,m_preprocess!$1:$1048576, $D288, FALSE))</f>
        <v>99.4</v>
      </c>
      <c r="K288" s="39">
        <f>IF(ISBLANK(HLOOKUP(K$1, m_preprocess!$1:$1048576, $D288, FALSE)), "", HLOOKUP(K$1,m_preprocess!$1:$1048576, $D288, FALSE))</f>
        <v>84.9</v>
      </c>
      <c r="L288" s="39">
        <f>IF(ISBLANK(HLOOKUP(L$1, m_preprocess!$1:$1048576, $D288, FALSE)), "", HLOOKUP(L$1,m_preprocess!$1:$1048576, $D288, FALSE))</f>
        <v>71.599999999999994</v>
      </c>
      <c r="M288" s="39">
        <f>IF(ISBLANK(HLOOKUP(M$1, m_preprocess!$1:$1048576, $D288, FALSE)), "", HLOOKUP(M$1,m_preprocess!$1:$1048576, $D288, FALSE))</f>
        <v>86.2</v>
      </c>
      <c r="N288" s="39">
        <f>IF(ISBLANK(HLOOKUP(N$1, m_preprocess!$1:$1048576, $D288, FALSE)), "", HLOOKUP(N$1,m_preprocess!$1:$1048576, $D288, FALSE))</f>
        <v>91.2</v>
      </c>
      <c r="O288" s="39">
        <f>IF(ISBLANK(HLOOKUP(O$1, m_preprocess!$1:$1048576, $D288, FALSE)), "", HLOOKUP(O$1,m_preprocess!$1:$1048576, $D288, FALSE))</f>
        <v>110.3</v>
      </c>
      <c r="P288" s="39">
        <f>IF(ISBLANK(HLOOKUP(P$1, m_preprocess!$1:$1048576, $D288, FALSE)), "", HLOOKUP(P$1,m_preprocess!$1:$1048576, $D288, FALSE))</f>
        <v>51.7</v>
      </c>
      <c r="Q288" s="39">
        <f>IF(ISBLANK(HLOOKUP(Q$1, m_preprocess!$1:$1048576, $D288, FALSE)), "", HLOOKUP(Q$1,m_preprocess!$1:$1048576, $D288, FALSE))</f>
        <v>115.26724531749657</v>
      </c>
      <c r="R288" s="39">
        <f>IF(ISBLANK(HLOOKUP(R$1, m_preprocess!$1:$1048576, $D288, FALSE)), "", HLOOKUP(R$1,m_preprocess!$1:$1048576, $D288, FALSE))</f>
        <v>12857081783.449589</v>
      </c>
      <c r="S288" s="39">
        <f>IF(ISBLANK(HLOOKUP(S$1, m_preprocess!$1:$1048576, $D288, FALSE)), "", HLOOKUP(S$1,m_preprocess!$1:$1048576, $D288, FALSE))</f>
        <v>4391013339.4102726</v>
      </c>
      <c r="T288" s="39">
        <f>IF(ISBLANK(HLOOKUP(T$1, m_preprocess!$1:$1048576, $D288, FALSE)), "", HLOOKUP(T$1,m_preprocess!$1:$1048576, $D288, FALSE))</f>
        <v>10473267970.762905</v>
      </c>
      <c r="U288" s="39">
        <f>IF(ISBLANK(HLOOKUP(U$1, m_preprocess!$1:$1048576, $D288, FALSE)), "", HLOOKUP(U$1,m_preprocess!$1:$1048576, $D288, FALSE))</f>
        <v>1713870166.2859752</v>
      </c>
      <c r="V288" s="39">
        <f>IF(ISBLANK(HLOOKUP(V$1, m_preprocess!$1:$1048576, $D288, FALSE)), "", HLOOKUP(V$1,m_preprocess!$1:$1048576, $D288, FALSE))</f>
        <v>6704735947.0077658</v>
      </c>
      <c r="W288" s="39">
        <f>IF(ISBLANK(HLOOKUP(W$1, m_preprocess!$1:$1048576, $D288, FALSE)), "", HLOOKUP(W$1,m_preprocess!$1:$1048576, $D288, FALSE))</f>
        <v>1185938553.6774783</v>
      </c>
      <c r="X288" s="39">
        <f>IF(ISBLANK(HLOOKUP(X$1, m_preprocess!$1:$1048576, $D288, FALSE)), "", HLOOKUP(X$1,m_preprocess!$1:$1048576, $D288, FALSE))</f>
        <v>38020.997198086356</v>
      </c>
      <c r="Y288" s="39">
        <f>IF(ISBLANK(HLOOKUP(Y$1, m_preprocess!$1:$1048576, $D288, FALSE)), "", HLOOKUP(Y$1,m_preprocess!$1:$1048576, $D288, FALSE))</f>
        <v>15189.59152350668</v>
      </c>
      <c r="Z288" s="39">
        <f>IF(ISBLANK(HLOOKUP(Z$1, m_preprocess!$1:$1048576, $D288, FALSE)), "", HLOOKUP(Z$1,m_preprocess!$1:$1048576, $D288, FALSE))</f>
        <v>80.666666666666671</v>
      </c>
    </row>
    <row r="289" spans="1:26">
      <c r="A289" s="17">
        <v>42705</v>
      </c>
      <c r="B289">
        <f t="shared" si="0"/>
        <v>2016</v>
      </c>
      <c r="C289">
        <f t="shared" si="1"/>
        <v>12</v>
      </c>
      <c r="D289">
        <v>289</v>
      </c>
      <c r="E289" s="39">
        <f>IF(ISBLANK(HLOOKUP(E$1, m_preprocess!$1:$1048576, $D289, FALSE)), "", HLOOKUP(E$1,m_preprocess!$1:$1048576, $D289, FALSE))</f>
        <v>115</v>
      </c>
      <c r="F289" s="39">
        <f>IF(ISBLANK(HLOOKUP(F$1, m_preprocess!$1:$1048576, $D289, FALSE)), "", HLOOKUP(F$1,m_preprocess!$1:$1048576, $D289, FALSE))</f>
        <v>93.99</v>
      </c>
      <c r="G289" s="39">
        <f>IF(ISBLANK(HLOOKUP(G$1, m_preprocess!$1:$1048576, $D289, FALSE)), "", HLOOKUP(G$1,m_preprocess!$1:$1048576, $D289, FALSE))</f>
        <v>87.862584236478042</v>
      </c>
      <c r="H289" s="39">
        <f>IF(ISBLANK(HLOOKUP(H$1, m_preprocess!$1:$1048576, $D289, FALSE)), "", HLOOKUP(H$1,m_preprocess!$1:$1048576, $D289, FALSE))</f>
        <v>132.81</v>
      </c>
      <c r="I289" s="39">
        <f>IF(ISBLANK(HLOOKUP(I$1, m_preprocess!$1:$1048576, $D289, FALSE)), "", HLOOKUP(I$1,m_preprocess!$1:$1048576, $D289, FALSE))</f>
        <v>77.2</v>
      </c>
      <c r="J289" s="39">
        <f>IF(ISBLANK(HLOOKUP(J$1, m_preprocess!$1:$1048576, $D289, FALSE)), "", HLOOKUP(J$1,m_preprocess!$1:$1048576, $D289, FALSE))</f>
        <v>105.3</v>
      </c>
      <c r="K289" s="39">
        <f>IF(ISBLANK(HLOOKUP(K$1, m_preprocess!$1:$1048576, $D289, FALSE)), "", HLOOKUP(K$1,m_preprocess!$1:$1048576, $D289, FALSE))</f>
        <v>73.7</v>
      </c>
      <c r="L289" s="39">
        <f>IF(ISBLANK(HLOOKUP(L$1, m_preprocess!$1:$1048576, $D289, FALSE)), "", HLOOKUP(L$1,m_preprocess!$1:$1048576, $D289, FALSE))</f>
        <v>60.1</v>
      </c>
      <c r="M289" s="39">
        <f>IF(ISBLANK(HLOOKUP(M$1, m_preprocess!$1:$1048576, $D289, FALSE)), "", HLOOKUP(M$1,m_preprocess!$1:$1048576, $D289, FALSE))</f>
        <v>78.2</v>
      </c>
      <c r="N289" s="39">
        <f>IF(ISBLANK(HLOOKUP(N$1, m_preprocess!$1:$1048576, $D289, FALSE)), "", HLOOKUP(N$1,m_preprocess!$1:$1048576, $D289, FALSE))</f>
        <v>79.2</v>
      </c>
      <c r="O289" s="39">
        <f>IF(ISBLANK(HLOOKUP(O$1, m_preprocess!$1:$1048576, $D289, FALSE)), "", HLOOKUP(O$1,m_preprocess!$1:$1048576, $D289, FALSE))</f>
        <v>110.73</v>
      </c>
      <c r="P289" s="39">
        <f>IF(ISBLANK(HLOOKUP(P$1, m_preprocess!$1:$1048576, $D289, FALSE)), "", HLOOKUP(P$1,m_preprocess!$1:$1048576, $D289, FALSE))</f>
        <v>48</v>
      </c>
      <c r="Q289" s="39">
        <f>IF(ISBLANK(HLOOKUP(Q$1, m_preprocess!$1:$1048576, $D289, FALSE)), "", HLOOKUP(Q$1,m_preprocess!$1:$1048576, $D289, FALSE))</f>
        <v>112.54292427254654</v>
      </c>
      <c r="R289" s="39">
        <f>IF(ISBLANK(HLOOKUP(R$1, m_preprocess!$1:$1048576, $D289, FALSE)), "", HLOOKUP(R$1,m_preprocess!$1:$1048576, $D289, FALSE))</f>
        <v>12799615361.329693</v>
      </c>
      <c r="S289" s="39">
        <f>IF(ISBLANK(HLOOKUP(S$1, m_preprocess!$1:$1048576, $D289, FALSE)), "", HLOOKUP(S$1,m_preprocess!$1:$1048576, $D289, FALSE))</f>
        <v>4742239561.5866385</v>
      </c>
      <c r="T289" s="39">
        <f>IF(ISBLANK(HLOOKUP(T$1, m_preprocess!$1:$1048576, $D289, FALSE)), "", HLOOKUP(T$1,m_preprocess!$1:$1048576, $D289, FALSE))</f>
        <v>10415219800.289175</v>
      </c>
      <c r="U289" s="39">
        <f>IF(ISBLANK(HLOOKUP(U$1, m_preprocess!$1:$1048576, $D289, FALSE)), "", HLOOKUP(U$1,m_preprocess!$1:$1048576, $D289, FALSE))</f>
        <v>1751026856.1359119</v>
      </c>
      <c r="V289" s="39">
        <f>IF(ISBLANK(HLOOKUP(V$1, m_preprocess!$1:$1048576, $D289, FALSE)), "", HLOOKUP(V$1,m_preprocess!$1:$1048576, $D289, FALSE))</f>
        <v>6377922780.5891924</v>
      </c>
      <c r="W289" s="39">
        <f>IF(ISBLANK(HLOOKUP(W$1, m_preprocess!$1:$1048576, $D289, FALSE)), "", HLOOKUP(W$1,m_preprocess!$1:$1048576, $D289, FALSE))</f>
        <v>1268096538.9481294</v>
      </c>
      <c r="X289" s="39">
        <f>IF(ISBLANK(HLOOKUP(X$1, m_preprocess!$1:$1048576, $D289, FALSE)), "", HLOOKUP(X$1,m_preprocess!$1:$1048576, $D289, FALSE))</f>
        <v>42073.715117068336</v>
      </c>
      <c r="Y289" s="39">
        <f>IF(ISBLANK(HLOOKUP(Y$1, m_preprocess!$1:$1048576, $D289, FALSE)), "", HLOOKUP(Y$1,m_preprocess!$1:$1048576, $D289, FALSE))</f>
        <v>15234.846003204688</v>
      </c>
      <c r="Z289" s="39">
        <f>IF(ISBLANK(HLOOKUP(Z$1, m_preprocess!$1:$1048576, $D289, FALSE)), "", HLOOKUP(Z$1,m_preprocess!$1:$1048576, $D289, FALSE))</f>
        <v>78.033333333333346</v>
      </c>
    </row>
    <row r="290" spans="1:26">
      <c r="A290" s="17">
        <v>42736</v>
      </c>
      <c r="B290">
        <f t="shared" si="0"/>
        <v>2017</v>
      </c>
      <c r="C290">
        <f t="shared" si="1"/>
        <v>1</v>
      </c>
      <c r="D290">
        <v>290</v>
      </c>
      <c r="E290" s="39">
        <f>IF(ISBLANK(HLOOKUP(E$1, m_preprocess!$1:$1048576, $D290, FALSE)), "", HLOOKUP(E$1,m_preprocess!$1:$1048576, $D290, FALSE))</f>
        <v>88.1</v>
      </c>
      <c r="F290" s="39">
        <f>IF(ISBLANK(HLOOKUP(F$1, m_preprocess!$1:$1048576, $D290, FALSE)), "", HLOOKUP(F$1,m_preprocess!$1:$1048576, $D290, FALSE))</f>
        <v>75.88</v>
      </c>
      <c r="G290" s="39">
        <f>IF(ISBLANK(HLOOKUP(G$1, m_preprocess!$1:$1048576, $D290, FALSE)), "", HLOOKUP(G$1,m_preprocess!$1:$1048576, $D290, FALSE))</f>
        <v>84.247115736844677</v>
      </c>
      <c r="H290" s="39">
        <f>IF(ISBLANK(HLOOKUP(H$1, m_preprocess!$1:$1048576, $D290, FALSE)), "", HLOOKUP(H$1,m_preprocess!$1:$1048576, $D290, FALSE))</f>
        <v>128.19</v>
      </c>
      <c r="I290" s="39">
        <f>IF(ISBLANK(HLOOKUP(I$1, m_preprocess!$1:$1048576, $D290, FALSE)), "", HLOOKUP(I$1,m_preprocess!$1:$1048576, $D290, FALSE))</f>
        <v>77.599999999999994</v>
      </c>
      <c r="J290" s="39">
        <f>IF(ISBLANK(HLOOKUP(J$1, m_preprocess!$1:$1048576, $D290, FALSE)), "", HLOOKUP(J$1,m_preprocess!$1:$1048576, $D290, FALSE))</f>
        <v>101.7</v>
      </c>
      <c r="K290" s="39">
        <f>IF(ISBLANK(HLOOKUP(K$1, m_preprocess!$1:$1048576, $D290, FALSE)), "", HLOOKUP(K$1,m_preprocess!$1:$1048576, $D290, FALSE))</f>
        <v>74.599999999999994</v>
      </c>
      <c r="L290" s="39">
        <f>IF(ISBLANK(HLOOKUP(L$1, m_preprocess!$1:$1048576, $D290, FALSE)), "", HLOOKUP(L$1,m_preprocess!$1:$1048576, $D290, FALSE))</f>
        <v>57.6</v>
      </c>
      <c r="M290" s="39">
        <f>IF(ISBLANK(HLOOKUP(M$1, m_preprocess!$1:$1048576, $D290, FALSE)), "", HLOOKUP(M$1,m_preprocess!$1:$1048576, $D290, FALSE))</f>
        <v>79.7</v>
      </c>
      <c r="N290" s="39">
        <f>IF(ISBLANK(HLOOKUP(N$1, m_preprocess!$1:$1048576, $D290, FALSE)), "", HLOOKUP(N$1,m_preprocess!$1:$1048576, $D290, FALSE))</f>
        <v>78.400000000000006</v>
      </c>
      <c r="O290" s="39">
        <f>IF(ISBLANK(HLOOKUP(O$1, m_preprocess!$1:$1048576, $D290, FALSE)), "", HLOOKUP(O$1,m_preprocess!$1:$1048576, $D290, FALSE))</f>
        <v>102.24731007872499</v>
      </c>
      <c r="P290" s="39">
        <f>IF(ISBLANK(HLOOKUP(P$1, m_preprocess!$1:$1048576, $D290, FALSE)), "", HLOOKUP(P$1,m_preprocess!$1:$1048576, $D290, FALSE))</f>
        <v>50.1</v>
      </c>
      <c r="Q290" s="39">
        <f>IF(ISBLANK(HLOOKUP(Q$1, m_preprocess!$1:$1048576, $D290, FALSE)), "", HLOOKUP(Q$1,m_preprocess!$1:$1048576, $D290, FALSE))</f>
        <v>117.36952363603244</v>
      </c>
      <c r="R290" s="39">
        <f>IF(ISBLANK(HLOOKUP(R$1, m_preprocess!$1:$1048576, $D290, FALSE)), "", HLOOKUP(R$1,m_preprocess!$1:$1048576, $D290, FALSE))</f>
        <v>11571843314.449789</v>
      </c>
      <c r="S290" s="39">
        <f>IF(ISBLANK(HLOOKUP(S$1, m_preprocess!$1:$1048576, $D290, FALSE)), "", HLOOKUP(S$1,m_preprocess!$1:$1048576, $D290, FALSE))</f>
        <v>5267114049.3558903</v>
      </c>
      <c r="T290" s="39">
        <f>IF(ISBLANK(HLOOKUP(T$1, m_preprocess!$1:$1048576, $D290, FALSE)), "", HLOOKUP(T$1,m_preprocess!$1:$1048576, $D290, FALSE))</f>
        <v>11099850660.35158</v>
      </c>
      <c r="U290" s="39">
        <f>IF(ISBLANK(HLOOKUP(U$1, m_preprocess!$1:$1048576, $D290, FALSE)), "", HLOOKUP(U$1,m_preprocess!$1:$1048576, $D290, FALSE))</f>
        <v>1637114008.5617998</v>
      </c>
      <c r="V290" s="39">
        <f>IF(ISBLANK(HLOOKUP(V$1, m_preprocess!$1:$1048576, $D290, FALSE)), "", HLOOKUP(V$1,m_preprocess!$1:$1048576, $D290, FALSE))</f>
        <v>7317159722.1969213</v>
      </c>
      <c r="W290" s="39">
        <f>IF(ISBLANK(HLOOKUP(W$1, m_preprocess!$1:$1048576, $D290, FALSE)), "", HLOOKUP(W$1,m_preprocess!$1:$1048576, $D290, FALSE))</f>
        <v>1160164973.130522</v>
      </c>
      <c r="X290" s="39">
        <f>IF(ISBLANK(HLOOKUP(X$1, m_preprocess!$1:$1048576, $D290, FALSE)), "", HLOOKUP(X$1,m_preprocess!$1:$1048576, $D290, FALSE))</f>
        <v>55872.169389301089</v>
      </c>
      <c r="Y290" s="39">
        <f>IF(ISBLANK(HLOOKUP(Y$1, m_preprocess!$1:$1048576, $D290, FALSE)), "", HLOOKUP(Y$1,m_preprocess!$1:$1048576, $D290, FALSE))</f>
        <v>15030.450257302746</v>
      </c>
      <c r="Z290" s="39">
        <f>IF(ISBLANK(HLOOKUP(Z$1, m_preprocess!$1:$1048576, $D290, FALSE)), "", HLOOKUP(Z$1,m_preprocess!$1:$1048576, $D290, FALSE))</f>
        <v>82.9</v>
      </c>
    </row>
    <row r="291" spans="1:26">
      <c r="A291" s="17">
        <v>42767</v>
      </c>
      <c r="B291">
        <f t="shared" si="0"/>
        <v>2017</v>
      </c>
      <c r="C291">
        <f t="shared" si="1"/>
        <v>2</v>
      </c>
      <c r="D291">
        <v>291</v>
      </c>
      <c r="E291" s="39">
        <f>IF(ISBLANK(HLOOKUP(E$1, m_preprocess!$1:$1048576, $D291, FALSE)), "", HLOOKUP(E$1,m_preprocess!$1:$1048576, $D291, FALSE))</f>
        <v>81.099999999999994</v>
      </c>
      <c r="F291" s="39">
        <f>IF(ISBLANK(HLOOKUP(F$1, m_preprocess!$1:$1048576, $D291, FALSE)), "", HLOOKUP(F$1,m_preprocess!$1:$1048576, $D291, FALSE))</f>
        <v>84.12</v>
      </c>
      <c r="G291" s="39">
        <f>IF(ISBLANK(HLOOKUP(G$1, m_preprocess!$1:$1048576, $D291, FALSE)), "", HLOOKUP(G$1,m_preprocess!$1:$1048576, $D291, FALSE))</f>
        <v>81.908887006827442</v>
      </c>
      <c r="H291" s="39">
        <f>IF(ISBLANK(HLOOKUP(H$1, m_preprocess!$1:$1048576, $D291, FALSE)), "", HLOOKUP(H$1,m_preprocess!$1:$1048576, $D291, FALSE))</f>
        <v>128.88</v>
      </c>
      <c r="I291" s="39">
        <f>IF(ISBLANK(HLOOKUP(I$1, m_preprocess!$1:$1048576, $D291, FALSE)), "", HLOOKUP(I$1,m_preprocess!$1:$1048576, $D291, FALSE))</f>
        <v>75.599999999999994</v>
      </c>
      <c r="J291" s="39">
        <f>IF(ISBLANK(HLOOKUP(J$1, m_preprocess!$1:$1048576, $D291, FALSE)), "", HLOOKUP(J$1,m_preprocess!$1:$1048576, $D291, FALSE))</f>
        <v>92.7</v>
      </c>
      <c r="K291" s="39">
        <f>IF(ISBLANK(HLOOKUP(K$1, m_preprocess!$1:$1048576, $D291, FALSE)), "", HLOOKUP(K$1,m_preprocess!$1:$1048576, $D291, FALSE))</f>
        <v>73.400000000000006</v>
      </c>
      <c r="L291" s="39">
        <f>IF(ISBLANK(HLOOKUP(L$1, m_preprocess!$1:$1048576, $D291, FALSE)), "", HLOOKUP(L$1,m_preprocess!$1:$1048576, $D291, FALSE))</f>
        <v>65.400000000000006</v>
      </c>
      <c r="M291" s="39">
        <f>IF(ISBLANK(HLOOKUP(M$1, m_preprocess!$1:$1048576, $D291, FALSE)), "", HLOOKUP(M$1,m_preprocess!$1:$1048576, $D291, FALSE))</f>
        <v>75.8</v>
      </c>
      <c r="N291" s="39">
        <f>IF(ISBLANK(HLOOKUP(N$1, m_preprocess!$1:$1048576, $D291, FALSE)), "", HLOOKUP(N$1,m_preprocess!$1:$1048576, $D291, FALSE))</f>
        <v>77.2</v>
      </c>
      <c r="O291" s="39">
        <f>IF(ISBLANK(HLOOKUP(O$1, m_preprocess!$1:$1048576, $D291, FALSE)), "", HLOOKUP(O$1,m_preprocess!$1:$1048576, $D291, FALSE))</f>
        <v>113.79705942279659</v>
      </c>
      <c r="P291" s="39">
        <f>IF(ISBLANK(HLOOKUP(P$1, m_preprocess!$1:$1048576, $D291, FALSE)), "", HLOOKUP(P$1,m_preprocess!$1:$1048576, $D291, FALSE))</f>
        <v>53.1</v>
      </c>
      <c r="Q291" s="39">
        <f>IF(ISBLANK(HLOOKUP(Q$1, m_preprocess!$1:$1048576, $D291, FALSE)), "", HLOOKUP(Q$1,m_preprocess!$1:$1048576, $D291, FALSE))</f>
        <v>115.52861472633268</v>
      </c>
      <c r="R291" s="39">
        <f>IF(ISBLANK(HLOOKUP(R$1, m_preprocess!$1:$1048576, $D291, FALSE)), "", HLOOKUP(R$1,m_preprocess!$1:$1048576, $D291, FALSE))</f>
        <v>11938233237.654322</v>
      </c>
      <c r="S291" s="39">
        <f>IF(ISBLANK(HLOOKUP(S$1, m_preprocess!$1:$1048576, $D291, FALSE)), "", HLOOKUP(S$1,m_preprocess!$1:$1048576, $D291, FALSE))</f>
        <v>5683333182.8703709</v>
      </c>
      <c r="T291" s="39">
        <f>IF(ISBLANK(HLOOKUP(T$1, m_preprocess!$1:$1048576, $D291, FALSE)), "", HLOOKUP(T$1,m_preprocess!$1:$1048576, $D291, FALSE))</f>
        <v>9727572051.1677647</v>
      </c>
      <c r="U291" s="39">
        <f>IF(ISBLANK(HLOOKUP(U$1, m_preprocess!$1:$1048576, $D291, FALSE)), "", HLOOKUP(U$1,m_preprocess!$1:$1048576, $D291, FALSE))</f>
        <v>1490456050.0980566</v>
      </c>
      <c r="V291" s="39">
        <f>IF(ISBLANK(HLOOKUP(V$1, m_preprocess!$1:$1048576, $D291, FALSE)), "", HLOOKUP(V$1,m_preprocess!$1:$1048576, $D291, FALSE))</f>
        <v>5917760385.0953817</v>
      </c>
      <c r="W291" s="39">
        <f>IF(ISBLANK(HLOOKUP(W$1, m_preprocess!$1:$1048576, $D291, FALSE)), "", HLOOKUP(W$1,m_preprocess!$1:$1048576, $D291, FALSE))</f>
        <v>910225809.41344261</v>
      </c>
      <c r="X291" s="39">
        <f>IF(ISBLANK(HLOOKUP(X$1, m_preprocess!$1:$1048576, $D291, FALSE)), "", HLOOKUP(X$1,m_preprocess!$1:$1048576, $D291, FALSE))</f>
        <v>32640.669280757676</v>
      </c>
      <c r="Y291" s="39">
        <f>IF(ISBLANK(HLOOKUP(Y$1, m_preprocess!$1:$1048576, $D291, FALSE)), "", HLOOKUP(Y$1,m_preprocess!$1:$1048576, $D291, FALSE))</f>
        <v>14972.409947587032</v>
      </c>
      <c r="Z291" s="39">
        <f>IF(ISBLANK(HLOOKUP(Z$1, m_preprocess!$1:$1048576, $D291, FALSE)), "", HLOOKUP(Z$1,m_preprocess!$1:$1048576, $D291, FALSE))</f>
        <v>83.5</v>
      </c>
    </row>
    <row r="292" spans="1:26">
      <c r="A292" s="17">
        <v>42795</v>
      </c>
      <c r="B292">
        <f t="shared" si="0"/>
        <v>2017</v>
      </c>
      <c r="C292">
        <f t="shared" si="1"/>
        <v>3</v>
      </c>
      <c r="D292">
        <v>292</v>
      </c>
      <c r="E292" s="39">
        <f>IF(ISBLANK(HLOOKUP(E$1, m_preprocess!$1:$1048576, $D292, FALSE)), "", HLOOKUP(E$1,m_preprocess!$1:$1048576, $D292, FALSE))</f>
        <v>87.5</v>
      </c>
      <c r="F292" s="39">
        <f>IF(ISBLANK(HLOOKUP(F$1, m_preprocess!$1:$1048576, $D292, FALSE)), "", HLOOKUP(F$1,m_preprocess!$1:$1048576, $D292, FALSE))</f>
        <v>107.92</v>
      </c>
      <c r="G292" s="39">
        <f>IF(ISBLANK(HLOOKUP(G$1, m_preprocess!$1:$1048576, $D292, FALSE)), "", HLOOKUP(G$1,m_preprocess!$1:$1048576, $D292, FALSE))</f>
        <v>82.278732901121515</v>
      </c>
      <c r="H292" s="39">
        <f>IF(ISBLANK(HLOOKUP(H$1, m_preprocess!$1:$1048576, $D292, FALSE)), "", HLOOKUP(H$1,m_preprocess!$1:$1048576, $D292, FALSE))</f>
        <v>141.24</v>
      </c>
      <c r="I292" s="39">
        <f>IF(ISBLANK(HLOOKUP(I$1, m_preprocess!$1:$1048576, $D292, FALSE)), "", HLOOKUP(I$1,m_preprocess!$1:$1048576, $D292, FALSE))</f>
        <v>85.3</v>
      </c>
      <c r="J292" s="39">
        <f>IF(ISBLANK(HLOOKUP(J$1, m_preprocess!$1:$1048576, $D292, FALSE)), "", HLOOKUP(J$1,m_preprocess!$1:$1048576, $D292, FALSE))</f>
        <v>98.5</v>
      </c>
      <c r="K292" s="39">
        <f>IF(ISBLANK(HLOOKUP(K$1, m_preprocess!$1:$1048576, $D292, FALSE)), "", HLOOKUP(K$1,m_preprocess!$1:$1048576, $D292, FALSE))</f>
        <v>83.6</v>
      </c>
      <c r="L292" s="39">
        <f>IF(ISBLANK(HLOOKUP(L$1, m_preprocess!$1:$1048576, $D292, FALSE)), "", HLOOKUP(L$1,m_preprocess!$1:$1048576, $D292, FALSE))</f>
        <v>76.099999999999994</v>
      </c>
      <c r="M292" s="39">
        <f>IF(ISBLANK(HLOOKUP(M$1, m_preprocess!$1:$1048576, $D292, FALSE)), "", HLOOKUP(M$1,m_preprocess!$1:$1048576, $D292, FALSE))</f>
        <v>84.7</v>
      </c>
      <c r="N292" s="39">
        <f>IF(ISBLANK(HLOOKUP(N$1, m_preprocess!$1:$1048576, $D292, FALSE)), "", HLOOKUP(N$1,m_preprocess!$1:$1048576, $D292, FALSE))</f>
        <v>88.8</v>
      </c>
      <c r="O292" s="39">
        <f>IF(ISBLANK(HLOOKUP(O$1, m_preprocess!$1:$1048576, $D292, FALSE)), "", HLOOKUP(O$1,m_preprocess!$1:$1048576, $D292, FALSE))</f>
        <v>109.37636020447965</v>
      </c>
      <c r="P292" s="39">
        <f>IF(ISBLANK(HLOOKUP(P$1, m_preprocess!$1:$1048576, $D292, FALSE)), "", HLOOKUP(P$1,m_preprocess!$1:$1048576, $D292, FALSE))</f>
        <v>54</v>
      </c>
      <c r="Q292" s="39">
        <f>IF(ISBLANK(HLOOKUP(Q$1, m_preprocess!$1:$1048576, $D292, FALSE)), "", HLOOKUP(Q$1,m_preprocess!$1:$1048576, $D292, FALSE))</f>
        <v>115.78160717425709</v>
      </c>
      <c r="R292" s="39">
        <f>IF(ISBLANK(HLOOKUP(R$1, m_preprocess!$1:$1048576, $D292, FALSE)), "", HLOOKUP(R$1,m_preprocess!$1:$1048576, $D292, FALSE))</f>
        <v>15251724330.624952</v>
      </c>
      <c r="S292" s="39">
        <f>IF(ISBLANK(HLOOKUP(S$1, m_preprocess!$1:$1048576, $D292, FALSE)), "", HLOOKUP(S$1,m_preprocess!$1:$1048576, $D292, FALSE))</f>
        <v>7604379351.507328</v>
      </c>
      <c r="T292" s="39">
        <f>IF(ISBLANK(HLOOKUP(T$1, m_preprocess!$1:$1048576, $D292, FALSE)), "", HLOOKUP(T$1,m_preprocess!$1:$1048576, $D292, FALSE))</f>
        <v>11376987954.105856</v>
      </c>
      <c r="U292" s="39">
        <f>IF(ISBLANK(HLOOKUP(U$1, m_preprocess!$1:$1048576, $D292, FALSE)), "", HLOOKUP(U$1,m_preprocess!$1:$1048576, $D292, FALSE))</f>
        <v>1782351927.2023916</v>
      </c>
      <c r="V292" s="39">
        <f>IF(ISBLANK(HLOOKUP(V$1, m_preprocess!$1:$1048576, $D292, FALSE)), "", HLOOKUP(V$1,m_preprocess!$1:$1048576, $D292, FALSE))</f>
        <v>7114598598.558116</v>
      </c>
      <c r="W292" s="39">
        <f>IF(ISBLANK(HLOOKUP(W$1, m_preprocess!$1:$1048576, $D292, FALSE)), "", HLOOKUP(W$1,m_preprocess!$1:$1048576, $D292, FALSE))</f>
        <v>1248079650.079128</v>
      </c>
      <c r="X292" s="39">
        <f>IF(ISBLANK(HLOOKUP(X$1, m_preprocess!$1:$1048576, $D292, FALSE)), "", HLOOKUP(X$1,m_preprocess!$1:$1048576, $D292, FALSE))</f>
        <v>35672.172991400716</v>
      </c>
      <c r="Y292" s="39">
        <f>IF(ISBLANK(HLOOKUP(Y$1, m_preprocess!$1:$1048576, $D292, FALSE)), "", HLOOKUP(Y$1,m_preprocess!$1:$1048576, $D292, FALSE))</f>
        <v>14967.058385479093</v>
      </c>
      <c r="Z292" s="39">
        <f>IF(ISBLANK(HLOOKUP(Z$1, m_preprocess!$1:$1048576, $D292, FALSE)), "", HLOOKUP(Z$1,m_preprocess!$1:$1048576, $D292, FALSE))</f>
        <v>87.100000000000009</v>
      </c>
    </row>
    <row r="293" spans="1:26">
      <c r="A293" s="17">
        <v>42826</v>
      </c>
      <c r="B293">
        <f t="shared" si="0"/>
        <v>2017</v>
      </c>
      <c r="C293">
        <f t="shared" si="1"/>
        <v>4</v>
      </c>
      <c r="D293">
        <v>293</v>
      </c>
      <c r="E293" s="39">
        <f>IF(ISBLANK(HLOOKUP(E$1, m_preprocess!$1:$1048576, $D293, FALSE)), "", HLOOKUP(E$1,m_preprocess!$1:$1048576, $D293, FALSE))</f>
        <v>87.3</v>
      </c>
      <c r="F293" s="39">
        <f>IF(ISBLANK(HLOOKUP(F$1, m_preprocess!$1:$1048576, $D293, FALSE)), "", HLOOKUP(F$1,m_preprocess!$1:$1048576, $D293, FALSE))</f>
        <v>85.51</v>
      </c>
      <c r="G293" s="39">
        <f>IF(ISBLANK(HLOOKUP(G$1, m_preprocess!$1:$1048576, $D293, FALSE)), "", HLOOKUP(G$1,m_preprocess!$1:$1048576, $D293, FALSE))</f>
        <v>83.388338973113534</v>
      </c>
      <c r="H293" s="39">
        <f>IF(ISBLANK(HLOOKUP(H$1, m_preprocess!$1:$1048576, $D293, FALSE)), "", HLOOKUP(H$1,m_preprocess!$1:$1048576, $D293, FALSE))</f>
        <v>133.01</v>
      </c>
      <c r="I293" s="39">
        <f>IF(ISBLANK(HLOOKUP(I$1, m_preprocess!$1:$1048576, $D293, FALSE)), "", HLOOKUP(I$1,m_preprocess!$1:$1048576, $D293, FALSE))</f>
        <v>79.400000000000006</v>
      </c>
      <c r="J293" s="39">
        <f>IF(ISBLANK(HLOOKUP(J$1, m_preprocess!$1:$1048576, $D293, FALSE)), "", HLOOKUP(J$1,m_preprocess!$1:$1048576, $D293, FALSE))</f>
        <v>96.2</v>
      </c>
      <c r="K293" s="39">
        <f>IF(ISBLANK(HLOOKUP(K$1, m_preprocess!$1:$1048576, $D293, FALSE)), "", HLOOKUP(K$1,m_preprocess!$1:$1048576, $D293, FALSE))</f>
        <v>77.3</v>
      </c>
      <c r="L293" s="39">
        <f>IF(ISBLANK(HLOOKUP(L$1, m_preprocess!$1:$1048576, $D293, FALSE)), "", HLOOKUP(L$1,m_preprocess!$1:$1048576, $D293, FALSE))</f>
        <v>64.2</v>
      </c>
      <c r="M293" s="39">
        <f>IF(ISBLANK(HLOOKUP(M$1, m_preprocess!$1:$1048576, $D293, FALSE)), "", HLOOKUP(M$1,m_preprocess!$1:$1048576, $D293, FALSE))</f>
        <v>82.1</v>
      </c>
      <c r="N293" s="39">
        <f>IF(ISBLANK(HLOOKUP(N$1, m_preprocess!$1:$1048576, $D293, FALSE)), "", HLOOKUP(N$1,m_preprocess!$1:$1048576, $D293, FALSE))</f>
        <v>78</v>
      </c>
      <c r="O293" s="39">
        <f>IF(ISBLANK(HLOOKUP(O$1, m_preprocess!$1:$1048576, $D293, FALSE)), "", HLOOKUP(O$1,m_preprocess!$1:$1048576, $D293, FALSE))</f>
        <v>109.010368729775</v>
      </c>
      <c r="P293" s="39">
        <f>IF(ISBLANK(HLOOKUP(P$1, m_preprocess!$1:$1048576, $D293, FALSE)), "", HLOOKUP(P$1,m_preprocess!$1:$1048576, $D293, FALSE))</f>
        <v>53.1</v>
      </c>
      <c r="Q293" s="39">
        <f>IF(ISBLANK(HLOOKUP(Q$1, m_preprocess!$1:$1048576, $D293, FALSE)), "", HLOOKUP(Q$1,m_preprocess!$1:$1048576, $D293, FALSE))</f>
        <v>112.07491800448818</v>
      </c>
      <c r="R293" s="39">
        <f>IF(ISBLANK(HLOOKUP(R$1, m_preprocess!$1:$1048576, $D293, FALSE)), "", HLOOKUP(R$1,m_preprocess!$1:$1048576, $D293, FALSE))</f>
        <v>13620293389.295343</v>
      </c>
      <c r="S293" s="39">
        <f>IF(ISBLANK(HLOOKUP(S$1, m_preprocess!$1:$1048576, $D293, FALSE)), "", HLOOKUP(S$1,m_preprocess!$1:$1048576, $D293, FALSE))</f>
        <v>6932510485.1752024</v>
      </c>
      <c r="T293" s="39">
        <f>IF(ISBLANK(HLOOKUP(T$1, m_preprocess!$1:$1048576, $D293, FALSE)), "", HLOOKUP(T$1,m_preprocess!$1:$1048576, $D293, FALSE))</f>
        <v>9249838570.6887627</v>
      </c>
      <c r="U293" s="39">
        <f>IF(ISBLANK(HLOOKUP(U$1, m_preprocess!$1:$1048576, $D293, FALSE)), "", HLOOKUP(U$1,m_preprocess!$1:$1048576, $D293, FALSE))</f>
        <v>1332258724.3224583</v>
      </c>
      <c r="V293" s="39">
        <f>IF(ISBLANK(HLOOKUP(V$1, m_preprocess!$1:$1048576, $D293, FALSE)), "", HLOOKUP(V$1,m_preprocess!$1:$1048576, $D293, FALSE))</f>
        <v>5882014051.4413948</v>
      </c>
      <c r="W293" s="39">
        <f>IF(ISBLANK(HLOOKUP(W$1, m_preprocess!$1:$1048576, $D293, FALSE)), "", HLOOKUP(W$1,m_preprocess!$1:$1048576, $D293, FALSE))</f>
        <v>963000119.10926974</v>
      </c>
      <c r="X293" s="39">
        <f>IF(ISBLANK(HLOOKUP(X$1, m_preprocess!$1:$1048576, $D293, FALSE)), "", HLOOKUP(X$1,m_preprocess!$1:$1048576, $D293, FALSE))</f>
        <v>45516.627126115236</v>
      </c>
      <c r="Y293" s="39">
        <f>IF(ISBLANK(HLOOKUP(Y$1, m_preprocess!$1:$1048576, $D293, FALSE)), "", HLOOKUP(Y$1,m_preprocess!$1:$1048576, $D293, FALSE))</f>
        <v>14911.724460972431</v>
      </c>
      <c r="Z293" s="39">
        <f>IF(ISBLANK(HLOOKUP(Z$1, m_preprocess!$1:$1048576, $D293, FALSE)), "", HLOOKUP(Z$1,m_preprocess!$1:$1048576, $D293, FALSE))</f>
        <v>85.866666666666674</v>
      </c>
    </row>
    <row r="294" spans="1:26">
      <c r="A294" s="17">
        <v>42856</v>
      </c>
      <c r="B294">
        <f t="shared" si="0"/>
        <v>2017</v>
      </c>
      <c r="C294">
        <f t="shared" si="1"/>
        <v>5</v>
      </c>
      <c r="D294">
        <v>294</v>
      </c>
      <c r="E294" s="39">
        <f>IF(ISBLANK(HLOOKUP(E$1, m_preprocess!$1:$1048576, $D294, FALSE)), "", HLOOKUP(E$1,m_preprocess!$1:$1048576, $D294, FALSE))</f>
        <v>89.4</v>
      </c>
      <c r="F294" s="39">
        <f>IF(ISBLANK(HLOOKUP(F$1, m_preprocess!$1:$1048576, $D294, FALSE)), "", HLOOKUP(F$1,m_preprocess!$1:$1048576, $D294, FALSE))</f>
        <v>103.06</v>
      </c>
      <c r="G294" s="39">
        <f>IF(ISBLANK(HLOOKUP(G$1, m_preprocess!$1:$1048576, $D294, FALSE)), "", HLOOKUP(G$1,m_preprocess!$1:$1048576, $D294, FALSE))</f>
        <v>85.257188692396241</v>
      </c>
      <c r="H294" s="39">
        <f>IF(ISBLANK(HLOOKUP(H$1, m_preprocess!$1:$1048576, $D294, FALSE)), "", HLOOKUP(H$1,m_preprocess!$1:$1048576, $D294, FALSE))</f>
        <v>135.62</v>
      </c>
      <c r="I294" s="39">
        <f>IF(ISBLANK(HLOOKUP(I$1, m_preprocess!$1:$1048576, $D294, FALSE)), "", HLOOKUP(I$1,m_preprocess!$1:$1048576, $D294, FALSE))</f>
        <v>90.1</v>
      </c>
      <c r="J294" s="39">
        <f>IF(ISBLANK(HLOOKUP(J$1, m_preprocess!$1:$1048576, $D294, FALSE)), "", HLOOKUP(J$1,m_preprocess!$1:$1048576, $D294, FALSE))</f>
        <v>103.5</v>
      </c>
      <c r="K294" s="39">
        <f>IF(ISBLANK(HLOOKUP(K$1, m_preprocess!$1:$1048576, $D294, FALSE)), "", HLOOKUP(K$1,m_preprocess!$1:$1048576, $D294, FALSE))</f>
        <v>88.4</v>
      </c>
      <c r="L294" s="39">
        <f>IF(ISBLANK(HLOOKUP(L$1, m_preprocess!$1:$1048576, $D294, FALSE)), "", HLOOKUP(L$1,m_preprocess!$1:$1048576, $D294, FALSE))</f>
        <v>75.599999999999994</v>
      </c>
      <c r="M294" s="39">
        <f>IF(ISBLANK(HLOOKUP(M$1, m_preprocess!$1:$1048576, $D294, FALSE)), "", HLOOKUP(M$1,m_preprocess!$1:$1048576, $D294, FALSE))</f>
        <v>92</v>
      </c>
      <c r="N294" s="39">
        <f>IF(ISBLANK(HLOOKUP(N$1, m_preprocess!$1:$1048576, $D294, FALSE)), "", HLOOKUP(N$1,m_preprocess!$1:$1048576, $D294, FALSE))</f>
        <v>90.3</v>
      </c>
      <c r="O294" s="39">
        <f>IF(ISBLANK(HLOOKUP(O$1, m_preprocess!$1:$1048576, $D294, FALSE)), "", HLOOKUP(O$1,m_preprocess!$1:$1048576, $D294, FALSE))</f>
        <v>103.48665458230703</v>
      </c>
      <c r="P294" s="39">
        <f>IF(ISBLANK(HLOOKUP(P$1, m_preprocess!$1:$1048576, $D294, FALSE)), "", HLOOKUP(P$1,m_preprocess!$1:$1048576, $D294, FALSE))</f>
        <v>53.7</v>
      </c>
      <c r="Q294" s="39">
        <f>IF(ISBLANK(HLOOKUP(Q$1, m_preprocess!$1:$1048576, $D294, FALSE)), "", HLOOKUP(Q$1,m_preprocess!$1:$1048576, $D294, FALSE))</f>
        <v>108.88329281000348</v>
      </c>
      <c r="R294" s="39">
        <f>IF(ISBLANK(HLOOKUP(R$1, m_preprocess!$1:$1048576, $D294, FALSE)), "", HLOOKUP(R$1,m_preprocess!$1:$1048576, $D294, FALSE))</f>
        <v>15784468251.056704</v>
      </c>
      <c r="S294" s="39">
        <f>IF(ISBLANK(HLOOKUP(S$1, m_preprocess!$1:$1048576, $D294, FALSE)), "", HLOOKUP(S$1,m_preprocess!$1:$1048576, $D294, FALSE))</f>
        <v>7738353119.8660183</v>
      </c>
      <c r="T294" s="39">
        <f>IF(ISBLANK(HLOOKUP(T$1, m_preprocess!$1:$1048576, $D294, FALSE)), "", HLOOKUP(T$1,m_preprocess!$1:$1048576, $D294, FALSE))</f>
        <v>10533861814.866274</v>
      </c>
      <c r="U294" s="39">
        <f>IF(ISBLANK(HLOOKUP(U$1, m_preprocess!$1:$1048576, $D294, FALSE)), "", HLOOKUP(U$1,m_preprocess!$1:$1048576, $D294, FALSE))</f>
        <v>1823833012.3306704</v>
      </c>
      <c r="V294" s="39">
        <f>IF(ISBLANK(HLOOKUP(V$1, m_preprocess!$1:$1048576, $D294, FALSE)), "", HLOOKUP(V$1,m_preprocess!$1:$1048576, $D294, FALSE))</f>
        <v>6511059464.2236891</v>
      </c>
      <c r="W294" s="39">
        <f>IF(ISBLANK(HLOOKUP(W$1, m_preprocess!$1:$1048576, $D294, FALSE)), "", HLOOKUP(W$1,m_preprocess!$1:$1048576, $D294, FALSE))</f>
        <v>1024945784.99479</v>
      </c>
      <c r="X294" s="39">
        <f>IF(ISBLANK(HLOOKUP(X$1, m_preprocess!$1:$1048576, $D294, FALSE)), "", HLOOKUP(X$1,m_preprocess!$1:$1048576, $D294, FALSE))</f>
        <v>34564.209492734917</v>
      </c>
      <c r="Y294" s="39">
        <f>IF(ISBLANK(HLOOKUP(Y$1, m_preprocess!$1:$1048576, $D294, FALSE)), "", HLOOKUP(Y$1,m_preprocess!$1:$1048576, $D294, FALSE))</f>
        <v>14849.764124782134</v>
      </c>
      <c r="Z294" s="39">
        <f>IF(ISBLANK(HLOOKUP(Z$1, m_preprocess!$1:$1048576, $D294, FALSE)), "", HLOOKUP(Z$1,m_preprocess!$1:$1048576, $D294, FALSE))</f>
        <v>87.066666666666663</v>
      </c>
    </row>
    <row r="295" spans="1:26">
      <c r="A295" s="17">
        <v>42887</v>
      </c>
      <c r="B295">
        <f t="shared" si="0"/>
        <v>2017</v>
      </c>
      <c r="C295">
        <f t="shared" si="1"/>
        <v>6</v>
      </c>
      <c r="D295">
        <v>295</v>
      </c>
      <c r="E295" s="39">
        <f>IF(ISBLANK(HLOOKUP(E$1, m_preprocess!$1:$1048576, $D295, FALSE)), "", HLOOKUP(E$1,m_preprocess!$1:$1048576, $D295, FALSE))</f>
        <v>88.2</v>
      </c>
      <c r="F295" s="39">
        <f>IF(ISBLANK(HLOOKUP(F$1, m_preprocess!$1:$1048576, $D295, FALSE)), "", HLOOKUP(F$1,m_preprocess!$1:$1048576, $D295, FALSE))</f>
        <v>105.53</v>
      </c>
      <c r="G295" s="39">
        <f>IF(ISBLANK(HLOOKUP(G$1, m_preprocess!$1:$1048576, $D295, FALSE)), "", HLOOKUP(G$1,m_preprocess!$1:$1048576, $D295, FALSE))</f>
        <v>88.497745388091815</v>
      </c>
      <c r="H295" s="39">
        <f>IF(ISBLANK(HLOOKUP(H$1, m_preprocess!$1:$1048576, $D295, FALSE)), "", HLOOKUP(H$1,m_preprocess!$1:$1048576, $D295, FALSE))</f>
        <v>134.38999999999999</v>
      </c>
      <c r="I295" s="39">
        <f>IF(ISBLANK(HLOOKUP(I$1, m_preprocess!$1:$1048576, $D295, FALSE)), "", HLOOKUP(I$1,m_preprocess!$1:$1048576, $D295, FALSE))</f>
        <v>88.3</v>
      </c>
      <c r="J295" s="39">
        <f>IF(ISBLANK(HLOOKUP(J$1, m_preprocess!$1:$1048576, $D295, FALSE)), "", HLOOKUP(J$1,m_preprocess!$1:$1048576, $D295, FALSE))</f>
        <v>102.6</v>
      </c>
      <c r="K295" s="39">
        <f>IF(ISBLANK(HLOOKUP(K$1, m_preprocess!$1:$1048576, $D295, FALSE)), "", HLOOKUP(K$1,m_preprocess!$1:$1048576, $D295, FALSE))</f>
        <v>86.5</v>
      </c>
      <c r="L295" s="39">
        <f>IF(ISBLANK(HLOOKUP(L$1, m_preprocess!$1:$1048576, $D295, FALSE)), "", HLOOKUP(L$1,m_preprocess!$1:$1048576, $D295, FALSE))</f>
        <v>73.400000000000006</v>
      </c>
      <c r="M295" s="39">
        <f>IF(ISBLANK(HLOOKUP(M$1, m_preprocess!$1:$1048576, $D295, FALSE)), "", HLOOKUP(M$1,m_preprocess!$1:$1048576, $D295, FALSE))</f>
        <v>91.4</v>
      </c>
      <c r="N295" s="39">
        <f>IF(ISBLANK(HLOOKUP(N$1, m_preprocess!$1:$1048576, $D295, FALSE)), "", HLOOKUP(N$1,m_preprocess!$1:$1048576, $D295, FALSE))</f>
        <v>86.3</v>
      </c>
      <c r="O295" s="39">
        <f>IF(ISBLANK(HLOOKUP(O$1, m_preprocess!$1:$1048576, $D295, FALSE)), "", HLOOKUP(O$1,m_preprocess!$1:$1048576, $D295, FALSE))</f>
        <v>100.06225689611689</v>
      </c>
      <c r="P295" s="39">
        <f>IF(ISBLANK(HLOOKUP(P$1, m_preprocess!$1:$1048576, $D295, FALSE)), "", HLOOKUP(P$1,m_preprocess!$1:$1048576, $D295, FALSE))</f>
        <v>51.9</v>
      </c>
      <c r="Q295" s="39">
        <f>IF(ISBLANK(HLOOKUP(Q$1, m_preprocess!$1:$1048576, $D295, FALSE)), "", HLOOKUP(Q$1,m_preprocess!$1:$1048576, $D295, FALSE))</f>
        <v>107.65816726133497</v>
      </c>
      <c r="R295" s="39">
        <f>IF(ISBLANK(HLOOKUP(R$1, m_preprocess!$1:$1048576, $D295, FALSE)), "", HLOOKUP(R$1,m_preprocess!$1:$1048576, $D295, FALSE))</f>
        <v>15995398482.741898</v>
      </c>
      <c r="S295" s="39">
        <f>IF(ISBLANK(HLOOKUP(S$1, m_preprocess!$1:$1048576, $D295, FALSE)), "", HLOOKUP(S$1,m_preprocess!$1:$1048576, $D295, FALSE))</f>
        <v>7753158455.2582655</v>
      </c>
      <c r="T295" s="39">
        <f>IF(ISBLANK(HLOOKUP(T$1, m_preprocess!$1:$1048576, $D295, FALSE)), "", HLOOKUP(T$1,m_preprocess!$1:$1048576, $D295, FALSE))</f>
        <v>10958789014.881212</v>
      </c>
      <c r="U295" s="39">
        <f>IF(ISBLANK(HLOOKUP(U$1, m_preprocess!$1:$1048576, $D295, FALSE)), "", HLOOKUP(U$1,m_preprocess!$1:$1048576, $D295, FALSE))</f>
        <v>1580153626.3162475</v>
      </c>
      <c r="V295" s="39">
        <f>IF(ISBLANK(HLOOKUP(V$1, m_preprocess!$1:$1048576, $D295, FALSE)), "", HLOOKUP(V$1,m_preprocess!$1:$1048576, $D295, FALSE))</f>
        <v>6851308276.9123659</v>
      </c>
      <c r="W295" s="39">
        <f>IF(ISBLANK(HLOOKUP(W$1, m_preprocess!$1:$1048576, $D295, FALSE)), "", HLOOKUP(W$1,m_preprocess!$1:$1048576, $D295, FALSE))</f>
        <v>1097224206.7705159</v>
      </c>
      <c r="X295" s="39">
        <f>IF(ISBLANK(HLOOKUP(X$1, m_preprocess!$1:$1048576, $D295, FALSE)), "", HLOOKUP(X$1,m_preprocess!$1:$1048576, $D295, FALSE))</f>
        <v>37918.923594834763</v>
      </c>
      <c r="Y295" s="39">
        <f>IF(ISBLANK(HLOOKUP(Y$1, m_preprocess!$1:$1048576, $D295, FALSE)), "", HLOOKUP(Y$1,m_preprocess!$1:$1048576, $D295, FALSE))</f>
        <v>14954.57160723336</v>
      </c>
      <c r="Z295" s="39">
        <f>IF(ISBLANK(HLOOKUP(Z$1, m_preprocess!$1:$1048576, $D295, FALSE)), "", HLOOKUP(Z$1,m_preprocess!$1:$1048576, $D295, FALSE))</f>
        <v>84.566666666666677</v>
      </c>
    </row>
    <row r="296" spans="1:26">
      <c r="A296" s="17">
        <v>42917</v>
      </c>
      <c r="B296">
        <f t="shared" si="0"/>
        <v>2017</v>
      </c>
      <c r="C296">
        <f t="shared" si="1"/>
        <v>7</v>
      </c>
      <c r="D296">
        <v>296</v>
      </c>
      <c r="E296" s="39">
        <f>IF(ISBLANK(HLOOKUP(E$1, m_preprocess!$1:$1048576, $D296, FALSE)), "", HLOOKUP(E$1,m_preprocess!$1:$1048576, $D296, FALSE))</f>
        <v>89.9</v>
      </c>
      <c r="F296" s="39">
        <f>IF(ISBLANK(HLOOKUP(F$1, m_preprocess!$1:$1048576, $D296, FALSE)), "", HLOOKUP(F$1,m_preprocess!$1:$1048576, $D296, FALSE))</f>
        <v>102.64</v>
      </c>
      <c r="G296" s="39">
        <f>IF(ISBLANK(HLOOKUP(G$1, m_preprocess!$1:$1048576, $D296, FALSE)), "", HLOOKUP(G$1,m_preprocess!$1:$1048576, $D296, FALSE))</f>
        <v>86.369053591971934</v>
      </c>
      <c r="H296" s="39">
        <f>IF(ISBLANK(HLOOKUP(H$1, m_preprocess!$1:$1048576, $D296, FALSE)), "", HLOOKUP(H$1,m_preprocess!$1:$1048576, $D296, FALSE))</f>
        <v>138.03</v>
      </c>
      <c r="I296" s="39">
        <f>IF(ISBLANK(HLOOKUP(I$1, m_preprocess!$1:$1048576, $D296, FALSE)), "", HLOOKUP(I$1,m_preprocess!$1:$1048576, $D296, FALSE))</f>
        <v>92.1</v>
      </c>
      <c r="J296" s="39">
        <f>IF(ISBLANK(HLOOKUP(J$1, m_preprocess!$1:$1048576, $D296, FALSE)), "", HLOOKUP(J$1,m_preprocess!$1:$1048576, $D296, FALSE))</f>
        <v>104.7</v>
      </c>
      <c r="K296" s="39">
        <f>IF(ISBLANK(HLOOKUP(K$1, m_preprocess!$1:$1048576, $D296, FALSE)), "", HLOOKUP(K$1,m_preprocess!$1:$1048576, $D296, FALSE))</f>
        <v>90.6</v>
      </c>
      <c r="L296" s="39">
        <f>IF(ISBLANK(HLOOKUP(L$1, m_preprocess!$1:$1048576, $D296, FALSE)), "", HLOOKUP(L$1,m_preprocess!$1:$1048576, $D296, FALSE))</f>
        <v>73.599999999999994</v>
      </c>
      <c r="M296" s="39">
        <f>IF(ISBLANK(HLOOKUP(M$1, m_preprocess!$1:$1048576, $D296, FALSE)), "", HLOOKUP(M$1,m_preprocess!$1:$1048576, $D296, FALSE))</f>
        <v>95.3</v>
      </c>
      <c r="N296" s="39">
        <f>IF(ISBLANK(HLOOKUP(N$1, m_preprocess!$1:$1048576, $D296, FALSE)), "", HLOOKUP(N$1,m_preprocess!$1:$1048576, $D296, FALSE))</f>
        <v>91.2</v>
      </c>
      <c r="O296" s="39">
        <f>IF(ISBLANK(HLOOKUP(O$1, m_preprocess!$1:$1048576, $D296, FALSE)), "", HLOOKUP(O$1,m_preprocess!$1:$1048576, $D296, FALSE))</f>
        <v>104.78038050219297</v>
      </c>
      <c r="P296" s="39">
        <f>IF(ISBLANK(HLOOKUP(P$1, m_preprocess!$1:$1048576, $D296, FALSE)), "", HLOOKUP(P$1,m_preprocess!$1:$1048576, $D296, FALSE))</f>
        <v>50.6</v>
      </c>
      <c r="Q296" s="39">
        <f>IF(ISBLANK(HLOOKUP(Q$1, m_preprocess!$1:$1048576, $D296, FALSE)), "", HLOOKUP(Q$1,m_preprocess!$1:$1048576, $D296, FALSE))</f>
        <v>106.00123012037606</v>
      </c>
      <c r="R296" s="39">
        <f>IF(ISBLANK(HLOOKUP(R$1, m_preprocess!$1:$1048576, $D296, FALSE)), "", HLOOKUP(R$1,m_preprocess!$1:$1048576, $D296, FALSE))</f>
        <v>15558021635.444298</v>
      </c>
      <c r="S296" s="39">
        <f>IF(ISBLANK(HLOOKUP(S$1, m_preprocess!$1:$1048576, $D296, FALSE)), "", HLOOKUP(S$1,m_preprocess!$1:$1048576, $D296, FALSE))</f>
        <v>6930822713.859417</v>
      </c>
      <c r="T296" s="39">
        <f>IF(ISBLANK(HLOOKUP(T$1, m_preprocess!$1:$1048576, $D296, FALSE)), "", HLOOKUP(T$1,m_preprocess!$1:$1048576, $D296, FALSE))</f>
        <v>10957812223.881908</v>
      </c>
      <c r="U296" s="39">
        <f>IF(ISBLANK(HLOOKUP(U$1, m_preprocess!$1:$1048576, $D296, FALSE)), "", HLOOKUP(U$1,m_preprocess!$1:$1048576, $D296, FALSE))</f>
        <v>1524687008.1715138</v>
      </c>
      <c r="V296" s="39">
        <f>IF(ISBLANK(HLOOKUP(V$1, m_preprocess!$1:$1048576, $D296, FALSE)), "", HLOOKUP(V$1,m_preprocess!$1:$1048576, $D296, FALSE))</f>
        <v>6915796036.3764172</v>
      </c>
      <c r="W296" s="39">
        <f>IF(ISBLANK(HLOOKUP(W$1, m_preprocess!$1:$1048576, $D296, FALSE)), "", HLOOKUP(W$1,m_preprocess!$1:$1048576, $D296, FALSE))</f>
        <v>1176936605.7464194</v>
      </c>
      <c r="X296" s="39">
        <f>IF(ISBLANK(HLOOKUP(X$1, m_preprocess!$1:$1048576, $D296, FALSE)), "", HLOOKUP(X$1,m_preprocess!$1:$1048576, $D296, FALSE))</f>
        <v>40921.028874893389</v>
      </c>
      <c r="Y296" s="39">
        <f>IF(ISBLANK(HLOOKUP(Y$1, m_preprocess!$1:$1048576, $D296, FALSE)), "", HLOOKUP(Y$1,m_preprocess!$1:$1048576, $D296, FALSE))</f>
        <v>14789.429317087877</v>
      </c>
      <c r="Z296" s="39">
        <f>IF(ISBLANK(HLOOKUP(Z$1, m_preprocess!$1:$1048576, $D296, FALSE)), "", HLOOKUP(Z$1,m_preprocess!$1:$1048576, $D296, FALSE))</f>
        <v>85.233333333333334</v>
      </c>
    </row>
    <row r="297" spans="1:26">
      <c r="A297" s="17">
        <v>42948</v>
      </c>
      <c r="B297">
        <f t="shared" si="0"/>
        <v>2017</v>
      </c>
      <c r="C297">
        <f t="shared" si="1"/>
        <v>8</v>
      </c>
      <c r="D297">
        <v>297</v>
      </c>
      <c r="E297" s="39">
        <f>IF(ISBLANK(HLOOKUP(E$1, m_preprocess!$1:$1048576, $D297, FALSE)), "", HLOOKUP(E$1,m_preprocess!$1:$1048576, $D297, FALSE))</f>
        <v>90.2</v>
      </c>
      <c r="F297" s="39">
        <f>IF(ISBLANK(HLOOKUP(F$1, m_preprocess!$1:$1048576, $D297, FALSE)), "", HLOOKUP(F$1,m_preprocess!$1:$1048576, $D297, FALSE))</f>
        <v>106.71</v>
      </c>
      <c r="G297" s="39">
        <f>IF(ISBLANK(HLOOKUP(G$1, m_preprocess!$1:$1048576, $D297, FALSE)), "", HLOOKUP(G$1,m_preprocess!$1:$1048576, $D297, FALSE))</f>
        <v>86.008701270466275</v>
      </c>
      <c r="H297" s="39">
        <f>IF(ISBLANK(HLOOKUP(H$1, m_preprocess!$1:$1048576, $D297, FALSE)), "", HLOOKUP(H$1,m_preprocess!$1:$1048576, $D297, FALSE))</f>
        <v>140.01</v>
      </c>
      <c r="I297" s="39">
        <f>IF(ISBLANK(HLOOKUP(I$1, m_preprocess!$1:$1048576, $D297, FALSE)), "", HLOOKUP(I$1,m_preprocess!$1:$1048576, $D297, FALSE))</f>
        <v>96.6</v>
      </c>
      <c r="J297" s="39">
        <f>IF(ISBLANK(HLOOKUP(J$1, m_preprocess!$1:$1048576, $D297, FALSE)), "", HLOOKUP(J$1,m_preprocess!$1:$1048576, $D297, FALSE))</f>
        <v>104.4</v>
      </c>
      <c r="K297" s="39">
        <f>IF(ISBLANK(HLOOKUP(K$1, m_preprocess!$1:$1048576, $D297, FALSE)), "", HLOOKUP(K$1,m_preprocess!$1:$1048576, $D297, FALSE))</f>
        <v>95.7</v>
      </c>
      <c r="L297" s="39">
        <f>IF(ISBLANK(HLOOKUP(L$1, m_preprocess!$1:$1048576, $D297, FALSE)), "", HLOOKUP(L$1,m_preprocess!$1:$1048576, $D297, FALSE))</f>
        <v>80.900000000000006</v>
      </c>
      <c r="M297" s="39">
        <f>IF(ISBLANK(HLOOKUP(M$1, m_preprocess!$1:$1048576, $D297, FALSE)), "", HLOOKUP(M$1,m_preprocess!$1:$1048576, $D297, FALSE))</f>
        <v>97.4</v>
      </c>
      <c r="N297" s="39">
        <f>IF(ISBLANK(HLOOKUP(N$1, m_preprocess!$1:$1048576, $D297, FALSE)), "", HLOOKUP(N$1,m_preprocess!$1:$1048576, $D297, FALSE))</f>
        <v>99.8</v>
      </c>
      <c r="O297" s="39">
        <f>IF(ISBLANK(HLOOKUP(O$1, m_preprocess!$1:$1048576, $D297, FALSE)), "", HLOOKUP(O$1,m_preprocess!$1:$1048576, $D297, FALSE))</f>
        <v>101.48275183458247</v>
      </c>
      <c r="P297" s="39">
        <f>IF(ISBLANK(HLOOKUP(P$1, m_preprocess!$1:$1048576, $D297, FALSE)), "", HLOOKUP(P$1,m_preprocess!$1:$1048576, $D297, FALSE))</f>
        <v>52.6</v>
      </c>
      <c r="Q297" s="39">
        <f>IF(ISBLANK(HLOOKUP(Q$1, m_preprocess!$1:$1048576, $D297, FALSE)), "", HLOOKUP(Q$1,m_preprocess!$1:$1048576, $D297, FALSE))</f>
        <v>107.6303443392051</v>
      </c>
      <c r="R297" s="39">
        <f>IF(ISBLANK(HLOOKUP(R$1, m_preprocess!$1:$1048576, $D297, FALSE)), "", HLOOKUP(R$1,m_preprocess!$1:$1048576, $D297, FALSE))</f>
        <v>16016759868.410229</v>
      </c>
      <c r="S297" s="39">
        <f>IF(ISBLANK(HLOOKUP(S$1, m_preprocess!$1:$1048576, $D297, FALSE)), "", HLOOKUP(S$1,m_preprocess!$1:$1048576, $D297, FALSE))</f>
        <v>7382295561.3126087</v>
      </c>
      <c r="T297" s="39">
        <f>IF(ISBLANK(HLOOKUP(T$1, m_preprocess!$1:$1048576, $D297, FALSE)), "", HLOOKUP(T$1,m_preprocess!$1:$1048576, $D297, FALSE))</f>
        <v>12283111306.541559</v>
      </c>
      <c r="U297" s="39">
        <f>IF(ISBLANK(HLOOKUP(U$1, m_preprocess!$1:$1048576, $D297, FALSE)), "", HLOOKUP(U$1,m_preprocess!$1:$1048576, $D297, FALSE))</f>
        <v>1867438816.4999557</v>
      </c>
      <c r="V297" s="39">
        <f>IF(ISBLANK(HLOOKUP(V$1, m_preprocess!$1:$1048576, $D297, FALSE)), "", HLOOKUP(V$1,m_preprocess!$1:$1048576, $D297, FALSE))</f>
        <v>7770727689.6521196</v>
      </c>
      <c r="W297" s="39">
        <f>IF(ISBLANK(HLOOKUP(W$1, m_preprocess!$1:$1048576, $D297, FALSE)), "", HLOOKUP(W$1,m_preprocess!$1:$1048576, $D297, FALSE))</f>
        <v>1302009881.3844383</v>
      </c>
      <c r="X297" s="39">
        <f>IF(ISBLANK(HLOOKUP(X$1, m_preprocess!$1:$1048576, $D297, FALSE)), "", HLOOKUP(X$1,m_preprocess!$1:$1048576, $D297, FALSE))</f>
        <v>37366.667571531587</v>
      </c>
      <c r="Y297" s="39">
        <f>IF(ISBLANK(HLOOKUP(Y$1, m_preprocess!$1:$1048576, $D297, FALSE)), "", HLOOKUP(Y$1,m_preprocess!$1:$1048576, $D297, FALSE))</f>
        <v>14768.675785807731</v>
      </c>
      <c r="Z297" s="39">
        <f>IF(ISBLANK(HLOOKUP(Z$1, m_preprocess!$1:$1048576, $D297, FALSE)), "", HLOOKUP(Z$1,m_preprocess!$1:$1048576, $D297, FALSE))</f>
        <v>85.433333333333337</v>
      </c>
    </row>
    <row r="298" spans="1:26">
      <c r="A298" s="17">
        <v>42979</v>
      </c>
      <c r="B298">
        <f t="shared" si="0"/>
        <v>2017</v>
      </c>
      <c r="C298">
        <f t="shared" si="1"/>
        <v>9</v>
      </c>
      <c r="D298">
        <v>298</v>
      </c>
      <c r="E298" s="39">
        <f>IF(ISBLANK(HLOOKUP(E$1, m_preprocess!$1:$1048576, $D298, FALSE)), "", HLOOKUP(E$1,m_preprocess!$1:$1048576, $D298, FALSE))</f>
        <v>89.4</v>
      </c>
      <c r="F298" s="39">
        <f>IF(ISBLANK(HLOOKUP(F$1, m_preprocess!$1:$1048576, $D298, FALSE)), "", HLOOKUP(F$1,m_preprocess!$1:$1048576, $D298, FALSE))</f>
        <v>101.75</v>
      </c>
      <c r="G298" s="39">
        <f>IF(ISBLANK(HLOOKUP(G$1, m_preprocess!$1:$1048576, $D298, FALSE)), "", HLOOKUP(G$1,m_preprocess!$1:$1048576, $D298, FALSE))</f>
        <v>86.350341045183825</v>
      </c>
      <c r="H298" s="39">
        <f>IF(ISBLANK(HLOOKUP(H$1, m_preprocess!$1:$1048576, $D298, FALSE)), "", HLOOKUP(H$1,m_preprocess!$1:$1048576, $D298, FALSE))</f>
        <v>135.16</v>
      </c>
      <c r="I298" s="39">
        <f>IF(ISBLANK(HLOOKUP(I$1, m_preprocess!$1:$1048576, $D298, FALSE)), "", HLOOKUP(I$1,m_preprocess!$1:$1048576, $D298, FALSE))</f>
        <v>92.9</v>
      </c>
      <c r="J298" s="39">
        <f>IF(ISBLANK(HLOOKUP(J$1, m_preprocess!$1:$1048576, $D298, FALSE)), "", HLOOKUP(J$1,m_preprocess!$1:$1048576, $D298, FALSE))</f>
        <v>102.7</v>
      </c>
      <c r="K298" s="39">
        <f>IF(ISBLANK(HLOOKUP(K$1, m_preprocess!$1:$1048576, $D298, FALSE)), "", HLOOKUP(K$1,m_preprocess!$1:$1048576, $D298, FALSE))</f>
        <v>91.8</v>
      </c>
      <c r="L298" s="39">
        <f>IF(ISBLANK(HLOOKUP(L$1, m_preprocess!$1:$1048576, $D298, FALSE)), "", HLOOKUP(L$1,m_preprocess!$1:$1048576, $D298, FALSE))</f>
        <v>74.5</v>
      </c>
      <c r="M298" s="39">
        <f>IF(ISBLANK(HLOOKUP(M$1, m_preprocess!$1:$1048576, $D298, FALSE)), "", HLOOKUP(M$1,m_preprocess!$1:$1048576, $D298, FALSE))</f>
        <v>94.4</v>
      </c>
      <c r="N298" s="39">
        <f>IF(ISBLANK(HLOOKUP(N$1, m_preprocess!$1:$1048576, $D298, FALSE)), "", HLOOKUP(N$1,m_preprocess!$1:$1048576, $D298, FALSE))</f>
        <v>95.2</v>
      </c>
      <c r="O298" s="39">
        <f>IF(ISBLANK(HLOOKUP(O$1, m_preprocess!$1:$1048576, $D298, FALSE)), "", HLOOKUP(O$1,m_preprocess!$1:$1048576, $D298, FALSE))</f>
        <v>99.67423517153739</v>
      </c>
      <c r="P298" s="39">
        <f>IF(ISBLANK(HLOOKUP(P$1, m_preprocess!$1:$1048576, $D298, FALSE)), "", HLOOKUP(P$1,m_preprocess!$1:$1048576, $D298, FALSE))</f>
        <v>55.7</v>
      </c>
      <c r="Q298" s="39">
        <f>IF(ISBLANK(HLOOKUP(Q$1, m_preprocess!$1:$1048576, $D298, FALSE)), "", HLOOKUP(Q$1,m_preprocess!$1:$1048576, $D298, FALSE))</f>
        <v>111.52204836415362</v>
      </c>
      <c r="R298" s="39">
        <f>IF(ISBLANK(HLOOKUP(R$1, m_preprocess!$1:$1048576, $D298, FALSE)), "", HLOOKUP(R$1,m_preprocess!$1:$1048576, $D298, FALSE))</f>
        <v>14880271297.831635</v>
      </c>
      <c r="S298" s="39">
        <f>IF(ISBLANK(HLOOKUP(S$1, m_preprocess!$1:$1048576, $D298, FALSE)), "", HLOOKUP(S$1,m_preprocess!$1:$1048576, $D298, FALSE))</f>
        <v>6807358326.6900511</v>
      </c>
      <c r="T298" s="39">
        <f>IF(ISBLANK(HLOOKUP(T$1, m_preprocess!$1:$1048576, $D298, FALSE)), "", HLOOKUP(T$1,m_preprocess!$1:$1048576, $D298, FALSE))</f>
        <v>11991339437.233286</v>
      </c>
      <c r="U298" s="39">
        <f>IF(ISBLANK(HLOOKUP(U$1, m_preprocess!$1:$1048576, $D298, FALSE)), "", HLOOKUP(U$1,m_preprocess!$1:$1048576, $D298, FALSE))</f>
        <v>1858439813.300142</v>
      </c>
      <c r="V298" s="39">
        <f>IF(ISBLANK(HLOOKUP(V$1, m_preprocess!$1:$1048576, $D298, FALSE)), "", HLOOKUP(V$1,m_preprocess!$1:$1048576, $D298, FALSE))</f>
        <v>7569198895.8036985</v>
      </c>
      <c r="W298" s="39">
        <f>IF(ISBLANK(HLOOKUP(W$1, m_preprocess!$1:$1048576, $D298, FALSE)), "", HLOOKUP(W$1,m_preprocess!$1:$1048576, $D298, FALSE))</f>
        <v>1394788900.2489331</v>
      </c>
      <c r="X298" s="39">
        <f>IF(ISBLANK(HLOOKUP(X$1, m_preprocess!$1:$1048576, $D298, FALSE)), "", HLOOKUP(X$1,m_preprocess!$1:$1048576, $D298, FALSE))</f>
        <v>38123.791859216311</v>
      </c>
      <c r="Y298" s="39">
        <f>IF(ISBLANK(HLOOKUP(Y$1, m_preprocess!$1:$1048576, $D298, FALSE)), "", HLOOKUP(Y$1,m_preprocess!$1:$1048576, $D298, FALSE))</f>
        <v>14746.632784714473</v>
      </c>
      <c r="Z298" s="39">
        <f>IF(ISBLANK(HLOOKUP(Z$1, m_preprocess!$1:$1048576, $D298, FALSE)), "", HLOOKUP(Z$1,m_preprocess!$1:$1048576, $D298, FALSE))</f>
        <v>86.899999999999991</v>
      </c>
    </row>
    <row r="299" spans="1:26">
      <c r="A299" s="17">
        <v>43009</v>
      </c>
      <c r="B299">
        <f t="shared" si="0"/>
        <v>2017</v>
      </c>
      <c r="C299">
        <f t="shared" si="1"/>
        <v>10</v>
      </c>
      <c r="D299">
        <v>299</v>
      </c>
      <c r="E299" s="39" t="str">
        <f>IF(ISBLANK(HLOOKUP(E$1, m_preprocess!$1:$1048576, $D299, FALSE)), "", HLOOKUP(E$1,m_preprocess!$1:$1048576, $D299, FALSE))</f>
        <v/>
      </c>
      <c r="F299" s="39" t="str">
        <f>IF(ISBLANK(HLOOKUP(F$1, m_preprocess!$1:$1048576, $D299, FALSE)), "", HLOOKUP(F$1,m_preprocess!$1:$1048576, $D299, FALSE))</f>
        <v/>
      </c>
      <c r="G299" s="39" t="str">
        <f>IF(ISBLANK(HLOOKUP(G$1, m_preprocess!$1:$1048576, $D299, FALSE)), "", HLOOKUP(G$1,m_preprocess!$1:$1048576, $D299, FALSE))</f>
        <v/>
      </c>
      <c r="H299" s="39" t="str">
        <f>IF(ISBLANK(HLOOKUP(H$1, m_preprocess!$1:$1048576, $D299, FALSE)), "", HLOOKUP(H$1,m_preprocess!$1:$1048576, $D299, FALSE))</f>
        <v/>
      </c>
      <c r="I299" s="39">
        <f>IF(ISBLANK(HLOOKUP(I$1, m_preprocess!$1:$1048576, $D299, FALSE)), "", HLOOKUP(I$1,m_preprocess!$1:$1048576, $D299, FALSE))</f>
        <v>95</v>
      </c>
      <c r="J299" s="39" t="str">
        <f>IF(ISBLANK(HLOOKUP(J$1, m_preprocess!$1:$1048576, $D299, FALSE)), "", HLOOKUP(J$1,m_preprocess!$1:$1048576, $D299, FALSE))</f>
        <v/>
      </c>
      <c r="K299" s="39" t="str">
        <f>IF(ISBLANK(HLOOKUP(K$1, m_preprocess!$1:$1048576, $D299, FALSE)), "", HLOOKUP(K$1,m_preprocess!$1:$1048576, $D299, FALSE))</f>
        <v/>
      </c>
      <c r="L299" s="39" t="str">
        <f>IF(ISBLANK(HLOOKUP(L$1, m_preprocess!$1:$1048576, $D299, FALSE)), "", HLOOKUP(L$1,m_preprocess!$1:$1048576, $D299, FALSE))</f>
        <v/>
      </c>
      <c r="M299" s="39" t="str">
        <f>IF(ISBLANK(HLOOKUP(M$1, m_preprocess!$1:$1048576, $D299, FALSE)), "", HLOOKUP(M$1,m_preprocess!$1:$1048576, $D299, FALSE))</f>
        <v/>
      </c>
      <c r="N299" s="39" t="str">
        <f>IF(ISBLANK(HLOOKUP(N$1, m_preprocess!$1:$1048576, $D299, FALSE)), "", HLOOKUP(N$1,m_preprocess!$1:$1048576, $D299, FALSE))</f>
        <v/>
      </c>
      <c r="O299" s="39">
        <f>IF(ISBLANK(HLOOKUP(O$1, m_preprocess!$1:$1048576, $D299, FALSE)), "", HLOOKUP(O$1,m_preprocess!$1:$1048576, $D299, FALSE))</f>
        <v>102.8</v>
      </c>
      <c r="P299" s="39">
        <f>IF(ISBLANK(HLOOKUP(P$1, m_preprocess!$1:$1048576, $D299, FALSE)), "", HLOOKUP(P$1,m_preprocess!$1:$1048576, $D299, FALSE))</f>
        <v>56</v>
      </c>
      <c r="Q299" s="39">
        <f>IF(ISBLANK(HLOOKUP(Q$1, m_preprocess!$1:$1048576, $D299, FALSE)), "", HLOOKUP(Q$1,m_preprocess!$1:$1048576, $D299, FALSE))</f>
        <v>109.8382035073824</v>
      </c>
      <c r="R299" s="39">
        <f>IF(ISBLANK(HLOOKUP(R$1, m_preprocess!$1:$1048576, $D299, FALSE)), "", HLOOKUP(R$1,m_preprocess!$1:$1048576, $D299, FALSE))</f>
        <v>15461649009.089092</v>
      </c>
      <c r="S299" s="39">
        <f>IF(ISBLANK(HLOOKUP(S$1, m_preprocess!$1:$1048576, $D299, FALSE)), "", HLOOKUP(S$1,m_preprocess!$1:$1048576, $D299, FALSE))</f>
        <v>6936004011.3395844</v>
      </c>
      <c r="T299" s="39">
        <f>IF(ISBLANK(HLOOKUP(T$1, m_preprocess!$1:$1048576, $D299, FALSE)), "", HLOOKUP(T$1,m_preprocess!$1:$1048576, $D299, FALSE))</f>
        <v>12303422755.369474</v>
      </c>
      <c r="U299" s="39">
        <f>IF(ISBLANK(HLOOKUP(U$1, m_preprocess!$1:$1048576, $D299, FALSE)), "", HLOOKUP(U$1,m_preprocess!$1:$1048576, $D299, FALSE))</f>
        <v>1908596492.5052121</v>
      </c>
      <c r="V299" s="39">
        <f>IF(ISBLANK(HLOOKUP(V$1, m_preprocess!$1:$1048576, $D299, FALSE)), "", HLOOKUP(V$1,m_preprocess!$1:$1048576, $D299, FALSE))</f>
        <v>7400279007.6570396</v>
      </c>
      <c r="W299" s="39">
        <f>IF(ISBLANK(HLOOKUP(W$1, m_preprocess!$1:$1048576, $D299, FALSE)), "", HLOOKUP(W$1,m_preprocess!$1:$1048576, $D299, FALSE))</f>
        <v>1421087126.289506</v>
      </c>
      <c r="X299" s="39">
        <f>IF(ISBLANK(HLOOKUP(X$1, m_preprocess!$1:$1048576, $D299, FALSE)), "", HLOOKUP(X$1,m_preprocess!$1:$1048576, $D299, FALSE))</f>
        <v>45966.922125509402</v>
      </c>
      <c r="Y299" s="39">
        <f>IF(ISBLANK(HLOOKUP(Y$1, m_preprocess!$1:$1048576, $D299, FALSE)), "", HLOOKUP(Y$1,m_preprocess!$1:$1048576, $D299, FALSE))</f>
        <v>14700.631823443733</v>
      </c>
      <c r="Z299" s="39">
        <f>IF(ISBLANK(HLOOKUP(Z$1, m_preprocess!$1:$1048576, $D299, FALSE)), "", HLOOKUP(Z$1,m_preprocess!$1:$1048576, $D299, FALSE))</f>
        <v>88.966666666666683</v>
      </c>
    </row>
    <row r="300" spans="1:26">
      <c r="A300" s="17">
        <v>43040</v>
      </c>
      <c r="B300">
        <f t="shared" si="0"/>
        <v>2017</v>
      </c>
      <c r="C300">
        <f t="shared" si="1"/>
        <v>11</v>
      </c>
      <c r="D300">
        <v>300</v>
      </c>
      <c r="E300" s="39" t="str">
        <f>IF(ISBLANK(HLOOKUP(E$1, m_preprocess!$1:$1048576, $D300, FALSE)), "", HLOOKUP(E$1,m_preprocess!$1:$1048576, $D300, FALSE))</f>
        <v/>
      </c>
      <c r="F300" s="39" t="str">
        <f>IF(ISBLANK(HLOOKUP(F$1, m_preprocess!$1:$1048576, $D300, FALSE)), "", HLOOKUP(F$1,m_preprocess!$1:$1048576, $D300, FALSE))</f>
        <v/>
      </c>
      <c r="G300" s="39" t="str">
        <f>IF(ISBLANK(HLOOKUP(G$1, m_preprocess!$1:$1048576, $D300, FALSE)), "", HLOOKUP(G$1,m_preprocess!$1:$1048576, $D300, FALSE))</f>
        <v/>
      </c>
      <c r="H300" s="39" t="str">
        <f>IF(ISBLANK(HLOOKUP(H$1, m_preprocess!$1:$1048576, $D300, FALSE)), "", HLOOKUP(H$1,m_preprocess!$1:$1048576, $D300, FALSE))</f>
        <v/>
      </c>
      <c r="I300" s="39" t="str">
        <f>IF(ISBLANK(HLOOKUP(I$1, m_preprocess!$1:$1048576, $D300, FALSE)), "", HLOOKUP(I$1,m_preprocess!$1:$1048576, $D300, FALSE))</f>
        <v/>
      </c>
      <c r="J300" s="39" t="str">
        <f>IF(ISBLANK(HLOOKUP(J$1, m_preprocess!$1:$1048576, $D300, FALSE)), "", HLOOKUP(J$1,m_preprocess!$1:$1048576, $D300, FALSE))</f>
        <v/>
      </c>
      <c r="K300" s="39" t="str">
        <f>IF(ISBLANK(HLOOKUP(K$1, m_preprocess!$1:$1048576, $D300, FALSE)), "", HLOOKUP(K$1,m_preprocess!$1:$1048576, $D300, FALSE))</f>
        <v/>
      </c>
      <c r="L300" s="39" t="str">
        <f>IF(ISBLANK(HLOOKUP(L$1, m_preprocess!$1:$1048576, $D300, FALSE)), "", HLOOKUP(L$1,m_preprocess!$1:$1048576, $D300, FALSE))</f>
        <v/>
      </c>
      <c r="M300" s="39" t="str">
        <f>IF(ISBLANK(HLOOKUP(M$1, m_preprocess!$1:$1048576, $D300, FALSE)), "", HLOOKUP(M$1,m_preprocess!$1:$1048576, $D300, FALSE))</f>
        <v/>
      </c>
      <c r="N300" s="39" t="str">
        <f>IF(ISBLANK(HLOOKUP(N$1, m_preprocess!$1:$1048576, $D300, FALSE)), "", HLOOKUP(N$1,m_preprocess!$1:$1048576, $D300, FALSE))</f>
        <v/>
      </c>
      <c r="O300" s="39" t="str">
        <f>IF(ISBLANK(HLOOKUP(O$1, m_preprocess!$1:$1048576, $D300, FALSE)), "", HLOOKUP(O$1,m_preprocess!$1:$1048576, $D300, FALSE))</f>
        <v/>
      </c>
      <c r="P300" s="39">
        <f>IF(ISBLANK(HLOOKUP(P$1, m_preprocess!$1:$1048576, $D300, FALSE)), "", HLOOKUP(P$1,m_preprocess!$1:$1048576, $D300, FALSE))</f>
        <v>56.5</v>
      </c>
      <c r="Q300" s="39" t="str">
        <f>IF(ISBLANK(HLOOKUP(Q$1, m_preprocess!$1:$1048576, $D300, FALSE)), "", HLOOKUP(Q$1,m_preprocess!$1:$1048576, $D300, FALSE))</f>
        <v/>
      </c>
      <c r="R300" s="39" t="str">
        <f>IF(ISBLANK(HLOOKUP(R$1, m_preprocess!$1:$1048576, $D300, FALSE)), "", HLOOKUP(R$1,m_preprocess!$1:$1048576, $D300, FALSE))</f>
        <v/>
      </c>
      <c r="S300" s="39" t="str">
        <f>IF(ISBLANK(HLOOKUP(S$1, m_preprocess!$1:$1048576, $D300, FALSE)), "", HLOOKUP(S$1,m_preprocess!$1:$1048576, $D300, FALSE))</f>
        <v/>
      </c>
      <c r="T300" s="39" t="str">
        <f>IF(ISBLANK(HLOOKUP(T$1, m_preprocess!$1:$1048576, $D300, FALSE)), "", HLOOKUP(T$1,m_preprocess!$1:$1048576, $D300, FALSE))</f>
        <v/>
      </c>
      <c r="U300" s="39" t="str">
        <f>IF(ISBLANK(HLOOKUP(U$1, m_preprocess!$1:$1048576, $D300, FALSE)), "", HLOOKUP(U$1,m_preprocess!$1:$1048576, $D300, FALSE))</f>
        <v/>
      </c>
      <c r="V300" s="39" t="str">
        <f>IF(ISBLANK(HLOOKUP(V$1, m_preprocess!$1:$1048576, $D300, FALSE)), "", HLOOKUP(V$1,m_preprocess!$1:$1048576, $D300, FALSE))</f>
        <v/>
      </c>
      <c r="W300" s="39" t="str">
        <f>IF(ISBLANK(HLOOKUP(W$1, m_preprocess!$1:$1048576, $D300, FALSE)), "", HLOOKUP(W$1,m_preprocess!$1:$1048576, $D300, FALSE))</f>
        <v/>
      </c>
      <c r="X300" s="39" t="str">
        <f>IF(ISBLANK(HLOOKUP(X$1, m_preprocess!$1:$1048576, $D300, FALSE)), "", HLOOKUP(X$1,m_preprocess!$1:$1048576, $D300, FALSE))</f>
        <v/>
      </c>
      <c r="Y300" s="39" t="str">
        <f>IF(ISBLANK(HLOOKUP(Y$1, m_preprocess!$1:$1048576, $D300, FALSE)), "", HLOOKUP(Y$1,m_preprocess!$1:$1048576, $D300, FALSE))</f>
        <v/>
      </c>
      <c r="Z300" s="39">
        <f>IF(ISBLANK(HLOOKUP(Z$1, m_preprocess!$1:$1048576, $D300, FALSE)), "", HLOOKUP(Z$1,m_preprocess!$1:$1048576, $D300, FALSE))</f>
        <v>90.933333333333337</v>
      </c>
    </row>
    <row r="301" spans="1:26">
      <c r="A301" s="17">
        <v>43070</v>
      </c>
      <c r="B301">
        <f t="shared" si="0"/>
        <v>2017</v>
      </c>
      <c r="C301">
        <f t="shared" si="1"/>
        <v>12</v>
      </c>
      <c r="D301">
        <v>301</v>
      </c>
      <c r="E301" s="39" t="str">
        <f>IF(ISBLANK(HLOOKUP(E$1, m_preprocess!$1:$1048576, $D301, FALSE)), "", HLOOKUP(E$1,m_preprocess!$1:$1048576, $D301, FALSE))</f>
        <v/>
      </c>
      <c r="F301" s="39" t="str">
        <f>IF(ISBLANK(HLOOKUP(F$1, m_preprocess!$1:$1048576, $D301, FALSE)), "", HLOOKUP(F$1,m_preprocess!$1:$1048576, $D301, FALSE))</f>
        <v/>
      </c>
      <c r="G301" s="39" t="str">
        <f>IF(ISBLANK(HLOOKUP(G$1, m_preprocess!$1:$1048576, $D301, FALSE)), "", HLOOKUP(G$1,m_preprocess!$1:$1048576, $D301, FALSE))</f>
        <v/>
      </c>
      <c r="H301" s="39" t="str">
        <f>IF(ISBLANK(HLOOKUP(H$1, m_preprocess!$1:$1048576, $D301, FALSE)), "", HLOOKUP(H$1,m_preprocess!$1:$1048576, $D301, FALSE))</f>
        <v/>
      </c>
      <c r="I301" s="39" t="str">
        <f>IF(ISBLANK(HLOOKUP(I$1, m_preprocess!$1:$1048576, $D301, FALSE)), "", HLOOKUP(I$1,m_preprocess!$1:$1048576, $D301, FALSE))</f>
        <v/>
      </c>
      <c r="J301" s="39" t="str">
        <f>IF(ISBLANK(HLOOKUP(J$1, m_preprocess!$1:$1048576, $D301, FALSE)), "", HLOOKUP(J$1,m_preprocess!$1:$1048576, $D301, FALSE))</f>
        <v/>
      </c>
      <c r="K301" s="39" t="str">
        <f>IF(ISBLANK(HLOOKUP(K$1, m_preprocess!$1:$1048576, $D301, FALSE)), "", HLOOKUP(K$1,m_preprocess!$1:$1048576, $D301, FALSE))</f>
        <v/>
      </c>
      <c r="L301" s="39" t="str">
        <f>IF(ISBLANK(HLOOKUP(L$1, m_preprocess!$1:$1048576, $D301, FALSE)), "", HLOOKUP(L$1,m_preprocess!$1:$1048576, $D301, FALSE))</f>
        <v/>
      </c>
      <c r="M301" s="39" t="str">
        <f>IF(ISBLANK(HLOOKUP(M$1, m_preprocess!$1:$1048576, $D301, FALSE)), "", HLOOKUP(M$1,m_preprocess!$1:$1048576, $D301, FALSE))</f>
        <v/>
      </c>
      <c r="N301" s="39" t="str">
        <f>IF(ISBLANK(HLOOKUP(N$1, m_preprocess!$1:$1048576, $D301, FALSE)), "", HLOOKUP(N$1,m_preprocess!$1:$1048576, $D301, FALSE))</f>
        <v/>
      </c>
      <c r="O301" s="39" t="str">
        <f>IF(ISBLANK(HLOOKUP(O$1, m_preprocess!$1:$1048576, $D301, FALSE)), "", HLOOKUP(O$1,m_preprocess!$1:$1048576, $D301, FALSE))</f>
        <v/>
      </c>
      <c r="P301" s="39" t="str">
        <f>IF(ISBLANK(HLOOKUP(P$1, m_preprocess!$1:$1048576, $D301, FALSE)), "", HLOOKUP(P$1,m_preprocess!$1:$1048576, $D301, FALSE))</f>
        <v/>
      </c>
      <c r="Q301" s="39" t="str">
        <f>IF(ISBLANK(HLOOKUP(Q$1, m_preprocess!$1:$1048576, $D301, FALSE)), "", HLOOKUP(Q$1,m_preprocess!$1:$1048576, $D301, FALSE))</f>
        <v/>
      </c>
      <c r="R301" s="39" t="str">
        <f>IF(ISBLANK(HLOOKUP(R$1, m_preprocess!$1:$1048576, $D301, FALSE)), "", HLOOKUP(R$1,m_preprocess!$1:$1048576, $D301, FALSE))</f>
        <v/>
      </c>
      <c r="S301" s="39" t="str">
        <f>IF(ISBLANK(HLOOKUP(S$1, m_preprocess!$1:$1048576, $D301, FALSE)), "", HLOOKUP(S$1,m_preprocess!$1:$1048576, $D301, FALSE))</f>
        <v/>
      </c>
      <c r="T301" s="39" t="str">
        <f>IF(ISBLANK(HLOOKUP(T$1, m_preprocess!$1:$1048576, $D301, FALSE)), "", HLOOKUP(T$1,m_preprocess!$1:$1048576, $D301, FALSE))</f>
        <v/>
      </c>
      <c r="U301" s="39" t="str">
        <f>IF(ISBLANK(HLOOKUP(U$1, m_preprocess!$1:$1048576, $D301, FALSE)), "", HLOOKUP(U$1,m_preprocess!$1:$1048576, $D301, FALSE))</f>
        <v/>
      </c>
      <c r="V301" s="39" t="str">
        <f>IF(ISBLANK(HLOOKUP(V$1, m_preprocess!$1:$1048576, $D301, FALSE)), "", HLOOKUP(V$1,m_preprocess!$1:$1048576, $D301, FALSE))</f>
        <v/>
      </c>
      <c r="W301" s="39" t="str">
        <f>IF(ISBLANK(HLOOKUP(W$1, m_preprocess!$1:$1048576, $D301, FALSE)), "", HLOOKUP(W$1,m_preprocess!$1:$1048576, $D301, FALSE))</f>
        <v/>
      </c>
      <c r="X301" s="39" t="str">
        <f>IF(ISBLANK(HLOOKUP(X$1, m_preprocess!$1:$1048576, $D301, FALSE)), "", HLOOKUP(X$1,m_preprocess!$1:$1048576, $D301, FALSE))</f>
        <v/>
      </c>
      <c r="Y301" s="39" t="str">
        <f>IF(ISBLANK(HLOOKUP(Y$1, m_preprocess!$1:$1048576, $D301, FALSE)), "", HLOOKUP(Y$1,m_preprocess!$1:$1048576, $D301, FALSE))</f>
        <v/>
      </c>
      <c r="Z301" s="39" t="str">
        <f>IF(ISBLANK(HLOOKUP(Z$1, m_preprocess!$1:$1048576, $D301, FALSE)), "", HLOOKUP(Z$1,m_preprocess!$1:$1048576, $D301, FALSE))</f>
        <v/>
      </c>
    </row>
    <row r="302" spans="1:26">
      <c r="A302" s="17">
        <v>43101</v>
      </c>
      <c r="B302">
        <v>2018</v>
      </c>
      <c r="C302">
        <f t="shared" si="1"/>
        <v>1</v>
      </c>
      <c r="D302">
        <v>302</v>
      </c>
      <c r="E302" s="39" t="str">
        <f>IF(ISBLANK(HLOOKUP(E$1, m_preprocess!$1:$1048576, $D302, FALSE)), "", HLOOKUP(E$1,m_preprocess!$1:$1048576, $D302, FALSE))</f>
        <v/>
      </c>
      <c r="F302" s="39" t="str">
        <f>IF(ISBLANK(HLOOKUP(F$1, m_preprocess!$1:$1048576, $D302, FALSE)), "", HLOOKUP(F$1,m_preprocess!$1:$1048576, $D302, FALSE))</f>
        <v/>
      </c>
      <c r="G302" s="39" t="str">
        <f>IF(ISBLANK(HLOOKUP(G$1, m_preprocess!$1:$1048576, $D302, FALSE)), "", HLOOKUP(G$1,m_preprocess!$1:$1048576, $D302, FALSE))</f>
        <v/>
      </c>
      <c r="H302" s="39" t="str">
        <f>IF(ISBLANK(HLOOKUP(H$1, m_preprocess!$1:$1048576, $D302, FALSE)), "", HLOOKUP(H$1,m_preprocess!$1:$1048576, $D302, FALSE))</f>
        <v/>
      </c>
      <c r="I302" s="39" t="str">
        <f>IF(ISBLANK(HLOOKUP(I$1, m_preprocess!$1:$1048576, $D302, FALSE)), "", HLOOKUP(I$1,m_preprocess!$1:$1048576, $D302, FALSE))</f>
        <v/>
      </c>
      <c r="J302" s="39" t="str">
        <f>IF(ISBLANK(HLOOKUP(J$1, m_preprocess!$1:$1048576, $D302, FALSE)), "", HLOOKUP(J$1,m_preprocess!$1:$1048576, $D302, FALSE))</f>
        <v/>
      </c>
      <c r="K302" s="39" t="str">
        <f>IF(ISBLANK(HLOOKUP(K$1, m_preprocess!$1:$1048576, $D302, FALSE)), "", HLOOKUP(K$1,m_preprocess!$1:$1048576, $D302, FALSE))</f>
        <v/>
      </c>
      <c r="L302" s="39" t="str">
        <f>IF(ISBLANK(HLOOKUP(L$1, m_preprocess!$1:$1048576, $D302, FALSE)), "", HLOOKUP(L$1,m_preprocess!$1:$1048576, $D302, FALSE))</f>
        <v/>
      </c>
      <c r="M302" s="39" t="str">
        <f>IF(ISBLANK(HLOOKUP(M$1, m_preprocess!$1:$1048576, $D302, FALSE)), "", HLOOKUP(M$1,m_preprocess!$1:$1048576, $D302, FALSE))</f>
        <v/>
      </c>
      <c r="N302" s="39" t="str">
        <f>IF(ISBLANK(HLOOKUP(N$1, m_preprocess!$1:$1048576, $D302, FALSE)), "", HLOOKUP(N$1,m_preprocess!$1:$1048576, $D302, FALSE))</f>
        <v/>
      </c>
      <c r="O302" s="39" t="str">
        <f>IF(ISBLANK(HLOOKUP(O$1, m_preprocess!$1:$1048576, $D302, FALSE)), "", HLOOKUP(O$1,m_preprocess!$1:$1048576, $D302, FALSE))</f>
        <v/>
      </c>
      <c r="P302" s="39" t="str">
        <f>IF(ISBLANK(HLOOKUP(P$1, m_preprocess!$1:$1048576, $D302, FALSE)), "", HLOOKUP(P$1,m_preprocess!$1:$1048576, $D302, FALSE))</f>
        <v/>
      </c>
      <c r="Q302" s="39" t="str">
        <f>IF(ISBLANK(HLOOKUP(Q$1, m_preprocess!$1:$1048576, $D302, FALSE)), "", HLOOKUP(Q$1,m_preprocess!$1:$1048576, $D302, FALSE))</f>
        <v/>
      </c>
      <c r="R302" s="39" t="str">
        <f>IF(ISBLANK(HLOOKUP(R$1, m_preprocess!$1:$1048576, $D302, FALSE)), "", HLOOKUP(R$1,m_preprocess!$1:$1048576, $D302, FALSE))</f>
        <v/>
      </c>
      <c r="S302" s="39" t="str">
        <f>IF(ISBLANK(HLOOKUP(S$1, m_preprocess!$1:$1048576, $D302, FALSE)), "", HLOOKUP(S$1,m_preprocess!$1:$1048576, $D302, FALSE))</f>
        <v/>
      </c>
      <c r="T302" s="39" t="str">
        <f>IF(ISBLANK(HLOOKUP(T$1, m_preprocess!$1:$1048576, $D302, FALSE)), "", HLOOKUP(T$1,m_preprocess!$1:$1048576, $D302, FALSE))</f>
        <v/>
      </c>
      <c r="U302" s="39" t="str">
        <f>IF(ISBLANK(HLOOKUP(U$1, m_preprocess!$1:$1048576, $D302, FALSE)), "", HLOOKUP(U$1,m_preprocess!$1:$1048576, $D302, FALSE))</f>
        <v/>
      </c>
      <c r="V302" s="39" t="str">
        <f>IF(ISBLANK(HLOOKUP(V$1, m_preprocess!$1:$1048576, $D302, FALSE)), "", HLOOKUP(V$1,m_preprocess!$1:$1048576, $D302, FALSE))</f>
        <v/>
      </c>
      <c r="W302" s="39" t="str">
        <f>IF(ISBLANK(HLOOKUP(W$1, m_preprocess!$1:$1048576, $D302, FALSE)), "", HLOOKUP(W$1,m_preprocess!$1:$1048576, $D302, FALSE))</f>
        <v/>
      </c>
      <c r="X302" s="39" t="str">
        <f>IF(ISBLANK(HLOOKUP(X$1, m_preprocess!$1:$1048576, $D302, FALSE)), "", HLOOKUP(X$1,m_preprocess!$1:$1048576, $D302, FALSE))</f>
        <v/>
      </c>
      <c r="Y302" s="39" t="str">
        <f>IF(ISBLANK(HLOOKUP(Y$1, m_preprocess!$1:$1048576, $D302, FALSE)), "", HLOOKUP(Y$1,m_preprocess!$1:$1048576, $D302, FALSE))</f>
        <v/>
      </c>
      <c r="Z302" s="39" t="str">
        <f>IF(ISBLANK(HLOOKUP(Z$1, m_preprocess!$1:$1048576, $D302, FALSE)), "", HLOOKUP(Z$1,m_preprocess!$1:$1048576, $D302, FALSE))</f>
        <v/>
      </c>
    </row>
    <row r="303" spans="1:26">
      <c r="A303" s="17">
        <v>43132</v>
      </c>
      <c r="B303">
        <v>2018</v>
      </c>
      <c r="C303">
        <f t="shared" si="1"/>
        <v>2</v>
      </c>
      <c r="D303">
        <v>303</v>
      </c>
      <c r="E303" s="39" t="str">
        <f>IF(ISBLANK(HLOOKUP(E$1, m_preprocess!$1:$1048576, $D303, FALSE)), "", HLOOKUP(E$1,m_preprocess!$1:$1048576, $D303, FALSE))</f>
        <v/>
      </c>
      <c r="F303" s="39" t="str">
        <f>IF(ISBLANK(HLOOKUP(F$1, m_preprocess!$1:$1048576, $D303, FALSE)), "", HLOOKUP(F$1,m_preprocess!$1:$1048576, $D303, FALSE))</f>
        <v/>
      </c>
      <c r="G303" s="39" t="str">
        <f>IF(ISBLANK(HLOOKUP(G$1, m_preprocess!$1:$1048576, $D303, FALSE)), "", HLOOKUP(G$1,m_preprocess!$1:$1048576, $D303, FALSE))</f>
        <v/>
      </c>
      <c r="H303" s="39" t="str">
        <f>IF(ISBLANK(HLOOKUP(H$1, m_preprocess!$1:$1048576, $D303, FALSE)), "", HLOOKUP(H$1,m_preprocess!$1:$1048576, $D303, FALSE))</f>
        <v/>
      </c>
      <c r="I303" s="39" t="str">
        <f>IF(ISBLANK(HLOOKUP(I$1, m_preprocess!$1:$1048576, $D303, FALSE)), "", HLOOKUP(I$1,m_preprocess!$1:$1048576, $D303, FALSE))</f>
        <v/>
      </c>
      <c r="J303" s="39" t="str">
        <f>IF(ISBLANK(HLOOKUP(J$1, m_preprocess!$1:$1048576, $D303, FALSE)), "", HLOOKUP(J$1,m_preprocess!$1:$1048576, $D303, FALSE))</f>
        <v/>
      </c>
      <c r="K303" s="39" t="str">
        <f>IF(ISBLANK(HLOOKUP(K$1, m_preprocess!$1:$1048576, $D303, FALSE)), "", HLOOKUP(K$1,m_preprocess!$1:$1048576, $D303, FALSE))</f>
        <v/>
      </c>
      <c r="L303" s="39" t="str">
        <f>IF(ISBLANK(HLOOKUP(L$1, m_preprocess!$1:$1048576, $D303, FALSE)), "", HLOOKUP(L$1,m_preprocess!$1:$1048576, $D303, FALSE))</f>
        <v/>
      </c>
      <c r="M303" s="39" t="str">
        <f>IF(ISBLANK(HLOOKUP(M$1, m_preprocess!$1:$1048576, $D303, FALSE)), "", HLOOKUP(M$1,m_preprocess!$1:$1048576, $D303, FALSE))</f>
        <v/>
      </c>
      <c r="N303" s="39" t="str">
        <f>IF(ISBLANK(HLOOKUP(N$1, m_preprocess!$1:$1048576, $D303, FALSE)), "", HLOOKUP(N$1,m_preprocess!$1:$1048576, $D303, FALSE))</f>
        <v/>
      </c>
      <c r="O303" s="39" t="str">
        <f>IF(ISBLANK(HLOOKUP(O$1, m_preprocess!$1:$1048576, $D303, FALSE)), "", HLOOKUP(O$1,m_preprocess!$1:$1048576, $D303, FALSE))</f>
        <v/>
      </c>
      <c r="P303" s="39" t="str">
        <f>IF(ISBLANK(HLOOKUP(P$1, m_preprocess!$1:$1048576, $D303, FALSE)), "", HLOOKUP(P$1,m_preprocess!$1:$1048576, $D303, FALSE))</f>
        <v/>
      </c>
      <c r="Q303" s="39" t="str">
        <f>IF(ISBLANK(HLOOKUP(Q$1, m_preprocess!$1:$1048576, $D303, FALSE)), "", HLOOKUP(Q$1,m_preprocess!$1:$1048576, $D303, FALSE))</f>
        <v/>
      </c>
      <c r="R303" s="39" t="str">
        <f>IF(ISBLANK(HLOOKUP(R$1, m_preprocess!$1:$1048576, $D303, FALSE)), "", HLOOKUP(R$1,m_preprocess!$1:$1048576, $D303, FALSE))</f>
        <v/>
      </c>
      <c r="S303" s="39" t="str">
        <f>IF(ISBLANK(HLOOKUP(S$1, m_preprocess!$1:$1048576, $D303, FALSE)), "", HLOOKUP(S$1,m_preprocess!$1:$1048576, $D303, FALSE))</f>
        <v/>
      </c>
      <c r="T303" s="39" t="str">
        <f>IF(ISBLANK(HLOOKUP(T$1, m_preprocess!$1:$1048576, $D303, FALSE)), "", HLOOKUP(T$1,m_preprocess!$1:$1048576, $D303, FALSE))</f>
        <v/>
      </c>
      <c r="U303" s="39" t="str">
        <f>IF(ISBLANK(HLOOKUP(U$1, m_preprocess!$1:$1048576, $D303, FALSE)), "", HLOOKUP(U$1,m_preprocess!$1:$1048576, $D303, FALSE))</f>
        <v/>
      </c>
      <c r="V303" s="39" t="str">
        <f>IF(ISBLANK(HLOOKUP(V$1, m_preprocess!$1:$1048576, $D303, FALSE)), "", HLOOKUP(V$1,m_preprocess!$1:$1048576, $D303, FALSE))</f>
        <v/>
      </c>
      <c r="W303" s="39" t="str">
        <f>IF(ISBLANK(HLOOKUP(W$1, m_preprocess!$1:$1048576, $D303, FALSE)), "", HLOOKUP(W$1,m_preprocess!$1:$1048576, $D303, FALSE))</f>
        <v/>
      </c>
      <c r="X303" s="39" t="str">
        <f>IF(ISBLANK(HLOOKUP(X$1, m_preprocess!$1:$1048576, $D303, FALSE)), "", HLOOKUP(X$1,m_preprocess!$1:$1048576, $D303, FALSE))</f>
        <v/>
      </c>
      <c r="Y303" s="39" t="str">
        <f>IF(ISBLANK(HLOOKUP(Y$1, m_preprocess!$1:$1048576, $D303, FALSE)), "", HLOOKUP(Y$1,m_preprocess!$1:$1048576, $D303, FALSE))</f>
        <v/>
      </c>
      <c r="Z303" s="39" t="str">
        <f>IF(ISBLANK(HLOOKUP(Z$1, m_preprocess!$1:$1048576, $D303, FALSE)), "", HLOOKUP(Z$1,m_preprocess!$1:$1048576, $D303, FALSE))</f>
        <v/>
      </c>
    </row>
    <row r="304" spans="1:26">
      <c r="A304" s="17">
        <v>43160</v>
      </c>
      <c r="B304">
        <v>2018</v>
      </c>
      <c r="C304">
        <f t="shared" si="1"/>
        <v>3</v>
      </c>
      <c r="D304">
        <v>304</v>
      </c>
      <c r="E304" s="39" t="str">
        <f>IF(ISBLANK(HLOOKUP(E$1, m_preprocess!$1:$1048576, $D304, FALSE)), "", HLOOKUP(E$1,m_preprocess!$1:$1048576, $D304, FALSE))</f>
        <v/>
      </c>
      <c r="F304" s="39" t="str">
        <f>IF(ISBLANK(HLOOKUP(F$1, m_preprocess!$1:$1048576, $D304, FALSE)), "", HLOOKUP(F$1,m_preprocess!$1:$1048576, $D304, FALSE))</f>
        <v/>
      </c>
      <c r="G304" s="39" t="str">
        <f>IF(ISBLANK(HLOOKUP(G$1, m_preprocess!$1:$1048576, $D304, FALSE)), "", HLOOKUP(G$1,m_preprocess!$1:$1048576, $D304, FALSE))</f>
        <v/>
      </c>
      <c r="H304" s="39" t="str">
        <f>IF(ISBLANK(HLOOKUP(H$1, m_preprocess!$1:$1048576, $D304, FALSE)), "", HLOOKUP(H$1,m_preprocess!$1:$1048576, $D304, FALSE))</f>
        <v/>
      </c>
      <c r="I304" s="39" t="str">
        <f>IF(ISBLANK(HLOOKUP(I$1, m_preprocess!$1:$1048576, $D304, FALSE)), "", HLOOKUP(I$1,m_preprocess!$1:$1048576, $D304, FALSE))</f>
        <v/>
      </c>
      <c r="J304" s="39" t="str">
        <f>IF(ISBLANK(HLOOKUP(J$1, m_preprocess!$1:$1048576, $D304, FALSE)), "", HLOOKUP(J$1,m_preprocess!$1:$1048576, $D304, FALSE))</f>
        <v/>
      </c>
      <c r="K304" s="39" t="str">
        <f>IF(ISBLANK(HLOOKUP(K$1, m_preprocess!$1:$1048576, $D304, FALSE)), "", HLOOKUP(K$1,m_preprocess!$1:$1048576, $D304, FALSE))</f>
        <v/>
      </c>
      <c r="L304" s="39" t="str">
        <f>IF(ISBLANK(HLOOKUP(L$1, m_preprocess!$1:$1048576, $D304, FALSE)), "", HLOOKUP(L$1,m_preprocess!$1:$1048576, $D304, FALSE))</f>
        <v/>
      </c>
      <c r="M304" s="39" t="str">
        <f>IF(ISBLANK(HLOOKUP(M$1, m_preprocess!$1:$1048576, $D304, FALSE)), "", HLOOKUP(M$1,m_preprocess!$1:$1048576, $D304, FALSE))</f>
        <v/>
      </c>
      <c r="N304" s="39" t="str">
        <f>IF(ISBLANK(HLOOKUP(N$1, m_preprocess!$1:$1048576, $D304, FALSE)), "", HLOOKUP(N$1,m_preprocess!$1:$1048576, $D304, FALSE))</f>
        <v/>
      </c>
      <c r="O304" s="39" t="str">
        <f>IF(ISBLANK(HLOOKUP(O$1, m_preprocess!$1:$1048576, $D304, FALSE)), "", HLOOKUP(O$1,m_preprocess!$1:$1048576, $D304, FALSE))</f>
        <v/>
      </c>
      <c r="P304" s="39" t="str">
        <f>IF(ISBLANK(HLOOKUP(P$1, m_preprocess!$1:$1048576, $D304, FALSE)), "", HLOOKUP(P$1,m_preprocess!$1:$1048576, $D304, FALSE))</f>
        <v/>
      </c>
      <c r="Q304" s="39" t="str">
        <f>IF(ISBLANK(HLOOKUP(Q$1, m_preprocess!$1:$1048576, $D304, FALSE)), "", HLOOKUP(Q$1,m_preprocess!$1:$1048576, $D304, FALSE))</f>
        <v/>
      </c>
      <c r="R304" s="39" t="str">
        <f>IF(ISBLANK(HLOOKUP(R$1, m_preprocess!$1:$1048576, $D304, FALSE)), "", HLOOKUP(R$1,m_preprocess!$1:$1048576, $D304, FALSE))</f>
        <v/>
      </c>
      <c r="S304" s="39" t="str">
        <f>IF(ISBLANK(HLOOKUP(S$1, m_preprocess!$1:$1048576, $D304, FALSE)), "", HLOOKUP(S$1,m_preprocess!$1:$1048576, $D304, FALSE))</f>
        <v/>
      </c>
      <c r="T304" s="39" t="str">
        <f>IF(ISBLANK(HLOOKUP(T$1, m_preprocess!$1:$1048576, $D304, FALSE)), "", HLOOKUP(T$1,m_preprocess!$1:$1048576, $D304, FALSE))</f>
        <v/>
      </c>
      <c r="U304" s="39" t="str">
        <f>IF(ISBLANK(HLOOKUP(U$1, m_preprocess!$1:$1048576, $D304, FALSE)), "", HLOOKUP(U$1,m_preprocess!$1:$1048576, $D304, FALSE))</f>
        <v/>
      </c>
      <c r="V304" s="39" t="str">
        <f>IF(ISBLANK(HLOOKUP(V$1, m_preprocess!$1:$1048576, $D304, FALSE)), "", HLOOKUP(V$1,m_preprocess!$1:$1048576, $D304, FALSE))</f>
        <v/>
      </c>
      <c r="W304" s="39" t="str">
        <f>IF(ISBLANK(HLOOKUP(W$1, m_preprocess!$1:$1048576, $D304, FALSE)), "", HLOOKUP(W$1,m_preprocess!$1:$1048576, $D304, FALSE))</f>
        <v/>
      </c>
      <c r="X304" s="39" t="str">
        <f>IF(ISBLANK(HLOOKUP(X$1, m_preprocess!$1:$1048576, $D304, FALSE)), "", HLOOKUP(X$1,m_preprocess!$1:$1048576, $D304, FALSE))</f>
        <v/>
      </c>
      <c r="Y304" s="39" t="str">
        <f>IF(ISBLANK(HLOOKUP(Y$1, m_preprocess!$1:$1048576, $D304, FALSE)), "", HLOOKUP(Y$1,m_preprocess!$1:$1048576, $D304, FALSE))</f>
        <v/>
      </c>
      <c r="Z304" s="39" t="str">
        <f>IF(ISBLANK(HLOOKUP(Z$1, m_preprocess!$1:$1048576, $D304, FALSE)), "", HLOOKUP(Z$1,m_preprocess!$1:$1048576, $D304, FALSE))</f>
        <v/>
      </c>
    </row>
    <row r="305" spans="1:26">
      <c r="A305" s="17">
        <v>43191</v>
      </c>
      <c r="B305">
        <v>2018</v>
      </c>
      <c r="C305">
        <f t="shared" si="1"/>
        <v>4</v>
      </c>
      <c r="D305">
        <v>305</v>
      </c>
      <c r="E305" s="39" t="str">
        <f>IF(ISBLANK(HLOOKUP(E$1, m_preprocess!$1:$1048576, $D305, FALSE)), "", HLOOKUP(E$1,m_preprocess!$1:$1048576, $D305, FALSE))</f>
        <v/>
      </c>
      <c r="F305" s="39" t="str">
        <f>IF(ISBLANK(HLOOKUP(F$1, m_preprocess!$1:$1048576, $D305, FALSE)), "", HLOOKUP(F$1,m_preprocess!$1:$1048576, $D305, FALSE))</f>
        <v/>
      </c>
      <c r="G305" s="39" t="str">
        <f>IF(ISBLANK(HLOOKUP(G$1, m_preprocess!$1:$1048576, $D305, FALSE)), "", HLOOKUP(G$1,m_preprocess!$1:$1048576, $D305, FALSE))</f>
        <v/>
      </c>
      <c r="H305" s="39" t="str">
        <f>IF(ISBLANK(HLOOKUP(H$1, m_preprocess!$1:$1048576, $D305, FALSE)), "", HLOOKUP(H$1,m_preprocess!$1:$1048576, $D305, FALSE))</f>
        <v/>
      </c>
      <c r="I305" s="39" t="str">
        <f>IF(ISBLANK(HLOOKUP(I$1, m_preprocess!$1:$1048576, $D305, FALSE)), "", HLOOKUP(I$1,m_preprocess!$1:$1048576, $D305, FALSE))</f>
        <v/>
      </c>
      <c r="J305" s="39" t="str">
        <f>IF(ISBLANK(HLOOKUP(J$1, m_preprocess!$1:$1048576, $D305, FALSE)), "", HLOOKUP(J$1,m_preprocess!$1:$1048576, $D305, FALSE))</f>
        <v/>
      </c>
      <c r="K305" s="39" t="str">
        <f>IF(ISBLANK(HLOOKUP(K$1, m_preprocess!$1:$1048576, $D305, FALSE)), "", HLOOKUP(K$1,m_preprocess!$1:$1048576, $D305, FALSE))</f>
        <v/>
      </c>
      <c r="L305" s="39" t="str">
        <f>IF(ISBLANK(HLOOKUP(L$1, m_preprocess!$1:$1048576, $D305, FALSE)), "", HLOOKUP(L$1,m_preprocess!$1:$1048576, $D305, FALSE))</f>
        <v/>
      </c>
      <c r="M305" s="39" t="str">
        <f>IF(ISBLANK(HLOOKUP(M$1, m_preprocess!$1:$1048576, $D305, FALSE)), "", HLOOKUP(M$1,m_preprocess!$1:$1048576, $D305, FALSE))</f>
        <v/>
      </c>
      <c r="N305" s="39" t="str">
        <f>IF(ISBLANK(HLOOKUP(N$1, m_preprocess!$1:$1048576, $D305, FALSE)), "", HLOOKUP(N$1,m_preprocess!$1:$1048576, $D305, FALSE))</f>
        <v/>
      </c>
      <c r="O305" s="39" t="str">
        <f>IF(ISBLANK(HLOOKUP(O$1, m_preprocess!$1:$1048576, $D305, FALSE)), "", HLOOKUP(O$1,m_preprocess!$1:$1048576, $D305, FALSE))</f>
        <v/>
      </c>
      <c r="P305" s="39" t="str">
        <f>IF(ISBLANK(HLOOKUP(P$1, m_preprocess!$1:$1048576, $D305, FALSE)), "", HLOOKUP(P$1,m_preprocess!$1:$1048576, $D305, FALSE))</f>
        <v/>
      </c>
      <c r="Q305" s="39" t="str">
        <f>IF(ISBLANK(HLOOKUP(Q$1, m_preprocess!$1:$1048576, $D305, FALSE)), "", HLOOKUP(Q$1,m_preprocess!$1:$1048576, $D305, FALSE))</f>
        <v/>
      </c>
      <c r="R305" s="39" t="str">
        <f>IF(ISBLANK(HLOOKUP(R$1, m_preprocess!$1:$1048576, $D305, FALSE)), "", HLOOKUP(R$1,m_preprocess!$1:$1048576, $D305, FALSE))</f>
        <v/>
      </c>
      <c r="S305" s="39" t="str">
        <f>IF(ISBLANK(HLOOKUP(S$1, m_preprocess!$1:$1048576, $D305, FALSE)), "", HLOOKUP(S$1,m_preprocess!$1:$1048576, $D305, FALSE))</f>
        <v/>
      </c>
      <c r="T305" s="39" t="str">
        <f>IF(ISBLANK(HLOOKUP(T$1, m_preprocess!$1:$1048576, $D305, FALSE)), "", HLOOKUP(T$1,m_preprocess!$1:$1048576, $D305, FALSE))</f>
        <v/>
      </c>
      <c r="U305" s="39" t="str">
        <f>IF(ISBLANK(HLOOKUP(U$1, m_preprocess!$1:$1048576, $D305, FALSE)), "", HLOOKUP(U$1,m_preprocess!$1:$1048576, $D305, FALSE))</f>
        <v/>
      </c>
      <c r="V305" s="39" t="str">
        <f>IF(ISBLANK(HLOOKUP(V$1, m_preprocess!$1:$1048576, $D305, FALSE)), "", HLOOKUP(V$1,m_preprocess!$1:$1048576, $D305, FALSE))</f>
        <v/>
      </c>
      <c r="W305" s="39" t="str">
        <f>IF(ISBLANK(HLOOKUP(W$1, m_preprocess!$1:$1048576, $D305, FALSE)), "", HLOOKUP(W$1,m_preprocess!$1:$1048576, $D305, FALSE))</f>
        <v/>
      </c>
      <c r="X305" s="39" t="str">
        <f>IF(ISBLANK(HLOOKUP(X$1, m_preprocess!$1:$1048576, $D305, FALSE)), "", HLOOKUP(X$1,m_preprocess!$1:$1048576, $D305, FALSE))</f>
        <v/>
      </c>
      <c r="Y305" s="39" t="str">
        <f>IF(ISBLANK(HLOOKUP(Y$1, m_preprocess!$1:$1048576, $D305, FALSE)), "", HLOOKUP(Y$1,m_preprocess!$1:$1048576, $D305, FALSE))</f>
        <v/>
      </c>
      <c r="Z305" s="39" t="str">
        <f>IF(ISBLANK(HLOOKUP(Z$1, m_preprocess!$1:$1048576, $D305, FALSE)), "", HLOOKUP(Z$1,m_preprocess!$1:$1048576, $D305, FALSE))</f>
        <v/>
      </c>
    </row>
    <row r="306" spans="1:26">
      <c r="A306" s="17">
        <v>43221</v>
      </c>
      <c r="B306">
        <v>2018</v>
      </c>
      <c r="C306">
        <f t="shared" si="1"/>
        <v>5</v>
      </c>
      <c r="D306">
        <v>306</v>
      </c>
      <c r="E306" s="39" t="str">
        <f>IF(ISBLANK(HLOOKUP(E$1, m_preprocess!$1:$1048576, $D306, FALSE)), "", HLOOKUP(E$1,m_preprocess!$1:$1048576, $D306, FALSE))</f>
        <v/>
      </c>
      <c r="F306" s="39" t="str">
        <f>IF(ISBLANK(HLOOKUP(F$1, m_preprocess!$1:$1048576, $D306, FALSE)), "", HLOOKUP(F$1,m_preprocess!$1:$1048576, $D306, FALSE))</f>
        <v/>
      </c>
      <c r="G306" s="39" t="str">
        <f>IF(ISBLANK(HLOOKUP(G$1, m_preprocess!$1:$1048576, $D306, FALSE)), "", HLOOKUP(G$1,m_preprocess!$1:$1048576, $D306, FALSE))</f>
        <v/>
      </c>
      <c r="H306" s="39" t="str">
        <f>IF(ISBLANK(HLOOKUP(H$1, m_preprocess!$1:$1048576, $D306, FALSE)), "", HLOOKUP(H$1,m_preprocess!$1:$1048576, $D306, FALSE))</f>
        <v/>
      </c>
      <c r="I306" s="39" t="str">
        <f>IF(ISBLANK(HLOOKUP(I$1, m_preprocess!$1:$1048576, $D306, FALSE)), "", HLOOKUP(I$1,m_preprocess!$1:$1048576, $D306, FALSE))</f>
        <v/>
      </c>
      <c r="J306" s="39" t="str">
        <f>IF(ISBLANK(HLOOKUP(J$1, m_preprocess!$1:$1048576, $D306, FALSE)), "", HLOOKUP(J$1,m_preprocess!$1:$1048576, $D306, FALSE))</f>
        <v/>
      </c>
      <c r="K306" s="39" t="str">
        <f>IF(ISBLANK(HLOOKUP(K$1, m_preprocess!$1:$1048576, $D306, FALSE)), "", HLOOKUP(K$1,m_preprocess!$1:$1048576, $D306, FALSE))</f>
        <v/>
      </c>
      <c r="L306" s="39" t="str">
        <f>IF(ISBLANK(HLOOKUP(L$1, m_preprocess!$1:$1048576, $D306, FALSE)), "", HLOOKUP(L$1,m_preprocess!$1:$1048576, $D306, FALSE))</f>
        <v/>
      </c>
      <c r="M306" s="39" t="str">
        <f>IF(ISBLANK(HLOOKUP(M$1, m_preprocess!$1:$1048576, $D306, FALSE)), "", HLOOKUP(M$1,m_preprocess!$1:$1048576, $D306, FALSE))</f>
        <v/>
      </c>
      <c r="N306" s="39" t="str">
        <f>IF(ISBLANK(HLOOKUP(N$1, m_preprocess!$1:$1048576, $D306, FALSE)), "", HLOOKUP(N$1,m_preprocess!$1:$1048576, $D306, FALSE))</f>
        <v/>
      </c>
      <c r="O306" s="39" t="str">
        <f>IF(ISBLANK(HLOOKUP(O$1, m_preprocess!$1:$1048576, $D306, FALSE)), "", HLOOKUP(O$1,m_preprocess!$1:$1048576, $D306, FALSE))</f>
        <v/>
      </c>
      <c r="P306" s="39" t="str">
        <f>IF(ISBLANK(HLOOKUP(P$1, m_preprocess!$1:$1048576, $D306, FALSE)), "", HLOOKUP(P$1,m_preprocess!$1:$1048576, $D306, FALSE))</f>
        <v/>
      </c>
      <c r="Q306" s="39" t="str">
        <f>IF(ISBLANK(HLOOKUP(Q$1, m_preprocess!$1:$1048576, $D306, FALSE)), "", HLOOKUP(Q$1,m_preprocess!$1:$1048576, $D306, FALSE))</f>
        <v/>
      </c>
      <c r="R306" s="39" t="str">
        <f>IF(ISBLANK(HLOOKUP(R$1, m_preprocess!$1:$1048576, $D306, FALSE)), "", HLOOKUP(R$1,m_preprocess!$1:$1048576, $D306, FALSE))</f>
        <v/>
      </c>
      <c r="S306" s="39" t="str">
        <f>IF(ISBLANK(HLOOKUP(S$1, m_preprocess!$1:$1048576, $D306, FALSE)), "", HLOOKUP(S$1,m_preprocess!$1:$1048576, $D306, FALSE))</f>
        <v/>
      </c>
      <c r="T306" s="39" t="str">
        <f>IF(ISBLANK(HLOOKUP(T$1, m_preprocess!$1:$1048576, $D306, FALSE)), "", HLOOKUP(T$1,m_preprocess!$1:$1048576, $D306, FALSE))</f>
        <v/>
      </c>
      <c r="U306" s="39" t="str">
        <f>IF(ISBLANK(HLOOKUP(U$1, m_preprocess!$1:$1048576, $D306, FALSE)), "", HLOOKUP(U$1,m_preprocess!$1:$1048576, $D306, FALSE))</f>
        <v/>
      </c>
      <c r="V306" s="39" t="str">
        <f>IF(ISBLANK(HLOOKUP(V$1, m_preprocess!$1:$1048576, $D306, FALSE)), "", HLOOKUP(V$1,m_preprocess!$1:$1048576, $D306, FALSE))</f>
        <v/>
      </c>
      <c r="W306" s="39" t="str">
        <f>IF(ISBLANK(HLOOKUP(W$1, m_preprocess!$1:$1048576, $D306, FALSE)), "", HLOOKUP(W$1,m_preprocess!$1:$1048576, $D306, FALSE))</f>
        <v/>
      </c>
      <c r="X306" s="39" t="str">
        <f>IF(ISBLANK(HLOOKUP(X$1, m_preprocess!$1:$1048576, $D306, FALSE)), "", HLOOKUP(X$1,m_preprocess!$1:$1048576, $D306, FALSE))</f>
        <v/>
      </c>
      <c r="Y306" s="39" t="str">
        <f>IF(ISBLANK(HLOOKUP(Y$1, m_preprocess!$1:$1048576, $D306, FALSE)), "", HLOOKUP(Y$1,m_preprocess!$1:$1048576, $D306, FALSE))</f>
        <v/>
      </c>
      <c r="Z306" s="39" t="str">
        <f>IF(ISBLANK(HLOOKUP(Z$1, m_preprocess!$1:$1048576, $D306, FALSE)), "", HLOOKUP(Z$1,m_preprocess!$1:$1048576, $D306, FALSE))</f>
        <v/>
      </c>
    </row>
    <row r="307" spans="1:26">
      <c r="A307" s="17">
        <v>43252</v>
      </c>
      <c r="B307">
        <v>2018</v>
      </c>
      <c r="C307">
        <f t="shared" si="1"/>
        <v>6</v>
      </c>
      <c r="D307">
        <v>307</v>
      </c>
      <c r="E307" s="39" t="str">
        <f>IF(ISBLANK(HLOOKUP(E$1, m_preprocess!$1:$1048576, $D307, FALSE)), "", HLOOKUP(E$1,m_preprocess!$1:$1048576, $D307, FALSE))</f>
        <v/>
      </c>
      <c r="F307" s="39" t="str">
        <f>IF(ISBLANK(HLOOKUP(F$1, m_preprocess!$1:$1048576, $D307, FALSE)), "", HLOOKUP(F$1,m_preprocess!$1:$1048576, $D307, FALSE))</f>
        <v/>
      </c>
      <c r="G307" s="39" t="str">
        <f>IF(ISBLANK(HLOOKUP(G$1, m_preprocess!$1:$1048576, $D307, FALSE)), "", HLOOKUP(G$1,m_preprocess!$1:$1048576, $D307, FALSE))</f>
        <v/>
      </c>
      <c r="H307" s="39" t="str">
        <f>IF(ISBLANK(HLOOKUP(H$1, m_preprocess!$1:$1048576, $D307, FALSE)), "", HLOOKUP(H$1,m_preprocess!$1:$1048576, $D307, FALSE))</f>
        <v/>
      </c>
      <c r="I307" s="39" t="str">
        <f>IF(ISBLANK(HLOOKUP(I$1, m_preprocess!$1:$1048576, $D307, FALSE)), "", HLOOKUP(I$1,m_preprocess!$1:$1048576, $D307, FALSE))</f>
        <v/>
      </c>
      <c r="J307" s="39" t="str">
        <f>IF(ISBLANK(HLOOKUP(J$1, m_preprocess!$1:$1048576, $D307, FALSE)), "", HLOOKUP(J$1,m_preprocess!$1:$1048576, $D307, FALSE))</f>
        <v/>
      </c>
      <c r="K307" s="39" t="str">
        <f>IF(ISBLANK(HLOOKUP(K$1, m_preprocess!$1:$1048576, $D307, FALSE)), "", HLOOKUP(K$1,m_preprocess!$1:$1048576, $D307, FALSE))</f>
        <v/>
      </c>
      <c r="L307" s="39" t="str">
        <f>IF(ISBLANK(HLOOKUP(L$1, m_preprocess!$1:$1048576, $D307, FALSE)), "", HLOOKUP(L$1,m_preprocess!$1:$1048576, $D307, FALSE))</f>
        <v/>
      </c>
      <c r="M307" s="39" t="str">
        <f>IF(ISBLANK(HLOOKUP(M$1, m_preprocess!$1:$1048576, $D307, FALSE)), "", HLOOKUP(M$1,m_preprocess!$1:$1048576, $D307, FALSE))</f>
        <v/>
      </c>
      <c r="N307" s="39" t="str">
        <f>IF(ISBLANK(HLOOKUP(N$1, m_preprocess!$1:$1048576, $D307, FALSE)), "", HLOOKUP(N$1,m_preprocess!$1:$1048576, $D307, FALSE))</f>
        <v/>
      </c>
      <c r="O307" s="39" t="str">
        <f>IF(ISBLANK(HLOOKUP(O$1, m_preprocess!$1:$1048576, $D307, FALSE)), "", HLOOKUP(O$1,m_preprocess!$1:$1048576, $D307, FALSE))</f>
        <v/>
      </c>
      <c r="P307" s="39" t="str">
        <f>IF(ISBLANK(HLOOKUP(P$1, m_preprocess!$1:$1048576, $D307, FALSE)), "", HLOOKUP(P$1,m_preprocess!$1:$1048576, $D307, FALSE))</f>
        <v/>
      </c>
      <c r="Q307" s="39" t="str">
        <f>IF(ISBLANK(HLOOKUP(Q$1, m_preprocess!$1:$1048576, $D307, FALSE)), "", HLOOKUP(Q$1,m_preprocess!$1:$1048576, $D307, FALSE))</f>
        <v/>
      </c>
      <c r="R307" s="39" t="str">
        <f>IF(ISBLANK(HLOOKUP(R$1, m_preprocess!$1:$1048576, $D307, FALSE)), "", HLOOKUP(R$1,m_preprocess!$1:$1048576, $D307, FALSE))</f>
        <v/>
      </c>
      <c r="S307" s="39" t="str">
        <f>IF(ISBLANK(HLOOKUP(S$1, m_preprocess!$1:$1048576, $D307, FALSE)), "", HLOOKUP(S$1,m_preprocess!$1:$1048576, $D307, FALSE))</f>
        <v/>
      </c>
      <c r="T307" s="39" t="str">
        <f>IF(ISBLANK(HLOOKUP(T$1, m_preprocess!$1:$1048576, $D307, FALSE)), "", HLOOKUP(T$1,m_preprocess!$1:$1048576, $D307, FALSE))</f>
        <v/>
      </c>
      <c r="U307" s="39" t="str">
        <f>IF(ISBLANK(HLOOKUP(U$1, m_preprocess!$1:$1048576, $D307, FALSE)), "", HLOOKUP(U$1,m_preprocess!$1:$1048576, $D307, FALSE))</f>
        <v/>
      </c>
      <c r="V307" s="39" t="str">
        <f>IF(ISBLANK(HLOOKUP(V$1, m_preprocess!$1:$1048576, $D307, FALSE)), "", HLOOKUP(V$1,m_preprocess!$1:$1048576, $D307, FALSE))</f>
        <v/>
      </c>
      <c r="W307" s="39" t="str">
        <f>IF(ISBLANK(HLOOKUP(W$1, m_preprocess!$1:$1048576, $D307, FALSE)), "", HLOOKUP(W$1,m_preprocess!$1:$1048576, $D307, FALSE))</f>
        <v/>
      </c>
      <c r="X307" s="39" t="str">
        <f>IF(ISBLANK(HLOOKUP(X$1, m_preprocess!$1:$1048576, $D307, FALSE)), "", HLOOKUP(X$1,m_preprocess!$1:$1048576, $D307, FALSE))</f>
        <v/>
      </c>
      <c r="Y307" s="39" t="str">
        <f>IF(ISBLANK(HLOOKUP(Y$1, m_preprocess!$1:$1048576, $D307, FALSE)), "", HLOOKUP(Y$1,m_preprocess!$1:$1048576, $D307, FALSE))</f>
        <v/>
      </c>
      <c r="Z307" s="39" t="str">
        <f>IF(ISBLANK(HLOOKUP(Z$1, m_preprocess!$1:$1048576, $D307, FALSE)), "", HLOOKUP(Z$1,m_preprocess!$1:$1048576, $D307, FALSE))</f>
        <v/>
      </c>
    </row>
    <row r="308" spans="1:26">
      <c r="A308" s="17">
        <v>43282</v>
      </c>
      <c r="B308">
        <v>2018</v>
      </c>
      <c r="C308">
        <f t="shared" si="1"/>
        <v>7</v>
      </c>
      <c r="D308">
        <v>308</v>
      </c>
      <c r="E308" s="39" t="str">
        <f>IF(ISBLANK(HLOOKUP(E$1, m_preprocess!$1:$1048576, $D308, FALSE)), "", HLOOKUP(E$1,m_preprocess!$1:$1048576, $D308, FALSE))</f>
        <v/>
      </c>
      <c r="F308" s="39" t="str">
        <f>IF(ISBLANK(HLOOKUP(F$1, m_preprocess!$1:$1048576, $D308, FALSE)), "", HLOOKUP(F$1,m_preprocess!$1:$1048576, $D308, FALSE))</f>
        <v/>
      </c>
      <c r="G308" s="39" t="str">
        <f>IF(ISBLANK(HLOOKUP(G$1, m_preprocess!$1:$1048576, $D308, FALSE)), "", HLOOKUP(G$1,m_preprocess!$1:$1048576, $D308, FALSE))</f>
        <v/>
      </c>
      <c r="H308" s="39" t="str">
        <f>IF(ISBLANK(HLOOKUP(H$1, m_preprocess!$1:$1048576, $D308, FALSE)), "", HLOOKUP(H$1,m_preprocess!$1:$1048576, $D308, FALSE))</f>
        <v/>
      </c>
      <c r="I308" s="39" t="str">
        <f>IF(ISBLANK(HLOOKUP(I$1, m_preprocess!$1:$1048576, $D308, FALSE)), "", HLOOKUP(I$1,m_preprocess!$1:$1048576, $D308, FALSE))</f>
        <v/>
      </c>
      <c r="J308" s="39" t="str">
        <f>IF(ISBLANK(HLOOKUP(J$1, m_preprocess!$1:$1048576, $D308, FALSE)), "", HLOOKUP(J$1,m_preprocess!$1:$1048576, $D308, FALSE))</f>
        <v/>
      </c>
      <c r="K308" s="39" t="str">
        <f>IF(ISBLANK(HLOOKUP(K$1, m_preprocess!$1:$1048576, $D308, FALSE)), "", HLOOKUP(K$1,m_preprocess!$1:$1048576, $D308, FALSE))</f>
        <v/>
      </c>
      <c r="L308" s="39" t="str">
        <f>IF(ISBLANK(HLOOKUP(L$1, m_preprocess!$1:$1048576, $D308, FALSE)), "", HLOOKUP(L$1,m_preprocess!$1:$1048576, $D308, FALSE))</f>
        <v/>
      </c>
      <c r="M308" s="39" t="str">
        <f>IF(ISBLANK(HLOOKUP(M$1, m_preprocess!$1:$1048576, $D308, FALSE)), "", HLOOKUP(M$1,m_preprocess!$1:$1048576, $D308, FALSE))</f>
        <v/>
      </c>
      <c r="N308" s="39" t="str">
        <f>IF(ISBLANK(HLOOKUP(N$1, m_preprocess!$1:$1048576, $D308, FALSE)), "", HLOOKUP(N$1,m_preprocess!$1:$1048576, $D308, FALSE))</f>
        <v/>
      </c>
      <c r="O308" s="39" t="str">
        <f>IF(ISBLANK(HLOOKUP(O$1, m_preprocess!$1:$1048576, $D308, FALSE)), "", HLOOKUP(O$1,m_preprocess!$1:$1048576, $D308, FALSE))</f>
        <v/>
      </c>
      <c r="P308" s="39" t="str">
        <f>IF(ISBLANK(HLOOKUP(P$1, m_preprocess!$1:$1048576, $D308, FALSE)), "", HLOOKUP(P$1,m_preprocess!$1:$1048576, $D308, FALSE))</f>
        <v/>
      </c>
      <c r="Q308" s="39" t="str">
        <f>IF(ISBLANK(HLOOKUP(Q$1, m_preprocess!$1:$1048576, $D308, FALSE)), "", HLOOKUP(Q$1,m_preprocess!$1:$1048576, $D308, FALSE))</f>
        <v/>
      </c>
      <c r="R308" s="39" t="str">
        <f>IF(ISBLANK(HLOOKUP(R$1, m_preprocess!$1:$1048576, $D308, FALSE)), "", HLOOKUP(R$1,m_preprocess!$1:$1048576, $D308, FALSE))</f>
        <v/>
      </c>
      <c r="S308" s="39" t="str">
        <f>IF(ISBLANK(HLOOKUP(S$1, m_preprocess!$1:$1048576, $D308, FALSE)), "", HLOOKUP(S$1,m_preprocess!$1:$1048576, $D308, FALSE))</f>
        <v/>
      </c>
      <c r="T308" s="39" t="str">
        <f>IF(ISBLANK(HLOOKUP(T$1, m_preprocess!$1:$1048576, $D308, FALSE)), "", HLOOKUP(T$1,m_preprocess!$1:$1048576, $D308, FALSE))</f>
        <v/>
      </c>
      <c r="U308" s="39" t="str">
        <f>IF(ISBLANK(HLOOKUP(U$1, m_preprocess!$1:$1048576, $D308, FALSE)), "", HLOOKUP(U$1,m_preprocess!$1:$1048576, $D308, FALSE))</f>
        <v/>
      </c>
      <c r="V308" s="39" t="str">
        <f>IF(ISBLANK(HLOOKUP(V$1, m_preprocess!$1:$1048576, $D308, FALSE)), "", HLOOKUP(V$1,m_preprocess!$1:$1048576, $D308, FALSE))</f>
        <v/>
      </c>
      <c r="W308" s="39" t="str">
        <f>IF(ISBLANK(HLOOKUP(W$1, m_preprocess!$1:$1048576, $D308, FALSE)), "", HLOOKUP(W$1,m_preprocess!$1:$1048576, $D308, FALSE))</f>
        <v/>
      </c>
      <c r="X308" s="39" t="str">
        <f>IF(ISBLANK(HLOOKUP(X$1, m_preprocess!$1:$1048576, $D308, FALSE)), "", HLOOKUP(X$1,m_preprocess!$1:$1048576, $D308, FALSE))</f>
        <v/>
      </c>
      <c r="Y308" s="39" t="str">
        <f>IF(ISBLANK(HLOOKUP(Y$1, m_preprocess!$1:$1048576, $D308, FALSE)), "", HLOOKUP(Y$1,m_preprocess!$1:$1048576, $D308, FALSE))</f>
        <v/>
      </c>
      <c r="Z308" s="39" t="str">
        <f>IF(ISBLANK(HLOOKUP(Z$1, m_preprocess!$1:$1048576, $D308, FALSE)), "", HLOOKUP(Z$1,m_preprocess!$1:$1048576, $D308, FALSE))</f>
        <v/>
      </c>
    </row>
    <row r="309" spans="1:26">
      <c r="A309" s="17">
        <v>43313</v>
      </c>
      <c r="B309">
        <v>2018</v>
      </c>
      <c r="C309">
        <f t="shared" si="1"/>
        <v>8</v>
      </c>
      <c r="D309">
        <v>309</v>
      </c>
      <c r="E309" s="39" t="str">
        <f>IF(ISBLANK(HLOOKUP(E$1, m_preprocess!$1:$1048576, $D309, FALSE)), "", HLOOKUP(E$1,m_preprocess!$1:$1048576, $D309, FALSE))</f>
        <v/>
      </c>
      <c r="F309" s="39" t="str">
        <f>IF(ISBLANK(HLOOKUP(F$1, m_preprocess!$1:$1048576, $D309, FALSE)), "", HLOOKUP(F$1,m_preprocess!$1:$1048576, $D309, FALSE))</f>
        <v/>
      </c>
      <c r="G309" s="39" t="str">
        <f>IF(ISBLANK(HLOOKUP(G$1, m_preprocess!$1:$1048576, $D309, FALSE)), "", HLOOKUP(G$1,m_preprocess!$1:$1048576, $D309, FALSE))</f>
        <v/>
      </c>
      <c r="H309" s="39" t="str">
        <f>IF(ISBLANK(HLOOKUP(H$1, m_preprocess!$1:$1048576, $D309, FALSE)), "", HLOOKUP(H$1,m_preprocess!$1:$1048576, $D309, FALSE))</f>
        <v/>
      </c>
      <c r="I309" s="39" t="str">
        <f>IF(ISBLANK(HLOOKUP(I$1, m_preprocess!$1:$1048576, $D309, FALSE)), "", HLOOKUP(I$1,m_preprocess!$1:$1048576, $D309, FALSE))</f>
        <v/>
      </c>
      <c r="J309" s="39" t="str">
        <f>IF(ISBLANK(HLOOKUP(J$1, m_preprocess!$1:$1048576, $D309, FALSE)), "", HLOOKUP(J$1,m_preprocess!$1:$1048576, $D309, FALSE))</f>
        <v/>
      </c>
      <c r="K309" s="39" t="str">
        <f>IF(ISBLANK(HLOOKUP(K$1, m_preprocess!$1:$1048576, $D309, FALSE)), "", HLOOKUP(K$1,m_preprocess!$1:$1048576, $D309, FALSE))</f>
        <v/>
      </c>
      <c r="L309" s="39" t="str">
        <f>IF(ISBLANK(HLOOKUP(L$1, m_preprocess!$1:$1048576, $D309, FALSE)), "", HLOOKUP(L$1,m_preprocess!$1:$1048576, $D309, FALSE))</f>
        <v/>
      </c>
      <c r="M309" s="39" t="str">
        <f>IF(ISBLANK(HLOOKUP(M$1, m_preprocess!$1:$1048576, $D309, FALSE)), "", HLOOKUP(M$1,m_preprocess!$1:$1048576, $D309, FALSE))</f>
        <v/>
      </c>
      <c r="N309" s="39" t="str">
        <f>IF(ISBLANK(HLOOKUP(N$1, m_preprocess!$1:$1048576, $D309, FALSE)), "", HLOOKUP(N$1,m_preprocess!$1:$1048576, $D309, FALSE))</f>
        <v/>
      </c>
      <c r="O309" s="39" t="str">
        <f>IF(ISBLANK(HLOOKUP(O$1, m_preprocess!$1:$1048576, $D309, FALSE)), "", HLOOKUP(O$1,m_preprocess!$1:$1048576, $D309, FALSE))</f>
        <v/>
      </c>
      <c r="P309" s="39" t="str">
        <f>IF(ISBLANK(HLOOKUP(P$1, m_preprocess!$1:$1048576, $D309, FALSE)), "", HLOOKUP(P$1,m_preprocess!$1:$1048576, $D309, FALSE))</f>
        <v/>
      </c>
      <c r="Q309" s="39" t="str">
        <f>IF(ISBLANK(HLOOKUP(Q$1, m_preprocess!$1:$1048576, $D309, FALSE)), "", HLOOKUP(Q$1,m_preprocess!$1:$1048576, $D309, FALSE))</f>
        <v/>
      </c>
      <c r="R309" s="39" t="str">
        <f>IF(ISBLANK(HLOOKUP(R$1, m_preprocess!$1:$1048576, $D309, FALSE)), "", HLOOKUP(R$1,m_preprocess!$1:$1048576, $D309, FALSE))</f>
        <v/>
      </c>
      <c r="S309" s="39" t="str">
        <f>IF(ISBLANK(HLOOKUP(S$1, m_preprocess!$1:$1048576, $D309, FALSE)), "", HLOOKUP(S$1,m_preprocess!$1:$1048576, $D309, FALSE))</f>
        <v/>
      </c>
      <c r="T309" s="39" t="str">
        <f>IF(ISBLANK(HLOOKUP(T$1, m_preprocess!$1:$1048576, $D309, FALSE)), "", HLOOKUP(T$1,m_preprocess!$1:$1048576, $D309, FALSE))</f>
        <v/>
      </c>
      <c r="U309" s="39" t="str">
        <f>IF(ISBLANK(HLOOKUP(U$1, m_preprocess!$1:$1048576, $D309, FALSE)), "", HLOOKUP(U$1,m_preprocess!$1:$1048576, $D309, FALSE))</f>
        <v/>
      </c>
      <c r="V309" s="39" t="str">
        <f>IF(ISBLANK(HLOOKUP(V$1, m_preprocess!$1:$1048576, $D309, FALSE)), "", HLOOKUP(V$1,m_preprocess!$1:$1048576, $D309, FALSE))</f>
        <v/>
      </c>
      <c r="W309" s="39" t="str">
        <f>IF(ISBLANK(HLOOKUP(W$1, m_preprocess!$1:$1048576, $D309, FALSE)), "", HLOOKUP(W$1,m_preprocess!$1:$1048576, $D309, FALSE))</f>
        <v/>
      </c>
      <c r="X309" s="39" t="str">
        <f>IF(ISBLANK(HLOOKUP(X$1, m_preprocess!$1:$1048576, $D309, FALSE)), "", HLOOKUP(X$1,m_preprocess!$1:$1048576, $D309, FALSE))</f>
        <v/>
      </c>
      <c r="Y309" s="39" t="str">
        <f>IF(ISBLANK(HLOOKUP(Y$1, m_preprocess!$1:$1048576, $D309, FALSE)), "", HLOOKUP(Y$1,m_preprocess!$1:$1048576, $D309, FALSE))</f>
        <v/>
      </c>
      <c r="Z309" s="39" t="str">
        <f>IF(ISBLANK(HLOOKUP(Z$1, m_preprocess!$1:$1048576, $D309, FALSE)), "", HLOOKUP(Z$1,m_preprocess!$1:$1048576, $D309, FALSE))</f>
        <v/>
      </c>
    </row>
    <row r="310" spans="1:26">
      <c r="A310" s="17">
        <v>43344</v>
      </c>
      <c r="B310">
        <v>2018</v>
      </c>
      <c r="C310">
        <f t="shared" si="1"/>
        <v>9</v>
      </c>
      <c r="D310">
        <v>310</v>
      </c>
      <c r="E310" s="39" t="str">
        <f>IF(ISBLANK(HLOOKUP(E$1, m_preprocess!$1:$1048576, $D310, FALSE)), "", HLOOKUP(E$1,m_preprocess!$1:$1048576, $D310, FALSE))</f>
        <v/>
      </c>
      <c r="F310" s="39" t="str">
        <f>IF(ISBLANK(HLOOKUP(F$1, m_preprocess!$1:$1048576, $D310, FALSE)), "", HLOOKUP(F$1,m_preprocess!$1:$1048576, $D310, FALSE))</f>
        <v/>
      </c>
      <c r="G310" s="39" t="str">
        <f>IF(ISBLANK(HLOOKUP(G$1, m_preprocess!$1:$1048576, $D310, FALSE)), "", HLOOKUP(G$1,m_preprocess!$1:$1048576, $D310, FALSE))</f>
        <v/>
      </c>
      <c r="H310" s="39" t="str">
        <f>IF(ISBLANK(HLOOKUP(H$1, m_preprocess!$1:$1048576, $D310, FALSE)), "", HLOOKUP(H$1,m_preprocess!$1:$1048576, $D310, FALSE))</f>
        <v/>
      </c>
      <c r="I310" s="39" t="str">
        <f>IF(ISBLANK(HLOOKUP(I$1, m_preprocess!$1:$1048576, $D310, FALSE)), "", HLOOKUP(I$1,m_preprocess!$1:$1048576, $D310, FALSE))</f>
        <v/>
      </c>
      <c r="J310" s="39" t="str">
        <f>IF(ISBLANK(HLOOKUP(J$1, m_preprocess!$1:$1048576, $D310, FALSE)), "", HLOOKUP(J$1,m_preprocess!$1:$1048576, $D310, FALSE))</f>
        <v/>
      </c>
      <c r="K310" s="39" t="str">
        <f>IF(ISBLANK(HLOOKUP(K$1, m_preprocess!$1:$1048576, $D310, FALSE)), "", HLOOKUP(K$1,m_preprocess!$1:$1048576, $D310, FALSE))</f>
        <v/>
      </c>
      <c r="L310" s="39" t="str">
        <f>IF(ISBLANK(HLOOKUP(L$1, m_preprocess!$1:$1048576, $D310, FALSE)), "", HLOOKUP(L$1,m_preprocess!$1:$1048576, $D310, FALSE))</f>
        <v/>
      </c>
      <c r="M310" s="39" t="str">
        <f>IF(ISBLANK(HLOOKUP(M$1, m_preprocess!$1:$1048576, $D310, FALSE)), "", HLOOKUP(M$1,m_preprocess!$1:$1048576, $D310, FALSE))</f>
        <v/>
      </c>
      <c r="N310" s="39" t="str">
        <f>IF(ISBLANK(HLOOKUP(N$1, m_preprocess!$1:$1048576, $D310, FALSE)), "", HLOOKUP(N$1,m_preprocess!$1:$1048576, $D310, FALSE))</f>
        <v/>
      </c>
      <c r="O310" s="39" t="str">
        <f>IF(ISBLANK(HLOOKUP(O$1, m_preprocess!$1:$1048576, $D310, FALSE)), "", HLOOKUP(O$1,m_preprocess!$1:$1048576, $D310, FALSE))</f>
        <v/>
      </c>
      <c r="P310" s="39" t="str">
        <f>IF(ISBLANK(HLOOKUP(P$1, m_preprocess!$1:$1048576, $D310, FALSE)), "", HLOOKUP(P$1,m_preprocess!$1:$1048576, $D310, FALSE))</f>
        <v/>
      </c>
      <c r="Q310" s="39" t="str">
        <f>IF(ISBLANK(HLOOKUP(Q$1, m_preprocess!$1:$1048576, $D310, FALSE)), "", HLOOKUP(Q$1,m_preprocess!$1:$1048576, $D310, FALSE))</f>
        <v/>
      </c>
      <c r="R310" s="39" t="str">
        <f>IF(ISBLANK(HLOOKUP(R$1, m_preprocess!$1:$1048576, $D310, FALSE)), "", HLOOKUP(R$1,m_preprocess!$1:$1048576, $D310, FALSE))</f>
        <v/>
      </c>
      <c r="S310" s="39" t="str">
        <f>IF(ISBLANK(HLOOKUP(S$1, m_preprocess!$1:$1048576, $D310, FALSE)), "", HLOOKUP(S$1,m_preprocess!$1:$1048576, $D310, FALSE))</f>
        <v/>
      </c>
      <c r="T310" s="39" t="str">
        <f>IF(ISBLANK(HLOOKUP(T$1, m_preprocess!$1:$1048576, $D310, FALSE)), "", HLOOKUP(T$1,m_preprocess!$1:$1048576, $D310, FALSE))</f>
        <v/>
      </c>
      <c r="U310" s="39" t="str">
        <f>IF(ISBLANK(HLOOKUP(U$1, m_preprocess!$1:$1048576, $D310, FALSE)), "", HLOOKUP(U$1,m_preprocess!$1:$1048576, $D310, FALSE))</f>
        <v/>
      </c>
      <c r="V310" s="39" t="str">
        <f>IF(ISBLANK(HLOOKUP(V$1, m_preprocess!$1:$1048576, $D310, FALSE)), "", HLOOKUP(V$1,m_preprocess!$1:$1048576, $D310, FALSE))</f>
        <v/>
      </c>
      <c r="W310" s="39" t="str">
        <f>IF(ISBLANK(HLOOKUP(W$1, m_preprocess!$1:$1048576, $D310, FALSE)), "", HLOOKUP(W$1,m_preprocess!$1:$1048576, $D310, FALSE))</f>
        <v/>
      </c>
      <c r="X310" s="39" t="str">
        <f>IF(ISBLANK(HLOOKUP(X$1, m_preprocess!$1:$1048576, $D310, FALSE)), "", HLOOKUP(X$1,m_preprocess!$1:$1048576, $D310, FALSE))</f>
        <v/>
      </c>
      <c r="Y310" s="39" t="str">
        <f>IF(ISBLANK(HLOOKUP(Y$1, m_preprocess!$1:$1048576, $D310, FALSE)), "", HLOOKUP(Y$1,m_preprocess!$1:$1048576, $D310, FALSE))</f>
        <v/>
      </c>
      <c r="Z310" s="39" t="str">
        <f>IF(ISBLANK(HLOOKUP(Z$1, m_preprocess!$1:$1048576, $D310, FALSE)), "", HLOOKUP(Z$1,m_preprocess!$1:$1048576, $D310, FALSE))</f>
        <v/>
      </c>
    </row>
    <row r="311" spans="1:26">
      <c r="A311" s="17">
        <v>43374</v>
      </c>
      <c r="B311">
        <v>2018</v>
      </c>
      <c r="C311">
        <f t="shared" si="1"/>
        <v>10</v>
      </c>
      <c r="D311">
        <v>311</v>
      </c>
      <c r="E311" s="39" t="str">
        <f>IF(ISBLANK(HLOOKUP(E$1, m_preprocess!$1:$1048576, $D311, FALSE)), "", HLOOKUP(E$1,m_preprocess!$1:$1048576, $D311, FALSE))</f>
        <v/>
      </c>
      <c r="F311" s="39" t="str">
        <f>IF(ISBLANK(HLOOKUP(F$1, m_preprocess!$1:$1048576, $D311, FALSE)), "", HLOOKUP(F$1,m_preprocess!$1:$1048576, $D311, FALSE))</f>
        <v/>
      </c>
      <c r="G311" s="39" t="str">
        <f>IF(ISBLANK(HLOOKUP(G$1, m_preprocess!$1:$1048576, $D311, FALSE)), "", HLOOKUP(G$1,m_preprocess!$1:$1048576, $D311, FALSE))</f>
        <v/>
      </c>
      <c r="H311" s="39" t="str">
        <f>IF(ISBLANK(HLOOKUP(H$1, m_preprocess!$1:$1048576, $D311, FALSE)), "", HLOOKUP(H$1,m_preprocess!$1:$1048576, $D311, FALSE))</f>
        <v/>
      </c>
      <c r="I311" s="39" t="str">
        <f>IF(ISBLANK(HLOOKUP(I$1, m_preprocess!$1:$1048576, $D311, FALSE)), "", HLOOKUP(I$1,m_preprocess!$1:$1048576, $D311, FALSE))</f>
        <v/>
      </c>
      <c r="J311" s="39" t="str">
        <f>IF(ISBLANK(HLOOKUP(J$1, m_preprocess!$1:$1048576, $D311, FALSE)), "", HLOOKUP(J$1,m_preprocess!$1:$1048576, $D311, FALSE))</f>
        <v/>
      </c>
      <c r="K311" s="39" t="str">
        <f>IF(ISBLANK(HLOOKUP(K$1, m_preprocess!$1:$1048576, $D311, FALSE)), "", HLOOKUP(K$1,m_preprocess!$1:$1048576, $D311, FALSE))</f>
        <v/>
      </c>
      <c r="L311" s="39" t="str">
        <f>IF(ISBLANK(HLOOKUP(L$1, m_preprocess!$1:$1048576, $D311, FALSE)), "", HLOOKUP(L$1,m_preprocess!$1:$1048576, $D311, FALSE))</f>
        <v/>
      </c>
      <c r="M311" s="39" t="str">
        <f>IF(ISBLANK(HLOOKUP(M$1, m_preprocess!$1:$1048576, $D311, FALSE)), "", HLOOKUP(M$1,m_preprocess!$1:$1048576, $D311, FALSE))</f>
        <v/>
      </c>
      <c r="N311" s="39" t="str">
        <f>IF(ISBLANK(HLOOKUP(N$1, m_preprocess!$1:$1048576, $D311, FALSE)), "", HLOOKUP(N$1,m_preprocess!$1:$1048576, $D311, FALSE))</f>
        <v/>
      </c>
      <c r="O311" s="39" t="str">
        <f>IF(ISBLANK(HLOOKUP(O$1, m_preprocess!$1:$1048576, $D311, FALSE)), "", HLOOKUP(O$1,m_preprocess!$1:$1048576, $D311, FALSE))</f>
        <v/>
      </c>
      <c r="P311" s="39" t="str">
        <f>IF(ISBLANK(HLOOKUP(P$1, m_preprocess!$1:$1048576, $D311, FALSE)), "", HLOOKUP(P$1,m_preprocess!$1:$1048576, $D311, FALSE))</f>
        <v/>
      </c>
      <c r="Q311" s="39" t="str">
        <f>IF(ISBLANK(HLOOKUP(Q$1, m_preprocess!$1:$1048576, $D311, FALSE)), "", HLOOKUP(Q$1,m_preprocess!$1:$1048576, $D311, FALSE))</f>
        <v/>
      </c>
      <c r="R311" s="39" t="str">
        <f>IF(ISBLANK(HLOOKUP(R$1, m_preprocess!$1:$1048576, $D311, FALSE)), "", HLOOKUP(R$1,m_preprocess!$1:$1048576, $D311, FALSE))</f>
        <v/>
      </c>
      <c r="S311" s="39" t="str">
        <f>IF(ISBLANK(HLOOKUP(S$1, m_preprocess!$1:$1048576, $D311, FALSE)), "", HLOOKUP(S$1,m_preprocess!$1:$1048576, $D311, FALSE))</f>
        <v/>
      </c>
      <c r="T311" s="39" t="str">
        <f>IF(ISBLANK(HLOOKUP(T$1, m_preprocess!$1:$1048576, $D311, FALSE)), "", HLOOKUP(T$1,m_preprocess!$1:$1048576, $D311, FALSE))</f>
        <v/>
      </c>
      <c r="U311" s="39" t="str">
        <f>IF(ISBLANK(HLOOKUP(U$1, m_preprocess!$1:$1048576, $D311, FALSE)), "", HLOOKUP(U$1,m_preprocess!$1:$1048576, $D311, FALSE))</f>
        <v/>
      </c>
      <c r="V311" s="39" t="str">
        <f>IF(ISBLANK(HLOOKUP(V$1, m_preprocess!$1:$1048576, $D311, FALSE)), "", HLOOKUP(V$1,m_preprocess!$1:$1048576, $D311, FALSE))</f>
        <v/>
      </c>
      <c r="W311" s="39" t="str">
        <f>IF(ISBLANK(HLOOKUP(W$1, m_preprocess!$1:$1048576, $D311, FALSE)), "", HLOOKUP(W$1,m_preprocess!$1:$1048576, $D311, FALSE))</f>
        <v/>
      </c>
      <c r="X311" s="39" t="str">
        <f>IF(ISBLANK(HLOOKUP(X$1, m_preprocess!$1:$1048576, $D311, FALSE)), "", HLOOKUP(X$1,m_preprocess!$1:$1048576, $D311, FALSE))</f>
        <v/>
      </c>
      <c r="Y311" s="39" t="str">
        <f>IF(ISBLANK(HLOOKUP(Y$1, m_preprocess!$1:$1048576, $D311, FALSE)), "", HLOOKUP(Y$1,m_preprocess!$1:$1048576, $D311, FALSE))</f>
        <v/>
      </c>
      <c r="Z311" s="39" t="str">
        <f>IF(ISBLANK(HLOOKUP(Z$1, m_preprocess!$1:$1048576, $D311, FALSE)), "", HLOOKUP(Z$1,m_preprocess!$1:$1048576, $D311, FALSE))</f>
        <v/>
      </c>
    </row>
    <row r="312" spans="1:26">
      <c r="A312" s="17">
        <v>43405</v>
      </c>
      <c r="B312">
        <v>2018</v>
      </c>
      <c r="C312">
        <f t="shared" si="1"/>
        <v>11</v>
      </c>
      <c r="D312">
        <v>312</v>
      </c>
      <c r="E312" s="39" t="str">
        <f>IF(ISBLANK(HLOOKUP(E$1, m_preprocess!$1:$1048576, $D312, FALSE)), "", HLOOKUP(E$1,m_preprocess!$1:$1048576, $D312, FALSE))</f>
        <v/>
      </c>
      <c r="F312" s="39" t="str">
        <f>IF(ISBLANK(HLOOKUP(F$1, m_preprocess!$1:$1048576, $D312, FALSE)), "", HLOOKUP(F$1,m_preprocess!$1:$1048576, $D312, FALSE))</f>
        <v/>
      </c>
      <c r="G312" s="39" t="str">
        <f>IF(ISBLANK(HLOOKUP(G$1, m_preprocess!$1:$1048576, $D312, FALSE)), "", HLOOKUP(G$1,m_preprocess!$1:$1048576, $D312, FALSE))</f>
        <v/>
      </c>
      <c r="H312" s="39" t="str">
        <f>IF(ISBLANK(HLOOKUP(H$1, m_preprocess!$1:$1048576, $D312, FALSE)), "", HLOOKUP(H$1,m_preprocess!$1:$1048576, $D312, FALSE))</f>
        <v/>
      </c>
      <c r="I312" s="39" t="str">
        <f>IF(ISBLANK(HLOOKUP(I$1, m_preprocess!$1:$1048576, $D312, FALSE)), "", HLOOKUP(I$1,m_preprocess!$1:$1048576, $D312, FALSE))</f>
        <v/>
      </c>
      <c r="J312" s="39" t="str">
        <f>IF(ISBLANK(HLOOKUP(J$1, m_preprocess!$1:$1048576, $D312, FALSE)), "", HLOOKUP(J$1,m_preprocess!$1:$1048576, $D312, FALSE))</f>
        <v/>
      </c>
      <c r="K312" s="39" t="str">
        <f>IF(ISBLANK(HLOOKUP(K$1, m_preprocess!$1:$1048576, $D312, FALSE)), "", HLOOKUP(K$1,m_preprocess!$1:$1048576, $D312, FALSE))</f>
        <v/>
      </c>
      <c r="L312" s="39" t="str">
        <f>IF(ISBLANK(HLOOKUP(L$1, m_preprocess!$1:$1048576, $D312, FALSE)), "", HLOOKUP(L$1,m_preprocess!$1:$1048576, $D312, FALSE))</f>
        <v/>
      </c>
      <c r="M312" s="39" t="str">
        <f>IF(ISBLANK(HLOOKUP(M$1, m_preprocess!$1:$1048576, $D312, FALSE)), "", HLOOKUP(M$1,m_preprocess!$1:$1048576, $D312, FALSE))</f>
        <v/>
      </c>
      <c r="N312" s="39" t="str">
        <f>IF(ISBLANK(HLOOKUP(N$1, m_preprocess!$1:$1048576, $D312, FALSE)), "", HLOOKUP(N$1,m_preprocess!$1:$1048576, $D312, FALSE))</f>
        <v/>
      </c>
      <c r="O312" s="39" t="str">
        <f>IF(ISBLANK(HLOOKUP(O$1, m_preprocess!$1:$1048576, $D312, FALSE)), "", HLOOKUP(O$1,m_preprocess!$1:$1048576, $D312, FALSE))</f>
        <v/>
      </c>
      <c r="P312" s="39" t="str">
        <f>IF(ISBLANK(HLOOKUP(P$1, m_preprocess!$1:$1048576, $D312, FALSE)), "", HLOOKUP(P$1,m_preprocess!$1:$1048576, $D312, FALSE))</f>
        <v/>
      </c>
      <c r="Q312" s="39" t="str">
        <f>IF(ISBLANK(HLOOKUP(Q$1, m_preprocess!$1:$1048576, $D312, FALSE)), "", HLOOKUP(Q$1,m_preprocess!$1:$1048576, $D312, FALSE))</f>
        <v/>
      </c>
      <c r="R312" s="39" t="str">
        <f>IF(ISBLANK(HLOOKUP(R$1, m_preprocess!$1:$1048576, $D312, FALSE)), "", HLOOKUP(R$1,m_preprocess!$1:$1048576, $D312, FALSE))</f>
        <v/>
      </c>
      <c r="S312" s="39" t="str">
        <f>IF(ISBLANK(HLOOKUP(S$1, m_preprocess!$1:$1048576, $D312, FALSE)), "", HLOOKUP(S$1,m_preprocess!$1:$1048576, $D312, FALSE))</f>
        <v/>
      </c>
      <c r="T312" s="39" t="str">
        <f>IF(ISBLANK(HLOOKUP(T$1, m_preprocess!$1:$1048576, $D312, FALSE)), "", HLOOKUP(T$1,m_preprocess!$1:$1048576, $D312, FALSE))</f>
        <v/>
      </c>
      <c r="U312" s="39" t="str">
        <f>IF(ISBLANK(HLOOKUP(U$1, m_preprocess!$1:$1048576, $D312, FALSE)), "", HLOOKUP(U$1,m_preprocess!$1:$1048576, $D312, FALSE))</f>
        <v/>
      </c>
      <c r="V312" s="39" t="str">
        <f>IF(ISBLANK(HLOOKUP(V$1, m_preprocess!$1:$1048576, $D312, FALSE)), "", HLOOKUP(V$1,m_preprocess!$1:$1048576, $D312, FALSE))</f>
        <v/>
      </c>
      <c r="W312" s="39" t="str">
        <f>IF(ISBLANK(HLOOKUP(W$1, m_preprocess!$1:$1048576, $D312, FALSE)), "", HLOOKUP(W$1,m_preprocess!$1:$1048576, $D312, FALSE))</f>
        <v/>
      </c>
      <c r="X312" s="39" t="str">
        <f>IF(ISBLANK(HLOOKUP(X$1, m_preprocess!$1:$1048576, $D312, FALSE)), "", HLOOKUP(X$1,m_preprocess!$1:$1048576, $D312, FALSE))</f>
        <v/>
      </c>
      <c r="Y312" s="39" t="str">
        <f>IF(ISBLANK(HLOOKUP(Y$1, m_preprocess!$1:$1048576, $D312, FALSE)), "", HLOOKUP(Y$1,m_preprocess!$1:$1048576, $D312, FALSE))</f>
        <v/>
      </c>
      <c r="Z312" s="39" t="str">
        <f>IF(ISBLANK(HLOOKUP(Z$1, m_preprocess!$1:$1048576, $D312, FALSE)), "", HLOOKUP(Z$1,m_preprocess!$1:$1048576, $D312, FALSE))</f>
        <v/>
      </c>
    </row>
    <row r="313" spans="1:26">
      <c r="A313" s="17">
        <v>43435</v>
      </c>
      <c r="B313">
        <v>2018</v>
      </c>
      <c r="C313">
        <f t="shared" si="1"/>
        <v>12</v>
      </c>
      <c r="D313">
        <v>313</v>
      </c>
      <c r="E313" s="39" t="str">
        <f>IF(ISBLANK(HLOOKUP(E$1, m_preprocess!$1:$1048576, $D313, FALSE)), "", HLOOKUP(E$1,m_preprocess!$1:$1048576, $D313, FALSE))</f>
        <v/>
      </c>
      <c r="F313" s="39" t="str">
        <f>IF(ISBLANK(HLOOKUP(F$1, m_preprocess!$1:$1048576, $D313, FALSE)), "", HLOOKUP(F$1,m_preprocess!$1:$1048576, $D313, FALSE))</f>
        <v/>
      </c>
      <c r="G313" s="39" t="str">
        <f>IF(ISBLANK(HLOOKUP(G$1, m_preprocess!$1:$1048576, $D313, FALSE)), "", HLOOKUP(G$1,m_preprocess!$1:$1048576, $D313, FALSE))</f>
        <v/>
      </c>
      <c r="H313" s="39" t="str">
        <f>IF(ISBLANK(HLOOKUP(H$1, m_preprocess!$1:$1048576, $D313, FALSE)), "", HLOOKUP(H$1,m_preprocess!$1:$1048576, $D313, FALSE))</f>
        <v/>
      </c>
      <c r="I313" s="39" t="str">
        <f>IF(ISBLANK(HLOOKUP(I$1, m_preprocess!$1:$1048576, $D313, FALSE)), "", HLOOKUP(I$1,m_preprocess!$1:$1048576, $D313, FALSE))</f>
        <v/>
      </c>
      <c r="J313" s="39" t="str">
        <f>IF(ISBLANK(HLOOKUP(J$1, m_preprocess!$1:$1048576, $D313, FALSE)), "", HLOOKUP(J$1,m_preprocess!$1:$1048576, $D313, FALSE))</f>
        <v/>
      </c>
      <c r="K313" s="39" t="str">
        <f>IF(ISBLANK(HLOOKUP(K$1, m_preprocess!$1:$1048576, $D313, FALSE)), "", HLOOKUP(K$1,m_preprocess!$1:$1048576, $D313, FALSE))</f>
        <v/>
      </c>
      <c r="L313" s="39" t="str">
        <f>IF(ISBLANK(HLOOKUP(L$1, m_preprocess!$1:$1048576, $D313, FALSE)), "", HLOOKUP(L$1,m_preprocess!$1:$1048576, $D313, FALSE))</f>
        <v/>
      </c>
      <c r="M313" s="39" t="str">
        <f>IF(ISBLANK(HLOOKUP(M$1, m_preprocess!$1:$1048576, $D313, FALSE)), "", HLOOKUP(M$1,m_preprocess!$1:$1048576, $D313, FALSE))</f>
        <v/>
      </c>
      <c r="N313" s="39" t="str">
        <f>IF(ISBLANK(HLOOKUP(N$1, m_preprocess!$1:$1048576, $D313, FALSE)), "", HLOOKUP(N$1,m_preprocess!$1:$1048576, $D313, FALSE))</f>
        <v/>
      </c>
      <c r="O313" s="39" t="str">
        <f>IF(ISBLANK(HLOOKUP(O$1, m_preprocess!$1:$1048576, $D313, FALSE)), "", HLOOKUP(O$1,m_preprocess!$1:$1048576, $D313, FALSE))</f>
        <v/>
      </c>
      <c r="P313" s="39" t="str">
        <f>IF(ISBLANK(HLOOKUP(P$1, m_preprocess!$1:$1048576, $D313, FALSE)), "", HLOOKUP(P$1,m_preprocess!$1:$1048576, $D313, FALSE))</f>
        <v/>
      </c>
      <c r="Q313" s="39" t="str">
        <f>IF(ISBLANK(HLOOKUP(Q$1, m_preprocess!$1:$1048576, $D313, FALSE)), "", HLOOKUP(Q$1,m_preprocess!$1:$1048576, $D313, FALSE))</f>
        <v/>
      </c>
      <c r="R313" s="39" t="str">
        <f>IF(ISBLANK(HLOOKUP(R$1, m_preprocess!$1:$1048576, $D313, FALSE)), "", HLOOKUP(R$1,m_preprocess!$1:$1048576, $D313, FALSE))</f>
        <v/>
      </c>
      <c r="S313" s="39" t="str">
        <f>IF(ISBLANK(HLOOKUP(S$1, m_preprocess!$1:$1048576, $D313, FALSE)), "", HLOOKUP(S$1,m_preprocess!$1:$1048576, $D313, FALSE))</f>
        <v/>
      </c>
      <c r="T313" s="39" t="str">
        <f>IF(ISBLANK(HLOOKUP(T$1, m_preprocess!$1:$1048576, $D313, FALSE)), "", HLOOKUP(T$1,m_preprocess!$1:$1048576, $D313, FALSE))</f>
        <v/>
      </c>
      <c r="U313" s="39" t="str">
        <f>IF(ISBLANK(HLOOKUP(U$1, m_preprocess!$1:$1048576, $D313, FALSE)), "", HLOOKUP(U$1,m_preprocess!$1:$1048576, $D313, FALSE))</f>
        <v/>
      </c>
      <c r="V313" s="39" t="str">
        <f>IF(ISBLANK(HLOOKUP(V$1, m_preprocess!$1:$1048576, $D313, FALSE)), "", HLOOKUP(V$1,m_preprocess!$1:$1048576, $D313, FALSE))</f>
        <v/>
      </c>
      <c r="W313" s="39" t="str">
        <f>IF(ISBLANK(HLOOKUP(W$1, m_preprocess!$1:$1048576, $D313, FALSE)), "", HLOOKUP(W$1,m_preprocess!$1:$1048576, $D313, FALSE))</f>
        <v/>
      </c>
      <c r="X313" s="39" t="str">
        <f>IF(ISBLANK(HLOOKUP(X$1, m_preprocess!$1:$1048576, $D313, FALSE)), "", HLOOKUP(X$1,m_preprocess!$1:$1048576, $D313, FALSE))</f>
        <v/>
      </c>
      <c r="Y313" s="39" t="str">
        <f>IF(ISBLANK(HLOOKUP(Y$1, m_preprocess!$1:$1048576, $D313, FALSE)), "", HLOOKUP(Y$1,m_preprocess!$1:$1048576, $D313, FALSE))</f>
        <v/>
      </c>
      <c r="Z313" s="39" t="str">
        <f>IF(ISBLANK(HLOOKUP(Z$1, m_preprocess!$1:$1048576, $D313, FALSE)), "", HLOOKUP(Z$1,m_preprocess!$1:$1048576, $D313,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AV336"/>
  <sheetViews>
    <sheetView zoomScale="80" zoomScaleNormal="80" workbookViewId="0">
      <pane xSplit="3" ySplit="1" topLeftCell="D255" activePane="bottomRight" state="frozen"/>
      <selection activeCell="I30" sqref="I30"/>
      <selection pane="topRight" activeCell="I30" sqref="I30"/>
      <selection pane="bottomLeft" activeCell="I30" sqref="I30"/>
      <selection pane="bottomRight" activeCell="K299" sqref="K299"/>
    </sheetView>
  </sheetViews>
  <sheetFormatPr defaultRowHeight="15"/>
  <cols>
    <col min="1" max="1" width="8.85546875" style="27" customWidth="1"/>
    <col min="2" max="2" width="7.5703125" style="26" customWidth="1"/>
    <col min="3" max="3" width="9.42578125" style="26" customWidth="1"/>
    <col min="4" max="4" width="20.85546875" style="26" customWidth="1"/>
    <col min="5" max="5" width="19.28515625" style="26" bestFit="1" customWidth="1"/>
    <col min="6" max="6" width="25.7109375" style="26" bestFit="1" customWidth="1"/>
    <col min="7" max="7" width="26" style="26" bestFit="1" customWidth="1"/>
    <col min="8" max="9" width="26" style="26" customWidth="1"/>
    <col min="10" max="10" width="25.7109375" style="26" bestFit="1" customWidth="1"/>
    <col min="11" max="11" width="20.140625" style="26" customWidth="1"/>
    <col min="12" max="16" width="25.7109375" style="26" bestFit="1" customWidth="1"/>
    <col min="17" max="17" width="26" style="26" bestFit="1" customWidth="1"/>
    <col min="18" max="18" width="25.7109375" style="26" bestFit="1" customWidth="1"/>
    <col min="19" max="19" width="25.85546875" style="26" bestFit="1" customWidth="1"/>
    <col min="20" max="20" width="25.7109375" style="26" bestFit="1" customWidth="1"/>
    <col min="21" max="23" width="14.7109375" style="26" customWidth="1"/>
    <col min="24" max="24" width="13" style="26" bestFit="1" customWidth="1"/>
    <col min="25" max="25" width="13.7109375" style="26" bestFit="1" customWidth="1"/>
    <col min="26" max="30" width="15" style="26" customWidth="1"/>
    <col min="31" max="32" width="14" style="26" customWidth="1"/>
    <col min="33" max="33" width="12" style="26" customWidth="1"/>
    <col min="34" max="35" width="13.140625" style="73" customWidth="1"/>
    <col min="36" max="36" width="13" style="26" bestFit="1" customWidth="1"/>
    <col min="37" max="42" width="21" style="26" customWidth="1"/>
    <col min="43" max="43" width="22.28515625" style="26" bestFit="1" customWidth="1"/>
    <col min="44" max="44" width="17.85546875" style="26" bestFit="1" customWidth="1"/>
    <col min="45" max="47" width="22.28515625" style="26" bestFit="1" customWidth="1"/>
    <col min="48" max="48" width="17.85546875" style="26" bestFit="1" customWidth="1"/>
    <col min="49" max="16384" width="9.140625" style="26"/>
  </cols>
  <sheetData>
    <row r="1" spans="1:48" s="24" customFormat="1" ht="15.75">
      <c r="A1" s="83" t="s">
        <v>4</v>
      </c>
      <c r="B1" s="84" t="s">
        <v>0</v>
      </c>
      <c r="C1" s="84" t="s">
        <v>13</v>
      </c>
      <c r="D1" s="85"/>
      <c r="E1" s="85" t="s">
        <v>36</v>
      </c>
      <c r="F1" s="85" t="s">
        <v>61</v>
      </c>
      <c r="G1" s="85" t="s">
        <v>144</v>
      </c>
      <c r="H1" s="85" t="s">
        <v>138</v>
      </c>
      <c r="I1" s="85" t="s">
        <v>150</v>
      </c>
      <c r="J1" s="85" t="s">
        <v>167</v>
      </c>
      <c r="K1" s="85" t="s">
        <v>29</v>
      </c>
      <c r="L1" s="85" t="s">
        <v>30</v>
      </c>
      <c r="M1" s="85" t="s">
        <v>31</v>
      </c>
      <c r="N1" s="85" t="s">
        <v>32</v>
      </c>
      <c r="O1" s="85" t="s">
        <v>33</v>
      </c>
      <c r="P1" s="85" t="s">
        <v>34</v>
      </c>
      <c r="Q1" s="85" t="s">
        <v>35</v>
      </c>
      <c r="R1" s="85" t="s">
        <v>115</v>
      </c>
      <c r="S1" s="85" t="s">
        <v>143</v>
      </c>
      <c r="T1" s="85" t="s">
        <v>142</v>
      </c>
      <c r="U1" s="86" t="s">
        <v>170</v>
      </c>
      <c r="V1" s="86" t="s">
        <v>171</v>
      </c>
      <c r="W1" s="86" t="s">
        <v>172</v>
      </c>
      <c r="X1" s="85" t="s">
        <v>173</v>
      </c>
      <c r="Y1" s="86" t="s">
        <v>110</v>
      </c>
      <c r="Z1" s="86" t="s">
        <v>126</v>
      </c>
      <c r="AA1" s="86" t="s">
        <v>127</v>
      </c>
      <c r="AB1" s="86" t="s">
        <v>128</v>
      </c>
      <c r="AC1" s="86" t="s">
        <v>129</v>
      </c>
      <c r="AD1" s="86" t="s">
        <v>111</v>
      </c>
      <c r="AE1" s="86" t="s">
        <v>181</v>
      </c>
      <c r="AF1" s="86" t="s">
        <v>182</v>
      </c>
      <c r="AG1" s="86" t="s">
        <v>183</v>
      </c>
      <c r="AH1" s="71" t="s">
        <v>184</v>
      </c>
      <c r="AI1" s="71" t="s">
        <v>185</v>
      </c>
      <c r="AJ1" s="85" t="s">
        <v>149</v>
      </c>
      <c r="AK1" s="85" t="s">
        <v>46</v>
      </c>
      <c r="AL1" s="85" t="s">
        <v>85</v>
      </c>
      <c r="AM1" s="85" t="s">
        <v>90</v>
      </c>
      <c r="AN1" s="85" t="s">
        <v>47</v>
      </c>
      <c r="AO1" s="85" t="s">
        <v>48</v>
      </c>
      <c r="AP1" s="85" t="s">
        <v>49</v>
      </c>
      <c r="AQ1" s="71" t="s">
        <v>112</v>
      </c>
      <c r="AR1" s="85" t="s">
        <v>82</v>
      </c>
      <c r="AS1" s="71" t="s">
        <v>159</v>
      </c>
      <c r="AT1" s="71" t="s">
        <v>160</v>
      </c>
      <c r="AU1" s="71" t="s">
        <v>140</v>
      </c>
      <c r="AV1" s="85" t="s">
        <v>77</v>
      </c>
    </row>
    <row r="2" spans="1:48">
      <c r="A2" s="17">
        <v>33970</v>
      </c>
      <c r="B2" s="26">
        <v>1993</v>
      </c>
      <c r="C2" s="26">
        <v>1</v>
      </c>
      <c r="D2" s="50">
        <v>30.35</v>
      </c>
      <c r="E2" s="87">
        <f t="shared" ref="E2:E65" si="0">E3/(1+D3/100)</f>
        <v>0.19949437662310723</v>
      </c>
      <c r="F2" s="50"/>
      <c r="G2" s="50"/>
      <c r="H2" s="50">
        <v>76.101646253796858</v>
      </c>
      <c r="I2" s="50">
        <v>100.63</v>
      </c>
      <c r="J2" s="50"/>
      <c r="K2" s="50"/>
      <c r="L2" s="50"/>
      <c r="M2" s="50"/>
      <c r="N2" s="50"/>
      <c r="O2" s="50"/>
      <c r="P2" s="50"/>
      <c r="Q2" s="50"/>
      <c r="R2" s="88"/>
      <c r="S2" s="88"/>
      <c r="T2" s="88"/>
      <c r="U2" s="88"/>
      <c r="V2" s="88"/>
      <c r="W2" s="88"/>
      <c r="X2" s="88"/>
      <c r="Y2" s="88">
        <v>2813338500</v>
      </c>
      <c r="Z2" s="88">
        <v>540712119</v>
      </c>
      <c r="AA2" s="88">
        <v>409562212</v>
      </c>
      <c r="AB2" s="88">
        <v>1844250721</v>
      </c>
      <c r="AC2" s="88">
        <v>18813448</v>
      </c>
      <c r="AD2" s="88">
        <v>1798236566</v>
      </c>
      <c r="AE2" s="88"/>
      <c r="AF2" s="88"/>
      <c r="AG2" s="88"/>
      <c r="AH2" s="50">
        <v>67.52</v>
      </c>
      <c r="AI2" s="50">
        <v>88.15</v>
      </c>
      <c r="AJ2" s="88">
        <f t="shared" ref="AJ2:AJ65" si="1">100*AH2/AI2</f>
        <v>76.596710153148038</v>
      </c>
      <c r="AK2" s="88">
        <f t="shared" ref="AK2:AK65" si="2">Y2/$AH2*100</f>
        <v>4166674318.7203794</v>
      </c>
      <c r="AL2" s="88">
        <f t="shared" ref="AL2:AL65" si="3">Z2/$AH2*100</f>
        <v>800817711.78909957</v>
      </c>
      <c r="AM2" s="88">
        <f t="shared" ref="AM2:AM65" si="4">AD2/$AI2*100</f>
        <v>2039973415.7685761</v>
      </c>
      <c r="AN2" s="88"/>
      <c r="AO2" s="88"/>
      <c r="AP2" s="88"/>
      <c r="AQ2" s="88"/>
      <c r="AR2" s="88"/>
      <c r="AS2" s="88"/>
      <c r="AT2" s="88"/>
      <c r="AU2" s="88"/>
      <c r="AV2" s="88"/>
    </row>
    <row r="3" spans="1:48">
      <c r="A3" s="17">
        <v>34001</v>
      </c>
      <c r="B3" s="26">
        <v>1993</v>
      </c>
      <c r="C3" s="26">
        <v>2</v>
      </c>
      <c r="D3" s="50">
        <v>24.98</v>
      </c>
      <c r="E3" s="87">
        <f t="shared" si="0"/>
        <v>0.24932807190355943</v>
      </c>
      <c r="F3" s="50"/>
      <c r="G3" s="50"/>
      <c r="H3" s="50">
        <v>77.281986512899763</v>
      </c>
      <c r="I3" s="50">
        <v>94.35</v>
      </c>
      <c r="J3" s="50"/>
      <c r="K3" s="50"/>
      <c r="L3" s="50"/>
      <c r="M3" s="50"/>
      <c r="N3" s="50"/>
      <c r="O3" s="50"/>
      <c r="P3" s="50"/>
      <c r="Q3" s="50"/>
      <c r="R3" s="88"/>
      <c r="S3" s="88"/>
      <c r="T3" s="88"/>
      <c r="U3" s="88"/>
      <c r="V3" s="88"/>
      <c r="W3" s="88"/>
      <c r="X3" s="88"/>
      <c r="Y3" s="88">
        <v>2889473005</v>
      </c>
      <c r="Z3" s="88">
        <v>564691263</v>
      </c>
      <c r="AA3" s="88">
        <v>526303173</v>
      </c>
      <c r="AB3" s="88">
        <v>1785353963</v>
      </c>
      <c r="AC3" s="88">
        <v>13124606</v>
      </c>
      <c r="AD3" s="88">
        <v>1431796524</v>
      </c>
      <c r="AE3" s="88"/>
      <c r="AF3" s="88"/>
      <c r="AG3" s="88"/>
      <c r="AH3" s="50">
        <v>68.739999999999995</v>
      </c>
      <c r="AI3" s="50">
        <v>89.86</v>
      </c>
      <c r="AJ3" s="88">
        <f t="shared" si="1"/>
        <v>76.496772757622963</v>
      </c>
      <c r="AK3" s="88">
        <f t="shared" si="2"/>
        <v>4203481240.9077687</v>
      </c>
      <c r="AL3" s="88">
        <f t="shared" si="3"/>
        <v>821488599.06895554</v>
      </c>
      <c r="AM3" s="88">
        <f t="shared" si="4"/>
        <v>1593363592.2546184</v>
      </c>
      <c r="AN3" s="88"/>
      <c r="AO3" s="88"/>
      <c r="AP3" s="88"/>
      <c r="AQ3" s="88"/>
      <c r="AR3" s="88"/>
      <c r="AS3" s="88"/>
      <c r="AT3" s="88"/>
      <c r="AU3" s="88"/>
      <c r="AV3" s="88"/>
    </row>
    <row r="4" spans="1:48">
      <c r="A4" s="17">
        <v>34029</v>
      </c>
      <c r="B4" s="26">
        <v>1993</v>
      </c>
      <c r="C4" s="26">
        <v>3</v>
      </c>
      <c r="D4" s="50">
        <v>27.26</v>
      </c>
      <c r="E4" s="87">
        <f t="shared" si="0"/>
        <v>0.31729490430446972</v>
      </c>
      <c r="F4" s="50"/>
      <c r="G4" s="50"/>
      <c r="H4" s="50">
        <v>76.714042581888691</v>
      </c>
      <c r="I4" s="50">
        <v>100.98</v>
      </c>
      <c r="J4" s="50"/>
      <c r="K4" s="50"/>
      <c r="L4" s="50"/>
      <c r="M4" s="50"/>
      <c r="N4" s="50"/>
      <c r="O4" s="50"/>
      <c r="P4" s="50"/>
      <c r="Q4" s="50"/>
      <c r="R4" s="88"/>
      <c r="S4" s="88"/>
      <c r="T4" s="88"/>
      <c r="U4" s="88"/>
      <c r="V4" s="88"/>
      <c r="W4" s="88"/>
      <c r="X4" s="88"/>
      <c r="Y4" s="88">
        <v>3508669214</v>
      </c>
      <c r="Z4" s="88">
        <v>766019206</v>
      </c>
      <c r="AA4" s="88">
        <v>541482411</v>
      </c>
      <c r="AB4" s="88">
        <v>2175063082</v>
      </c>
      <c r="AC4" s="88">
        <v>26104515</v>
      </c>
      <c r="AD4" s="88">
        <v>2000557434</v>
      </c>
      <c r="AE4" s="88"/>
      <c r="AF4" s="88"/>
      <c r="AG4" s="88"/>
      <c r="AH4" s="50">
        <v>67.87</v>
      </c>
      <c r="AI4" s="50">
        <v>89.6</v>
      </c>
      <c r="AJ4" s="88">
        <f t="shared" si="1"/>
        <v>75.747767857142861</v>
      </c>
      <c r="AK4" s="88">
        <f t="shared" si="2"/>
        <v>5169690900.2504787</v>
      </c>
      <c r="AL4" s="88">
        <f t="shared" si="3"/>
        <v>1128656558.1258287</v>
      </c>
      <c r="AM4" s="88">
        <f t="shared" si="4"/>
        <v>2232764993.3035717</v>
      </c>
      <c r="AN4" s="88"/>
      <c r="AO4" s="88"/>
      <c r="AP4" s="88"/>
      <c r="AQ4" s="88"/>
      <c r="AR4" s="88"/>
      <c r="AS4" s="88"/>
      <c r="AT4" s="88"/>
      <c r="AU4" s="88"/>
      <c r="AV4" s="88"/>
    </row>
    <row r="5" spans="1:48">
      <c r="A5" s="17">
        <v>34060</v>
      </c>
      <c r="B5" s="26">
        <v>1993</v>
      </c>
      <c r="C5" s="26">
        <v>4</v>
      </c>
      <c r="D5" s="50">
        <v>27.75</v>
      </c>
      <c r="E5" s="87">
        <f t="shared" si="0"/>
        <v>0.4053442402489601</v>
      </c>
      <c r="F5" s="50"/>
      <c r="G5" s="50"/>
      <c r="H5" s="50">
        <v>78.278785052629246</v>
      </c>
      <c r="I5" s="50">
        <v>104.85</v>
      </c>
      <c r="J5" s="50"/>
      <c r="K5" s="50"/>
      <c r="L5" s="50"/>
      <c r="M5" s="50"/>
      <c r="N5" s="50"/>
      <c r="O5" s="50"/>
      <c r="P5" s="50"/>
      <c r="Q5" s="50"/>
      <c r="R5" s="88"/>
      <c r="S5" s="88"/>
      <c r="T5" s="88"/>
      <c r="U5" s="88"/>
      <c r="V5" s="88"/>
      <c r="W5" s="88"/>
      <c r="X5" s="88"/>
      <c r="Y5" s="88">
        <v>3027828512</v>
      </c>
      <c r="Z5" s="88">
        <v>895010582</v>
      </c>
      <c r="AA5" s="88">
        <v>391062780</v>
      </c>
      <c r="AB5" s="88">
        <v>1729127030</v>
      </c>
      <c r="AC5" s="88">
        <v>12628120</v>
      </c>
      <c r="AD5" s="88">
        <v>2124756634</v>
      </c>
      <c r="AE5" s="88"/>
      <c r="AF5" s="88"/>
      <c r="AG5" s="88"/>
      <c r="AH5" s="50">
        <v>69.62</v>
      </c>
      <c r="AI5" s="50">
        <v>86.96</v>
      </c>
      <c r="AJ5" s="88">
        <f t="shared" si="1"/>
        <v>80.059797608095678</v>
      </c>
      <c r="AK5" s="88">
        <f t="shared" si="2"/>
        <v>4349078586.6130419</v>
      </c>
      <c r="AL5" s="88">
        <f t="shared" si="3"/>
        <v>1285565328.9284687</v>
      </c>
      <c r="AM5" s="88">
        <f t="shared" si="4"/>
        <v>2443372394.2042322</v>
      </c>
      <c r="AN5" s="88"/>
      <c r="AO5" s="88"/>
      <c r="AP5" s="88"/>
      <c r="AQ5" s="88"/>
      <c r="AR5" s="88"/>
      <c r="AS5" s="88"/>
      <c r="AT5" s="88"/>
      <c r="AU5" s="88"/>
      <c r="AV5" s="88"/>
    </row>
    <row r="6" spans="1:48">
      <c r="A6" s="17">
        <v>34090</v>
      </c>
      <c r="B6" s="26">
        <v>1993</v>
      </c>
      <c r="C6" s="26">
        <v>5</v>
      </c>
      <c r="D6" s="50">
        <v>27.69</v>
      </c>
      <c r="E6" s="87">
        <f t="shared" si="0"/>
        <v>0.51758406037389715</v>
      </c>
      <c r="F6" s="50"/>
      <c r="G6" s="50"/>
      <c r="H6" s="50">
        <v>79.241759755836298</v>
      </c>
      <c r="I6" s="50">
        <v>108.31</v>
      </c>
      <c r="J6" s="50"/>
      <c r="K6" s="50"/>
      <c r="L6" s="50"/>
      <c r="M6" s="50"/>
      <c r="N6" s="50"/>
      <c r="O6" s="50"/>
      <c r="P6" s="50"/>
      <c r="Q6" s="50"/>
      <c r="R6" s="88"/>
      <c r="S6" s="88"/>
      <c r="T6" s="88"/>
      <c r="U6" s="88"/>
      <c r="V6" s="88"/>
      <c r="W6" s="88"/>
      <c r="X6" s="88"/>
      <c r="Y6" s="88">
        <v>2884488074</v>
      </c>
      <c r="Z6" s="88">
        <v>787763220</v>
      </c>
      <c r="AA6" s="88">
        <v>438030786</v>
      </c>
      <c r="AB6" s="88">
        <v>1635803556</v>
      </c>
      <c r="AC6" s="88">
        <v>22890512</v>
      </c>
      <c r="AD6" s="88">
        <v>1590052299</v>
      </c>
      <c r="AE6" s="88"/>
      <c r="AF6" s="88"/>
      <c r="AG6" s="88"/>
      <c r="AH6" s="50">
        <v>66.73</v>
      </c>
      <c r="AI6" s="50">
        <v>89</v>
      </c>
      <c r="AJ6" s="88">
        <f t="shared" si="1"/>
        <v>74.977528089887642</v>
      </c>
      <c r="AK6" s="88">
        <f t="shared" si="2"/>
        <v>4322625616.6641693</v>
      </c>
      <c r="AL6" s="88">
        <f t="shared" si="3"/>
        <v>1180523332.8338077</v>
      </c>
      <c r="AM6" s="88">
        <f t="shared" si="4"/>
        <v>1786575616.8539326</v>
      </c>
      <c r="AN6" s="88"/>
      <c r="AO6" s="88"/>
      <c r="AP6" s="88"/>
      <c r="AQ6" s="88"/>
      <c r="AR6" s="88"/>
      <c r="AS6" s="88"/>
      <c r="AT6" s="88"/>
      <c r="AU6" s="88"/>
      <c r="AV6" s="88"/>
    </row>
    <row r="7" spans="1:48">
      <c r="A7" s="17">
        <v>34121</v>
      </c>
      <c r="B7" s="26">
        <v>1993</v>
      </c>
      <c r="C7" s="26">
        <v>6</v>
      </c>
      <c r="D7" s="50">
        <v>30.07</v>
      </c>
      <c r="E7" s="87">
        <f t="shared" si="0"/>
        <v>0.67322158732832804</v>
      </c>
      <c r="F7" s="50"/>
      <c r="G7" s="50"/>
      <c r="H7" s="50">
        <v>78.780498896098223</v>
      </c>
      <c r="I7" s="50">
        <v>107.91</v>
      </c>
      <c r="J7" s="50"/>
      <c r="K7" s="50"/>
      <c r="L7" s="50"/>
      <c r="M7" s="50"/>
      <c r="N7" s="50"/>
      <c r="O7" s="50"/>
      <c r="P7" s="50"/>
      <c r="Q7" s="50"/>
      <c r="R7" s="88"/>
      <c r="S7" s="88"/>
      <c r="T7" s="88"/>
      <c r="U7" s="88"/>
      <c r="V7" s="88"/>
      <c r="W7" s="88"/>
      <c r="X7" s="88"/>
      <c r="Y7" s="88">
        <v>3238276306</v>
      </c>
      <c r="Z7" s="88">
        <v>859209597</v>
      </c>
      <c r="AA7" s="88">
        <v>444139909</v>
      </c>
      <c r="AB7" s="88">
        <v>1913981523</v>
      </c>
      <c r="AC7" s="88">
        <v>20945277</v>
      </c>
      <c r="AD7" s="88">
        <v>2292208212</v>
      </c>
      <c r="AE7" s="88"/>
      <c r="AF7" s="88"/>
      <c r="AG7" s="88"/>
      <c r="AH7" s="50">
        <v>68.22</v>
      </c>
      <c r="AI7" s="50">
        <v>87.13</v>
      </c>
      <c r="AJ7" s="88">
        <f t="shared" si="1"/>
        <v>78.296797888213021</v>
      </c>
      <c r="AK7" s="88">
        <f t="shared" si="2"/>
        <v>4746813699.7947817</v>
      </c>
      <c r="AL7" s="88">
        <f t="shared" si="3"/>
        <v>1259468773.0870712</v>
      </c>
      <c r="AM7" s="88">
        <f t="shared" si="4"/>
        <v>2630791015.7236314</v>
      </c>
      <c r="AN7" s="88"/>
      <c r="AO7" s="88"/>
      <c r="AP7" s="88"/>
      <c r="AQ7" s="88"/>
      <c r="AR7" s="88"/>
      <c r="AS7" s="88"/>
      <c r="AT7" s="88"/>
      <c r="AU7" s="88"/>
      <c r="AV7" s="88"/>
    </row>
    <row r="8" spans="1:48">
      <c r="A8" s="17">
        <v>34151</v>
      </c>
      <c r="B8" s="26">
        <v>1993</v>
      </c>
      <c r="C8" s="26">
        <v>7</v>
      </c>
      <c r="D8" s="50">
        <v>30.72</v>
      </c>
      <c r="E8" s="87">
        <f t="shared" si="0"/>
        <v>0.88003525895559032</v>
      </c>
      <c r="F8" s="50"/>
      <c r="G8" s="50"/>
      <c r="H8" s="50">
        <v>77.761135265847031</v>
      </c>
      <c r="I8" s="50">
        <v>110.42</v>
      </c>
      <c r="J8" s="50"/>
      <c r="K8" s="50"/>
      <c r="L8" s="50"/>
      <c r="M8" s="50"/>
      <c r="N8" s="50"/>
      <c r="O8" s="50"/>
      <c r="P8" s="50"/>
      <c r="Q8" s="50"/>
      <c r="R8" s="88"/>
      <c r="S8" s="88"/>
      <c r="T8" s="88"/>
      <c r="U8" s="88"/>
      <c r="V8" s="88"/>
      <c r="W8" s="88"/>
      <c r="X8" s="88"/>
      <c r="Y8" s="88">
        <v>3423383514</v>
      </c>
      <c r="Z8" s="88">
        <v>889270321</v>
      </c>
      <c r="AA8" s="88">
        <v>511982743</v>
      </c>
      <c r="AB8" s="88">
        <v>1996830270</v>
      </c>
      <c r="AC8" s="88">
        <v>25300180</v>
      </c>
      <c r="AD8" s="88">
        <v>2770439219</v>
      </c>
      <c r="AE8" s="88"/>
      <c r="AF8" s="88"/>
      <c r="AG8" s="88"/>
      <c r="AH8" s="50">
        <v>69.27</v>
      </c>
      <c r="AI8" s="50">
        <v>84.57</v>
      </c>
      <c r="AJ8" s="88">
        <f t="shared" si="1"/>
        <v>81.908478183753104</v>
      </c>
      <c r="AK8" s="88">
        <f t="shared" si="2"/>
        <v>4942086782.1567783</v>
      </c>
      <c r="AL8" s="88">
        <f t="shared" si="3"/>
        <v>1283774102.7861991</v>
      </c>
      <c r="AM8" s="88">
        <f t="shared" si="4"/>
        <v>3275912520.9885302</v>
      </c>
      <c r="AN8" s="88"/>
      <c r="AO8" s="88"/>
      <c r="AP8" s="88"/>
      <c r="AQ8" s="88"/>
      <c r="AR8" s="88"/>
      <c r="AS8" s="88"/>
      <c r="AT8" s="88"/>
      <c r="AU8" s="88"/>
      <c r="AV8" s="88"/>
    </row>
    <row r="9" spans="1:48">
      <c r="A9" s="17">
        <v>34182</v>
      </c>
      <c r="B9" s="26">
        <v>1993</v>
      </c>
      <c r="C9" s="26">
        <v>8</v>
      </c>
      <c r="D9" s="50">
        <v>32.96</v>
      </c>
      <c r="E9" s="87">
        <f t="shared" si="0"/>
        <v>1.170094880307353</v>
      </c>
      <c r="F9" s="50"/>
      <c r="G9" s="50"/>
      <c r="H9" s="50">
        <v>77.522668042347235</v>
      </c>
      <c r="I9" s="50">
        <v>111.43</v>
      </c>
      <c r="J9" s="50"/>
      <c r="K9" s="50"/>
      <c r="L9" s="50"/>
      <c r="M9" s="50"/>
      <c r="N9" s="50"/>
      <c r="O9" s="50"/>
      <c r="P9" s="50"/>
      <c r="Q9" s="50"/>
      <c r="R9" s="88"/>
      <c r="S9" s="88"/>
      <c r="T9" s="88"/>
      <c r="U9" s="88"/>
      <c r="V9" s="88"/>
      <c r="W9" s="88"/>
      <c r="X9" s="88"/>
      <c r="Y9" s="88">
        <v>3502691494</v>
      </c>
      <c r="Z9" s="88">
        <v>840552945</v>
      </c>
      <c r="AA9" s="88">
        <v>418582326</v>
      </c>
      <c r="AB9" s="88">
        <v>2221882807</v>
      </c>
      <c r="AC9" s="88">
        <v>21673416</v>
      </c>
      <c r="AD9" s="88">
        <v>2340892116</v>
      </c>
      <c r="AE9" s="88"/>
      <c r="AF9" s="88"/>
      <c r="AG9" s="88"/>
      <c r="AH9" s="50">
        <v>70.14</v>
      </c>
      <c r="AI9" s="50">
        <v>82.44</v>
      </c>
      <c r="AJ9" s="88">
        <f t="shared" si="1"/>
        <v>85.080058224163025</v>
      </c>
      <c r="AK9" s="88">
        <f t="shared" si="2"/>
        <v>4993857276.8748217</v>
      </c>
      <c r="AL9" s="88">
        <f t="shared" si="3"/>
        <v>1198393135.1582549</v>
      </c>
      <c r="AM9" s="88">
        <f t="shared" si="4"/>
        <v>2839510087.3362446</v>
      </c>
      <c r="AN9" s="88"/>
      <c r="AO9" s="88"/>
      <c r="AP9" s="88"/>
      <c r="AQ9" s="88"/>
      <c r="AR9" s="88"/>
      <c r="AS9" s="88"/>
      <c r="AT9" s="88"/>
      <c r="AU9" s="88"/>
      <c r="AV9" s="88"/>
    </row>
    <row r="10" spans="1:48">
      <c r="A10" s="17">
        <v>34213</v>
      </c>
      <c r="B10" s="26">
        <v>1993</v>
      </c>
      <c r="C10" s="26">
        <v>9</v>
      </c>
      <c r="D10" s="50">
        <v>35.69</v>
      </c>
      <c r="E10" s="87">
        <f t="shared" si="0"/>
        <v>1.5877017430890472</v>
      </c>
      <c r="F10" s="50"/>
      <c r="G10" s="50"/>
      <c r="H10" s="50">
        <v>78.010449963024499</v>
      </c>
      <c r="I10" s="50">
        <v>107.71</v>
      </c>
      <c r="J10" s="50"/>
      <c r="K10" s="50"/>
      <c r="L10" s="50"/>
      <c r="M10" s="50"/>
      <c r="N10" s="50"/>
      <c r="O10" s="50"/>
      <c r="P10" s="50"/>
      <c r="Q10" s="50"/>
      <c r="R10" s="88"/>
      <c r="S10" s="88"/>
      <c r="T10" s="88"/>
      <c r="U10" s="88"/>
      <c r="V10" s="88"/>
      <c r="W10" s="88"/>
      <c r="X10" s="88"/>
      <c r="Y10" s="88">
        <v>3444725580</v>
      </c>
      <c r="Z10" s="88">
        <v>878818415</v>
      </c>
      <c r="AA10" s="88">
        <v>496569748</v>
      </c>
      <c r="AB10" s="88">
        <v>2033855973</v>
      </c>
      <c r="AC10" s="88">
        <v>35481444</v>
      </c>
      <c r="AD10" s="88">
        <v>2217389499</v>
      </c>
      <c r="AE10" s="88"/>
      <c r="AF10" s="88"/>
      <c r="AG10" s="88"/>
      <c r="AH10" s="50">
        <v>72.16</v>
      </c>
      <c r="AI10" s="50">
        <v>81.93</v>
      </c>
      <c r="AJ10" s="88">
        <f t="shared" si="1"/>
        <v>88.07518613450506</v>
      </c>
      <c r="AK10" s="88">
        <f t="shared" si="2"/>
        <v>4773732788.2483368</v>
      </c>
      <c r="AL10" s="88">
        <f t="shared" si="3"/>
        <v>1217874743.6252773</v>
      </c>
      <c r="AM10" s="88">
        <f t="shared" si="4"/>
        <v>2706443914.3170996</v>
      </c>
      <c r="AN10" s="88"/>
      <c r="AO10" s="88"/>
      <c r="AP10" s="88"/>
      <c r="AQ10" s="88"/>
      <c r="AR10" s="88"/>
      <c r="AS10" s="88"/>
      <c r="AT10" s="88"/>
      <c r="AU10" s="88"/>
      <c r="AV10" s="88"/>
    </row>
    <row r="11" spans="1:48">
      <c r="A11" s="17">
        <v>34243</v>
      </c>
      <c r="B11" s="26">
        <v>1993</v>
      </c>
      <c r="C11" s="26">
        <v>10</v>
      </c>
      <c r="D11" s="50">
        <v>33.92</v>
      </c>
      <c r="E11" s="87">
        <f t="shared" si="0"/>
        <v>2.1262501743448521</v>
      </c>
      <c r="F11" s="50"/>
      <c r="G11" s="50"/>
      <c r="H11" s="50">
        <v>78.99069970947987</v>
      </c>
      <c r="I11" s="50">
        <v>110.02</v>
      </c>
      <c r="J11" s="50"/>
      <c r="K11" s="50"/>
      <c r="L11" s="50"/>
      <c r="M11" s="50"/>
      <c r="N11" s="50"/>
      <c r="O11" s="50"/>
      <c r="P11" s="50"/>
      <c r="Q11" s="50"/>
      <c r="R11" s="88"/>
      <c r="S11" s="88"/>
      <c r="T11" s="88"/>
      <c r="U11" s="88"/>
      <c r="V11" s="88"/>
      <c r="W11" s="88"/>
      <c r="X11" s="88"/>
      <c r="Y11" s="88">
        <v>3240464764</v>
      </c>
      <c r="Z11" s="88">
        <v>698877778</v>
      </c>
      <c r="AA11" s="88">
        <v>492134059</v>
      </c>
      <c r="AB11" s="88">
        <v>2021089869</v>
      </c>
      <c r="AC11" s="88">
        <v>28363058</v>
      </c>
      <c r="AD11" s="88">
        <v>2094219896</v>
      </c>
      <c r="AE11" s="88"/>
      <c r="AF11" s="88"/>
      <c r="AG11" s="88"/>
      <c r="AH11" s="50">
        <v>72.33</v>
      </c>
      <c r="AI11" s="50">
        <v>85</v>
      </c>
      <c r="AJ11" s="88">
        <f t="shared" si="1"/>
        <v>85.094117647058823</v>
      </c>
      <c r="AK11" s="88">
        <f t="shared" si="2"/>
        <v>4480111660.4451818</v>
      </c>
      <c r="AL11" s="88">
        <f t="shared" si="3"/>
        <v>966235003.45638061</v>
      </c>
      <c r="AM11" s="88">
        <f t="shared" si="4"/>
        <v>2463788112.9411764</v>
      </c>
      <c r="AN11" s="88"/>
      <c r="AO11" s="88"/>
      <c r="AP11" s="88"/>
      <c r="AQ11" s="88"/>
      <c r="AR11" s="88"/>
      <c r="AS11" s="88"/>
      <c r="AT11" s="88"/>
      <c r="AU11" s="88"/>
      <c r="AV11" s="88"/>
    </row>
    <row r="12" spans="1:48">
      <c r="A12" s="17">
        <v>34274</v>
      </c>
      <c r="B12" s="26">
        <v>1993</v>
      </c>
      <c r="C12" s="26">
        <v>11</v>
      </c>
      <c r="D12" s="50">
        <v>35.56</v>
      </c>
      <c r="E12" s="87">
        <f t="shared" si="0"/>
        <v>2.882344736341881</v>
      </c>
      <c r="F12" s="50"/>
      <c r="G12" s="50"/>
      <c r="H12" s="50">
        <v>78.557842319736281</v>
      </c>
      <c r="I12" s="50">
        <v>107.21</v>
      </c>
      <c r="J12" s="50"/>
      <c r="K12" s="50"/>
      <c r="L12" s="50"/>
      <c r="M12" s="50"/>
      <c r="N12" s="50"/>
      <c r="O12" s="50"/>
      <c r="P12" s="50"/>
      <c r="Q12" s="50"/>
      <c r="R12" s="88"/>
      <c r="S12" s="88"/>
      <c r="T12" s="88"/>
      <c r="U12" s="88"/>
      <c r="V12" s="88"/>
      <c r="W12" s="88"/>
      <c r="X12" s="88"/>
      <c r="Y12" s="88">
        <v>3171193415</v>
      </c>
      <c r="Z12" s="88">
        <v>665156631</v>
      </c>
      <c r="AA12" s="88">
        <v>504827139</v>
      </c>
      <c r="AB12" s="88">
        <v>1946815674</v>
      </c>
      <c r="AC12" s="88">
        <v>54393971</v>
      </c>
      <c r="AD12" s="88">
        <v>2039596468</v>
      </c>
      <c r="AE12" s="88"/>
      <c r="AF12" s="88"/>
      <c r="AG12" s="88"/>
      <c r="AH12" s="50">
        <v>71.11</v>
      </c>
      <c r="AI12" s="50">
        <v>83.89</v>
      </c>
      <c r="AJ12" s="88">
        <f t="shared" si="1"/>
        <v>84.765764691858379</v>
      </c>
      <c r="AK12" s="88">
        <f t="shared" si="2"/>
        <v>4459560420.4753199</v>
      </c>
      <c r="AL12" s="88">
        <f t="shared" si="3"/>
        <v>935391127.83012247</v>
      </c>
      <c r="AM12" s="88">
        <f t="shared" si="4"/>
        <v>2431274845.6311836</v>
      </c>
      <c r="AN12" s="88"/>
      <c r="AO12" s="88"/>
      <c r="AP12" s="88"/>
      <c r="AQ12" s="88"/>
      <c r="AR12" s="88"/>
      <c r="AS12" s="88"/>
      <c r="AT12" s="88"/>
      <c r="AU12" s="88"/>
      <c r="AV12" s="88"/>
    </row>
    <row r="13" spans="1:48">
      <c r="A13" s="17">
        <v>34304</v>
      </c>
      <c r="B13" s="26">
        <v>1993</v>
      </c>
      <c r="C13" s="26">
        <v>12</v>
      </c>
      <c r="D13" s="50">
        <v>36.840000000000003</v>
      </c>
      <c r="E13" s="87">
        <f t="shared" si="0"/>
        <v>3.94420053721023</v>
      </c>
      <c r="F13" s="50"/>
      <c r="G13" s="50"/>
      <c r="H13" s="50">
        <v>77.892725060115538</v>
      </c>
      <c r="I13" s="50">
        <v>101.94</v>
      </c>
      <c r="J13" s="50"/>
      <c r="K13" s="50"/>
      <c r="L13" s="50"/>
      <c r="M13" s="50"/>
      <c r="N13" s="50"/>
      <c r="O13" s="50"/>
      <c r="P13" s="50"/>
      <c r="Q13" s="50"/>
      <c r="R13" s="88"/>
      <c r="S13" s="88"/>
      <c r="T13" s="88"/>
      <c r="U13" s="88"/>
      <c r="V13" s="88"/>
      <c r="W13" s="88"/>
      <c r="X13" s="88"/>
      <c r="Y13" s="88">
        <v>3410236669</v>
      </c>
      <c r="Z13" s="88">
        <v>746970993</v>
      </c>
      <c r="AA13" s="88">
        <v>480913657</v>
      </c>
      <c r="AB13" s="88">
        <v>2149749631</v>
      </c>
      <c r="AC13" s="88">
        <v>32602388</v>
      </c>
      <c r="AD13" s="88">
        <v>2555856060</v>
      </c>
      <c r="AE13" s="88"/>
      <c r="AF13" s="88"/>
      <c r="AG13" s="88"/>
      <c r="AH13" s="50">
        <v>71.72</v>
      </c>
      <c r="AI13" s="50">
        <v>78.77</v>
      </c>
      <c r="AJ13" s="88">
        <f t="shared" si="1"/>
        <v>91.049892090897558</v>
      </c>
      <c r="AK13" s="88">
        <f t="shared" si="2"/>
        <v>4754931217.2336864</v>
      </c>
      <c r="AL13" s="88">
        <f t="shared" si="3"/>
        <v>1041510029.2805355</v>
      </c>
      <c r="AM13" s="88">
        <f t="shared" si="4"/>
        <v>3244707452.0756636</v>
      </c>
      <c r="AN13" s="88"/>
      <c r="AO13" s="88"/>
      <c r="AP13" s="88"/>
      <c r="AQ13" s="88"/>
      <c r="AR13" s="88"/>
      <c r="AS13" s="88"/>
      <c r="AT13" s="88"/>
      <c r="AU13" s="88"/>
      <c r="AV13" s="88"/>
    </row>
    <row r="14" spans="1:48">
      <c r="A14" s="17">
        <v>34335</v>
      </c>
      <c r="B14" s="26">
        <v>1994</v>
      </c>
      <c r="C14" s="26">
        <v>1</v>
      </c>
      <c r="D14" s="50">
        <v>41.31</v>
      </c>
      <c r="E14" s="87">
        <f t="shared" si="0"/>
        <v>5.5735497791317758</v>
      </c>
      <c r="F14" s="50"/>
      <c r="G14" s="50"/>
      <c r="H14" s="50">
        <v>76.304760580901828</v>
      </c>
      <c r="I14" s="50">
        <v>107.36</v>
      </c>
      <c r="J14" s="50"/>
      <c r="K14" s="50"/>
      <c r="L14" s="50"/>
      <c r="M14" s="50"/>
      <c r="N14" s="50"/>
      <c r="O14" s="50"/>
      <c r="P14" s="50"/>
      <c r="Q14" s="50"/>
      <c r="R14" s="88"/>
      <c r="S14" s="88"/>
      <c r="T14" s="88"/>
      <c r="U14" s="88"/>
      <c r="V14" s="88"/>
      <c r="W14" s="88"/>
      <c r="X14" s="88"/>
      <c r="Y14" s="88">
        <v>2747187653</v>
      </c>
      <c r="Z14" s="88">
        <v>518596390</v>
      </c>
      <c r="AA14" s="88">
        <v>461100277</v>
      </c>
      <c r="AB14" s="88">
        <v>1719110098</v>
      </c>
      <c r="AC14" s="88">
        <v>48380888</v>
      </c>
      <c r="AD14" s="88">
        <v>1768675231</v>
      </c>
      <c r="AE14" s="88"/>
      <c r="AF14" s="88"/>
      <c r="AG14" s="88"/>
      <c r="AH14" s="50">
        <v>71.97</v>
      </c>
      <c r="AI14" s="50">
        <v>80.56</v>
      </c>
      <c r="AJ14" s="88">
        <f t="shared" si="1"/>
        <v>89.337140019860968</v>
      </c>
      <c r="AK14" s="88">
        <f t="shared" si="2"/>
        <v>3817128877.3099909</v>
      </c>
      <c r="AL14" s="88">
        <f t="shared" si="3"/>
        <v>720573002.6399889</v>
      </c>
      <c r="AM14" s="88">
        <f t="shared" si="4"/>
        <v>2195475708.7884808</v>
      </c>
      <c r="AN14" s="88"/>
      <c r="AO14" s="88"/>
      <c r="AP14" s="88"/>
      <c r="AQ14" s="88"/>
      <c r="AR14" s="88"/>
      <c r="AS14" s="88"/>
      <c r="AT14" s="88"/>
      <c r="AU14" s="88"/>
      <c r="AV14" s="88"/>
    </row>
    <row r="15" spans="1:48">
      <c r="A15" s="17">
        <v>34366</v>
      </c>
      <c r="B15" s="26">
        <v>1994</v>
      </c>
      <c r="C15" s="26">
        <v>2</v>
      </c>
      <c r="D15" s="50">
        <v>40.270000000000003</v>
      </c>
      <c r="E15" s="87">
        <f t="shared" si="0"/>
        <v>7.818018275188142</v>
      </c>
      <c r="F15" s="50"/>
      <c r="G15" s="50"/>
      <c r="H15" s="50">
        <v>77.39061773614327</v>
      </c>
      <c r="I15" s="50">
        <v>98.72</v>
      </c>
      <c r="J15" s="50"/>
      <c r="K15" s="50"/>
      <c r="L15" s="50"/>
      <c r="M15" s="50"/>
      <c r="N15" s="50"/>
      <c r="O15" s="50"/>
      <c r="P15" s="50"/>
      <c r="Q15" s="50"/>
      <c r="R15" s="88"/>
      <c r="S15" s="88"/>
      <c r="T15" s="88"/>
      <c r="U15" s="88"/>
      <c r="V15" s="88"/>
      <c r="W15" s="88"/>
      <c r="X15" s="88"/>
      <c r="Y15" s="88">
        <v>2778288879</v>
      </c>
      <c r="Z15" s="88">
        <v>580685355</v>
      </c>
      <c r="AA15" s="88">
        <v>391329517</v>
      </c>
      <c r="AB15" s="88">
        <v>1775365409</v>
      </c>
      <c r="AC15" s="88">
        <v>30908598</v>
      </c>
      <c r="AD15" s="88">
        <v>2030100974</v>
      </c>
      <c r="AE15" s="88"/>
      <c r="AF15" s="88"/>
      <c r="AG15" s="88"/>
      <c r="AH15" s="50">
        <v>74.42</v>
      </c>
      <c r="AI15" s="50">
        <v>81.16</v>
      </c>
      <c r="AJ15" s="88">
        <f t="shared" si="1"/>
        <v>91.695416461310998</v>
      </c>
      <c r="AK15" s="88">
        <f t="shared" si="2"/>
        <v>3733255682.6122007</v>
      </c>
      <c r="AL15" s="88">
        <f t="shared" si="3"/>
        <v>780281315.50658417</v>
      </c>
      <c r="AM15" s="88">
        <f t="shared" si="4"/>
        <v>2501356547.5603747</v>
      </c>
      <c r="AN15" s="88"/>
      <c r="AO15" s="88"/>
      <c r="AP15" s="88"/>
      <c r="AQ15" s="88"/>
      <c r="AR15" s="88"/>
      <c r="AS15" s="88"/>
      <c r="AT15" s="88"/>
      <c r="AU15" s="88"/>
      <c r="AV15" s="88"/>
    </row>
    <row r="16" spans="1:48">
      <c r="A16" s="17">
        <v>34394</v>
      </c>
      <c r="B16" s="26">
        <v>1994</v>
      </c>
      <c r="C16" s="26">
        <v>3</v>
      </c>
      <c r="D16" s="87">
        <v>42.75</v>
      </c>
      <c r="E16" s="87">
        <f t="shared" si="0"/>
        <v>11.160221087831072</v>
      </c>
      <c r="F16" s="87"/>
      <c r="G16" s="87"/>
      <c r="H16" s="87">
        <v>76.521325973675076</v>
      </c>
      <c r="I16" s="87">
        <v>109.22</v>
      </c>
      <c r="J16" s="50"/>
      <c r="K16" s="50"/>
      <c r="L16" s="50"/>
      <c r="M16" s="50"/>
      <c r="N16" s="50"/>
      <c r="O16" s="50"/>
      <c r="P16" s="50"/>
      <c r="Q16" s="50"/>
      <c r="R16" s="88"/>
      <c r="S16" s="88"/>
      <c r="T16" s="88"/>
      <c r="U16" s="88"/>
      <c r="V16" s="88"/>
      <c r="W16" s="88"/>
      <c r="X16" s="88"/>
      <c r="Y16" s="88">
        <v>3350391558</v>
      </c>
      <c r="Z16" s="88">
        <v>685944222</v>
      </c>
      <c r="AA16" s="88">
        <v>496849606</v>
      </c>
      <c r="AB16" s="88">
        <v>2130862578</v>
      </c>
      <c r="AC16" s="88">
        <v>36735152</v>
      </c>
      <c r="AD16" s="88">
        <v>2248937491</v>
      </c>
      <c r="AE16" s="88"/>
      <c r="AF16" s="88"/>
      <c r="AG16" s="88"/>
      <c r="AH16" s="50">
        <v>72.489999999999995</v>
      </c>
      <c r="AI16" s="50">
        <v>81.16</v>
      </c>
      <c r="AJ16" s="88">
        <f t="shared" si="1"/>
        <v>89.317397732873332</v>
      </c>
      <c r="AK16" s="88">
        <f t="shared" si="2"/>
        <v>4621867234.1012564</v>
      </c>
      <c r="AL16" s="88">
        <f t="shared" si="3"/>
        <v>946260480.06621623</v>
      </c>
      <c r="AM16" s="88">
        <f t="shared" si="4"/>
        <v>2770992472.8930511</v>
      </c>
      <c r="AN16" s="88"/>
      <c r="AO16" s="88"/>
      <c r="AP16" s="88"/>
      <c r="AQ16" s="88"/>
      <c r="AR16" s="88"/>
      <c r="AS16" s="88"/>
      <c r="AT16" s="88"/>
      <c r="AU16" s="88"/>
      <c r="AV16" s="88"/>
    </row>
    <row r="17" spans="1:48">
      <c r="A17" s="17">
        <v>34425</v>
      </c>
      <c r="B17" s="26">
        <v>1994</v>
      </c>
      <c r="C17" s="26">
        <v>4</v>
      </c>
      <c r="D17" s="87">
        <v>42.68</v>
      </c>
      <c r="E17" s="87">
        <f t="shared" si="0"/>
        <v>15.923403448117375</v>
      </c>
      <c r="F17" s="87"/>
      <c r="G17" s="87"/>
      <c r="H17" s="87">
        <v>77.683389999666062</v>
      </c>
      <c r="I17" s="87">
        <v>106.86</v>
      </c>
      <c r="J17" s="50"/>
      <c r="K17" s="50"/>
      <c r="L17" s="50"/>
      <c r="M17" s="50"/>
      <c r="N17" s="50"/>
      <c r="O17" s="50"/>
      <c r="P17" s="50"/>
      <c r="Q17" s="50"/>
      <c r="R17" s="88"/>
      <c r="S17" s="88"/>
      <c r="T17" s="88"/>
      <c r="U17" s="88"/>
      <c r="V17" s="88"/>
      <c r="W17" s="88"/>
      <c r="X17" s="88"/>
      <c r="Y17" s="88">
        <v>3634841763</v>
      </c>
      <c r="Z17" s="88">
        <v>945291541</v>
      </c>
      <c r="AA17" s="88">
        <v>533204382</v>
      </c>
      <c r="AB17" s="88">
        <v>2131061983</v>
      </c>
      <c r="AC17" s="88">
        <v>25283857</v>
      </c>
      <c r="AD17" s="88">
        <v>2151981505</v>
      </c>
      <c r="AE17" s="88"/>
      <c r="AF17" s="88"/>
      <c r="AG17" s="88"/>
      <c r="AH17" s="50">
        <v>73.37</v>
      </c>
      <c r="AI17" s="50">
        <v>82.1</v>
      </c>
      <c r="AJ17" s="88">
        <f t="shared" si="1"/>
        <v>89.36662606577346</v>
      </c>
      <c r="AK17" s="88">
        <f t="shared" si="2"/>
        <v>4954125341.4201994</v>
      </c>
      <c r="AL17" s="88">
        <f t="shared" si="3"/>
        <v>1288389724.6831129</v>
      </c>
      <c r="AM17" s="88">
        <f t="shared" si="4"/>
        <v>2621171138.8550549</v>
      </c>
      <c r="AN17" s="88"/>
      <c r="AO17" s="88"/>
      <c r="AP17" s="88"/>
      <c r="AQ17" s="88"/>
      <c r="AR17" s="88"/>
      <c r="AS17" s="88"/>
      <c r="AT17" s="88"/>
      <c r="AU17" s="88"/>
      <c r="AV17" s="88"/>
    </row>
    <row r="18" spans="1:48">
      <c r="A18" s="17">
        <v>34455</v>
      </c>
      <c r="B18" s="26">
        <v>1994</v>
      </c>
      <c r="C18" s="26">
        <v>5</v>
      </c>
      <c r="D18" s="87">
        <v>44.03</v>
      </c>
      <c r="E18" s="87">
        <f t="shared" si="0"/>
        <v>22.934477986323458</v>
      </c>
      <c r="F18" s="87"/>
      <c r="G18" s="87"/>
      <c r="H18" s="87">
        <v>77.853748881094674</v>
      </c>
      <c r="I18" s="87">
        <v>113.29</v>
      </c>
      <c r="J18" s="50"/>
      <c r="K18" s="50"/>
      <c r="L18" s="50"/>
      <c r="M18" s="50"/>
      <c r="N18" s="50"/>
      <c r="O18" s="50"/>
      <c r="P18" s="50"/>
      <c r="Q18" s="50"/>
      <c r="R18" s="88"/>
      <c r="S18" s="88"/>
      <c r="T18" s="88"/>
      <c r="U18" s="88"/>
      <c r="V18" s="88"/>
      <c r="W18" s="88"/>
      <c r="X18" s="88"/>
      <c r="Y18" s="88">
        <v>3862059965</v>
      </c>
      <c r="Z18" s="88">
        <v>1074911074</v>
      </c>
      <c r="AA18" s="88">
        <v>610290005</v>
      </c>
      <c r="AB18" s="88">
        <v>2131656920</v>
      </c>
      <c r="AC18" s="88">
        <v>45201966</v>
      </c>
      <c r="AD18" s="88">
        <v>2624852192</v>
      </c>
      <c r="AE18" s="88"/>
      <c r="AF18" s="88"/>
      <c r="AG18" s="88"/>
      <c r="AH18" s="50">
        <v>74.069999999999993</v>
      </c>
      <c r="AI18" s="50">
        <v>83.97</v>
      </c>
      <c r="AJ18" s="88">
        <f t="shared" si="1"/>
        <v>88.21007502679528</v>
      </c>
      <c r="AK18" s="88">
        <f t="shared" si="2"/>
        <v>5214067726.4749565</v>
      </c>
      <c r="AL18" s="88">
        <f t="shared" si="3"/>
        <v>1451209766.4371543</v>
      </c>
      <c r="AM18" s="88">
        <f t="shared" si="4"/>
        <v>3125940445.3971658</v>
      </c>
      <c r="AN18" s="88"/>
      <c r="AO18" s="88"/>
      <c r="AP18" s="88"/>
      <c r="AQ18" s="88"/>
      <c r="AR18" s="88"/>
      <c r="AS18" s="88"/>
      <c r="AT18" s="88"/>
      <c r="AU18" s="88"/>
      <c r="AV18" s="88"/>
    </row>
    <row r="19" spans="1:48">
      <c r="A19" s="17">
        <v>34486</v>
      </c>
      <c r="B19" s="26">
        <v>1994</v>
      </c>
      <c r="C19" s="26">
        <v>6</v>
      </c>
      <c r="D19" s="87">
        <v>47.43</v>
      </c>
      <c r="E19" s="87">
        <f t="shared" si="0"/>
        <v>33.812300895236675</v>
      </c>
      <c r="F19" s="87"/>
      <c r="G19" s="87"/>
      <c r="H19" s="87">
        <v>77.152819387622301</v>
      </c>
      <c r="I19" s="87">
        <v>111.68</v>
      </c>
      <c r="J19" s="50"/>
      <c r="K19" s="50"/>
      <c r="L19" s="50"/>
      <c r="M19" s="50"/>
      <c r="N19" s="50"/>
      <c r="O19" s="50"/>
      <c r="P19" s="50"/>
      <c r="Q19" s="50"/>
      <c r="R19" s="88"/>
      <c r="S19" s="88"/>
      <c r="T19" s="88"/>
      <c r="U19" s="88"/>
      <c r="V19" s="88"/>
      <c r="W19" s="88"/>
      <c r="X19" s="88"/>
      <c r="Y19" s="88">
        <v>3727904800</v>
      </c>
      <c r="Z19" s="88">
        <v>1018494881</v>
      </c>
      <c r="AA19" s="88">
        <v>579694839</v>
      </c>
      <c r="AB19" s="88">
        <v>2023451448</v>
      </c>
      <c r="AC19" s="88">
        <v>106263632</v>
      </c>
      <c r="AD19" s="88">
        <v>2498707144</v>
      </c>
      <c r="AE19" s="88"/>
      <c r="AF19" s="88"/>
      <c r="AG19" s="88"/>
      <c r="AH19" s="50">
        <v>74.42</v>
      </c>
      <c r="AI19" s="50">
        <v>81.67</v>
      </c>
      <c r="AJ19" s="88">
        <f t="shared" si="1"/>
        <v>91.122811313823917</v>
      </c>
      <c r="AK19" s="88">
        <f t="shared" si="2"/>
        <v>5009278151.034668</v>
      </c>
      <c r="AL19" s="88">
        <f t="shared" si="3"/>
        <v>1368576835.5280838</v>
      </c>
      <c r="AM19" s="88">
        <f t="shared" si="4"/>
        <v>3059516522.5909147</v>
      </c>
      <c r="AN19" s="88"/>
      <c r="AO19" s="88"/>
      <c r="AP19" s="88"/>
      <c r="AQ19" s="88"/>
      <c r="AR19" s="88"/>
      <c r="AS19" s="88"/>
      <c r="AT19" s="88"/>
      <c r="AU19" s="88"/>
      <c r="AV19" s="88"/>
    </row>
    <row r="20" spans="1:48">
      <c r="A20" s="17">
        <v>34516</v>
      </c>
      <c r="B20" s="26">
        <v>1994</v>
      </c>
      <c r="C20" s="26">
        <v>7</v>
      </c>
      <c r="D20" s="87">
        <v>6.84</v>
      </c>
      <c r="E20" s="87">
        <f t="shared" si="0"/>
        <v>36.125062276470864</v>
      </c>
      <c r="F20" s="87"/>
      <c r="G20" s="87"/>
      <c r="H20" s="87">
        <v>82.043844599758742</v>
      </c>
      <c r="I20" s="87">
        <v>112.73</v>
      </c>
      <c r="J20" s="50"/>
      <c r="K20" s="50"/>
      <c r="L20" s="50"/>
      <c r="M20" s="50"/>
      <c r="N20" s="50"/>
      <c r="O20" s="50"/>
      <c r="P20" s="50"/>
      <c r="Q20" s="50"/>
      <c r="R20" s="88"/>
      <c r="S20" s="88"/>
      <c r="T20" s="88"/>
      <c r="U20" s="88"/>
      <c r="V20" s="88"/>
      <c r="W20" s="88"/>
      <c r="X20" s="88"/>
      <c r="Y20" s="88">
        <v>3738057136</v>
      </c>
      <c r="Z20" s="88">
        <v>1027682569</v>
      </c>
      <c r="AA20" s="88">
        <v>604059828</v>
      </c>
      <c r="AB20" s="88">
        <v>2045925843</v>
      </c>
      <c r="AC20" s="88">
        <v>60388896</v>
      </c>
      <c r="AD20" s="88">
        <v>2514352437</v>
      </c>
      <c r="AE20" s="88"/>
      <c r="AF20" s="88"/>
      <c r="AG20" s="88"/>
      <c r="AH20" s="50">
        <v>75.819999999999993</v>
      </c>
      <c r="AI20" s="50">
        <v>85.17</v>
      </c>
      <c r="AJ20" s="88">
        <f t="shared" si="1"/>
        <v>89.021956087824336</v>
      </c>
      <c r="AK20" s="88">
        <f t="shared" si="2"/>
        <v>4930172957.0034294</v>
      </c>
      <c r="AL20" s="88">
        <f t="shared" si="3"/>
        <v>1355424121.6037986</v>
      </c>
      <c r="AM20" s="88">
        <f t="shared" si="4"/>
        <v>2952157375.8365622</v>
      </c>
      <c r="AN20" s="88"/>
      <c r="AO20" s="88"/>
      <c r="AP20" s="88"/>
      <c r="AQ20" s="88">
        <v>4681</v>
      </c>
      <c r="AR20" s="88">
        <f t="shared" ref="AR20:AR83" si="5">AQ20/$E20*100</f>
        <v>12957.763129030922</v>
      </c>
      <c r="AS20" s="88">
        <v>124674</v>
      </c>
      <c r="AT20" s="88"/>
      <c r="AU20" s="88">
        <f t="shared" ref="AU20:AU83" si="6">AS20</f>
        <v>124674</v>
      </c>
      <c r="AV20" s="88">
        <f t="shared" ref="AV20:AV83" si="7">AU20/E20</f>
        <v>3451.1774414629376</v>
      </c>
    </row>
    <row r="21" spans="1:48">
      <c r="A21" s="17">
        <v>34547</v>
      </c>
      <c r="B21" s="26">
        <v>1994</v>
      </c>
      <c r="C21" s="26">
        <v>8</v>
      </c>
      <c r="D21" s="87">
        <v>1.86</v>
      </c>
      <c r="E21" s="87">
        <f t="shared" si="0"/>
        <v>36.796988434813223</v>
      </c>
      <c r="F21" s="87"/>
      <c r="G21" s="87"/>
      <c r="H21" s="87">
        <v>77.911334629261788</v>
      </c>
      <c r="I21" s="87">
        <v>105.4</v>
      </c>
      <c r="J21" s="50"/>
      <c r="K21" s="50"/>
      <c r="L21" s="50"/>
      <c r="M21" s="50"/>
      <c r="N21" s="50"/>
      <c r="O21" s="50"/>
      <c r="P21" s="50"/>
      <c r="Q21" s="50"/>
      <c r="R21" s="88"/>
      <c r="S21" s="88"/>
      <c r="T21" s="88"/>
      <c r="U21" s="88"/>
      <c r="V21" s="88"/>
      <c r="W21" s="88"/>
      <c r="X21" s="88"/>
      <c r="Y21" s="88">
        <v>4282100334</v>
      </c>
      <c r="Z21" s="88">
        <v>1126627328</v>
      </c>
      <c r="AA21" s="88">
        <v>736248974</v>
      </c>
      <c r="AB21" s="88">
        <v>2356859635</v>
      </c>
      <c r="AC21" s="88">
        <v>62364397</v>
      </c>
      <c r="AD21" s="88">
        <v>2775732351</v>
      </c>
      <c r="AE21" s="88"/>
      <c r="AF21" s="88"/>
      <c r="AG21" s="88"/>
      <c r="AH21" s="50">
        <v>77.75</v>
      </c>
      <c r="AI21" s="50">
        <v>85.42</v>
      </c>
      <c r="AJ21" s="88">
        <f t="shared" si="1"/>
        <v>91.020838211191759</v>
      </c>
      <c r="AK21" s="88">
        <f t="shared" si="2"/>
        <v>5507524545.3376207</v>
      </c>
      <c r="AL21" s="88">
        <f t="shared" si="3"/>
        <v>1449038363.9871383</v>
      </c>
      <c r="AM21" s="88">
        <f t="shared" si="4"/>
        <v>3249511064.153594</v>
      </c>
      <c r="AN21" s="88"/>
      <c r="AO21" s="88"/>
      <c r="AP21" s="88"/>
      <c r="AQ21" s="88">
        <v>5500</v>
      </c>
      <c r="AR21" s="88">
        <f t="shared" si="5"/>
        <v>14946.875366562637</v>
      </c>
      <c r="AS21" s="88">
        <v>133588</v>
      </c>
      <c r="AT21" s="108"/>
      <c r="AU21" s="88">
        <f t="shared" si="6"/>
        <v>133588</v>
      </c>
      <c r="AV21" s="88">
        <f t="shared" si="7"/>
        <v>3630.4057935788537</v>
      </c>
    </row>
    <row r="22" spans="1:48">
      <c r="A22" s="17">
        <v>34578</v>
      </c>
      <c r="B22" s="26">
        <v>1994</v>
      </c>
      <c r="C22" s="26">
        <v>9</v>
      </c>
      <c r="D22" s="87">
        <v>1.53</v>
      </c>
      <c r="E22" s="87">
        <f t="shared" si="0"/>
        <v>37.359982357865867</v>
      </c>
      <c r="F22" s="87"/>
      <c r="G22" s="87"/>
      <c r="H22" s="87">
        <v>74.48380509054779</v>
      </c>
      <c r="I22" s="87">
        <v>100.58</v>
      </c>
      <c r="J22" s="50"/>
      <c r="K22" s="50"/>
      <c r="L22" s="50"/>
      <c r="M22" s="50"/>
      <c r="N22" s="50"/>
      <c r="O22" s="50"/>
      <c r="P22" s="50"/>
      <c r="Q22" s="50"/>
      <c r="R22" s="88"/>
      <c r="S22" s="88"/>
      <c r="T22" s="88"/>
      <c r="U22" s="88"/>
      <c r="V22" s="88"/>
      <c r="W22" s="88"/>
      <c r="X22" s="88"/>
      <c r="Y22" s="88">
        <v>4162083280</v>
      </c>
      <c r="Z22" s="88">
        <v>1125911520</v>
      </c>
      <c r="AA22" s="88">
        <v>680228648</v>
      </c>
      <c r="AB22" s="88">
        <v>2293437075</v>
      </c>
      <c r="AC22" s="88">
        <v>62506037</v>
      </c>
      <c r="AD22" s="88">
        <v>2641132607</v>
      </c>
      <c r="AE22" s="88"/>
      <c r="AF22" s="88"/>
      <c r="AG22" s="88"/>
      <c r="AH22" s="50">
        <v>80.11</v>
      </c>
      <c r="AI22" s="50">
        <v>84.99</v>
      </c>
      <c r="AJ22" s="88">
        <f t="shared" si="1"/>
        <v>94.258148017413816</v>
      </c>
      <c r="AK22" s="88">
        <f t="shared" si="2"/>
        <v>5195460342.0297098</v>
      </c>
      <c r="AL22" s="88">
        <f t="shared" si="3"/>
        <v>1405456896.7669456</v>
      </c>
      <c r="AM22" s="88">
        <f t="shared" si="4"/>
        <v>3107580429.4622898</v>
      </c>
      <c r="AN22" s="88"/>
      <c r="AO22" s="88"/>
      <c r="AP22" s="88"/>
      <c r="AQ22" s="88">
        <v>5799</v>
      </c>
      <c r="AR22" s="88">
        <f t="shared" si="5"/>
        <v>15521.955937912971</v>
      </c>
      <c r="AS22" s="88">
        <v>141575</v>
      </c>
      <c r="AT22" s="108"/>
      <c r="AU22" s="88">
        <f t="shared" si="6"/>
        <v>141575</v>
      </c>
      <c r="AV22" s="88">
        <f t="shared" si="7"/>
        <v>3789.4825175203123</v>
      </c>
    </row>
    <row r="23" spans="1:48">
      <c r="A23" s="17">
        <v>34608</v>
      </c>
      <c r="B23" s="26">
        <v>1994</v>
      </c>
      <c r="C23" s="26">
        <v>10</v>
      </c>
      <c r="D23" s="87">
        <v>2.62</v>
      </c>
      <c r="E23" s="87">
        <f t="shared" si="0"/>
        <v>38.338813895641955</v>
      </c>
      <c r="F23" s="87"/>
      <c r="G23" s="87"/>
      <c r="H23" s="87">
        <v>71.54019835029861</v>
      </c>
      <c r="I23" s="87">
        <v>108.62</v>
      </c>
      <c r="J23" s="50"/>
      <c r="K23" s="50"/>
      <c r="L23" s="50"/>
      <c r="M23" s="50"/>
      <c r="N23" s="50"/>
      <c r="O23" s="50"/>
      <c r="P23" s="50"/>
      <c r="Q23" s="50"/>
      <c r="R23" s="88"/>
      <c r="S23" s="88"/>
      <c r="T23" s="88"/>
      <c r="U23" s="88"/>
      <c r="V23" s="88"/>
      <c r="W23" s="88"/>
      <c r="X23" s="88"/>
      <c r="Y23" s="88">
        <v>3842498153</v>
      </c>
      <c r="Z23" s="88">
        <v>997890657</v>
      </c>
      <c r="AA23" s="88">
        <v>674497274</v>
      </c>
      <c r="AB23" s="88">
        <v>2114084126</v>
      </c>
      <c r="AC23" s="88">
        <v>56026096</v>
      </c>
      <c r="AD23" s="88">
        <v>3186329072</v>
      </c>
      <c r="AE23" s="88"/>
      <c r="AF23" s="88"/>
      <c r="AG23" s="88"/>
      <c r="AH23" s="50">
        <v>83.09</v>
      </c>
      <c r="AI23" s="50">
        <v>83.8</v>
      </c>
      <c r="AJ23" s="88">
        <f t="shared" si="1"/>
        <v>99.152744630071609</v>
      </c>
      <c r="AK23" s="88">
        <f t="shared" si="2"/>
        <v>4624501327.4762306</v>
      </c>
      <c r="AL23" s="88">
        <f t="shared" si="3"/>
        <v>1200975637.2608016</v>
      </c>
      <c r="AM23" s="88">
        <f t="shared" si="4"/>
        <v>3802301995.2267303</v>
      </c>
      <c r="AN23" s="88"/>
      <c r="AO23" s="88"/>
      <c r="AP23" s="88"/>
      <c r="AQ23" s="88">
        <v>5567</v>
      </c>
      <c r="AR23" s="88">
        <f t="shared" si="5"/>
        <v>14520.532677806215</v>
      </c>
      <c r="AS23" s="88">
        <v>147812</v>
      </c>
      <c r="AT23" s="108"/>
      <c r="AU23" s="88">
        <f t="shared" si="6"/>
        <v>147812</v>
      </c>
      <c r="AV23" s="88">
        <f t="shared" si="7"/>
        <v>3855.4140042606291</v>
      </c>
    </row>
    <row r="24" spans="1:48">
      <c r="A24" s="17">
        <v>34639</v>
      </c>
      <c r="B24" s="26">
        <v>1994</v>
      </c>
      <c r="C24" s="26">
        <v>11</v>
      </c>
      <c r="D24" s="87">
        <v>2.81</v>
      </c>
      <c r="E24" s="87">
        <f t="shared" si="0"/>
        <v>39.416134566109491</v>
      </c>
      <c r="F24" s="87"/>
      <c r="G24" s="87"/>
      <c r="H24" s="87">
        <v>68.985191022380121</v>
      </c>
      <c r="I24" s="87">
        <v>106.71</v>
      </c>
      <c r="J24" s="50"/>
      <c r="K24" s="50"/>
      <c r="L24" s="50"/>
      <c r="M24" s="50"/>
      <c r="N24" s="50"/>
      <c r="O24" s="50"/>
      <c r="P24" s="50"/>
      <c r="Q24" s="50"/>
      <c r="R24" s="88"/>
      <c r="S24" s="88"/>
      <c r="T24" s="88"/>
      <c r="U24" s="88"/>
      <c r="V24" s="88"/>
      <c r="W24" s="88"/>
      <c r="X24" s="88"/>
      <c r="Y24" s="88">
        <v>3706207709</v>
      </c>
      <c r="Z24" s="88">
        <v>882563869</v>
      </c>
      <c r="AA24" s="88">
        <v>615192942</v>
      </c>
      <c r="AB24" s="88">
        <v>2163755036</v>
      </c>
      <c r="AC24" s="88">
        <v>44695862</v>
      </c>
      <c r="AD24" s="88">
        <v>4114517725</v>
      </c>
      <c r="AE24" s="88"/>
      <c r="AF24" s="88"/>
      <c r="AG24" s="88"/>
      <c r="AH24" s="50">
        <v>82.21</v>
      </c>
      <c r="AI24" s="50">
        <v>80.48</v>
      </c>
      <c r="AJ24" s="88">
        <f t="shared" si="1"/>
        <v>102.14960238568588</v>
      </c>
      <c r="AK24" s="88">
        <f t="shared" si="2"/>
        <v>4508220057.170661</v>
      </c>
      <c r="AL24" s="88">
        <f t="shared" si="3"/>
        <v>1073548070.7943072</v>
      </c>
      <c r="AM24" s="88">
        <f t="shared" si="4"/>
        <v>5112472322.316103</v>
      </c>
      <c r="AN24" s="88"/>
      <c r="AO24" s="88"/>
      <c r="AP24" s="88"/>
      <c r="AQ24" s="88">
        <v>5766</v>
      </c>
      <c r="AR24" s="88">
        <f t="shared" si="5"/>
        <v>14628.527285772163</v>
      </c>
      <c r="AS24" s="88">
        <v>152796</v>
      </c>
      <c r="AT24" s="108"/>
      <c r="AU24" s="88">
        <f t="shared" si="6"/>
        <v>152796</v>
      </c>
      <c r="AV24" s="88">
        <f t="shared" si="7"/>
        <v>3876.4836197655973</v>
      </c>
    </row>
    <row r="25" spans="1:48">
      <c r="A25" s="17">
        <v>34669</v>
      </c>
      <c r="B25" s="26">
        <v>1994</v>
      </c>
      <c r="C25" s="26">
        <v>12</v>
      </c>
      <c r="D25" s="87">
        <v>1.71</v>
      </c>
      <c r="E25" s="87">
        <f t="shared" si="0"/>
        <v>40.090150467189957</v>
      </c>
      <c r="F25" s="87"/>
      <c r="G25" s="87"/>
      <c r="H25" s="87">
        <v>67.831243183460572</v>
      </c>
      <c r="I25" s="87">
        <v>111.73</v>
      </c>
      <c r="J25" s="50"/>
      <c r="K25" s="50"/>
      <c r="L25" s="50"/>
      <c r="M25" s="50"/>
      <c r="N25" s="50"/>
      <c r="O25" s="50"/>
      <c r="P25" s="50"/>
      <c r="Q25" s="50"/>
      <c r="R25" s="88"/>
      <c r="S25" s="88"/>
      <c r="T25" s="88"/>
      <c r="U25" s="88"/>
      <c r="V25" s="88"/>
      <c r="W25" s="88"/>
      <c r="X25" s="88"/>
      <c r="Y25" s="88">
        <v>3713527632</v>
      </c>
      <c r="Z25" s="88">
        <v>850815257</v>
      </c>
      <c r="AA25" s="88">
        <v>687153637</v>
      </c>
      <c r="AB25" s="88">
        <v>2119094177</v>
      </c>
      <c r="AC25" s="88">
        <v>56464561</v>
      </c>
      <c r="AD25" s="88">
        <v>4523371403</v>
      </c>
      <c r="AE25" s="88"/>
      <c r="AF25" s="88"/>
      <c r="AG25" s="88"/>
      <c r="AH25" s="50">
        <v>84.66</v>
      </c>
      <c r="AI25" s="50">
        <v>84.65</v>
      </c>
      <c r="AJ25" s="88">
        <f t="shared" si="1"/>
        <v>100.01181334908446</v>
      </c>
      <c r="AK25" s="88">
        <f t="shared" si="2"/>
        <v>4386401644.2239542</v>
      </c>
      <c r="AL25" s="88">
        <f t="shared" si="3"/>
        <v>1004979042.0505551</v>
      </c>
      <c r="AM25" s="88">
        <f t="shared" si="4"/>
        <v>5343616542.2327232</v>
      </c>
      <c r="AN25" s="88"/>
      <c r="AO25" s="88"/>
      <c r="AP25" s="88"/>
      <c r="AQ25" s="88">
        <v>7244</v>
      </c>
      <c r="AR25" s="88">
        <f t="shared" si="5"/>
        <v>18069.276157814715</v>
      </c>
      <c r="AS25" s="88">
        <v>158603</v>
      </c>
      <c r="AT25" s="108"/>
      <c r="AU25" s="88">
        <f t="shared" si="6"/>
        <v>158603</v>
      </c>
      <c r="AV25" s="88">
        <f t="shared" si="7"/>
        <v>3956.1587609854878</v>
      </c>
    </row>
    <row r="26" spans="1:48">
      <c r="A26" s="17">
        <v>34700</v>
      </c>
      <c r="B26" s="26">
        <v>1995</v>
      </c>
      <c r="C26" s="26">
        <v>1</v>
      </c>
      <c r="D26" s="87">
        <v>1.7</v>
      </c>
      <c r="E26" s="87">
        <f t="shared" si="0"/>
        <v>40.771683025132184</v>
      </c>
      <c r="F26" s="87"/>
      <c r="G26" s="87"/>
      <c r="H26" s="87">
        <v>67.201678255089902</v>
      </c>
      <c r="I26" s="87">
        <v>107.56</v>
      </c>
      <c r="J26" s="50"/>
      <c r="K26" s="50"/>
      <c r="L26" s="50"/>
      <c r="M26" s="50"/>
      <c r="N26" s="50"/>
      <c r="O26" s="50"/>
      <c r="P26" s="50"/>
      <c r="Q26" s="50"/>
      <c r="R26" s="88"/>
      <c r="S26" s="88"/>
      <c r="T26" s="88"/>
      <c r="U26" s="88"/>
      <c r="V26" s="88"/>
      <c r="W26" s="88"/>
      <c r="X26" s="88"/>
      <c r="Y26" s="88">
        <v>2980189648</v>
      </c>
      <c r="Z26" s="88">
        <v>551386778</v>
      </c>
      <c r="AA26" s="88">
        <v>663773770</v>
      </c>
      <c r="AB26" s="88">
        <v>1724720767</v>
      </c>
      <c r="AC26" s="88">
        <v>40308333</v>
      </c>
      <c r="AD26" s="88">
        <v>3283871691</v>
      </c>
      <c r="AE26" s="88"/>
      <c r="AF26" s="88"/>
      <c r="AG26" s="88"/>
      <c r="AH26" s="50">
        <v>84.85</v>
      </c>
      <c r="AI26" s="50">
        <v>84.05</v>
      </c>
      <c r="AJ26" s="88">
        <f t="shared" si="1"/>
        <v>100.95181439619274</v>
      </c>
      <c r="AK26" s="88">
        <f t="shared" si="2"/>
        <v>3512303651.1490865</v>
      </c>
      <c r="AL26" s="88">
        <f t="shared" si="3"/>
        <v>649837098.408957</v>
      </c>
      <c r="AM26" s="88">
        <f t="shared" si="4"/>
        <v>3907045438.4295063</v>
      </c>
      <c r="AN26" s="88"/>
      <c r="AO26" s="88"/>
      <c r="AP26" s="88"/>
      <c r="AQ26" s="88">
        <v>6682</v>
      </c>
      <c r="AR26" s="88">
        <f t="shared" si="5"/>
        <v>16388.82553825686</v>
      </c>
      <c r="AS26" s="88">
        <v>163699</v>
      </c>
      <c r="AT26" s="108"/>
      <c r="AU26" s="88">
        <f t="shared" si="6"/>
        <v>163699</v>
      </c>
      <c r="AV26" s="88">
        <f t="shared" si="7"/>
        <v>4015.0169886068684</v>
      </c>
    </row>
    <row r="27" spans="1:48">
      <c r="A27" s="17">
        <v>34731</v>
      </c>
      <c r="B27" s="26">
        <v>1995</v>
      </c>
      <c r="C27" s="26">
        <v>2</v>
      </c>
      <c r="D27" s="87">
        <v>1.02</v>
      </c>
      <c r="E27" s="87">
        <f t="shared" si="0"/>
        <v>41.187554191988532</v>
      </c>
      <c r="F27" s="87"/>
      <c r="G27" s="87"/>
      <c r="H27" s="87">
        <v>66.802848167154011</v>
      </c>
      <c r="I27" s="87">
        <v>96.82</v>
      </c>
      <c r="J27" s="50"/>
      <c r="K27" s="50"/>
      <c r="L27" s="50"/>
      <c r="M27" s="50"/>
      <c r="N27" s="50"/>
      <c r="O27" s="50"/>
      <c r="P27" s="50"/>
      <c r="Q27" s="50"/>
      <c r="R27" s="88"/>
      <c r="S27" s="88"/>
      <c r="T27" s="88"/>
      <c r="U27" s="88"/>
      <c r="V27" s="88"/>
      <c r="W27" s="88"/>
      <c r="X27" s="88"/>
      <c r="Y27" s="88">
        <v>2951705224</v>
      </c>
      <c r="Z27" s="88">
        <v>574011100</v>
      </c>
      <c r="AA27" s="88">
        <v>561852883</v>
      </c>
      <c r="AB27" s="88">
        <v>1755767330</v>
      </c>
      <c r="AC27" s="88">
        <v>60073911</v>
      </c>
      <c r="AD27" s="88">
        <v>4012483902</v>
      </c>
      <c r="AE27" s="88"/>
      <c r="AF27" s="88"/>
      <c r="AG27" s="88"/>
      <c r="AH27" s="50">
        <v>85.29</v>
      </c>
      <c r="AI27" s="50">
        <v>80.13</v>
      </c>
      <c r="AJ27" s="88">
        <f t="shared" si="1"/>
        <v>106.4395357543991</v>
      </c>
      <c r="AK27" s="88">
        <f t="shared" si="2"/>
        <v>3460786990.2684956</v>
      </c>
      <c r="AL27" s="88">
        <f t="shared" si="3"/>
        <v>673011021.22171414</v>
      </c>
      <c r="AM27" s="88">
        <f t="shared" si="4"/>
        <v>5007467742.4185705</v>
      </c>
      <c r="AN27" s="88"/>
      <c r="AO27" s="88"/>
      <c r="AP27" s="88"/>
      <c r="AQ27" s="88">
        <v>5801</v>
      </c>
      <c r="AR27" s="88">
        <f t="shared" si="5"/>
        <v>14084.351726639701</v>
      </c>
      <c r="AS27" s="88">
        <v>170503</v>
      </c>
      <c r="AT27" s="108"/>
      <c r="AU27" s="88">
        <f t="shared" si="6"/>
        <v>170503</v>
      </c>
      <c r="AV27" s="88">
        <f t="shared" si="7"/>
        <v>4139.672853727373</v>
      </c>
    </row>
    <row r="28" spans="1:48">
      <c r="A28" s="17">
        <v>34759</v>
      </c>
      <c r="B28" s="26">
        <v>1995</v>
      </c>
      <c r="C28" s="26">
        <v>3</v>
      </c>
      <c r="D28" s="87">
        <v>1.55</v>
      </c>
      <c r="E28" s="87">
        <f t="shared" si="0"/>
        <v>41.825961281964361</v>
      </c>
      <c r="F28" s="87"/>
      <c r="G28" s="87"/>
      <c r="H28" s="87">
        <v>71.274808998463172</v>
      </c>
      <c r="I28" s="87">
        <v>110.52</v>
      </c>
      <c r="J28" s="50"/>
      <c r="K28" s="50"/>
      <c r="L28" s="50"/>
      <c r="M28" s="50"/>
      <c r="N28" s="50"/>
      <c r="O28" s="50"/>
      <c r="P28" s="50"/>
      <c r="Q28" s="50"/>
      <c r="R28" s="88"/>
      <c r="S28" s="88"/>
      <c r="T28" s="88"/>
      <c r="U28" s="88"/>
      <c r="V28" s="88"/>
      <c r="W28" s="88"/>
      <c r="X28" s="88"/>
      <c r="Y28" s="88">
        <v>3798681210</v>
      </c>
      <c r="Z28" s="88">
        <v>813400177</v>
      </c>
      <c r="AA28" s="88">
        <v>674657222</v>
      </c>
      <c r="AB28" s="88">
        <v>2252826622</v>
      </c>
      <c r="AC28" s="88">
        <v>57797189</v>
      </c>
      <c r="AD28" s="88">
        <v>4721391753</v>
      </c>
      <c r="AE28" s="88"/>
      <c r="AF28" s="88"/>
      <c r="AG28" s="88"/>
      <c r="AH28" s="50">
        <v>85.99</v>
      </c>
      <c r="AI28" s="50">
        <v>83.54</v>
      </c>
      <c r="AJ28" s="88">
        <f t="shared" si="1"/>
        <v>102.93272683744313</v>
      </c>
      <c r="AK28" s="88">
        <f t="shared" si="2"/>
        <v>4417584847.075242</v>
      </c>
      <c r="AL28" s="88">
        <f t="shared" si="3"/>
        <v>945924150.48261428</v>
      </c>
      <c r="AM28" s="88">
        <f t="shared" si="4"/>
        <v>5651654001.6758432</v>
      </c>
      <c r="AN28" s="88"/>
      <c r="AO28" s="88"/>
      <c r="AP28" s="88"/>
      <c r="AQ28" s="88">
        <v>7164</v>
      </c>
      <c r="AR28" s="88">
        <f t="shared" si="5"/>
        <v>17128.117992805499</v>
      </c>
      <c r="AS28" s="88">
        <v>176617</v>
      </c>
      <c r="AT28" s="108"/>
      <c r="AU28" s="88">
        <f t="shared" si="6"/>
        <v>176617</v>
      </c>
      <c r="AV28" s="88">
        <f t="shared" si="7"/>
        <v>4222.6644549627708</v>
      </c>
    </row>
    <row r="29" spans="1:48">
      <c r="A29" s="17">
        <v>34790</v>
      </c>
      <c r="B29" s="26">
        <v>1995</v>
      </c>
      <c r="C29" s="26">
        <v>4</v>
      </c>
      <c r="D29" s="87">
        <v>2.4300000000000002</v>
      </c>
      <c r="E29" s="87">
        <f t="shared" si="0"/>
        <v>42.842332141116096</v>
      </c>
      <c r="F29" s="87"/>
      <c r="G29" s="87"/>
      <c r="H29" s="87">
        <v>72.157892394016017</v>
      </c>
      <c r="I29" s="87">
        <v>96.87</v>
      </c>
      <c r="J29" s="50"/>
      <c r="K29" s="50"/>
      <c r="L29" s="50"/>
      <c r="M29" s="50"/>
      <c r="N29" s="50"/>
      <c r="O29" s="50"/>
      <c r="P29" s="50"/>
      <c r="Q29" s="50"/>
      <c r="R29" s="88"/>
      <c r="S29" s="88"/>
      <c r="T29" s="88"/>
      <c r="U29" s="88"/>
      <c r="V29" s="88"/>
      <c r="W29" s="88"/>
      <c r="X29" s="88"/>
      <c r="Y29" s="88">
        <v>3393925048</v>
      </c>
      <c r="Z29" s="88">
        <v>873183203</v>
      </c>
      <c r="AA29" s="88">
        <v>598715785</v>
      </c>
      <c r="AB29" s="88">
        <v>1829955161</v>
      </c>
      <c r="AC29" s="88">
        <v>92070899</v>
      </c>
      <c r="AD29" s="88">
        <v>3863499716</v>
      </c>
      <c r="AE29" s="88"/>
      <c r="AF29" s="88"/>
      <c r="AG29" s="88"/>
      <c r="AH29" s="50">
        <v>86.16</v>
      </c>
      <c r="AI29" s="50">
        <v>85.84</v>
      </c>
      <c r="AJ29" s="88">
        <f t="shared" si="1"/>
        <v>100.37278657968312</v>
      </c>
      <c r="AK29" s="88">
        <f t="shared" si="2"/>
        <v>3939095923.8625817</v>
      </c>
      <c r="AL29" s="88">
        <f t="shared" si="3"/>
        <v>1013443828.9229341</v>
      </c>
      <c r="AM29" s="88">
        <f t="shared" si="4"/>
        <v>4500815139.7949677</v>
      </c>
      <c r="AN29" s="88"/>
      <c r="AO29" s="88"/>
      <c r="AP29" s="88"/>
      <c r="AQ29" s="88">
        <v>6426</v>
      </c>
      <c r="AR29" s="88">
        <f t="shared" si="5"/>
        <v>14999.183468429632</v>
      </c>
      <c r="AS29" s="88">
        <v>182757</v>
      </c>
      <c r="AT29" s="108"/>
      <c r="AU29" s="88">
        <f t="shared" si="6"/>
        <v>182757</v>
      </c>
      <c r="AV29" s="88">
        <f t="shared" si="7"/>
        <v>4265.8041910049706</v>
      </c>
    </row>
    <row r="30" spans="1:48">
      <c r="A30" s="17">
        <v>34820</v>
      </c>
      <c r="B30" s="26">
        <v>1995</v>
      </c>
      <c r="C30" s="26">
        <v>5</v>
      </c>
      <c r="D30" s="87">
        <v>2.67</v>
      </c>
      <c r="E30" s="87">
        <f t="shared" si="0"/>
        <v>43.98622240928389</v>
      </c>
      <c r="F30" s="87"/>
      <c r="G30" s="87"/>
      <c r="H30" s="87">
        <v>69.373945475300602</v>
      </c>
      <c r="I30" s="87">
        <v>104.45</v>
      </c>
      <c r="J30" s="50"/>
      <c r="K30" s="50"/>
      <c r="L30" s="50"/>
      <c r="M30" s="50"/>
      <c r="N30" s="50"/>
      <c r="O30" s="50"/>
      <c r="P30" s="50"/>
      <c r="Q30" s="50"/>
      <c r="R30" s="88"/>
      <c r="S30" s="88"/>
      <c r="T30" s="88"/>
      <c r="U30" s="88"/>
      <c r="V30" s="88"/>
      <c r="W30" s="88"/>
      <c r="X30" s="88"/>
      <c r="Y30" s="88">
        <v>4204778920</v>
      </c>
      <c r="Z30" s="88">
        <v>1100889160</v>
      </c>
      <c r="AA30" s="88">
        <v>792702378</v>
      </c>
      <c r="AB30" s="88">
        <v>2240511907</v>
      </c>
      <c r="AC30" s="88">
        <v>70675475</v>
      </c>
      <c r="AD30" s="88">
        <v>4897139765</v>
      </c>
      <c r="AE30" s="88"/>
      <c r="AF30" s="88"/>
      <c r="AG30" s="88"/>
      <c r="AH30" s="50">
        <v>87.04</v>
      </c>
      <c r="AI30" s="50">
        <v>87.03</v>
      </c>
      <c r="AJ30" s="88">
        <f t="shared" si="1"/>
        <v>100.01149029070436</v>
      </c>
      <c r="AK30" s="88">
        <f t="shared" si="2"/>
        <v>4830858134.1911764</v>
      </c>
      <c r="AL30" s="88">
        <f t="shared" si="3"/>
        <v>1264808318.0147057</v>
      </c>
      <c r="AM30" s="88">
        <f t="shared" si="4"/>
        <v>5626955951.9705849</v>
      </c>
      <c r="AN30" s="88"/>
      <c r="AO30" s="88"/>
      <c r="AP30" s="88"/>
      <c r="AQ30" s="88">
        <v>8075</v>
      </c>
      <c r="AR30" s="88">
        <f t="shared" si="5"/>
        <v>18358.021120485359</v>
      </c>
      <c r="AS30" s="88">
        <v>188230</v>
      </c>
      <c r="AT30" s="108"/>
      <c r="AU30" s="88">
        <f t="shared" si="6"/>
        <v>188230</v>
      </c>
      <c r="AV30" s="88">
        <f t="shared" si="7"/>
        <v>4279.294508370228</v>
      </c>
    </row>
    <row r="31" spans="1:48">
      <c r="A31" s="17">
        <v>34851</v>
      </c>
      <c r="B31" s="26">
        <v>1995</v>
      </c>
      <c r="C31" s="26">
        <v>6</v>
      </c>
      <c r="D31" s="87">
        <v>2.2599999999999998</v>
      </c>
      <c r="E31" s="87">
        <f t="shared" si="0"/>
        <v>44.980311035733706</v>
      </c>
      <c r="F31" s="87"/>
      <c r="G31" s="87"/>
      <c r="H31" s="87">
        <v>69.504612756815149</v>
      </c>
      <c r="I31" s="87">
        <v>100.08</v>
      </c>
      <c r="J31" s="50"/>
      <c r="K31" s="50"/>
      <c r="L31" s="50"/>
      <c r="M31" s="50"/>
      <c r="N31" s="50"/>
      <c r="O31" s="50"/>
      <c r="P31" s="50"/>
      <c r="Q31" s="50"/>
      <c r="R31" s="88"/>
      <c r="S31" s="88"/>
      <c r="T31" s="88"/>
      <c r="U31" s="88"/>
      <c r="V31" s="88"/>
      <c r="W31" s="88"/>
      <c r="X31" s="88"/>
      <c r="Y31" s="88">
        <v>4119904081</v>
      </c>
      <c r="Z31" s="88">
        <v>1080540649</v>
      </c>
      <c r="AA31" s="88">
        <v>753052599</v>
      </c>
      <c r="AB31" s="88">
        <v>2158235731</v>
      </c>
      <c r="AC31" s="88">
        <v>128075102</v>
      </c>
      <c r="AD31" s="88">
        <v>4896576559</v>
      </c>
      <c r="AE31" s="88"/>
      <c r="AF31" s="88"/>
      <c r="AG31" s="88"/>
      <c r="AH31" s="50">
        <v>87.74</v>
      </c>
      <c r="AI31" s="50">
        <v>83.79</v>
      </c>
      <c r="AJ31" s="88">
        <f t="shared" si="1"/>
        <v>104.7141663683017</v>
      </c>
      <c r="AK31" s="88">
        <f t="shared" si="2"/>
        <v>4695582494.8712101</v>
      </c>
      <c r="AL31" s="88">
        <f t="shared" si="3"/>
        <v>1231525699.7948484</v>
      </c>
      <c r="AM31" s="88">
        <f t="shared" si="4"/>
        <v>5843867477.025898</v>
      </c>
      <c r="AN31" s="88"/>
      <c r="AO31" s="88"/>
      <c r="AP31" s="88"/>
      <c r="AQ31" s="88">
        <v>7392</v>
      </c>
      <c r="AR31" s="88">
        <f t="shared" si="5"/>
        <v>16433.857013855628</v>
      </c>
      <c r="AS31" s="88">
        <v>192305</v>
      </c>
      <c r="AT31" s="108"/>
      <c r="AU31" s="88">
        <f t="shared" si="6"/>
        <v>192305</v>
      </c>
      <c r="AV31" s="88">
        <f t="shared" si="7"/>
        <v>4275.3150338873193</v>
      </c>
    </row>
    <row r="32" spans="1:48">
      <c r="A32" s="17">
        <v>34881</v>
      </c>
      <c r="B32" s="26">
        <v>1995</v>
      </c>
      <c r="C32" s="26">
        <v>7</v>
      </c>
      <c r="D32" s="87">
        <v>2.36</v>
      </c>
      <c r="E32" s="87">
        <f t="shared" si="0"/>
        <v>46.041846376177027</v>
      </c>
      <c r="F32" s="87"/>
      <c r="G32" s="87"/>
      <c r="H32" s="87">
        <v>69.20233291644675</v>
      </c>
      <c r="I32" s="87">
        <v>111.93</v>
      </c>
      <c r="J32" s="50"/>
      <c r="K32" s="50"/>
      <c r="L32" s="50"/>
      <c r="M32" s="50"/>
      <c r="N32" s="50"/>
      <c r="O32" s="50"/>
      <c r="P32" s="50"/>
      <c r="Q32" s="50"/>
      <c r="R32" s="88"/>
      <c r="S32" s="88"/>
      <c r="T32" s="88"/>
      <c r="U32" s="88"/>
      <c r="V32" s="88"/>
      <c r="W32" s="88"/>
      <c r="X32" s="88"/>
      <c r="Y32" s="88">
        <v>4004041602</v>
      </c>
      <c r="Z32" s="88">
        <v>1014006433</v>
      </c>
      <c r="AA32" s="88">
        <v>901906416</v>
      </c>
      <c r="AB32" s="88">
        <v>1994578032</v>
      </c>
      <c r="AC32" s="88">
        <v>93550721</v>
      </c>
      <c r="AD32" s="88">
        <v>4002873561</v>
      </c>
      <c r="AE32" s="88"/>
      <c r="AF32" s="88"/>
      <c r="AG32" s="88"/>
      <c r="AH32" s="50">
        <v>88.79</v>
      </c>
      <c r="AI32" s="50">
        <v>86.44</v>
      </c>
      <c r="AJ32" s="88">
        <f t="shared" si="1"/>
        <v>102.71864877371587</v>
      </c>
      <c r="AK32" s="88">
        <f t="shared" si="2"/>
        <v>4509563691.8571911</v>
      </c>
      <c r="AL32" s="88">
        <f t="shared" si="3"/>
        <v>1142027742.9890752</v>
      </c>
      <c r="AM32" s="88">
        <f t="shared" si="4"/>
        <v>4630811616.149931</v>
      </c>
      <c r="AN32" s="88"/>
      <c r="AO32" s="88"/>
      <c r="AP32" s="88"/>
      <c r="AQ32" s="88">
        <v>6700</v>
      </c>
      <c r="AR32" s="88">
        <f t="shared" si="5"/>
        <v>14551.979399911108</v>
      </c>
      <c r="AS32" s="88">
        <v>189616</v>
      </c>
      <c r="AT32" s="108"/>
      <c r="AU32" s="88">
        <f t="shared" si="6"/>
        <v>189616</v>
      </c>
      <c r="AV32" s="88">
        <f t="shared" si="7"/>
        <v>4118.3404864082759</v>
      </c>
    </row>
    <row r="33" spans="1:48">
      <c r="A33" s="17">
        <v>34912</v>
      </c>
      <c r="B33" s="26">
        <v>1995</v>
      </c>
      <c r="C33" s="26">
        <v>8</v>
      </c>
      <c r="D33" s="87">
        <v>0.99</v>
      </c>
      <c r="E33" s="87">
        <f t="shared" si="0"/>
        <v>46.497660655301182</v>
      </c>
      <c r="F33" s="87"/>
      <c r="G33" s="87"/>
      <c r="H33" s="87">
        <v>68.52775384917652</v>
      </c>
      <c r="I33" s="87">
        <v>115.35</v>
      </c>
      <c r="J33" s="50"/>
      <c r="K33" s="50"/>
      <c r="L33" s="50"/>
      <c r="M33" s="50"/>
      <c r="N33" s="50"/>
      <c r="O33" s="50"/>
      <c r="P33" s="50"/>
      <c r="Q33" s="50"/>
      <c r="R33" s="88"/>
      <c r="S33" s="88"/>
      <c r="T33" s="88"/>
      <c r="U33" s="88"/>
      <c r="V33" s="88"/>
      <c r="W33" s="88"/>
      <c r="X33" s="88"/>
      <c r="Y33" s="88">
        <v>4558093534</v>
      </c>
      <c r="Z33" s="88">
        <v>1072300307</v>
      </c>
      <c r="AA33" s="88">
        <v>1015468917</v>
      </c>
      <c r="AB33" s="88">
        <v>2411439058</v>
      </c>
      <c r="AC33" s="88">
        <v>58885252</v>
      </c>
      <c r="AD33" s="88">
        <v>4461347220</v>
      </c>
      <c r="AE33" s="88"/>
      <c r="AF33" s="88"/>
      <c r="AG33" s="88"/>
      <c r="AH33" s="50">
        <v>89.23</v>
      </c>
      <c r="AI33" s="50">
        <v>85.16</v>
      </c>
      <c r="AJ33" s="88">
        <f t="shared" si="1"/>
        <v>104.77923907937999</v>
      </c>
      <c r="AK33" s="88">
        <f t="shared" si="2"/>
        <v>5108252307.5198917</v>
      </c>
      <c r="AL33" s="88">
        <f t="shared" si="3"/>
        <v>1201726221.0019052</v>
      </c>
      <c r="AM33" s="88">
        <f t="shared" si="4"/>
        <v>5238782550.4931898</v>
      </c>
      <c r="AN33" s="88"/>
      <c r="AO33" s="88"/>
      <c r="AP33" s="88"/>
      <c r="AQ33" s="88">
        <v>6854</v>
      </c>
      <c r="AR33" s="88">
        <f t="shared" si="5"/>
        <v>14740.526519840259</v>
      </c>
      <c r="AS33" s="88">
        <v>192449</v>
      </c>
      <c r="AT33" s="108"/>
      <c r="AU33" s="88">
        <f t="shared" si="6"/>
        <v>192449</v>
      </c>
      <c r="AV33" s="88">
        <f t="shared" si="7"/>
        <v>4138.8963936631717</v>
      </c>
    </row>
    <row r="34" spans="1:48">
      <c r="A34" s="17">
        <v>34943</v>
      </c>
      <c r="B34" s="26">
        <v>1995</v>
      </c>
      <c r="C34" s="26">
        <v>9</v>
      </c>
      <c r="D34" s="87">
        <v>0.99</v>
      </c>
      <c r="E34" s="87">
        <f t="shared" si="0"/>
        <v>46.957987495788664</v>
      </c>
      <c r="F34" s="87"/>
      <c r="G34" s="87"/>
      <c r="H34" s="87">
        <v>68.281366055255475</v>
      </c>
      <c r="I34" s="87">
        <v>104.45</v>
      </c>
      <c r="J34" s="50"/>
      <c r="K34" s="50"/>
      <c r="L34" s="50"/>
      <c r="M34" s="50"/>
      <c r="N34" s="50"/>
      <c r="O34" s="50"/>
      <c r="P34" s="50"/>
      <c r="Q34" s="50"/>
      <c r="R34" s="88"/>
      <c r="S34" s="88"/>
      <c r="T34" s="88"/>
      <c r="U34" s="88"/>
      <c r="V34" s="88"/>
      <c r="W34" s="88"/>
      <c r="X34" s="88"/>
      <c r="Y34" s="88">
        <v>4166886329</v>
      </c>
      <c r="Z34" s="88">
        <v>950248105</v>
      </c>
      <c r="AA34" s="88">
        <v>804388715</v>
      </c>
      <c r="AB34" s="88">
        <v>2360442713</v>
      </c>
      <c r="AC34" s="88">
        <v>51806796</v>
      </c>
      <c r="AD34" s="88">
        <v>3687438016</v>
      </c>
      <c r="AE34" s="88"/>
      <c r="AF34" s="88"/>
      <c r="AG34" s="88"/>
      <c r="AH34" s="50">
        <v>88</v>
      </c>
      <c r="AI34" s="50">
        <v>84.13</v>
      </c>
      <c r="AJ34" s="88">
        <f t="shared" si="1"/>
        <v>104.60002377273268</v>
      </c>
      <c r="AK34" s="88">
        <f t="shared" si="2"/>
        <v>4735098101.136363</v>
      </c>
      <c r="AL34" s="88">
        <f t="shared" si="3"/>
        <v>1079827392.0454545</v>
      </c>
      <c r="AM34" s="88">
        <f t="shared" si="4"/>
        <v>4383023910.6145258</v>
      </c>
      <c r="AN34" s="88"/>
      <c r="AO34" s="88"/>
      <c r="AP34" s="88"/>
      <c r="AQ34" s="88">
        <v>6891</v>
      </c>
      <c r="AR34" s="88">
        <f t="shared" si="5"/>
        <v>14674.819700520613</v>
      </c>
      <c r="AS34" s="88">
        <v>197003</v>
      </c>
      <c r="AT34" s="108"/>
      <c r="AU34" s="88">
        <f t="shared" si="6"/>
        <v>197003</v>
      </c>
      <c r="AV34" s="88">
        <f t="shared" si="7"/>
        <v>4195.303302077582</v>
      </c>
    </row>
    <row r="35" spans="1:48">
      <c r="A35" s="17">
        <v>34973</v>
      </c>
      <c r="B35" s="26">
        <v>1995</v>
      </c>
      <c r="C35" s="26">
        <v>10</v>
      </c>
      <c r="D35" s="87">
        <v>1.41</v>
      </c>
      <c r="E35" s="87">
        <f t="shared" si="0"/>
        <v>47.620095119479288</v>
      </c>
      <c r="F35" s="87"/>
      <c r="G35" s="87"/>
      <c r="H35" s="87">
        <v>68.600329440757719</v>
      </c>
      <c r="I35" s="87">
        <v>108.31</v>
      </c>
      <c r="J35" s="50"/>
      <c r="K35" s="50"/>
      <c r="L35" s="50"/>
      <c r="M35" s="50"/>
      <c r="N35" s="50"/>
      <c r="O35" s="50"/>
      <c r="P35" s="50"/>
      <c r="Q35" s="50"/>
      <c r="R35" s="88"/>
      <c r="S35" s="88"/>
      <c r="T35" s="88"/>
      <c r="U35" s="88"/>
      <c r="V35" s="88"/>
      <c r="W35" s="88"/>
      <c r="X35" s="88"/>
      <c r="Y35" s="88">
        <v>4405190260</v>
      </c>
      <c r="Z35" s="88">
        <v>928176116</v>
      </c>
      <c r="AA35" s="88">
        <v>1015360698</v>
      </c>
      <c r="AB35" s="88">
        <v>2399123165</v>
      </c>
      <c r="AC35" s="88">
        <v>62530281</v>
      </c>
      <c r="AD35" s="88">
        <v>4076040237</v>
      </c>
      <c r="AE35" s="88"/>
      <c r="AF35" s="88"/>
      <c r="AG35" s="88"/>
      <c r="AH35" s="50">
        <v>88.96</v>
      </c>
      <c r="AI35" s="50">
        <v>85.58</v>
      </c>
      <c r="AJ35" s="88">
        <f t="shared" si="1"/>
        <v>103.94952091610189</v>
      </c>
      <c r="AK35" s="88">
        <f t="shared" si="2"/>
        <v>4951877540.4676266</v>
      </c>
      <c r="AL35" s="88">
        <f t="shared" si="3"/>
        <v>1043363439.7482015</v>
      </c>
      <c r="AM35" s="88">
        <f t="shared" si="4"/>
        <v>4762842062.3977566</v>
      </c>
      <c r="AN35" s="88"/>
      <c r="AO35" s="88"/>
      <c r="AP35" s="88"/>
      <c r="AQ35" s="88">
        <v>7170</v>
      </c>
      <c r="AR35" s="88">
        <f t="shared" si="5"/>
        <v>15056.668790791784</v>
      </c>
      <c r="AS35" s="88">
        <v>199184</v>
      </c>
      <c r="AT35" s="108"/>
      <c r="AU35" s="88">
        <f t="shared" si="6"/>
        <v>199184</v>
      </c>
      <c r="AV35" s="88">
        <f t="shared" si="7"/>
        <v>4182.7719894352458</v>
      </c>
    </row>
    <row r="36" spans="1:48">
      <c r="A36" s="17">
        <v>35004</v>
      </c>
      <c r="B36" s="26">
        <v>1995</v>
      </c>
      <c r="C36" s="26">
        <v>11</v>
      </c>
      <c r="D36" s="87">
        <v>1.47</v>
      </c>
      <c r="E36" s="87">
        <f t="shared" si="0"/>
        <v>48.320110517735628</v>
      </c>
      <c r="F36" s="87"/>
      <c r="G36" s="87"/>
      <c r="H36" s="87">
        <v>67.890125727706646</v>
      </c>
      <c r="I36" s="87">
        <v>101.23</v>
      </c>
      <c r="J36" s="50"/>
      <c r="K36" s="50"/>
      <c r="L36" s="50"/>
      <c r="M36" s="50"/>
      <c r="N36" s="50"/>
      <c r="O36" s="50"/>
      <c r="P36" s="50"/>
      <c r="Q36" s="50"/>
      <c r="R36" s="88"/>
      <c r="S36" s="88"/>
      <c r="T36" s="88"/>
      <c r="U36" s="88"/>
      <c r="V36" s="88"/>
      <c r="W36" s="88"/>
      <c r="X36" s="88"/>
      <c r="Y36" s="88">
        <v>4047844579</v>
      </c>
      <c r="Z36" s="88">
        <v>776375915</v>
      </c>
      <c r="AA36" s="88">
        <v>948629162</v>
      </c>
      <c r="AB36" s="88">
        <v>2262405779</v>
      </c>
      <c r="AC36" s="88">
        <v>60433723</v>
      </c>
      <c r="AD36" s="88">
        <v>4136940625</v>
      </c>
      <c r="AE36" s="88"/>
      <c r="AF36" s="88"/>
      <c r="AG36" s="88"/>
      <c r="AH36" s="50">
        <v>89.58</v>
      </c>
      <c r="AI36" s="50">
        <v>85.58</v>
      </c>
      <c r="AJ36" s="88">
        <f t="shared" si="1"/>
        <v>104.67398924982473</v>
      </c>
      <c r="AK36" s="88">
        <f t="shared" si="2"/>
        <v>4518692318.5979013</v>
      </c>
      <c r="AL36" s="88">
        <f t="shared" si="3"/>
        <v>866684432.90913165</v>
      </c>
      <c r="AM36" s="88">
        <f t="shared" si="4"/>
        <v>4834004002.1032953</v>
      </c>
      <c r="AN36" s="88"/>
      <c r="AO36" s="88"/>
      <c r="AP36" s="88"/>
      <c r="AQ36" s="88">
        <v>7076</v>
      </c>
      <c r="AR36" s="88">
        <f t="shared" si="5"/>
        <v>14644.006241258066</v>
      </c>
      <c r="AS36" s="88">
        <v>202003</v>
      </c>
      <c r="AT36" s="108"/>
      <c r="AU36" s="88">
        <f t="shared" si="6"/>
        <v>202003</v>
      </c>
      <c r="AV36" s="88">
        <f t="shared" si="7"/>
        <v>4180.5161005551909</v>
      </c>
    </row>
    <row r="37" spans="1:48">
      <c r="A37" s="17">
        <v>35034</v>
      </c>
      <c r="B37" s="26">
        <v>1995</v>
      </c>
      <c r="C37" s="26">
        <v>12</v>
      </c>
      <c r="D37" s="87">
        <v>1.56</v>
      </c>
      <c r="E37" s="87">
        <f t="shared" si="0"/>
        <v>49.073904241812308</v>
      </c>
      <c r="F37" s="87"/>
      <c r="G37" s="87"/>
      <c r="H37" s="87">
        <v>66.803805854780634</v>
      </c>
      <c r="I37" s="87">
        <v>101.64</v>
      </c>
      <c r="J37" s="50"/>
      <c r="K37" s="50"/>
      <c r="L37" s="50"/>
      <c r="M37" s="50"/>
      <c r="N37" s="50"/>
      <c r="O37" s="50"/>
      <c r="P37" s="50"/>
      <c r="Q37" s="50"/>
      <c r="R37" s="88"/>
      <c r="S37" s="88"/>
      <c r="T37" s="88"/>
      <c r="U37" s="88"/>
      <c r="V37" s="88"/>
      <c r="W37" s="88"/>
      <c r="X37" s="88"/>
      <c r="Y37" s="88">
        <v>3875041979</v>
      </c>
      <c r="Z37" s="88">
        <v>777824129</v>
      </c>
      <c r="AA37" s="88">
        <v>834561332</v>
      </c>
      <c r="AB37" s="88">
        <v>2212535253</v>
      </c>
      <c r="AC37" s="88">
        <v>50121265</v>
      </c>
      <c r="AD37" s="88">
        <v>3932293162</v>
      </c>
      <c r="AE37" s="88"/>
      <c r="AF37" s="88"/>
      <c r="AG37" s="88"/>
      <c r="AH37" s="50">
        <v>88.7</v>
      </c>
      <c r="AI37" s="50">
        <v>86.69</v>
      </c>
      <c r="AJ37" s="88">
        <f t="shared" si="1"/>
        <v>102.31860652901142</v>
      </c>
      <c r="AK37" s="88">
        <f t="shared" si="2"/>
        <v>4368705726.042841</v>
      </c>
      <c r="AL37" s="88">
        <f t="shared" si="3"/>
        <v>876915590.75535512</v>
      </c>
      <c r="AM37" s="88">
        <f t="shared" si="4"/>
        <v>4536040099.2040606</v>
      </c>
      <c r="AN37" s="88"/>
      <c r="AO37" s="88"/>
      <c r="AP37" s="88"/>
      <c r="AQ37" s="88">
        <v>7628</v>
      </c>
      <c r="AR37" s="88">
        <f t="shared" si="5"/>
        <v>15543.90284989947</v>
      </c>
      <c r="AS37" s="88">
        <v>203143</v>
      </c>
      <c r="AT37" s="108"/>
      <c r="AU37" s="88">
        <f t="shared" si="6"/>
        <v>203143</v>
      </c>
      <c r="AV37" s="88">
        <f t="shared" si="7"/>
        <v>4139.5320616637755</v>
      </c>
    </row>
    <row r="38" spans="1:48">
      <c r="A38" s="17">
        <v>35065</v>
      </c>
      <c r="B38" s="26">
        <v>1996</v>
      </c>
      <c r="C38" s="26">
        <v>1</v>
      </c>
      <c r="D38" s="87">
        <v>1.34</v>
      </c>
      <c r="E38" s="87">
        <f t="shared" si="0"/>
        <v>49.731494558652599</v>
      </c>
      <c r="F38" s="87"/>
      <c r="G38" s="87"/>
      <c r="H38" s="87">
        <v>66.149411658595909</v>
      </c>
      <c r="I38" s="87">
        <v>102.94</v>
      </c>
      <c r="J38" s="50"/>
      <c r="K38" s="50"/>
      <c r="L38" s="50"/>
      <c r="M38" s="50"/>
      <c r="N38" s="50"/>
      <c r="O38" s="50"/>
      <c r="P38" s="50"/>
      <c r="Q38" s="50"/>
      <c r="R38" s="88"/>
      <c r="S38" s="88"/>
      <c r="T38" s="88"/>
      <c r="U38" s="88"/>
      <c r="V38" s="88"/>
      <c r="W38" s="88"/>
      <c r="X38" s="88"/>
      <c r="Y38" s="88">
        <v>3472938473</v>
      </c>
      <c r="Z38" s="88">
        <v>665454971</v>
      </c>
      <c r="AA38" s="88">
        <v>766457284</v>
      </c>
      <c r="AB38" s="88">
        <v>1932149178</v>
      </c>
      <c r="AC38" s="88">
        <v>108877040</v>
      </c>
      <c r="AD38" s="88">
        <v>3439787016</v>
      </c>
      <c r="AE38" s="88"/>
      <c r="AF38" s="88"/>
      <c r="AG38" s="88"/>
      <c r="AH38" s="50">
        <v>87.78</v>
      </c>
      <c r="AI38" s="50">
        <v>86.42</v>
      </c>
      <c r="AJ38" s="88">
        <f t="shared" si="1"/>
        <v>101.5737097894006</v>
      </c>
      <c r="AK38" s="88">
        <f t="shared" si="2"/>
        <v>3956412022.1007066</v>
      </c>
      <c r="AL38" s="88">
        <f t="shared" si="3"/>
        <v>758094065.84643424</v>
      </c>
      <c r="AM38" s="88">
        <f t="shared" si="4"/>
        <v>3980313603.332562</v>
      </c>
      <c r="AN38" s="88"/>
      <c r="AO38" s="88"/>
      <c r="AP38" s="88"/>
      <c r="AQ38" s="88">
        <v>7080</v>
      </c>
      <c r="AR38" s="88">
        <f t="shared" si="5"/>
        <v>14236.451292751623</v>
      </c>
      <c r="AS38" s="88">
        <v>201108</v>
      </c>
      <c r="AT38" s="108"/>
      <c r="AU38" s="88">
        <f t="shared" si="6"/>
        <v>201108</v>
      </c>
      <c r="AV38" s="88">
        <f t="shared" si="7"/>
        <v>4043.8760544953288</v>
      </c>
    </row>
    <row r="39" spans="1:48">
      <c r="A39" s="17">
        <v>35096</v>
      </c>
      <c r="B39" s="26">
        <v>1996</v>
      </c>
      <c r="C39" s="26">
        <v>2</v>
      </c>
      <c r="D39" s="87">
        <v>1.03</v>
      </c>
      <c r="E39" s="87">
        <f t="shared" si="0"/>
        <v>50.243728952606723</v>
      </c>
      <c r="F39" s="87"/>
      <c r="G39" s="87"/>
      <c r="H39" s="87">
        <v>66.055618438887947</v>
      </c>
      <c r="I39" s="87">
        <v>98.42</v>
      </c>
      <c r="J39" s="50"/>
      <c r="K39" s="50"/>
      <c r="L39" s="50"/>
      <c r="M39" s="50"/>
      <c r="N39" s="50"/>
      <c r="O39" s="50"/>
      <c r="P39" s="50"/>
      <c r="Q39" s="50"/>
      <c r="R39" s="88"/>
      <c r="S39" s="88"/>
      <c r="T39" s="88"/>
      <c r="U39" s="88"/>
      <c r="V39" s="88"/>
      <c r="W39" s="88"/>
      <c r="X39" s="88"/>
      <c r="Y39" s="88">
        <v>3404705497</v>
      </c>
      <c r="Z39" s="88">
        <v>652868833</v>
      </c>
      <c r="AA39" s="88">
        <v>632048042</v>
      </c>
      <c r="AB39" s="88">
        <v>2070494747</v>
      </c>
      <c r="AC39" s="88">
        <v>49293875</v>
      </c>
      <c r="AD39" s="88">
        <v>3434791032</v>
      </c>
      <c r="AE39" s="88"/>
      <c r="AF39" s="88"/>
      <c r="AG39" s="88"/>
      <c r="AH39" s="50">
        <v>87.69</v>
      </c>
      <c r="AI39" s="50">
        <v>87.96</v>
      </c>
      <c r="AJ39" s="88">
        <f t="shared" si="1"/>
        <v>99.693042291950889</v>
      </c>
      <c r="AK39" s="88">
        <f t="shared" si="2"/>
        <v>3882661075.3791766</v>
      </c>
      <c r="AL39" s="88">
        <f t="shared" si="3"/>
        <v>744519139.01243019</v>
      </c>
      <c r="AM39" s="88">
        <f t="shared" si="4"/>
        <v>3904946603.0013642</v>
      </c>
      <c r="AN39" s="88"/>
      <c r="AO39" s="88"/>
      <c r="AP39" s="88"/>
      <c r="AQ39" s="88">
        <v>6430</v>
      </c>
      <c r="AR39" s="88">
        <f t="shared" si="5"/>
        <v>12797.617004233922</v>
      </c>
      <c r="AS39" s="88">
        <v>203040</v>
      </c>
      <c r="AT39" s="108"/>
      <c r="AU39" s="88">
        <f t="shared" si="6"/>
        <v>203040</v>
      </c>
      <c r="AV39" s="88">
        <f t="shared" si="7"/>
        <v>4041.1013320989978</v>
      </c>
    </row>
    <row r="40" spans="1:48">
      <c r="A40" s="17">
        <v>35125</v>
      </c>
      <c r="B40" s="26">
        <v>1996</v>
      </c>
      <c r="C40" s="26">
        <v>3</v>
      </c>
      <c r="D40" s="87">
        <v>0.35</v>
      </c>
      <c r="E40" s="87">
        <f t="shared" si="0"/>
        <v>50.419582003940853</v>
      </c>
      <c r="F40" s="87"/>
      <c r="G40" s="87"/>
      <c r="H40" s="87">
        <v>66.383449416143364</v>
      </c>
      <c r="I40" s="87">
        <v>102.49</v>
      </c>
      <c r="J40" s="50"/>
      <c r="K40" s="50"/>
      <c r="L40" s="50"/>
      <c r="M40" s="50"/>
      <c r="N40" s="50"/>
      <c r="O40" s="50"/>
      <c r="P40" s="50"/>
      <c r="Q40" s="50"/>
      <c r="R40" s="88"/>
      <c r="S40" s="88"/>
      <c r="T40" s="88"/>
      <c r="U40" s="88"/>
      <c r="V40" s="88"/>
      <c r="W40" s="88"/>
      <c r="X40" s="88"/>
      <c r="Y40" s="88">
        <v>3408143883</v>
      </c>
      <c r="Z40" s="88">
        <v>678939969</v>
      </c>
      <c r="AA40" s="88">
        <v>555984550</v>
      </c>
      <c r="AB40" s="88">
        <v>2071038492</v>
      </c>
      <c r="AC40" s="88">
        <v>102180872</v>
      </c>
      <c r="AD40" s="88">
        <v>3876447215</v>
      </c>
      <c r="AE40" s="88"/>
      <c r="AF40" s="88"/>
      <c r="AG40" s="88"/>
      <c r="AH40" s="50">
        <v>87.26</v>
      </c>
      <c r="AI40" s="50">
        <v>86</v>
      </c>
      <c r="AJ40" s="88">
        <f t="shared" si="1"/>
        <v>101.46511627906976</v>
      </c>
      <c r="AK40" s="88">
        <f t="shared" si="2"/>
        <v>3905734452.211781</v>
      </c>
      <c r="AL40" s="88">
        <f t="shared" si="3"/>
        <v>778065515.70020628</v>
      </c>
      <c r="AM40" s="88">
        <f t="shared" si="4"/>
        <v>4507496761.6279078</v>
      </c>
      <c r="AN40" s="88"/>
      <c r="AO40" s="88"/>
      <c r="AP40" s="88"/>
      <c r="AQ40" s="88">
        <v>10228</v>
      </c>
      <c r="AR40" s="88">
        <f t="shared" si="5"/>
        <v>20285.769126766198</v>
      </c>
      <c r="AS40" s="88">
        <v>205241</v>
      </c>
      <c r="AT40" s="108"/>
      <c r="AU40" s="88">
        <f t="shared" si="6"/>
        <v>205241</v>
      </c>
      <c r="AV40" s="88">
        <f t="shared" si="7"/>
        <v>4070.6604823490629</v>
      </c>
    </row>
    <row r="41" spans="1:48">
      <c r="A41" s="17">
        <v>35156</v>
      </c>
      <c r="B41" s="26">
        <v>1996</v>
      </c>
      <c r="C41" s="26">
        <v>4</v>
      </c>
      <c r="D41" s="87">
        <v>1.26</v>
      </c>
      <c r="E41" s="87">
        <f t="shared" si="0"/>
        <v>51.054868737190503</v>
      </c>
      <c r="F41" s="87"/>
      <c r="G41" s="87"/>
      <c r="H41" s="87">
        <v>65.720177279270345</v>
      </c>
      <c r="I41" s="87">
        <v>94.81</v>
      </c>
      <c r="J41" s="50"/>
      <c r="K41" s="50"/>
      <c r="L41" s="50"/>
      <c r="M41" s="50"/>
      <c r="N41" s="50"/>
      <c r="O41" s="50"/>
      <c r="P41" s="50"/>
      <c r="Q41" s="50"/>
      <c r="R41" s="88"/>
      <c r="S41" s="88"/>
      <c r="T41" s="88"/>
      <c r="U41" s="88"/>
      <c r="V41" s="88"/>
      <c r="W41" s="88"/>
      <c r="X41" s="88"/>
      <c r="Y41" s="88">
        <v>4271322377</v>
      </c>
      <c r="Z41" s="88">
        <v>1195306679</v>
      </c>
      <c r="AA41" s="88">
        <v>720418685</v>
      </c>
      <c r="AB41" s="88">
        <v>2290376783</v>
      </c>
      <c r="AC41" s="88">
        <v>65220230</v>
      </c>
      <c r="AD41" s="88">
        <v>4073777083</v>
      </c>
      <c r="AE41" s="88"/>
      <c r="AF41" s="88"/>
      <c r="AG41" s="88"/>
      <c r="AH41" s="50">
        <v>88.4</v>
      </c>
      <c r="AI41" s="50">
        <v>86.34</v>
      </c>
      <c r="AJ41" s="88">
        <f t="shared" si="1"/>
        <v>102.38591614547138</v>
      </c>
      <c r="AK41" s="88">
        <f t="shared" si="2"/>
        <v>4831812643.6651583</v>
      </c>
      <c r="AL41" s="88">
        <f t="shared" si="3"/>
        <v>1352156876.6968324</v>
      </c>
      <c r="AM41" s="88">
        <f t="shared" si="4"/>
        <v>4718296366.6898308</v>
      </c>
      <c r="AN41" s="88"/>
      <c r="AO41" s="88"/>
      <c r="AP41" s="88"/>
      <c r="AQ41" s="88">
        <v>7243</v>
      </c>
      <c r="AR41" s="88">
        <f t="shared" si="5"/>
        <v>14186.697917654024</v>
      </c>
      <c r="AS41" s="88">
        <v>205307</v>
      </c>
      <c r="AT41" s="108"/>
      <c r="AU41" s="88">
        <f t="shared" si="6"/>
        <v>205307</v>
      </c>
      <c r="AV41" s="88">
        <f t="shared" si="7"/>
        <v>4021.3011036584212</v>
      </c>
    </row>
    <row r="42" spans="1:48">
      <c r="A42" s="17">
        <v>35186</v>
      </c>
      <c r="B42" s="26">
        <v>1996</v>
      </c>
      <c r="C42" s="26">
        <v>5</v>
      </c>
      <c r="D42" s="87">
        <v>1.22</v>
      </c>
      <c r="E42" s="87">
        <f t="shared" si="0"/>
        <v>51.677738135784224</v>
      </c>
      <c r="F42" s="87"/>
      <c r="G42" s="87"/>
      <c r="H42" s="87">
        <v>65.088800370811441</v>
      </c>
      <c r="I42" s="87">
        <v>97.92</v>
      </c>
      <c r="J42" s="50"/>
      <c r="K42" s="50"/>
      <c r="L42" s="50"/>
      <c r="M42" s="50"/>
      <c r="N42" s="50"/>
      <c r="O42" s="50"/>
      <c r="P42" s="50"/>
      <c r="Q42" s="50"/>
      <c r="R42" s="88"/>
      <c r="S42" s="88"/>
      <c r="T42" s="88"/>
      <c r="U42" s="88"/>
      <c r="V42" s="88"/>
      <c r="W42" s="88"/>
      <c r="X42" s="88"/>
      <c r="Y42" s="88">
        <v>4505748028</v>
      </c>
      <c r="Z42" s="88">
        <v>1251280885</v>
      </c>
      <c r="AA42" s="88">
        <v>741024966</v>
      </c>
      <c r="AB42" s="88">
        <v>2421661522</v>
      </c>
      <c r="AC42" s="88">
        <v>91780655</v>
      </c>
      <c r="AD42" s="88">
        <v>4249152517</v>
      </c>
      <c r="AE42" s="88"/>
      <c r="AF42" s="88"/>
      <c r="AG42" s="88"/>
      <c r="AH42" s="50">
        <v>88.48</v>
      </c>
      <c r="AI42" s="50">
        <v>86.42</v>
      </c>
      <c r="AJ42" s="88">
        <f t="shared" si="1"/>
        <v>102.3837074751215</v>
      </c>
      <c r="AK42" s="88">
        <f t="shared" si="2"/>
        <v>5092391532.5497284</v>
      </c>
      <c r="AL42" s="88">
        <f t="shared" si="3"/>
        <v>1414196298.5985532</v>
      </c>
      <c r="AM42" s="88">
        <f t="shared" si="4"/>
        <v>4916862435.7787552</v>
      </c>
      <c r="AN42" s="88"/>
      <c r="AO42" s="88"/>
      <c r="AP42" s="88"/>
      <c r="AQ42" s="88">
        <v>7503</v>
      </c>
      <c r="AR42" s="88">
        <f t="shared" si="5"/>
        <v>14518.824295842296</v>
      </c>
      <c r="AS42" s="88">
        <v>205881</v>
      </c>
      <c r="AT42" s="108"/>
      <c r="AU42" s="88">
        <f t="shared" si="6"/>
        <v>205881</v>
      </c>
      <c r="AV42" s="88">
        <f t="shared" si="7"/>
        <v>3983.9398438655312</v>
      </c>
    </row>
    <row r="43" spans="1:48">
      <c r="A43" s="17">
        <v>35217</v>
      </c>
      <c r="B43" s="26">
        <v>1996</v>
      </c>
      <c r="C43" s="26">
        <v>6</v>
      </c>
      <c r="D43" s="87">
        <v>1.19</v>
      </c>
      <c r="E43" s="87">
        <f t="shared" si="0"/>
        <v>52.292703219600057</v>
      </c>
      <c r="F43" s="87"/>
      <c r="G43" s="87"/>
      <c r="H43" s="87">
        <v>64.694733776309292</v>
      </c>
      <c r="I43" s="87">
        <v>103.54</v>
      </c>
      <c r="J43" s="50"/>
      <c r="K43" s="50"/>
      <c r="L43" s="50"/>
      <c r="M43" s="50"/>
      <c r="N43" s="50"/>
      <c r="O43" s="50"/>
      <c r="P43" s="50"/>
      <c r="Q43" s="50"/>
      <c r="R43" s="88"/>
      <c r="S43" s="88"/>
      <c r="T43" s="88"/>
      <c r="U43" s="88"/>
      <c r="V43" s="88"/>
      <c r="W43" s="88"/>
      <c r="X43" s="88"/>
      <c r="Y43" s="88">
        <v>3839945609</v>
      </c>
      <c r="Z43" s="88">
        <v>1135715066</v>
      </c>
      <c r="AA43" s="88">
        <v>668443099</v>
      </c>
      <c r="AB43" s="88">
        <v>1984087010</v>
      </c>
      <c r="AC43" s="88">
        <v>51700434</v>
      </c>
      <c r="AD43" s="88">
        <v>4167947665</v>
      </c>
      <c r="AE43" s="88"/>
      <c r="AF43" s="88"/>
      <c r="AG43" s="88"/>
      <c r="AH43" s="50">
        <v>88.31</v>
      </c>
      <c r="AI43" s="50">
        <v>86.25</v>
      </c>
      <c r="AJ43" s="88">
        <f t="shared" si="1"/>
        <v>102.38840579710146</v>
      </c>
      <c r="AK43" s="88">
        <f t="shared" si="2"/>
        <v>4348256832.7482729</v>
      </c>
      <c r="AL43" s="88">
        <f t="shared" si="3"/>
        <v>1286054881.6668553</v>
      </c>
      <c r="AM43" s="88">
        <f t="shared" si="4"/>
        <v>4832403089.855073</v>
      </c>
      <c r="AN43" s="88"/>
      <c r="AO43" s="88"/>
      <c r="AP43" s="88"/>
      <c r="AQ43" s="88">
        <v>7241</v>
      </c>
      <c r="AR43" s="88">
        <f t="shared" si="5"/>
        <v>13847.056193656419</v>
      </c>
      <c r="AS43" s="88">
        <v>206817</v>
      </c>
      <c r="AT43" s="108"/>
      <c r="AU43" s="88">
        <f t="shared" si="6"/>
        <v>206817</v>
      </c>
      <c r="AV43" s="88">
        <f t="shared" si="7"/>
        <v>3954.9877376100535</v>
      </c>
    </row>
    <row r="44" spans="1:48">
      <c r="A44" s="17">
        <v>35247</v>
      </c>
      <c r="B44" s="26">
        <v>1996</v>
      </c>
      <c r="C44" s="26">
        <v>7</v>
      </c>
      <c r="D44" s="87">
        <v>1.1100000000000001</v>
      </c>
      <c r="E44" s="87">
        <f t="shared" si="0"/>
        <v>52.87315222533762</v>
      </c>
      <c r="F44" s="87"/>
      <c r="G44" s="87"/>
      <c r="H44" s="87">
        <v>64.631470089592227</v>
      </c>
      <c r="I44" s="87">
        <v>112.53</v>
      </c>
      <c r="J44" s="50"/>
      <c r="K44" s="50"/>
      <c r="L44" s="50"/>
      <c r="M44" s="50"/>
      <c r="N44" s="50"/>
      <c r="O44" s="50"/>
      <c r="P44" s="50"/>
      <c r="Q44" s="50"/>
      <c r="R44" s="88"/>
      <c r="S44" s="88"/>
      <c r="T44" s="88"/>
      <c r="U44" s="88"/>
      <c r="V44" s="88"/>
      <c r="W44" s="88"/>
      <c r="X44" s="88"/>
      <c r="Y44" s="88">
        <v>4458942508</v>
      </c>
      <c r="Z44" s="88">
        <v>1228351113</v>
      </c>
      <c r="AA44" s="88">
        <v>804005165</v>
      </c>
      <c r="AB44" s="88">
        <v>2363329143</v>
      </c>
      <c r="AC44" s="88">
        <v>63257087</v>
      </c>
      <c r="AD44" s="88">
        <v>4806883178</v>
      </c>
      <c r="AE44" s="88"/>
      <c r="AF44" s="88"/>
      <c r="AG44" s="88"/>
      <c r="AH44" s="50">
        <v>88.13</v>
      </c>
      <c r="AI44" s="50">
        <v>83.1</v>
      </c>
      <c r="AJ44" s="88">
        <f t="shared" si="1"/>
        <v>106.05294825511433</v>
      </c>
      <c r="AK44" s="88">
        <f t="shared" si="2"/>
        <v>5059505852.717577</v>
      </c>
      <c r="AL44" s="88">
        <f t="shared" si="3"/>
        <v>1393794522.8639512</v>
      </c>
      <c r="AM44" s="88">
        <f t="shared" si="4"/>
        <v>5784456291.2154036</v>
      </c>
      <c r="AN44" s="88"/>
      <c r="AO44" s="88"/>
      <c r="AP44" s="88"/>
      <c r="AQ44" s="88">
        <v>7797</v>
      </c>
      <c r="AR44" s="88">
        <f t="shared" si="5"/>
        <v>14746.61462734495</v>
      </c>
      <c r="AS44" s="88">
        <v>205918</v>
      </c>
      <c r="AT44" s="108"/>
      <c r="AU44" s="88">
        <f t="shared" si="6"/>
        <v>205918</v>
      </c>
      <c r="AV44" s="88">
        <f t="shared" si="7"/>
        <v>3894.566359925122</v>
      </c>
    </row>
    <row r="45" spans="1:48">
      <c r="A45" s="17">
        <v>35278</v>
      </c>
      <c r="B45" s="26">
        <v>1996</v>
      </c>
      <c r="C45" s="26">
        <v>8</v>
      </c>
      <c r="D45" s="87">
        <v>0.44</v>
      </c>
      <c r="E45" s="87">
        <f t="shared" si="0"/>
        <v>53.105794095129106</v>
      </c>
      <c r="F45" s="87"/>
      <c r="G45" s="87"/>
      <c r="H45" s="87">
        <v>65.179915401906072</v>
      </c>
      <c r="I45" s="87">
        <v>112.83</v>
      </c>
      <c r="J45" s="50"/>
      <c r="K45" s="50"/>
      <c r="L45" s="50"/>
      <c r="M45" s="50"/>
      <c r="N45" s="50"/>
      <c r="O45" s="50"/>
      <c r="P45" s="50"/>
      <c r="Q45" s="50"/>
      <c r="R45" s="88"/>
      <c r="S45" s="88"/>
      <c r="T45" s="88"/>
      <c r="U45" s="88"/>
      <c r="V45" s="88"/>
      <c r="W45" s="88"/>
      <c r="X45" s="88"/>
      <c r="Y45" s="88">
        <v>4380857474</v>
      </c>
      <c r="Z45" s="88">
        <v>1200334155</v>
      </c>
      <c r="AA45" s="88">
        <v>792712169</v>
      </c>
      <c r="AB45" s="88">
        <v>2340567938</v>
      </c>
      <c r="AC45" s="88">
        <v>47243212</v>
      </c>
      <c r="AD45" s="88">
        <v>4661593905</v>
      </c>
      <c r="AE45" s="88"/>
      <c r="AF45" s="88"/>
      <c r="AG45" s="88"/>
      <c r="AH45" s="50">
        <v>87.61</v>
      </c>
      <c r="AI45" s="50">
        <v>84.21</v>
      </c>
      <c r="AJ45" s="88">
        <f t="shared" si="1"/>
        <v>104.03752523453272</v>
      </c>
      <c r="AK45" s="88">
        <f t="shared" si="2"/>
        <v>5000408028.7638397</v>
      </c>
      <c r="AL45" s="88">
        <f t="shared" si="3"/>
        <v>1370088066.4307728</v>
      </c>
      <c r="AM45" s="88">
        <f t="shared" si="4"/>
        <v>5535677360.1710014</v>
      </c>
      <c r="AN45" s="88"/>
      <c r="AO45" s="88"/>
      <c r="AP45" s="88"/>
      <c r="AQ45" s="88">
        <v>7436</v>
      </c>
      <c r="AR45" s="88">
        <f t="shared" si="5"/>
        <v>14002.238600706723</v>
      </c>
      <c r="AS45" s="88">
        <v>204572</v>
      </c>
      <c r="AT45" s="108"/>
      <c r="AU45" s="88">
        <f t="shared" si="6"/>
        <v>204572</v>
      </c>
      <c r="AV45" s="88">
        <f t="shared" si="7"/>
        <v>3852.1597028291771</v>
      </c>
    </row>
    <row r="46" spans="1:48">
      <c r="A46" s="17">
        <v>35309</v>
      </c>
      <c r="B46" s="26">
        <v>1996</v>
      </c>
      <c r="C46" s="26">
        <v>9</v>
      </c>
      <c r="D46" s="87">
        <v>0.15</v>
      </c>
      <c r="E46" s="87">
        <f t="shared" si="0"/>
        <v>53.185452786271803</v>
      </c>
      <c r="F46" s="87"/>
      <c r="G46" s="87"/>
      <c r="H46" s="87">
        <v>65.311941332686445</v>
      </c>
      <c r="I46" s="87">
        <v>109.57</v>
      </c>
      <c r="J46" s="50"/>
      <c r="K46" s="50"/>
      <c r="L46" s="50"/>
      <c r="M46" s="50"/>
      <c r="N46" s="50"/>
      <c r="O46" s="50"/>
      <c r="P46" s="50"/>
      <c r="Q46" s="50"/>
      <c r="R46" s="88"/>
      <c r="S46" s="88"/>
      <c r="T46" s="88"/>
      <c r="U46" s="88"/>
      <c r="V46" s="88"/>
      <c r="W46" s="88"/>
      <c r="X46" s="88"/>
      <c r="Y46" s="88">
        <v>4115239467</v>
      </c>
      <c r="Z46" s="88">
        <v>1077364919</v>
      </c>
      <c r="AA46" s="88">
        <v>782908574</v>
      </c>
      <c r="AB46" s="88">
        <v>2201760037</v>
      </c>
      <c r="AC46" s="88">
        <v>53205937</v>
      </c>
      <c r="AD46" s="88">
        <v>4748326554</v>
      </c>
      <c r="AE46" s="88"/>
      <c r="AF46" s="88"/>
      <c r="AG46" s="88"/>
      <c r="AH46" s="50">
        <v>87.43</v>
      </c>
      <c r="AI46" s="50">
        <v>85.49</v>
      </c>
      <c r="AJ46" s="88">
        <f t="shared" si="1"/>
        <v>102.26927125979647</v>
      </c>
      <c r="AK46" s="88">
        <f t="shared" si="2"/>
        <v>4706896336.4977694</v>
      </c>
      <c r="AL46" s="88">
        <f t="shared" si="3"/>
        <v>1232260001.1437721</v>
      </c>
      <c r="AM46" s="88">
        <f t="shared" si="4"/>
        <v>5554247928.4126806</v>
      </c>
      <c r="AN46" s="88"/>
      <c r="AO46" s="88"/>
      <c r="AP46" s="88"/>
      <c r="AQ46" s="88">
        <v>8050</v>
      </c>
      <c r="AR46" s="88">
        <f t="shared" si="5"/>
        <v>15135.717716551735</v>
      </c>
      <c r="AS46" s="88">
        <v>206235</v>
      </c>
      <c r="AT46" s="108"/>
      <c r="AU46" s="88">
        <f t="shared" si="6"/>
        <v>206235</v>
      </c>
      <c r="AV46" s="88">
        <f t="shared" si="7"/>
        <v>3877.6580661776984</v>
      </c>
    </row>
    <row r="47" spans="1:48">
      <c r="A47" s="17">
        <v>35339</v>
      </c>
      <c r="B47" s="26">
        <v>1996</v>
      </c>
      <c r="C47" s="26">
        <v>10</v>
      </c>
      <c r="D47" s="87">
        <v>0.3</v>
      </c>
      <c r="E47" s="87">
        <f t="shared" si="0"/>
        <v>53.345009144630616</v>
      </c>
      <c r="F47" s="87"/>
      <c r="G47" s="87"/>
      <c r="H47" s="87">
        <v>65.283277937045199</v>
      </c>
      <c r="I47" s="87">
        <v>112.53</v>
      </c>
      <c r="J47" s="50"/>
      <c r="K47" s="50"/>
      <c r="L47" s="50"/>
      <c r="M47" s="50"/>
      <c r="N47" s="50"/>
      <c r="O47" s="50"/>
      <c r="P47" s="50"/>
      <c r="Q47" s="50"/>
      <c r="R47" s="88"/>
      <c r="S47" s="88"/>
      <c r="T47" s="88"/>
      <c r="U47" s="88"/>
      <c r="V47" s="88"/>
      <c r="W47" s="88"/>
      <c r="X47" s="88"/>
      <c r="Y47" s="88">
        <v>4187927360</v>
      </c>
      <c r="Z47" s="88">
        <v>1107801087</v>
      </c>
      <c r="AA47" s="88">
        <v>764357254</v>
      </c>
      <c r="AB47" s="88">
        <v>2266911285</v>
      </c>
      <c r="AC47" s="88">
        <v>48857734</v>
      </c>
      <c r="AD47" s="88">
        <v>5496716406</v>
      </c>
      <c r="AE47" s="88"/>
      <c r="AF47" s="88"/>
      <c r="AG47" s="88"/>
      <c r="AH47" s="50">
        <v>86.73</v>
      </c>
      <c r="AI47" s="50">
        <v>84.29</v>
      </c>
      <c r="AJ47" s="88">
        <f t="shared" si="1"/>
        <v>102.89476806264088</v>
      </c>
      <c r="AK47" s="88">
        <f t="shared" si="2"/>
        <v>4828695215.0351667</v>
      </c>
      <c r="AL47" s="88">
        <f t="shared" si="3"/>
        <v>1277298612.9367001</v>
      </c>
      <c r="AM47" s="88">
        <f t="shared" si="4"/>
        <v>6521196353.0667934</v>
      </c>
      <c r="AN47" s="88"/>
      <c r="AO47" s="88"/>
      <c r="AP47" s="88"/>
      <c r="AQ47" s="88">
        <v>7901</v>
      </c>
      <c r="AR47" s="88">
        <f t="shared" si="5"/>
        <v>14811.132525216311</v>
      </c>
      <c r="AS47" s="88">
        <v>209193</v>
      </c>
      <c r="AT47" s="108"/>
      <c r="AU47" s="88">
        <f t="shared" si="6"/>
        <v>209193</v>
      </c>
      <c r="AV47" s="88">
        <f t="shared" si="7"/>
        <v>3921.5102472441154</v>
      </c>
    </row>
    <row r="48" spans="1:48">
      <c r="A48" s="17">
        <v>35370</v>
      </c>
      <c r="B48" s="26">
        <v>1996</v>
      </c>
      <c r="C48" s="26">
        <v>11</v>
      </c>
      <c r="D48" s="87">
        <v>0.32</v>
      </c>
      <c r="E48" s="87">
        <f t="shared" si="0"/>
        <v>53.515713173893438</v>
      </c>
      <c r="F48" s="87"/>
      <c r="G48" s="87"/>
      <c r="H48" s="87">
        <v>65.789775954649826</v>
      </c>
      <c r="I48" s="87">
        <v>110.22</v>
      </c>
      <c r="J48" s="50"/>
      <c r="K48" s="50"/>
      <c r="L48" s="50"/>
      <c r="M48" s="50"/>
      <c r="N48" s="50"/>
      <c r="O48" s="50"/>
      <c r="P48" s="50"/>
      <c r="Q48" s="50"/>
      <c r="R48" s="88"/>
      <c r="S48" s="88"/>
      <c r="T48" s="88"/>
      <c r="U48" s="88"/>
      <c r="V48" s="88"/>
      <c r="W48" s="88"/>
      <c r="X48" s="88"/>
      <c r="Y48" s="88">
        <v>3911558859</v>
      </c>
      <c r="Z48" s="88">
        <v>914843900</v>
      </c>
      <c r="AA48" s="88">
        <v>735619003</v>
      </c>
      <c r="AB48" s="88">
        <v>2184644548</v>
      </c>
      <c r="AC48" s="88">
        <v>76451408</v>
      </c>
      <c r="AD48" s="88">
        <v>4755666572</v>
      </c>
      <c r="AE48" s="88"/>
      <c r="AF48" s="88"/>
      <c r="AG48" s="88"/>
      <c r="AH48" s="50">
        <v>87.08</v>
      </c>
      <c r="AI48" s="50">
        <v>82.67</v>
      </c>
      <c r="AJ48" s="88">
        <f t="shared" si="1"/>
        <v>105.33446232006774</v>
      </c>
      <c r="AK48" s="88">
        <f t="shared" si="2"/>
        <v>4491914169.7289848</v>
      </c>
      <c r="AL48" s="88">
        <f t="shared" si="3"/>
        <v>1050578663.2981167</v>
      </c>
      <c r="AM48" s="88">
        <f t="shared" si="4"/>
        <v>5752590506.8344021</v>
      </c>
      <c r="AN48" s="88"/>
      <c r="AO48" s="88"/>
      <c r="AP48" s="88"/>
      <c r="AQ48" s="88">
        <v>7886</v>
      </c>
      <c r="AR48" s="88">
        <f t="shared" si="5"/>
        <v>14735.858932450938</v>
      </c>
      <c r="AS48" s="88">
        <v>207241</v>
      </c>
      <c r="AT48" s="108"/>
      <c r="AU48" s="88">
        <f t="shared" si="6"/>
        <v>207241</v>
      </c>
      <c r="AV48" s="88">
        <f t="shared" si="7"/>
        <v>3872.5261742582616</v>
      </c>
    </row>
    <row r="49" spans="1:48">
      <c r="A49" s="17">
        <v>35400</v>
      </c>
      <c r="B49" s="26">
        <v>1996</v>
      </c>
      <c r="C49" s="26">
        <v>12</v>
      </c>
      <c r="D49" s="87">
        <v>0.47</v>
      </c>
      <c r="E49" s="87">
        <f t="shared" si="0"/>
        <v>53.767237025810736</v>
      </c>
      <c r="F49" s="87"/>
      <c r="G49" s="87"/>
      <c r="H49" s="87">
        <v>65.334605005736719</v>
      </c>
      <c r="I49" s="87">
        <v>109.62</v>
      </c>
      <c r="J49" s="50"/>
      <c r="K49" s="50"/>
      <c r="L49" s="50"/>
      <c r="M49" s="50"/>
      <c r="N49" s="50"/>
      <c r="O49" s="50"/>
      <c r="P49" s="50"/>
      <c r="Q49" s="50"/>
      <c r="R49" s="88"/>
      <c r="S49" s="88"/>
      <c r="T49" s="88"/>
      <c r="U49" s="88"/>
      <c r="V49" s="88"/>
      <c r="W49" s="88"/>
      <c r="X49" s="88"/>
      <c r="Y49" s="88">
        <v>3789398623</v>
      </c>
      <c r="Z49" s="88">
        <v>790505957</v>
      </c>
      <c r="AA49" s="88">
        <v>650533461</v>
      </c>
      <c r="AB49" s="88">
        <v>2284227728</v>
      </c>
      <c r="AC49" s="88">
        <v>64131477</v>
      </c>
      <c r="AD49" s="88">
        <v>5634678013</v>
      </c>
      <c r="AE49" s="88"/>
      <c r="AF49" s="88"/>
      <c r="AG49" s="88"/>
      <c r="AH49" s="50">
        <v>86.29</v>
      </c>
      <c r="AI49" s="50">
        <v>83.61</v>
      </c>
      <c r="AJ49" s="88">
        <f t="shared" si="1"/>
        <v>103.20535821074034</v>
      </c>
      <c r="AK49" s="88">
        <f t="shared" si="2"/>
        <v>4391469026.5384169</v>
      </c>
      <c r="AL49" s="88">
        <f t="shared" si="3"/>
        <v>916103786.07022822</v>
      </c>
      <c r="AM49" s="88">
        <f t="shared" si="4"/>
        <v>6739239340.9879208</v>
      </c>
      <c r="AN49" s="88"/>
      <c r="AO49" s="88"/>
      <c r="AP49" s="88"/>
      <c r="AQ49" s="88">
        <v>10304</v>
      </c>
      <c r="AR49" s="88">
        <f t="shared" si="5"/>
        <v>19164.08684912265</v>
      </c>
      <c r="AS49" s="88">
        <v>207659</v>
      </c>
      <c r="AT49" s="108"/>
      <c r="AU49" s="88">
        <f t="shared" si="6"/>
        <v>207659</v>
      </c>
      <c r="AV49" s="88">
        <f t="shared" si="7"/>
        <v>3862.1846962363747</v>
      </c>
    </row>
    <row r="50" spans="1:48">
      <c r="A50" s="17">
        <v>35431</v>
      </c>
      <c r="B50" s="26">
        <v>1997</v>
      </c>
      <c r="C50" s="26">
        <v>1</v>
      </c>
      <c r="D50" s="87">
        <v>1.18</v>
      </c>
      <c r="E50" s="87">
        <f t="shared" si="0"/>
        <v>54.401690422715305</v>
      </c>
      <c r="F50" s="87"/>
      <c r="G50" s="87"/>
      <c r="H50" s="87">
        <v>64.244765920481655</v>
      </c>
      <c r="I50" s="87">
        <v>102.84</v>
      </c>
      <c r="J50" s="50"/>
      <c r="K50" s="50"/>
      <c r="L50" s="50"/>
      <c r="M50" s="50"/>
      <c r="N50" s="50"/>
      <c r="O50" s="50"/>
      <c r="P50" s="50"/>
      <c r="Q50" s="50"/>
      <c r="R50" s="88"/>
      <c r="S50" s="88"/>
      <c r="T50" s="88"/>
      <c r="U50" s="88"/>
      <c r="V50" s="88"/>
      <c r="W50" s="88"/>
      <c r="X50" s="88"/>
      <c r="Y50" s="88">
        <v>3684586329</v>
      </c>
      <c r="Z50" s="88">
        <v>834048027</v>
      </c>
      <c r="AA50" s="88">
        <v>766519855</v>
      </c>
      <c r="AB50" s="88">
        <v>2019753408</v>
      </c>
      <c r="AC50" s="88">
        <v>64265039</v>
      </c>
      <c r="AD50" s="88">
        <v>2512124153</v>
      </c>
      <c r="AE50" s="88">
        <v>547959689</v>
      </c>
      <c r="AF50" s="88">
        <v>1491793189</v>
      </c>
      <c r="AG50" s="88">
        <v>448306929</v>
      </c>
      <c r="AH50" s="50">
        <v>85.66</v>
      </c>
      <c r="AI50" s="50">
        <v>81.94</v>
      </c>
      <c r="AJ50" s="88">
        <f t="shared" si="1"/>
        <v>104.53990724920673</v>
      </c>
      <c r="AK50" s="88">
        <f t="shared" si="2"/>
        <v>4301408275.7413025</v>
      </c>
      <c r="AL50" s="88">
        <f t="shared" si="3"/>
        <v>973672690.87088501</v>
      </c>
      <c r="AM50" s="88">
        <f t="shared" si="4"/>
        <v>3065809315.3526974</v>
      </c>
      <c r="AN50" s="88">
        <f t="shared" ref="AN50:AN113" si="8">AE50/$AI50*100</f>
        <v>668732839.88284111</v>
      </c>
      <c r="AO50" s="88">
        <f t="shared" ref="AO50:AO113" si="9">AF50/$AI50*100</f>
        <v>1820592127.166219</v>
      </c>
      <c r="AP50" s="88">
        <f t="shared" ref="AP50:AP113" si="10">AG50/$AI50*100</f>
        <v>547116095.92384672</v>
      </c>
      <c r="AQ50" s="88">
        <v>8406</v>
      </c>
      <c r="AR50" s="88">
        <f t="shared" si="5"/>
        <v>15451.725736246781</v>
      </c>
      <c r="AS50" s="88">
        <v>208686</v>
      </c>
      <c r="AT50" s="108"/>
      <c r="AU50" s="88">
        <f t="shared" si="6"/>
        <v>208686</v>
      </c>
      <c r="AV50" s="88">
        <f t="shared" si="7"/>
        <v>3836.0205055845768</v>
      </c>
    </row>
    <row r="51" spans="1:48">
      <c r="A51" s="17">
        <v>35462</v>
      </c>
      <c r="B51" s="26">
        <v>1997</v>
      </c>
      <c r="C51" s="26">
        <v>2</v>
      </c>
      <c r="D51" s="87">
        <v>0.5</v>
      </c>
      <c r="E51" s="87">
        <f t="shared" si="0"/>
        <v>54.673698874828872</v>
      </c>
      <c r="F51" s="87"/>
      <c r="G51" s="87"/>
      <c r="H51" s="87">
        <v>63.164826865277348</v>
      </c>
      <c r="I51" s="87">
        <v>101.13</v>
      </c>
      <c r="J51" s="50"/>
      <c r="K51" s="50"/>
      <c r="L51" s="50"/>
      <c r="M51" s="50"/>
      <c r="N51" s="50"/>
      <c r="O51" s="50"/>
      <c r="P51" s="50"/>
      <c r="Q51" s="50"/>
      <c r="R51" s="88"/>
      <c r="S51" s="88"/>
      <c r="T51" s="88"/>
      <c r="U51" s="88"/>
      <c r="V51" s="88"/>
      <c r="W51" s="88"/>
      <c r="X51" s="88"/>
      <c r="Y51" s="88">
        <v>3145636591</v>
      </c>
      <c r="Z51" s="88">
        <v>645965299</v>
      </c>
      <c r="AA51" s="88">
        <v>518293464</v>
      </c>
      <c r="AB51" s="88">
        <v>1905388589</v>
      </c>
      <c r="AC51" s="88">
        <v>75989239</v>
      </c>
      <c r="AD51" s="88">
        <v>4249308184</v>
      </c>
      <c r="AE51" s="88">
        <v>759356442</v>
      </c>
      <c r="AF51" s="88">
        <v>2401126724</v>
      </c>
      <c r="AG51" s="88">
        <v>658916859</v>
      </c>
      <c r="AH51" s="50">
        <v>87.57</v>
      </c>
      <c r="AI51" s="50">
        <v>84.19</v>
      </c>
      <c r="AJ51" s="88">
        <f t="shared" si="1"/>
        <v>104.01472859009384</v>
      </c>
      <c r="AK51" s="88">
        <f t="shared" si="2"/>
        <v>3592139535.22896</v>
      </c>
      <c r="AL51" s="88">
        <f t="shared" si="3"/>
        <v>737655931.25499606</v>
      </c>
      <c r="AM51" s="88">
        <f t="shared" si="4"/>
        <v>5047283743.9125795</v>
      </c>
      <c r="AN51" s="88">
        <f t="shared" si="8"/>
        <v>901955626.55897379</v>
      </c>
      <c r="AO51" s="88">
        <f t="shared" si="9"/>
        <v>2852033167.8346596</v>
      </c>
      <c r="AP51" s="88">
        <f t="shared" si="10"/>
        <v>782654542.10713863</v>
      </c>
      <c r="AQ51" s="88">
        <v>7981</v>
      </c>
      <c r="AR51" s="88">
        <f t="shared" si="5"/>
        <v>14597.512449764687</v>
      </c>
      <c r="AS51" s="88">
        <v>210524</v>
      </c>
      <c r="AT51" s="108"/>
      <c r="AU51" s="88">
        <f t="shared" si="6"/>
        <v>210524</v>
      </c>
      <c r="AV51" s="88">
        <f t="shared" si="7"/>
        <v>3850.5534531691028</v>
      </c>
    </row>
    <row r="52" spans="1:48">
      <c r="A52" s="17">
        <v>35490</v>
      </c>
      <c r="B52" s="26">
        <v>1997</v>
      </c>
      <c r="C52" s="26">
        <v>3</v>
      </c>
      <c r="D52" s="87">
        <v>0.51</v>
      </c>
      <c r="E52" s="87">
        <f t="shared" si="0"/>
        <v>54.952534739090503</v>
      </c>
      <c r="F52" s="87"/>
      <c r="G52" s="87"/>
      <c r="H52" s="87">
        <v>62.954187197417831</v>
      </c>
      <c r="I52" s="87">
        <v>111.33</v>
      </c>
      <c r="J52" s="50"/>
      <c r="K52" s="50"/>
      <c r="L52" s="50"/>
      <c r="M52" s="50"/>
      <c r="N52" s="50"/>
      <c r="O52" s="50"/>
      <c r="P52" s="50"/>
      <c r="Q52" s="50"/>
      <c r="R52" s="88"/>
      <c r="S52" s="88"/>
      <c r="T52" s="88"/>
      <c r="U52" s="88"/>
      <c r="V52" s="88"/>
      <c r="W52" s="88"/>
      <c r="X52" s="88"/>
      <c r="Y52" s="88">
        <v>3823444112</v>
      </c>
      <c r="Z52" s="88">
        <v>1110771895</v>
      </c>
      <c r="AA52" s="88">
        <v>563593377</v>
      </c>
      <c r="AB52" s="88">
        <v>2076772833</v>
      </c>
      <c r="AC52" s="88">
        <v>72306007</v>
      </c>
      <c r="AD52" s="88">
        <v>4727504270</v>
      </c>
      <c r="AE52" s="88">
        <v>791609867</v>
      </c>
      <c r="AF52" s="88">
        <v>2571380670</v>
      </c>
      <c r="AG52" s="88">
        <v>771485888</v>
      </c>
      <c r="AH52" s="50">
        <v>88.17</v>
      </c>
      <c r="AI52" s="50">
        <v>81.64</v>
      </c>
      <c r="AJ52" s="88">
        <f t="shared" si="1"/>
        <v>107.9985301322881</v>
      </c>
      <c r="AK52" s="88">
        <f t="shared" si="2"/>
        <v>4336445630.0328913</v>
      </c>
      <c r="AL52" s="88">
        <f t="shared" si="3"/>
        <v>1259807071.5662925</v>
      </c>
      <c r="AM52" s="88">
        <f t="shared" si="4"/>
        <v>5790671570.308672</v>
      </c>
      <c r="AN52" s="88">
        <f t="shared" si="8"/>
        <v>969634819.94120538</v>
      </c>
      <c r="AO52" s="88">
        <f t="shared" si="9"/>
        <v>3149657851.5433607</v>
      </c>
      <c r="AP52" s="88">
        <f t="shared" si="10"/>
        <v>944985164.13522792</v>
      </c>
      <c r="AQ52" s="88">
        <v>9388</v>
      </c>
      <c r="AR52" s="88">
        <f t="shared" si="5"/>
        <v>17083.834339168057</v>
      </c>
      <c r="AS52" s="88">
        <v>212336</v>
      </c>
      <c r="AT52" s="108"/>
      <c r="AU52" s="88">
        <f t="shared" si="6"/>
        <v>212336</v>
      </c>
      <c r="AV52" s="88">
        <f t="shared" si="7"/>
        <v>3863.9891864524807</v>
      </c>
    </row>
    <row r="53" spans="1:48">
      <c r="A53" s="17">
        <v>35521</v>
      </c>
      <c r="B53" s="26">
        <v>1997</v>
      </c>
      <c r="C53" s="26">
        <v>4</v>
      </c>
      <c r="D53" s="87">
        <v>0.88</v>
      </c>
      <c r="E53" s="87">
        <f t="shared" si="0"/>
        <v>55.436117044794493</v>
      </c>
      <c r="F53" s="87"/>
      <c r="G53" s="87"/>
      <c r="H53" s="87">
        <v>62.612669437993517</v>
      </c>
      <c r="I53" s="87">
        <v>110.07</v>
      </c>
      <c r="J53" s="50"/>
      <c r="K53" s="50"/>
      <c r="L53" s="50"/>
      <c r="M53" s="50"/>
      <c r="N53" s="50"/>
      <c r="O53" s="50"/>
      <c r="P53" s="50"/>
      <c r="Q53" s="50"/>
      <c r="R53" s="88"/>
      <c r="S53" s="88"/>
      <c r="T53" s="88"/>
      <c r="U53" s="88"/>
      <c r="V53" s="88"/>
      <c r="W53" s="88"/>
      <c r="X53" s="88"/>
      <c r="Y53" s="88">
        <v>4624474456</v>
      </c>
      <c r="Z53" s="88">
        <v>1609666961</v>
      </c>
      <c r="AA53" s="88">
        <v>718943847</v>
      </c>
      <c r="AB53" s="88">
        <v>2238280439</v>
      </c>
      <c r="AC53" s="88">
        <v>57583209</v>
      </c>
      <c r="AD53" s="88">
        <v>5534607111</v>
      </c>
      <c r="AE53" s="88">
        <v>1034224555</v>
      </c>
      <c r="AF53" s="88">
        <v>3041945181</v>
      </c>
      <c r="AG53" s="88">
        <v>822534976</v>
      </c>
      <c r="AH53" s="50">
        <v>89.02</v>
      </c>
      <c r="AI53" s="50">
        <v>82.92</v>
      </c>
      <c r="AJ53" s="88">
        <f t="shared" si="1"/>
        <v>107.35648818137965</v>
      </c>
      <c r="AK53" s="88">
        <f t="shared" si="2"/>
        <v>5194871327.7915077</v>
      </c>
      <c r="AL53" s="88">
        <f t="shared" si="3"/>
        <v>1808208223.9946079</v>
      </c>
      <c r="AM53" s="88">
        <f t="shared" si="4"/>
        <v>6674634721.4182339</v>
      </c>
      <c r="AN53" s="88">
        <f t="shared" si="8"/>
        <v>1247255855.0410035</v>
      </c>
      <c r="AO53" s="88">
        <f t="shared" si="9"/>
        <v>3668530126.6280756</v>
      </c>
      <c r="AP53" s="88">
        <f t="shared" si="10"/>
        <v>991962103.23203099</v>
      </c>
      <c r="AQ53" s="88">
        <v>9668</v>
      </c>
      <c r="AR53" s="88">
        <f t="shared" si="5"/>
        <v>17439.893909214254</v>
      </c>
      <c r="AS53" s="88">
        <v>214484</v>
      </c>
      <c r="AT53" s="108"/>
      <c r="AU53" s="88">
        <f t="shared" si="6"/>
        <v>214484</v>
      </c>
      <c r="AV53" s="88">
        <f t="shared" si="7"/>
        <v>3869.0300012659395</v>
      </c>
    </row>
    <row r="54" spans="1:48">
      <c r="A54" s="17">
        <v>35551</v>
      </c>
      <c r="B54" s="26">
        <v>1997</v>
      </c>
      <c r="C54" s="26">
        <v>5</v>
      </c>
      <c r="D54" s="87">
        <v>0.41</v>
      </c>
      <c r="E54" s="87">
        <f t="shared" si="0"/>
        <v>55.66340512467815</v>
      </c>
      <c r="F54" s="87"/>
      <c r="G54" s="87"/>
      <c r="H54" s="87">
        <v>63.240699865771354</v>
      </c>
      <c r="I54" s="87">
        <v>112.58</v>
      </c>
      <c r="J54" s="50"/>
      <c r="K54" s="50"/>
      <c r="L54" s="50"/>
      <c r="M54" s="50"/>
      <c r="N54" s="50"/>
      <c r="O54" s="50"/>
      <c r="P54" s="50"/>
      <c r="Q54" s="50"/>
      <c r="R54" s="88"/>
      <c r="S54" s="88"/>
      <c r="T54" s="88"/>
      <c r="U54" s="88"/>
      <c r="V54" s="88"/>
      <c r="W54" s="88"/>
      <c r="X54" s="88"/>
      <c r="Y54" s="88">
        <v>4655833845</v>
      </c>
      <c r="Z54" s="88">
        <v>1676375503</v>
      </c>
      <c r="AA54" s="88">
        <v>646025547</v>
      </c>
      <c r="AB54" s="88">
        <v>2260770913</v>
      </c>
      <c r="AC54" s="88">
        <v>72661882</v>
      </c>
      <c r="AD54" s="88">
        <v>4721520682</v>
      </c>
      <c r="AE54" s="88">
        <v>828192947</v>
      </c>
      <c r="AF54" s="88">
        <v>2708667942</v>
      </c>
      <c r="AG54" s="88">
        <v>817525611</v>
      </c>
      <c r="AH54" s="50">
        <v>89.58</v>
      </c>
      <c r="AI54" s="50">
        <v>79.14</v>
      </c>
      <c r="AJ54" s="88">
        <f t="shared" si="1"/>
        <v>113.1918119787718</v>
      </c>
      <c r="AK54" s="88">
        <f t="shared" si="2"/>
        <v>5197403265.2377758</v>
      </c>
      <c r="AL54" s="88">
        <f t="shared" si="3"/>
        <v>1871372519.5356109</v>
      </c>
      <c r="AM54" s="88">
        <f t="shared" si="4"/>
        <v>5966035736.6691942</v>
      </c>
      <c r="AN54" s="88">
        <f t="shared" si="8"/>
        <v>1046490961.5870609</v>
      </c>
      <c r="AO54" s="88">
        <f t="shared" si="9"/>
        <v>3422628180.4397268</v>
      </c>
      <c r="AP54" s="88">
        <f t="shared" si="10"/>
        <v>1033011891.5845337</v>
      </c>
      <c r="AQ54" s="88">
        <v>8717</v>
      </c>
      <c r="AR54" s="88">
        <f t="shared" si="5"/>
        <v>15660.198977182861</v>
      </c>
      <c r="AS54" s="88">
        <v>218564</v>
      </c>
      <c r="AT54" s="108"/>
      <c r="AU54" s="88">
        <f t="shared" si="6"/>
        <v>218564</v>
      </c>
      <c r="AV54" s="88">
        <f t="shared" si="7"/>
        <v>3926.5294588149536</v>
      </c>
    </row>
    <row r="55" spans="1:48">
      <c r="A55" s="17">
        <v>35582</v>
      </c>
      <c r="B55" s="26">
        <v>1997</v>
      </c>
      <c r="C55" s="26">
        <v>6</v>
      </c>
      <c r="D55" s="87">
        <v>0.54</v>
      </c>
      <c r="E55" s="87">
        <f t="shared" si="0"/>
        <v>55.963987512351416</v>
      </c>
      <c r="F55" s="87"/>
      <c r="G55" s="87"/>
      <c r="H55" s="87">
        <v>63.244184423922768</v>
      </c>
      <c r="I55" s="87">
        <v>113.59</v>
      </c>
      <c r="J55" s="50"/>
      <c r="K55" s="50"/>
      <c r="L55" s="50"/>
      <c r="M55" s="50"/>
      <c r="N55" s="50"/>
      <c r="O55" s="50"/>
      <c r="P55" s="50"/>
      <c r="Q55" s="50"/>
      <c r="R55" s="88"/>
      <c r="S55" s="88"/>
      <c r="T55" s="88"/>
      <c r="U55" s="88"/>
      <c r="V55" s="88"/>
      <c r="W55" s="88"/>
      <c r="X55" s="88"/>
      <c r="Y55" s="88">
        <v>4843614313</v>
      </c>
      <c r="Z55" s="88">
        <v>1637907555</v>
      </c>
      <c r="AA55" s="88">
        <v>701176212</v>
      </c>
      <c r="AB55" s="88">
        <v>2430242818</v>
      </c>
      <c r="AC55" s="88">
        <v>74287728</v>
      </c>
      <c r="AD55" s="88">
        <v>5208071998</v>
      </c>
      <c r="AE55" s="88">
        <v>1051899708</v>
      </c>
      <c r="AF55" s="88">
        <v>2813297974</v>
      </c>
      <c r="AG55" s="88">
        <v>813191027</v>
      </c>
      <c r="AH55" s="50">
        <v>89.69</v>
      </c>
      <c r="AI55" s="50">
        <v>81.260000000000005</v>
      </c>
      <c r="AJ55" s="88">
        <f t="shared" si="1"/>
        <v>110.37410780211665</v>
      </c>
      <c r="AK55" s="88">
        <f t="shared" si="2"/>
        <v>5400395041.8106813</v>
      </c>
      <c r="AL55" s="88">
        <f t="shared" si="3"/>
        <v>1826187484.6694167</v>
      </c>
      <c r="AM55" s="88">
        <f t="shared" si="4"/>
        <v>6409145948.8063002</v>
      </c>
      <c r="AN55" s="88">
        <f t="shared" si="8"/>
        <v>1294486473.0494709</v>
      </c>
      <c r="AO55" s="88">
        <f t="shared" si="9"/>
        <v>3462094479.4486828</v>
      </c>
      <c r="AP55" s="88">
        <f t="shared" si="10"/>
        <v>1000727328.3288211</v>
      </c>
      <c r="AQ55" s="88">
        <v>8599</v>
      </c>
      <c r="AR55" s="88">
        <f t="shared" si="5"/>
        <v>15365.238222351785</v>
      </c>
      <c r="AS55" s="88">
        <v>220400</v>
      </c>
      <c r="AT55" s="108"/>
      <c r="AU55" s="88">
        <f t="shared" si="6"/>
        <v>220400</v>
      </c>
      <c r="AV55" s="88">
        <f t="shared" si="7"/>
        <v>3938.2468940648141</v>
      </c>
    </row>
    <row r="56" spans="1:48">
      <c r="A56" s="17">
        <v>35612</v>
      </c>
      <c r="B56" s="26">
        <v>1997</v>
      </c>
      <c r="C56" s="26">
        <v>7</v>
      </c>
      <c r="D56" s="87">
        <v>0.22</v>
      </c>
      <c r="E56" s="87">
        <f t="shared" si="0"/>
        <v>56.087108284878589</v>
      </c>
      <c r="F56" s="87"/>
      <c r="G56" s="87"/>
      <c r="H56" s="87">
        <v>62.789093085391123</v>
      </c>
      <c r="I56" s="87">
        <v>113.04</v>
      </c>
      <c r="J56" s="50"/>
      <c r="K56" s="50"/>
      <c r="L56" s="50"/>
      <c r="M56" s="50"/>
      <c r="N56" s="50"/>
      <c r="O56" s="50"/>
      <c r="P56" s="50"/>
      <c r="Q56" s="50"/>
      <c r="R56" s="88"/>
      <c r="S56" s="88"/>
      <c r="T56" s="88"/>
      <c r="U56" s="88"/>
      <c r="V56" s="88"/>
      <c r="W56" s="88"/>
      <c r="X56" s="88"/>
      <c r="Y56" s="88">
        <v>5238795799</v>
      </c>
      <c r="Z56" s="88">
        <v>1732925257</v>
      </c>
      <c r="AA56" s="88">
        <v>805963967</v>
      </c>
      <c r="AB56" s="88">
        <v>2638116515</v>
      </c>
      <c r="AC56" s="88">
        <v>61790060</v>
      </c>
      <c r="AD56" s="88">
        <v>5782869007</v>
      </c>
      <c r="AE56" s="88">
        <v>1259969491</v>
      </c>
      <c r="AF56" s="88">
        <v>3237287011</v>
      </c>
      <c r="AG56" s="88">
        <v>906958748</v>
      </c>
      <c r="AH56" s="50">
        <v>88.61</v>
      </c>
      <c r="AI56" s="50">
        <v>79.400000000000006</v>
      </c>
      <c r="AJ56" s="88">
        <f t="shared" si="1"/>
        <v>111.59949622166246</v>
      </c>
      <c r="AK56" s="88">
        <f t="shared" si="2"/>
        <v>5912194785.0129786</v>
      </c>
      <c r="AL56" s="88">
        <f t="shared" si="3"/>
        <v>1955676850.2426364</v>
      </c>
      <c r="AM56" s="88">
        <f t="shared" si="4"/>
        <v>7283210336.2720404</v>
      </c>
      <c r="AN56" s="88">
        <f t="shared" si="8"/>
        <v>1586863338.7909319</v>
      </c>
      <c r="AO56" s="88">
        <f t="shared" si="9"/>
        <v>4077187671.2846346</v>
      </c>
      <c r="AP56" s="88">
        <f t="shared" si="10"/>
        <v>1142265425.6926951</v>
      </c>
      <c r="AQ56" s="88">
        <v>9741</v>
      </c>
      <c r="AR56" s="88">
        <f t="shared" si="5"/>
        <v>17367.627424333143</v>
      </c>
      <c r="AS56" s="88">
        <v>222676</v>
      </c>
      <c r="AT56" s="108"/>
      <c r="AU56" s="88">
        <f t="shared" si="6"/>
        <v>222676</v>
      </c>
      <c r="AV56" s="88">
        <f t="shared" si="7"/>
        <v>3970.1815053288233</v>
      </c>
    </row>
    <row r="57" spans="1:48">
      <c r="A57" s="17">
        <v>35643</v>
      </c>
      <c r="B57" s="26">
        <v>1997</v>
      </c>
      <c r="C57" s="26">
        <v>8</v>
      </c>
      <c r="D57" s="87">
        <v>-0.02</v>
      </c>
      <c r="E57" s="87">
        <f t="shared" si="0"/>
        <v>56.075890863221616</v>
      </c>
      <c r="F57" s="87"/>
      <c r="G57" s="87"/>
      <c r="H57" s="87">
        <v>62.508464446413662</v>
      </c>
      <c r="I57" s="87">
        <v>113.94</v>
      </c>
      <c r="J57" s="50"/>
      <c r="K57" s="50"/>
      <c r="L57" s="50"/>
      <c r="M57" s="50"/>
      <c r="N57" s="50"/>
      <c r="O57" s="50"/>
      <c r="P57" s="50"/>
      <c r="Q57" s="50"/>
      <c r="R57" s="88"/>
      <c r="S57" s="88"/>
      <c r="T57" s="88"/>
      <c r="U57" s="88"/>
      <c r="V57" s="88"/>
      <c r="W57" s="88"/>
      <c r="X57" s="88"/>
      <c r="Y57" s="88">
        <v>5074799308</v>
      </c>
      <c r="Z57" s="88">
        <v>1408356562</v>
      </c>
      <c r="AA57" s="88">
        <v>794210314</v>
      </c>
      <c r="AB57" s="88">
        <v>2794922990</v>
      </c>
      <c r="AC57" s="88">
        <v>77309442</v>
      </c>
      <c r="AD57" s="88">
        <v>5369525218</v>
      </c>
      <c r="AE57" s="88">
        <v>1041686150</v>
      </c>
      <c r="AF57" s="88">
        <v>3063844117</v>
      </c>
      <c r="AG57" s="88">
        <v>803642166</v>
      </c>
      <c r="AH57" s="50">
        <v>88.8</v>
      </c>
      <c r="AI57" s="50">
        <v>79.83</v>
      </c>
      <c r="AJ57" s="88">
        <f t="shared" si="1"/>
        <v>111.23637730176625</v>
      </c>
      <c r="AK57" s="88">
        <f t="shared" si="2"/>
        <v>5714864085.5855856</v>
      </c>
      <c r="AL57" s="88">
        <f t="shared" si="3"/>
        <v>1585987119.3693693</v>
      </c>
      <c r="AM57" s="88">
        <f t="shared" si="4"/>
        <v>6726199696.8558197</v>
      </c>
      <c r="AN57" s="88">
        <f t="shared" si="8"/>
        <v>1304880558.6872103</v>
      </c>
      <c r="AO57" s="88">
        <f t="shared" si="9"/>
        <v>3837960812.9775777</v>
      </c>
      <c r="AP57" s="88">
        <f t="shared" si="10"/>
        <v>1006691927.8466742</v>
      </c>
      <c r="AQ57" s="88">
        <v>9960</v>
      </c>
      <c r="AR57" s="88">
        <f t="shared" si="5"/>
        <v>17761.643812835875</v>
      </c>
      <c r="AS57" s="88">
        <v>225964</v>
      </c>
      <c r="AT57" s="108"/>
      <c r="AU57" s="88">
        <f t="shared" si="6"/>
        <v>225964</v>
      </c>
      <c r="AV57" s="88">
        <f t="shared" si="7"/>
        <v>4029.6105246221341</v>
      </c>
    </row>
    <row r="58" spans="1:48">
      <c r="A58" s="17">
        <v>35674</v>
      </c>
      <c r="B58" s="26">
        <v>1997</v>
      </c>
      <c r="C58" s="26">
        <v>9</v>
      </c>
      <c r="D58" s="87">
        <v>0.06</v>
      </c>
      <c r="E58" s="87">
        <f t="shared" si="0"/>
        <v>56.109536397739546</v>
      </c>
      <c r="F58" s="87"/>
      <c r="G58" s="87"/>
      <c r="H58" s="87">
        <v>63.481755120285456</v>
      </c>
      <c r="I58" s="87">
        <v>111.83</v>
      </c>
      <c r="J58" s="50"/>
      <c r="K58" s="50"/>
      <c r="L58" s="50"/>
      <c r="M58" s="50"/>
      <c r="N58" s="50"/>
      <c r="O58" s="50"/>
      <c r="P58" s="50"/>
      <c r="Q58" s="50"/>
      <c r="R58" s="88"/>
      <c r="S58" s="88"/>
      <c r="T58" s="88"/>
      <c r="U58" s="88"/>
      <c r="V58" s="88"/>
      <c r="W58" s="88"/>
      <c r="X58" s="88"/>
      <c r="Y58" s="88">
        <v>4588311030</v>
      </c>
      <c r="Z58" s="88">
        <v>1123655175</v>
      </c>
      <c r="AA58" s="88">
        <v>766950786</v>
      </c>
      <c r="AB58" s="88">
        <v>2619939470</v>
      </c>
      <c r="AC58" s="88">
        <v>77765599</v>
      </c>
      <c r="AD58" s="88">
        <v>5435408787</v>
      </c>
      <c r="AE58" s="88">
        <v>1060160425</v>
      </c>
      <c r="AF58" s="88">
        <v>3068117340</v>
      </c>
      <c r="AG58" s="88">
        <v>765611184</v>
      </c>
      <c r="AH58" s="50">
        <v>88.56</v>
      </c>
      <c r="AI58" s="50">
        <v>79.03</v>
      </c>
      <c r="AJ58" s="88">
        <f t="shared" si="1"/>
        <v>112.05871188156397</v>
      </c>
      <c r="AK58" s="88">
        <f t="shared" si="2"/>
        <v>5181019681.5718155</v>
      </c>
      <c r="AL58" s="88">
        <f t="shared" si="3"/>
        <v>1268806656.504065</v>
      </c>
      <c r="AM58" s="88">
        <f t="shared" si="4"/>
        <v>6877652520.5618114</v>
      </c>
      <c r="AN58" s="88">
        <f t="shared" si="8"/>
        <v>1341465804.1250157</v>
      </c>
      <c r="AO58" s="88">
        <f t="shared" si="9"/>
        <v>3882218575.2245984</v>
      </c>
      <c r="AP58" s="88">
        <f t="shared" si="10"/>
        <v>968760197.39339483</v>
      </c>
      <c r="AQ58" s="88">
        <v>9079</v>
      </c>
      <c r="AR58" s="88">
        <f t="shared" si="5"/>
        <v>16180.850142197505</v>
      </c>
      <c r="AS58" s="88">
        <v>229320</v>
      </c>
      <c r="AT58" s="108"/>
      <c r="AU58" s="88">
        <f t="shared" si="6"/>
        <v>229320</v>
      </c>
      <c r="AV58" s="88">
        <f t="shared" si="7"/>
        <v>4087.0057876514284</v>
      </c>
    </row>
    <row r="59" spans="1:48">
      <c r="A59" s="17">
        <v>35704</v>
      </c>
      <c r="B59" s="26">
        <v>1997</v>
      </c>
      <c r="C59" s="26">
        <v>10</v>
      </c>
      <c r="D59" s="87">
        <v>0.23</v>
      </c>
      <c r="E59" s="87">
        <f t="shared" si="0"/>
        <v>56.238588331454345</v>
      </c>
      <c r="F59" s="87"/>
      <c r="G59" s="87"/>
      <c r="H59" s="87">
        <v>64.201342232651243</v>
      </c>
      <c r="I59" s="87">
        <v>107.46</v>
      </c>
      <c r="J59" s="50"/>
      <c r="K59" s="50"/>
      <c r="L59" s="50"/>
      <c r="M59" s="50"/>
      <c r="N59" s="50"/>
      <c r="O59" s="50"/>
      <c r="P59" s="50"/>
      <c r="Q59" s="50"/>
      <c r="R59" s="88"/>
      <c r="S59" s="88"/>
      <c r="T59" s="88"/>
      <c r="U59" s="88"/>
      <c r="V59" s="88"/>
      <c r="W59" s="88"/>
      <c r="X59" s="88"/>
      <c r="Y59" s="88">
        <v>4793012347</v>
      </c>
      <c r="Z59" s="88">
        <v>1052573025</v>
      </c>
      <c r="AA59" s="88">
        <v>750121977</v>
      </c>
      <c r="AB59" s="88">
        <v>2927394356</v>
      </c>
      <c r="AC59" s="88">
        <v>62922989</v>
      </c>
      <c r="AD59" s="88">
        <v>5644715601</v>
      </c>
      <c r="AE59" s="88">
        <v>1190318963</v>
      </c>
      <c r="AF59" s="88">
        <v>3159613235</v>
      </c>
      <c r="AG59" s="88">
        <v>783657941</v>
      </c>
      <c r="AH59" s="50">
        <v>87.1</v>
      </c>
      <c r="AI59" s="50">
        <v>79.88</v>
      </c>
      <c r="AJ59" s="88">
        <f t="shared" si="1"/>
        <v>109.03855783675513</v>
      </c>
      <c r="AK59" s="88">
        <f t="shared" si="2"/>
        <v>5502884439.7244549</v>
      </c>
      <c r="AL59" s="88">
        <f t="shared" si="3"/>
        <v>1208465011.4810565</v>
      </c>
      <c r="AM59" s="88">
        <f t="shared" si="4"/>
        <v>7066494242.6139202</v>
      </c>
      <c r="AN59" s="88">
        <f t="shared" si="8"/>
        <v>1490133904.6069105</v>
      </c>
      <c r="AO59" s="88">
        <f t="shared" si="9"/>
        <v>3955449718.3274918</v>
      </c>
      <c r="AP59" s="88">
        <f t="shared" si="10"/>
        <v>981043992.23835766</v>
      </c>
      <c r="AQ59" s="88">
        <v>9730</v>
      </c>
      <c r="AR59" s="88">
        <f t="shared" si="5"/>
        <v>17301.287761090534</v>
      </c>
      <c r="AS59" s="88">
        <v>232530</v>
      </c>
      <c r="AT59" s="108"/>
      <c r="AU59" s="88">
        <f t="shared" si="6"/>
        <v>232530</v>
      </c>
      <c r="AV59" s="88">
        <f t="shared" si="7"/>
        <v>4134.7054913529109</v>
      </c>
    </row>
    <row r="60" spans="1:48">
      <c r="A60" s="17">
        <v>35735</v>
      </c>
      <c r="B60" s="26">
        <v>1997</v>
      </c>
      <c r="C60" s="26">
        <v>11</v>
      </c>
      <c r="D60" s="87">
        <v>0.17</v>
      </c>
      <c r="E60" s="87">
        <f t="shared" si="0"/>
        <v>56.334193931617818</v>
      </c>
      <c r="F60" s="87"/>
      <c r="G60" s="87"/>
      <c r="H60" s="87">
        <v>64.478831711295541</v>
      </c>
      <c r="I60" s="87">
        <v>104.85</v>
      </c>
      <c r="J60" s="50"/>
      <c r="K60" s="50"/>
      <c r="L60" s="50"/>
      <c r="M60" s="50"/>
      <c r="N60" s="50"/>
      <c r="O60" s="50"/>
      <c r="P60" s="50"/>
      <c r="Q60" s="50"/>
      <c r="R60" s="88"/>
      <c r="S60" s="88"/>
      <c r="T60" s="88"/>
      <c r="U60" s="88"/>
      <c r="V60" s="88"/>
      <c r="W60" s="88"/>
      <c r="X60" s="88"/>
      <c r="Y60" s="88">
        <v>3975930433</v>
      </c>
      <c r="Z60" s="88">
        <v>807714315</v>
      </c>
      <c r="AA60" s="88">
        <v>632419517</v>
      </c>
      <c r="AB60" s="88">
        <v>2477010009</v>
      </c>
      <c r="AC60" s="88">
        <v>58786592</v>
      </c>
      <c r="AD60" s="88">
        <v>5262503581</v>
      </c>
      <c r="AE60" s="88">
        <v>1094519244</v>
      </c>
      <c r="AF60" s="88">
        <v>2719553653</v>
      </c>
      <c r="AG60" s="88">
        <v>779237371</v>
      </c>
      <c r="AH60" s="50">
        <v>88.07</v>
      </c>
      <c r="AI60" s="50">
        <v>79.91</v>
      </c>
      <c r="AJ60" s="88">
        <f t="shared" si="1"/>
        <v>110.2114879239144</v>
      </c>
      <c r="AK60" s="88">
        <f t="shared" si="2"/>
        <v>4514511675.9395943</v>
      </c>
      <c r="AL60" s="88">
        <f t="shared" si="3"/>
        <v>917127642.78414905</v>
      </c>
      <c r="AM60" s="88">
        <f t="shared" si="4"/>
        <v>6585538206.7325745</v>
      </c>
      <c r="AN60" s="88">
        <f t="shared" si="8"/>
        <v>1369689956.200726</v>
      </c>
      <c r="AO60" s="88">
        <f t="shared" si="9"/>
        <v>3403270745.8390689</v>
      </c>
      <c r="AP60" s="88">
        <f t="shared" si="10"/>
        <v>975143750.46927798</v>
      </c>
      <c r="AQ60" s="88">
        <v>9122</v>
      </c>
      <c r="AR60" s="88">
        <f t="shared" si="5"/>
        <v>16192.652034877588</v>
      </c>
      <c r="AS60" s="88">
        <v>233584</v>
      </c>
      <c r="AT60" s="108"/>
      <c r="AU60" s="88">
        <f t="shared" si="6"/>
        <v>233584</v>
      </c>
      <c r="AV60" s="88">
        <f t="shared" si="7"/>
        <v>4146.398194381547</v>
      </c>
    </row>
    <row r="61" spans="1:48">
      <c r="A61" s="17">
        <v>35765</v>
      </c>
      <c r="B61" s="26">
        <v>1997</v>
      </c>
      <c r="C61" s="26">
        <v>12</v>
      </c>
      <c r="D61" s="87">
        <v>0.43</v>
      </c>
      <c r="E61" s="87">
        <f t="shared" si="0"/>
        <v>56.576430965523777</v>
      </c>
      <c r="F61" s="87"/>
      <c r="G61" s="87"/>
      <c r="H61" s="87">
        <v>63.189050060575546</v>
      </c>
      <c r="I61" s="87">
        <v>110.47</v>
      </c>
      <c r="J61" s="50"/>
      <c r="K61" s="50"/>
      <c r="L61" s="50"/>
      <c r="M61" s="50"/>
      <c r="N61" s="50"/>
      <c r="O61" s="50"/>
      <c r="P61" s="50"/>
      <c r="Q61" s="50"/>
      <c r="R61" s="88"/>
      <c r="S61" s="88"/>
      <c r="T61" s="88"/>
      <c r="U61" s="88"/>
      <c r="V61" s="88"/>
      <c r="W61" s="88"/>
      <c r="X61" s="88"/>
      <c r="Y61" s="88">
        <v>4534287266</v>
      </c>
      <c r="Z61" s="88">
        <v>828670630</v>
      </c>
      <c r="AA61" s="88">
        <v>813388842</v>
      </c>
      <c r="AB61" s="88">
        <v>2804079382</v>
      </c>
      <c r="AC61" s="88">
        <v>88148412</v>
      </c>
      <c r="AD61" s="88">
        <v>5299068496</v>
      </c>
      <c r="AE61" s="88">
        <v>1541560074</v>
      </c>
      <c r="AF61" s="88">
        <v>2507480740</v>
      </c>
      <c r="AG61" s="88">
        <v>754488057</v>
      </c>
      <c r="AH61" s="50">
        <v>87.82</v>
      </c>
      <c r="AI61" s="50">
        <v>81.27</v>
      </c>
      <c r="AJ61" s="88">
        <f t="shared" si="1"/>
        <v>108.05955457118249</v>
      </c>
      <c r="AK61" s="88">
        <f t="shared" si="2"/>
        <v>5163160175.3586884</v>
      </c>
      <c r="AL61" s="88">
        <f t="shared" si="3"/>
        <v>943601263.94898665</v>
      </c>
      <c r="AM61" s="88">
        <f t="shared" si="4"/>
        <v>6520325453.4268494</v>
      </c>
      <c r="AN61" s="88">
        <f t="shared" si="8"/>
        <v>1896837792.5433741</v>
      </c>
      <c r="AO61" s="88">
        <f t="shared" si="9"/>
        <v>3085370665.6822939</v>
      </c>
      <c r="AP61" s="88">
        <f t="shared" si="10"/>
        <v>928372163.1598376</v>
      </c>
      <c r="AQ61" s="88">
        <v>12283</v>
      </c>
      <c r="AR61" s="88">
        <f t="shared" si="5"/>
        <v>21710.45396533575</v>
      </c>
      <c r="AS61" s="88">
        <v>235309</v>
      </c>
      <c r="AT61" s="108"/>
      <c r="AU61" s="88">
        <f t="shared" si="6"/>
        <v>235309</v>
      </c>
      <c r="AV61" s="88">
        <f t="shared" si="7"/>
        <v>4159.1347489450382</v>
      </c>
    </row>
    <row r="62" spans="1:48">
      <c r="A62" s="17">
        <v>35796</v>
      </c>
      <c r="B62" s="26">
        <v>1998</v>
      </c>
      <c r="C62" s="26">
        <v>1</v>
      </c>
      <c r="D62" s="87">
        <v>0.71</v>
      </c>
      <c r="E62" s="87">
        <f t="shared" si="0"/>
        <v>56.978123625378998</v>
      </c>
      <c r="F62" s="87"/>
      <c r="G62" s="87"/>
      <c r="H62" s="87">
        <v>62.519412618567813</v>
      </c>
      <c r="I62" s="87">
        <v>108.31</v>
      </c>
      <c r="J62" s="50"/>
      <c r="K62" s="50"/>
      <c r="L62" s="50"/>
      <c r="M62" s="50"/>
      <c r="N62" s="50"/>
      <c r="O62" s="50"/>
      <c r="P62" s="50"/>
      <c r="Q62" s="50"/>
      <c r="R62" s="88"/>
      <c r="S62" s="88"/>
      <c r="T62" s="88"/>
      <c r="U62" s="88"/>
      <c r="V62" s="88"/>
      <c r="W62" s="88"/>
      <c r="X62" s="88"/>
      <c r="Y62" s="88">
        <v>3916861090</v>
      </c>
      <c r="Z62" s="88">
        <v>896575996</v>
      </c>
      <c r="AA62" s="88">
        <v>796034730</v>
      </c>
      <c r="AB62" s="88">
        <v>2149917184</v>
      </c>
      <c r="AC62" s="88">
        <v>74333180</v>
      </c>
      <c r="AD62" s="88">
        <v>4641272855</v>
      </c>
      <c r="AE62" s="88">
        <v>992737560</v>
      </c>
      <c r="AF62" s="88">
        <v>2590183046</v>
      </c>
      <c r="AG62" s="88">
        <v>623312092</v>
      </c>
      <c r="AH62" s="50">
        <v>88.16</v>
      </c>
      <c r="AI62" s="50">
        <v>79.48</v>
      </c>
      <c r="AJ62" s="88">
        <f t="shared" si="1"/>
        <v>110.92098641167588</v>
      </c>
      <c r="AK62" s="88">
        <f t="shared" si="2"/>
        <v>4442900510.4355717</v>
      </c>
      <c r="AL62" s="88">
        <f t="shared" si="3"/>
        <v>1016987291.2885662</v>
      </c>
      <c r="AM62" s="88">
        <f t="shared" si="4"/>
        <v>5839548131.6054354</v>
      </c>
      <c r="AN62" s="88">
        <f t="shared" si="8"/>
        <v>1249040714.6451938</v>
      </c>
      <c r="AO62" s="88">
        <f t="shared" si="9"/>
        <v>3258911733.7695017</v>
      </c>
      <c r="AP62" s="88">
        <f t="shared" si="10"/>
        <v>784237659.78862607</v>
      </c>
      <c r="AQ62" s="88">
        <v>11549</v>
      </c>
      <c r="AR62" s="88">
        <f t="shared" si="5"/>
        <v>20269.18274096321</v>
      </c>
      <c r="AS62" s="88">
        <v>234922</v>
      </c>
      <c r="AT62" s="108"/>
      <c r="AU62" s="88">
        <f t="shared" si="6"/>
        <v>234922</v>
      </c>
      <c r="AV62" s="88">
        <f t="shared" si="7"/>
        <v>4123.0209956468598</v>
      </c>
    </row>
    <row r="63" spans="1:48">
      <c r="A63" s="17">
        <v>35827</v>
      </c>
      <c r="B63" s="26">
        <v>1998</v>
      </c>
      <c r="C63" s="26">
        <v>2</v>
      </c>
      <c r="D63" s="87">
        <v>0.46</v>
      </c>
      <c r="E63" s="87">
        <f t="shared" si="0"/>
        <v>57.240222994055735</v>
      </c>
      <c r="F63" s="87"/>
      <c r="G63" s="87"/>
      <c r="H63" s="87">
        <v>62.93767852197675</v>
      </c>
      <c r="I63" s="87">
        <v>100.03</v>
      </c>
      <c r="J63" s="50"/>
      <c r="K63" s="50"/>
      <c r="L63" s="50"/>
      <c r="M63" s="50"/>
      <c r="N63" s="50"/>
      <c r="O63" s="50"/>
      <c r="P63" s="50"/>
      <c r="Q63" s="50"/>
      <c r="R63" s="88"/>
      <c r="S63" s="88"/>
      <c r="T63" s="88"/>
      <c r="U63" s="88"/>
      <c r="V63" s="88"/>
      <c r="W63" s="88"/>
      <c r="X63" s="88"/>
      <c r="Y63" s="88">
        <v>3715926053</v>
      </c>
      <c r="Z63" s="88">
        <v>701283100</v>
      </c>
      <c r="AA63" s="88">
        <v>586311783</v>
      </c>
      <c r="AB63" s="88">
        <v>2383927874</v>
      </c>
      <c r="AC63" s="88">
        <v>44403296</v>
      </c>
      <c r="AD63" s="88">
        <v>3943235604</v>
      </c>
      <c r="AE63" s="88">
        <v>769780656</v>
      </c>
      <c r="AF63" s="88">
        <v>2261886313</v>
      </c>
      <c r="AG63" s="88">
        <v>588058872</v>
      </c>
      <c r="AH63" s="50">
        <v>86.41</v>
      </c>
      <c r="AI63" s="50">
        <v>78.37</v>
      </c>
      <c r="AJ63" s="88">
        <f t="shared" si="1"/>
        <v>110.25902768916677</v>
      </c>
      <c r="AK63" s="88">
        <f t="shared" si="2"/>
        <v>4300342614.280755</v>
      </c>
      <c r="AL63" s="88">
        <f t="shared" si="3"/>
        <v>811576322.18493235</v>
      </c>
      <c r="AM63" s="88">
        <f t="shared" si="4"/>
        <v>5031562592.8288889</v>
      </c>
      <c r="AN63" s="88">
        <f t="shared" si="8"/>
        <v>982238938.3692739</v>
      </c>
      <c r="AO63" s="88">
        <f t="shared" si="9"/>
        <v>2886163471.9918332</v>
      </c>
      <c r="AP63" s="88">
        <f t="shared" si="10"/>
        <v>750362220.23733568</v>
      </c>
      <c r="AQ63" s="88">
        <v>9890</v>
      </c>
      <c r="AR63" s="88">
        <f t="shared" si="5"/>
        <v>17278.059872385638</v>
      </c>
      <c r="AS63" s="88">
        <v>239660</v>
      </c>
      <c r="AT63" s="108"/>
      <c r="AU63" s="88">
        <f t="shared" si="6"/>
        <v>239660</v>
      </c>
      <c r="AV63" s="88">
        <f t="shared" si="7"/>
        <v>4186.9159039594961</v>
      </c>
    </row>
    <row r="64" spans="1:48">
      <c r="A64" s="17">
        <v>35855</v>
      </c>
      <c r="B64" s="26">
        <v>1998</v>
      </c>
      <c r="C64" s="26">
        <v>3</v>
      </c>
      <c r="D64" s="87">
        <v>0.34</v>
      </c>
      <c r="E64" s="87">
        <f t="shared" si="0"/>
        <v>57.434839752235526</v>
      </c>
      <c r="F64" s="87"/>
      <c r="G64" s="87"/>
      <c r="H64" s="87">
        <v>63.121653186870262</v>
      </c>
      <c r="I64" s="87">
        <v>108.42</v>
      </c>
      <c r="J64" s="50"/>
      <c r="K64" s="50"/>
      <c r="L64" s="50"/>
      <c r="M64" s="50"/>
      <c r="N64" s="50"/>
      <c r="O64" s="50"/>
      <c r="P64" s="50"/>
      <c r="Q64" s="50"/>
      <c r="R64" s="88"/>
      <c r="S64" s="88"/>
      <c r="T64" s="88"/>
      <c r="U64" s="88"/>
      <c r="V64" s="88"/>
      <c r="W64" s="88"/>
      <c r="X64" s="88"/>
      <c r="Y64" s="88">
        <v>4273985367</v>
      </c>
      <c r="Z64" s="88">
        <v>954406949</v>
      </c>
      <c r="AA64" s="88">
        <v>654851119</v>
      </c>
      <c r="AB64" s="88">
        <v>2609992091</v>
      </c>
      <c r="AC64" s="88">
        <v>54735208</v>
      </c>
      <c r="AD64" s="88">
        <v>5167087047</v>
      </c>
      <c r="AE64" s="88">
        <v>984218619</v>
      </c>
      <c r="AF64" s="88">
        <v>2860300518</v>
      </c>
      <c r="AG64" s="88">
        <v>853056247</v>
      </c>
      <c r="AH64" s="50">
        <v>85.74</v>
      </c>
      <c r="AI64" s="50">
        <v>77.36</v>
      </c>
      <c r="AJ64" s="88">
        <f t="shared" si="1"/>
        <v>110.83247156153051</v>
      </c>
      <c r="AK64" s="88">
        <f t="shared" si="2"/>
        <v>4984820815.2554235</v>
      </c>
      <c r="AL64" s="88">
        <f t="shared" si="3"/>
        <v>1113140831.5838583</v>
      </c>
      <c r="AM64" s="88">
        <f t="shared" si="4"/>
        <v>6679274879.7828341</v>
      </c>
      <c r="AN64" s="88">
        <f t="shared" si="8"/>
        <v>1272257780.506722</v>
      </c>
      <c r="AO64" s="88">
        <f t="shared" si="9"/>
        <v>3697389501.0341263</v>
      </c>
      <c r="AP64" s="88">
        <f t="shared" si="10"/>
        <v>1102709729.8345399</v>
      </c>
      <c r="AQ64" s="88">
        <v>13910</v>
      </c>
      <c r="AR64" s="88">
        <f t="shared" si="5"/>
        <v>24218.749560380871</v>
      </c>
      <c r="AS64" s="88">
        <v>239032</v>
      </c>
      <c r="AT64" s="108"/>
      <c r="AU64" s="88">
        <f t="shared" si="6"/>
        <v>239032</v>
      </c>
      <c r="AV64" s="88">
        <f t="shared" si="7"/>
        <v>4161.7944967052199</v>
      </c>
    </row>
    <row r="65" spans="1:48">
      <c r="A65" s="17">
        <v>35886</v>
      </c>
      <c r="B65" s="26">
        <v>1998</v>
      </c>
      <c r="C65" s="26">
        <v>4</v>
      </c>
      <c r="D65" s="87">
        <v>0.24</v>
      </c>
      <c r="E65" s="87">
        <f t="shared" si="0"/>
        <v>57.572683367640892</v>
      </c>
      <c r="F65" s="87"/>
      <c r="G65" s="87"/>
      <c r="H65" s="87">
        <v>63.640175443030309</v>
      </c>
      <c r="I65" s="87">
        <v>107.41</v>
      </c>
      <c r="J65" s="50"/>
      <c r="K65" s="50"/>
      <c r="L65" s="50"/>
      <c r="M65" s="50"/>
      <c r="N65" s="50"/>
      <c r="O65" s="50"/>
      <c r="P65" s="50"/>
      <c r="Q65" s="50"/>
      <c r="R65" s="88"/>
      <c r="S65" s="88"/>
      <c r="T65" s="88"/>
      <c r="U65" s="88"/>
      <c r="V65" s="88"/>
      <c r="W65" s="88"/>
      <c r="X65" s="88"/>
      <c r="Y65" s="88">
        <v>4576580125</v>
      </c>
      <c r="Z65" s="88">
        <v>1332289904</v>
      </c>
      <c r="AA65" s="88">
        <v>697563859</v>
      </c>
      <c r="AB65" s="88">
        <v>2483035124</v>
      </c>
      <c r="AC65" s="88">
        <v>63691238</v>
      </c>
      <c r="AD65" s="88">
        <v>4629068494</v>
      </c>
      <c r="AE65" s="88">
        <v>919248185</v>
      </c>
      <c r="AF65" s="88">
        <v>2565349602</v>
      </c>
      <c r="AG65" s="88">
        <v>775637466</v>
      </c>
      <c r="AH65" s="50">
        <v>83.65</v>
      </c>
      <c r="AI65" s="50">
        <v>76.36</v>
      </c>
      <c r="AJ65" s="88">
        <f t="shared" si="1"/>
        <v>109.54688318491357</v>
      </c>
      <c r="AK65" s="88">
        <f t="shared" si="2"/>
        <v>5471105947.3998804</v>
      </c>
      <c r="AL65" s="88">
        <f t="shared" si="3"/>
        <v>1592695641.3628211</v>
      </c>
      <c r="AM65" s="88">
        <f t="shared" si="4"/>
        <v>6062164083.2896805</v>
      </c>
      <c r="AN65" s="88">
        <f t="shared" si="8"/>
        <v>1203834710.5814564</v>
      </c>
      <c r="AO65" s="88">
        <f t="shared" si="9"/>
        <v>3359546361.9696178</v>
      </c>
      <c r="AP65" s="88">
        <f t="shared" si="10"/>
        <v>1015764099.0047146</v>
      </c>
      <c r="AQ65" s="88">
        <v>12192</v>
      </c>
      <c r="AR65" s="88">
        <f t="shared" si="5"/>
        <v>21176.709659589349</v>
      </c>
      <c r="AS65" s="88">
        <v>240556</v>
      </c>
      <c r="AT65" s="108"/>
      <c r="AU65" s="88">
        <f t="shared" si="6"/>
        <v>240556</v>
      </c>
      <c r="AV65" s="88">
        <f t="shared" si="7"/>
        <v>4178.3009915290158</v>
      </c>
    </row>
    <row r="66" spans="1:48">
      <c r="A66" s="17">
        <v>35916</v>
      </c>
      <c r="B66" s="26">
        <v>1998</v>
      </c>
      <c r="C66" s="26">
        <v>5</v>
      </c>
      <c r="D66" s="87">
        <v>0.5</v>
      </c>
      <c r="E66" s="87">
        <f t="shared" ref="E66:E129" si="11">E67/(1+D67/100)</f>
        <v>57.860546784479091</v>
      </c>
      <c r="F66" s="87"/>
      <c r="G66" s="87"/>
      <c r="H66" s="87">
        <v>64.154452755931757</v>
      </c>
      <c r="I66" s="87">
        <v>113.44</v>
      </c>
      <c r="J66" s="50"/>
      <c r="K66" s="50"/>
      <c r="L66" s="50"/>
      <c r="M66" s="50"/>
      <c r="N66" s="50"/>
      <c r="O66" s="50"/>
      <c r="P66" s="50"/>
      <c r="Q66" s="50"/>
      <c r="R66" s="88"/>
      <c r="S66" s="88"/>
      <c r="T66" s="88"/>
      <c r="U66" s="88"/>
      <c r="V66" s="88"/>
      <c r="W66" s="88"/>
      <c r="X66" s="88"/>
      <c r="Y66" s="88">
        <v>4611933252</v>
      </c>
      <c r="Z66" s="88">
        <v>1397667722</v>
      </c>
      <c r="AA66" s="88">
        <v>610836824</v>
      </c>
      <c r="AB66" s="88">
        <v>2537484222</v>
      </c>
      <c r="AC66" s="88">
        <v>65944484</v>
      </c>
      <c r="AD66" s="88">
        <v>4736139222</v>
      </c>
      <c r="AE66" s="88">
        <v>865706512</v>
      </c>
      <c r="AF66" s="88">
        <v>2727392076</v>
      </c>
      <c r="AG66" s="88">
        <v>777814662</v>
      </c>
      <c r="AH66" s="50">
        <v>82.86</v>
      </c>
      <c r="AI66" s="50">
        <v>76.94</v>
      </c>
      <c r="AJ66" s="88">
        <f t="shared" ref="AJ66:AJ129" si="12">100*AH66/AI66</f>
        <v>107.69430725240447</v>
      </c>
      <c r="AK66" s="88">
        <f t="shared" ref="AK66:AK129" si="13">Y66/$AH66*100</f>
        <v>5565934409.8479357</v>
      </c>
      <c r="AL66" s="88">
        <f t="shared" ref="AL66:AL129" si="14">Z66/$AH66*100</f>
        <v>1686782189.234854</v>
      </c>
      <c r="AM66" s="88">
        <f t="shared" ref="AM66:AM129" si="15">AD66/$AI66*100</f>
        <v>6155626750.7148428</v>
      </c>
      <c r="AN66" s="88">
        <f t="shared" si="8"/>
        <v>1125170927.995841</v>
      </c>
      <c r="AO66" s="88">
        <f t="shared" si="9"/>
        <v>3544829836.2360282</v>
      </c>
      <c r="AP66" s="88">
        <f t="shared" si="10"/>
        <v>1010936654.5360022</v>
      </c>
      <c r="AQ66" s="88">
        <v>9376</v>
      </c>
      <c r="AR66" s="88">
        <f t="shared" si="5"/>
        <v>16204.478735612438</v>
      </c>
      <c r="AS66" s="88">
        <v>242333</v>
      </c>
      <c r="AT66" s="108"/>
      <c r="AU66" s="88">
        <f t="shared" si="6"/>
        <v>242333</v>
      </c>
      <c r="AV66" s="88">
        <f t="shared" si="7"/>
        <v>4188.22519777855</v>
      </c>
    </row>
    <row r="67" spans="1:48">
      <c r="A67" s="17">
        <v>35947</v>
      </c>
      <c r="B67" s="26">
        <v>1998</v>
      </c>
      <c r="C67" s="26">
        <v>6</v>
      </c>
      <c r="D67" s="87">
        <v>0.02</v>
      </c>
      <c r="E67" s="87">
        <f t="shared" si="11"/>
        <v>57.872118893835989</v>
      </c>
      <c r="F67" s="87"/>
      <c r="G67" s="87"/>
      <c r="H67" s="87">
        <v>64.070424778430862</v>
      </c>
      <c r="I67" s="87">
        <v>109.52</v>
      </c>
      <c r="J67" s="50"/>
      <c r="K67" s="50"/>
      <c r="L67" s="50"/>
      <c r="M67" s="50"/>
      <c r="N67" s="50"/>
      <c r="O67" s="50"/>
      <c r="P67" s="50"/>
      <c r="Q67" s="50"/>
      <c r="R67" s="88"/>
      <c r="S67" s="88"/>
      <c r="T67" s="88"/>
      <c r="U67" s="88"/>
      <c r="V67" s="88"/>
      <c r="W67" s="88"/>
      <c r="X67" s="88"/>
      <c r="Y67" s="88">
        <v>4886364504</v>
      </c>
      <c r="Z67" s="88">
        <v>1421414243</v>
      </c>
      <c r="AA67" s="88">
        <v>779629211</v>
      </c>
      <c r="AB67" s="88">
        <v>2618757603</v>
      </c>
      <c r="AC67" s="88">
        <v>66563447</v>
      </c>
      <c r="AD67" s="88">
        <v>4703891762</v>
      </c>
      <c r="AE67" s="88">
        <v>925613041</v>
      </c>
      <c r="AF67" s="88">
        <v>2687256500</v>
      </c>
      <c r="AG67" s="88">
        <v>751869245</v>
      </c>
      <c r="AH67" s="50">
        <v>82.38</v>
      </c>
      <c r="AI67" s="50">
        <v>75.88</v>
      </c>
      <c r="AJ67" s="88">
        <f t="shared" si="12"/>
        <v>108.56615709014234</v>
      </c>
      <c r="AK67" s="88">
        <f t="shared" si="13"/>
        <v>5931493692.6438456</v>
      </c>
      <c r="AL67" s="88">
        <f t="shared" si="14"/>
        <v>1725436080.3593106</v>
      </c>
      <c r="AM67" s="88">
        <f t="shared" si="15"/>
        <v>6199119348.9720612</v>
      </c>
      <c r="AN67" s="88">
        <f t="shared" si="8"/>
        <v>1219837955.9831314</v>
      </c>
      <c r="AO67" s="88">
        <f t="shared" si="9"/>
        <v>3541455587.7701631</v>
      </c>
      <c r="AP67" s="88">
        <f t="shared" si="10"/>
        <v>990866163.6794939</v>
      </c>
      <c r="AQ67" s="88">
        <v>9016</v>
      </c>
      <c r="AR67" s="88">
        <f t="shared" si="5"/>
        <v>15579.177283174096</v>
      </c>
      <c r="AS67" s="88">
        <v>241508</v>
      </c>
      <c r="AT67" s="108"/>
      <c r="AU67" s="88">
        <f t="shared" si="6"/>
        <v>241508</v>
      </c>
      <c r="AV67" s="88">
        <f t="shared" si="7"/>
        <v>4173.1321509591944</v>
      </c>
    </row>
    <row r="68" spans="1:48">
      <c r="A68" s="17">
        <v>35977</v>
      </c>
      <c r="B68" s="26">
        <v>1998</v>
      </c>
      <c r="C68" s="26">
        <v>7</v>
      </c>
      <c r="D68" s="87">
        <v>-0.12</v>
      </c>
      <c r="E68" s="87">
        <f t="shared" si="11"/>
        <v>57.802672351163388</v>
      </c>
      <c r="F68" s="87"/>
      <c r="G68" s="87"/>
      <c r="H68" s="87">
        <v>64.499786414235842</v>
      </c>
      <c r="I68" s="87">
        <v>119.41</v>
      </c>
      <c r="J68" s="50"/>
      <c r="K68" s="50"/>
      <c r="L68" s="50"/>
      <c r="M68" s="50"/>
      <c r="N68" s="50"/>
      <c r="O68" s="50"/>
      <c r="P68" s="50"/>
      <c r="Q68" s="50"/>
      <c r="R68" s="88"/>
      <c r="S68" s="88"/>
      <c r="T68" s="88"/>
      <c r="U68" s="88"/>
      <c r="V68" s="88"/>
      <c r="W68" s="88"/>
      <c r="X68" s="88"/>
      <c r="Y68" s="88">
        <v>4970110086</v>
      </c>
      <c r="Z68" s="88">
        <v>1365632582</v>
      </c>
      <c r="AA68" s="88">
        <v>801650374</v>
      </c>
      <c r="AB68" s="88">
        <v>2751567583</v>
      </c>
      <c r="AC68" s="88">
        <v>51259547</v>
      </c>
      <c r="AD68" s="88">
        <v>5394787069</v>
      </c>
      <c r="AE68" s="88">
        <v>1054457247</v>
      </c>
      <c r="AF68" s="88">
        <v>3169891337</v>
      </c>
      <c r="AG68" s="88">
        <v>825348467</v>
      </c>
      <c r="AH68" s="50">
        <v>81.760000000000005</v>
      </c>
      <c r="AI68" s="50">
        <v>75.819999999999993</v>
      </c>
      <c r="AJ68" s="88">
        <f t="shared" si="12"/>
        <v>107.83434450013192</v>
      </c>
      <c r="AK68" s="88">
        <f t="shared" si="13"/>
        <v>6078901768.5909977</v>
      </c>
      <c r="AL68" s="88">
        <f t="shared" si="14"/>
        <v>1670294253.9138942</v>
      </c>
      <c r="AM68" s="88">
        <f t="shared" si="15"/>
        <v>7115255960.1688223</v>
      </c>
      <c r="AN68" s="88">
        <f t="shared" si="8"/>
        <v>1390737598.2590346</v>
      </c>
      <c r="AO68" s="88">
        <f t="shared" si="9"/>
        <v>4180811576.1012926</v>
      </c>
      <c r="AP68" s="88">
        <f t="shared" si="10"/>
        <v>1088563000.5275655</v>
      </c>
      <c r="AQ68" s="88">
        <v>10491</v>
      </c>
      <c r="AR68" s="88">
        <f t="shared" si="5"/>
        <v>18149.679890689084</v>
      </c>
      <c r="AS68" s="88">
        <v>241458</v>
      </c>
      <c r="AT68" s="108"/>
      <c r="AU68" s="88">
        <f t="shared" si="6"/>
        <v>241458</v>
      </c>
      <c r="AV68" s="88">
        <f t="shared" si="7"/>
        <v>4177.280914160714</v>
      </c>
    </row>
    <row r="69" spans="1:48">
      <c r="A69" s="17">
        <v>36008</v>
      </c>
      <c r="B69" s="26">
        <v>1998</v>
      </c>
      <c r="C69" s="26">
        <v>8</v>
      </c>
      <c r="D69" s="87">
        <v>-0.51</v>
      </c>
      <c r="E69" s="87">
        <f t="shared" si="11"/>
        <v>57.507878722172457</v>
      </c>
      <c r="F69" s="87"/>
      <c r="G69" s="87"/>
      <c r="H69" s="87">
        <v>65.300661107618097</v>
      </c>
      <c r="I69" s="87">
        <v>117.96</v>
      </c>
      <c r="J69" s="50"/>
      <c r="K69" s="50"/>
      <c r="L69" s="50"/>
      <c r="M69" s="50"/>
      <c r="N69" s="50"/>
      <c r="O69" s="50"/>
      <c r="P69" s="50"/>
      <c r="Q69" s="50"/>
      <c r="R69" s="88"/>
      <c r="S69" s="88"/>
      <c r="T69" s="88"/>
      <c r="U69" s="88"/>
      <c r="V69" s="88"/>
      <c r="W69" s="88"/>
      <c r="X69" s="88"/>
      <c r="Y69" s="88">
        <v>3985621684</v>
      </c>
      <c r="Z69" s="88">
        <v>1107970127</v>
      </c>
      <c r="AA69" s="88">
        <v>564144435</v>
      </c>
      <c r="AB69" s="88">
        <v>2266799093</v>
      </c>
      <c r="AC69" s="88">
        <v>46708029</v>
      </c>
      <c r="AD69" s="88">
        <v>4155992635</v>
      </c>
      <c r="AE69" s="88">
        <v>771874897</v>
      </c>
      <c r="AF69" s="88">
        <v>2411138101</v>
      </c>
      <c r="AG69" s="88">
        <v>717872152</v>
      </c>
      <c r="AH69" s="50">
        <v>80.64</v>
      </c>
      <c r="AI69" s="50">
        <v>75.489999999999995</v>
      </c>
      <c r="AJ69" s="88">
        <f t="shared" si="12"/>
        <v>106.82209564180687</v>
      </c>
      <c r="AK69" s="88">
        <f t="shared" si="13"/>
        <v>4942487207.3412704</v>
      </c>
      <c r="AL69" s="88">
        <f t="shared" si="14"/>
        <v>1373970891.6170635</v>
      </c>
      <c r="AM69" s="88">
        <f t="shared" si="15"/>
        <v>5505355192.7407608</v>
      </c>
      <c r="AN69" s="88">
        <f t="shared" si="8"/>
        <v>1022486285.600742</v>
      </c>
      <c r="AO69" s="88">
        <f t="shared" si="9"/>
        <v>3193983442.8401117</v>
      </c>
      <c r="AP69" s="88">
        <f t="shared" si="10"/>
        <v>950949996.02596366</v>
      </c>
      <c r="AQ69" s="88">
        <v>16360</v>
      </c>
      <c r="AR69" s="88">
        <f t="shared" si="5"/>
        <v>28448.275894572889</v>
      </c>
      <c r="AS69" s="88">
        <v>245329</v>
      </c>
      <c r="AT69" s="108"/>
      <c r="AU69" s="88">
        <f t="shared" si="6"/>
        <v>245329</v>
      </c>
      <c r="AV69" s="88">
        <f t="shared" si="7"/>
        <v>4266.006770745521</v>
      </c>
    </row>
    <row r="70" spans="1:48">
      <c r="A70" s="17">
        <v>36039</v>
      </c>
      <c r="B70" s="26">
        <v>1998</v>
      </c>
      <c r="C70" s="26">
        <v>9</v>
      </c>
      <c r="D70" s="87">
        <v>-0.22</v>
      </c>
      <c r="E70" s="87">
        <f t="shared" si="11"/>
        <v>57.381361388983677</v>
      </c>
      <c r="F70" s="87"/>
      <c r="G70" s="87"/>
      <c r="H70" s="87">
        <v>67.317989900055309</v>
      </c>
      <c r="I70" s="87">
        <v>106.66</v>
      </c>
      <c r="J70" s="50"/>
      <c r="K70" s="50"/>
      <c r="L70" s="50"/>
      <c r="M70" s="50"/>
      <c r="N70" s="50"/>
      <c r="O70" s="50"/>
      <c r="P70" s="50"/>
      <c r="Q70" s="50"/>
      <c r="R70" s="88"/>
      <c r="S70" s="88"/>
      <c r="T70" s="88"/>
      <c r="U70" s="88"/>
      <c r="V70" s="88"/>
      <c r="W70" s="88"/>
      <c r="X70" s="88"/>
      <c r="Y70" s="88">
        <v>4538094015</v>
      </c>
      <c r="Z70" s="88">
        <v>1211113328</v>
      </c>
      <c r="AA70" s="88">
        <v>702452163</v>
      </c>
      <c r="AB70" s="88">
        <v>2574050883</v>
      </c>
      <c r="AC70" s="88">
        <v>50477641</v>
      </c>
      <c r="AD70" s="88">
        <v>5741168184</v>
      </c>
      <c r="AE70" s="88">
        <v>1151352588</v>
      </c>
      <c r="AF70" s="88">
        <v>3228213851</v>
      </c>
      <c r="AG70" s="88">
        <v>972267065</v>
      </c>
      <c r="AH70" s="50">
        <v>79.14</v>
      </c>
      <c r="AI70" s="50">
        <v>73.819999999999993</v>
      </c>
      <c r="AJ70" s="88">
        <f t="shared" si="12"/>
        <v>107.20671904632891</v>
      </c>
      <c r="AK70" s="88">
        <f t="shared" si="13"/>
        <v>5734260822.5928736</v>
      </c>
      <c r="AL70" s="88">
        <f t="shared" si="14"/>
        <v>1530342845.5900936</v>
      </c>
      <c r="AM70" s="88">
        <f t="shared" si="15"/>
        <v>7777253026.2801409</v>
      </c>
      <c r="AN70" s="88">
        <f t="shared" si="8"/>
        <v>1559675681.3871582</v>
      </c>
      <c r="AO70" s="88">
        <f t="shared" si="9"/>
        <v>4373088392.0346794</v>
      </c>
      <c r="AP70" s="88">
        <f t="shared" si="10"/>
        <v>1317078115.686806</v>
      </c>
      <c r="AQ70" s="88">
        <v>10154</v>
      </c>
      <c r="AR70" s="88">
        <f t="shared" si="5"/>
        <v>17695.641501369832</v>
      </c>
      <c r="AS70" s="88">
        <v>248324</v>
      </c>
      <c r="AT70" s="108"/>
      <c r="AU70" s="88">
        <f t="shared" si="6"/>
        <v>248324</v>
      </c>
      <c r="AV70" s="88">
        <f t="shared" si="7"/>
        <v>4327.6073273450484</v>
      </c>
    </row>
    <row r="71" spans="1:48">
      <c r="A71" s="17">
        <v>36069</v>
      </c>
      <c r="B71" s="26">
        <v>1998</v>
      </c>
      <c r="C71" s="26">
        <v>10</v>
      </c>
      <c r="D71" s="87">
        <v>0.02</v>
      </c>
      <c r="E71" s="87">
        <f t="shared" si="11"/>
        <v>57.392837661261474</v>
      </c>
      <c r="F71" s="87"/>
      <c r="G71" s="87"/>
      <c r="H71" s="87">
        <v>69.268251557984257</v>
      </c>
      <c r="I71" s="87">
        <v>107.01</v>
      </c>
      <c r="J71" s="50"/>
      <c r="K71" s="50"/>
      <c r="L71" s="50"/>
      <c r="M71" s="50"/>
      <c r="N71" s="50"/>
      <c r="O71" s="50"/>
      <c r="P71" s="50"/>
      <c r="Q71" s="50"/>
      <c r="R71" s="88"/>
      <c r="S71" s="88"/>
      <c r="T71" s="88"/>
      <c r="U71" s="88"/>
      <c r="V71" s="88"/>
      <c r="W71" s="88"/>
      <c r="X71" s="88"/>
      <c r="Y71" s="88">
        <v>4016893914</v>
      </c>
      <c r="Z71" s="88">
        <v>953877466</v>
      </c>
      <c r="AA71" s="88">
        <v>666946198</v>
      </c>
      <c r="AB71" s="88">
        <v>2345352776</v>
      </c>
      <c r="AC71" s="88">
        <v>50717474</v>
      </c>
      <c r="AD71" s="88">
        <v>5460080480</v>
      </c>
      <c r="AE71" s="88">
        <v>1127349012</v>
      </c>
      <c r="AF71" s="88">
        <v>3153078386</v>
      </c>
      <c r="AG71" s="88">
        <v>833959363</v>
      </c>
      <c r="AH71" s="50">
        <v>78.62</v>
      </c>
      <c r="AI71" s="50">
        <v>76.09</v>
      </c>
      <c r="AJ71" s="88">
        <f t="shared" si="12"/>
        <v>103.32500985674858</v>
      </c>
      <c r="AK71" s="88">
        <f t="shared" si="13"/>
        <v>5109251989.3156958</v>
      </c>
      <c r="AL71" s="88">
        <f t="shared" si="14"/>
        <v>1213275840.7529891</v>
      </c>
      <c r="AM71" s="88">
        <f t="shared" si="15"/>
        <v>7175818740.9646463</v>
      </c>
      <c r="AN71" s="88">
        <f t="shared" si="8"/>
        <v>1481599437.508214</v>
      </c>
      <c r="AO71" s="88">
        <f t="shared" si="9"/>
        <v>4143880123.5379152</v>
      </c>
      <c r="AP71" s="88">
        <f t="shared" si="10"/>
        <v>1096017036.404258</v>
      </c>
      <c r="AQ71" s="88">
        <v>9578</v>
      </c>
      <c r="AR71" s="88">
        <f t="shared" si="5"/>
        <v>16688.493530378055</v>
      </c>
      <c r="AS71" s="88">
        <v>248447</v>
      </c>
      <c r="AT71" s="108"/>
      <c r="AU71" s="88">
        <f t="shared" si="6"/>
        <v>248447</v>
      </c>
      <c r="AV71" s="88">
        <f t="shared" si="7"/>
        <v>4328.885103509956</v>
      </c>
    </row>
    <row r="72" spans="1:48">
      <c r="A72" s="17">
        <v>36100</v>
      </c>
      <c r="B72" s="26">
        <v>1998</v>
      </c>
      <c r="C72" s="26">
        <v>11</v>
      </c>
      <c r="D72" s="87">
        <v>-0.12</v>
      </c>
      <c r="E72" s="87">
        <f t="shared" si="11"/>
        <v>57.323966256067962</v>
      </c>
      <c r="F72" s="87"/>
      <c r="G72" s="87"/>
      <c r="H72" s="87">
        <v>69.025057221489249</v>
      </c>
      <c r="I72" s="87">
        <v>100.18</v>
      </c>
      <c r="J72" s="50"/>
      <c r="K72" s="50"/>
      <c r="L72" s="50"/>
      <c r="M72" s="50"/>
      <c r="N72" s="50"/>
      <c r="O72" s="50"/>
      <c r="P72" s="50"/>
      <c r="Q72" s="50"/>
      <c r="R72" s="88"/>
      <c r="S72" s="88"/>
      <c r="T72" s="88"/>
      <c r="U72" s="88"/>
      <c r="V72" s="88"/>
      <c r="W72" s="88"/>
      <c r="X72" s="88"/>
      <c r="Y72" s="88">
        <v>3703504560</v>
      </c>
      <c r="Z72" s="88">
        <v>793456950</v>
      </c>
      <c r="AA72" s="88">
        <v>593612818</v>
      </c>
      <c r="AB72" s="88">
        <v>2266693495</v>
      </c>
      <c r="AC72" s="88">
        <v>49741297</v>
      </c>
      <c r="AD72" s="88">
        <v>4736030454</v>
      </c>
      <c r="AE72" s="88">
        <v>1082682195</v>
      </c>
      <c r="AF72" s="88">
        <v>2602893545</v>
      </c>
      <c r="AG72" s="88">
        <v>795565636</v>
      </c>
      <c r="AH72" s="50">
        <v>78.760000000000005</v>
      </c>
      <c r="AI72" s="50">
        <v>76.66</v>
      </c>
      <c r="AJ72" s="88">
        <f t="shared" si="12"/>
        <v>102.73936864075138</v>
      </c>
      <c r="AK72" s="88">
        <f t="shared" si="13"/>
        <v>4702265820.2133064</v>
      </c>
      <c r="AL72" s="88">
        <f t="shared" si="14"/>
        <v>1007436452.5139663</v>
      </c>
      <c r="AM72" s="88">
        <f t="shared" si="15"/>
        <v>6177968241.5862255</v>
      </c>
      <c r="AN72" s="88">
        <f t="shared" si="8"/>
        <v>1412316977.5632665</v>
      </c>
      <c r="AO72" s="88">
        <f t="shared" si="9"/>
        <v>3395373786.8510303</v>
      </c>
      <c r="AP72" s="88">
        <f t="shared" si="10"/>
        <v>1037784549.9608662</v>
      </c>
      <c r="AQ72" s="88">
        <v>8920</v>
      </c>
      <c r="AR72" s="88">
        <f t="shared" si="5"/>
        <v>15560.681827482207</v>
      </c>
      <c r="AS72" s="88">
        <v>257125</v>
      </c>
      <c r="AT72" s="108"/>
      <c r="AU72" s="88">
        <f t="shared" si="6"/>
        <v>257125</v>
      </c>
      <c r="AV72" s="88">
        <f t="shared" si="7"/>
        <v>4485.47120503516</v>
      </c>
    </row>
    <row r="73" spans="1:48">
      <c r="A73" s="17">
        <v>36130</v>
      </c>
      <c r="B73" s="26">
        <v>1998</v>
      </c>
      <c r="C73" s="26">
        <v>12</v>
      </c>
      <c r="D73" s="87">
        <v>0.33</v>
      </c>
      <c r="E73" s="87">
        <f t="shared" si="11"/>
        <v>57.513135344712992</v>
      </c>
      <c r="F73" s="87"/>
      <c r="G73" s="87"/>
      <c r="H73" s="87">
        <v>69.754222813790662</v>
      </c>
      <c r="I73" s="87">
        <v>95.26</v>
      </c>
      <c r="J73" s="50"/>
      <c r="K73" s="50"/>
      <c r="L73" s="50"/>
      <c r="M73" s="50"/>
      <c r="N73" s="50"/>
      <c r="O73" s="50"/>
      <c r="P73" s="50"/>
      <c r="Q73" s="50"/>
      <c r="R73" s="88"/>
      <c r="S73" s="88"/>
      <c r="T73" s="88"/>
      <c r="U73" s="88"/>
      <c r="V73" s="88"/>
      <c r="W73" s="88"/>
      <c r="X73" s="88"/>
      <c r="Y73" s="88">
        <v>3943986895</v>
      </c>
      <c r="Z73" s="88">
        <v>840941272</v>
      </c>
      <c r="AA73" s="88">
        <v>666057746</v>
      </c>
      <c r="AB73" s="88">
        <v>2399181535</v>
      </c>
      <c r="AC73" s="88">
        <v>37806342</v>
      </c>
      <c r="AD73" s="88">
        <v>4454722168</v>
      </c>
      <c r="AE73" s="88">
        <v>1013911661</v>
      </c>
      <c r="AF73" s="88">
        <v>2411729653</v>
      </c>
      <c r="AG73" s="88">
        <v>827530435</v>
      </c>
      <c r="AH73" s="50">
        <v>79.03</v>
      </c>
      <c r="AI73" s="50">
        <v>77.040000000000006</v>
      </c>
      <c r="AJ73" s="88">
        <f t="shared" si="12"/>
        <v>102.58307372793354</v>
      </c>
      <c r="AK73" s="88">
        <f t="shared" si="13"/>
        <v>4990493350.6263447</v>
      </c>
      <c r="AL73" s="88">
        <f t="shared" si="14"/>
        <v>1064078542.3256991</v>
      </c>
      <c r="AM73" s="88">
        <f t="shared" si="15"/>
        <v>5782349646.936656</v>
      </c>
      <c r="AN73" s="88">
        <f t="shared" si="8"/>
        <v>1316084710.5399792</v>
      </c>
      <c r="AO73" s="88">
        <f t="shared" si="9"/>
        <v>3130490203.7902384</v>
      </c>
      <c r="AP73" s="88">
        <f t="shared" si="10"/>
        <v>1074156847.0924194</v>
      </c>
      <c r="AQ73" s="88">
        <v>11711</v>
      </c>
      <c r="AR73" s="88">
        <f t="shared" si="5"/>
        <v>20362.304940964335</v>
      </c>
      <c r="AS73" s="88">
        <v>256033</v>
      </c>
      <c r="AT73" s="108"/>
      <c r="AU73" s="88">
        <f t="shared" si="6"/>
        <v>256033</v>
      </c>
      <c r="AV73" s="88">
        <f t="shared" si="7"/>
        <v>4451.7308692254483</v>
      </c>
    </row>
    <row r="74" spans="1:48">
      <c r="A74" s="17">
        <v>36161</v>
      </c>
      <c r="B74" s="26">
        <v>1999</v>
      </c>
      <c r="C74" s="26">
        <v>1</v>
      </c>
      <c r="D74" s="87">
        <v>0.7</v>
      </c>
      <c r="E74" s="87">
        <f t="shared" si="11"/>
        <v>57.915727292125979</v>
      </c>
      <c r="F74" s="87"/>
      <c r="G74" s="87">
        <v>78.16</v>
      </c>
      <c r="H74" s="87">
        <v>85.861456967995039</v>
      </c>
      <c r="I74" s="87">
        <v>101.79</v>
      </c>
      <c r="J74" s="50"/>
      <c r="K74" s="50"/>
      <c r="L74" s="50"/>
      <c r="M74" s="50"/>
      <c r="N74" s="50"/>
      <c r="O74" s="50"/>
      <c r="P74" s="50"/>
      <c r="Q74" s="50"/>
      <c r="R74" s="88"/>
      <c r="S74" s="88"/>
      <c r="T74" s="88"/>
      <c r="U74" s="88"/>
      <c r="V74" s="88"/>
      <c r="W74" s="88"/>
      <c r="X74" s="88"/>
      <c r="Y74" s="88">
        <v>2949154776</v>
      </c>
      <c r="Z74" s="88">
        <v>666856391</v>
      </c>
      <c r="AA74" s="88">
        <v>574924989</v>
      </c>
      <c r="AB74" s="88">
        <v>1654429391</v>
      </c>
      <c r="AC74" s="88">
        <v>52944005</v>
      </c>
      <c r="AD74" s="88">
        <v>3667312990</v>
      </c>
      <c r="AE74" s="88">
        <v>727282531</v>
      </c>
      <c r="AF74" s="88">
        <v>2142492954</v>
      </c>
      <c r="AG74" s="88">
        <v>573364633</v>
      </c>
      <c r="AH74" s="50">
        <v>77.040000000000006</v>
      </c>
      <c r="AI74" s="50">
        <v>76.89</v>
      </c>
      <c r="AJ74" s="88">
        <f t="shared" si="12"/>
        <v>100.19508388607102</v>
      </c>
      <c r="AK74" s="88">
        <f t="shared" si="13"/>
        <v>3828082523.3644857</v>
      </c>
      <c r="AL74" s="88">
        <f t="shared" si="14"/>
        <v>865597599.94807875</v>
      </c>
      <c r="AM74" s="88">
        <f t="shared" si="15"/>
        <v>4769557796.8526468</v>
      </c>
      <c r="AN74" s="88">
        <f t="shared" si="8"/>
        <v>945874016.12693465</v>
      </c>
      <c r="AO74" s="88">
        <f t="shared" si="9"/>
        <v>2786439008.9738588</v>
      </c>
      <c r="AP74" s="88">
        <f t="shared" si="10"/>
        <v>745694671.60879183</v>
      </c>
      <c r="AQ74" s="88">
        <v>10462</v>
      </c>
      <c r="AR74" s="88">
        <f t="shared" si="5"/>
        <v>18064.177882511678</v>
      </c>
      <c r="AS74" s="88">
        <v>263917</v>
      </c>
      <c r="AT74" s="108"/>
      <c r="AU74" s="88">
        <f t="shared" si="6"/>
        <v>263917</v>
      </c>
      <c r="AV74" s="88">
        <f t="shared" si="7"/>
        <v>4556.9141982592564</v>
      </c>
    </row>
    <row r="75" spans="1:48">
      <c r="A75" s="17">
        <v>36192</v>
      </c>
      <c r="B75" s="26">
        <v>1999</v>
      </c>
      <c r="C75" s="26">
        <v>2</v>
      </c>
      <c r="D75" s="87">
        <v>1.05</v>
      </c>
      <c r="E75" s="87">
        <f t="shared" si="11"/>
        <v>58.5238424286933</v>
      </c>
      <c r="F75" s="87"/>
      <c r="G75" s="87">
        <v>90.3</v>
      </c>
      <c r="H75" s="87">
        <v>106.77706293113643</v>
      </c>
      <c r="I75" s="87">
        <v>94.86</v>
      </c>
      <c r="J75" s="50"/>
      <c r="K75" s="50"/>
      <c r="L75" s="50"/>
      <c r="M75" s="50"/>
      <c r="N75" s="50"/>
      <c r="O75" s="50"/>
      <c r="P75" s="50"/>
      <c r="Q75" s="50"/>
      <c r="R75" s="88"/>
      <c r="S75" s="88"/>
      <c r="T75" s="88"/>
      <c r="U75" s="88"/>
      <c r="V75" s="88"/>
      <c r="W75" s="88"/>
      <c r="X75" s="88"/>
      <c r="Y75" s="88">
        <v>3266867013</v>
      </c>
      <c r="Z75" s="88">
        <v>741303269</v>
      </c>
      <c r="AA75" s="88">
        <v>573355508</v>
      </c>
      <c r="AB75" s="88">
        <v>1913795754</v>
      </c>
      <c r="AC75" s="88">
        <v>38412482</v>
      </c>
      <c r="AD75" s="88">
        <v>3166425156</v>
      </c>
      <c r="AE75" s="88">
        <v>733037227</v>
      </c>
      <c r="AF75" s="88">
        <v>1896917654</v>
      </c>
      <c r="AG75" s="88">
        <v>379975709</v>
      </c>
      <c r="AH75" s="50">
        <v>75.03</v>
      </c>
      <c r="AI75" s="50">
        <v>78.92</v>
      </c>
      <c r="AJ75" s="88">
        <f t="shared" si="12"/>
        <v>95.070957932083118</v>
      </c>
      <c r="AK75" s="88">
        <f t="shared" si="13"/>
        <v>4354081051.5793686</v>
      </c>
      <c r="AL75" s="88">
        <f t="shared" si="14"/>
        <v>988009155.00466466</v>
      </c>
      <c r="AM75" s="88">
        <f t="shared" si="15"/>
        <v>4012196092.2453113</v>
      </c>
      <c r="AN75" s="88">
        <f t="shared" si="8"/>
        <v>928835817.28332496</v>
      </c>
      <c r="AO75" s="88">
        <f t="shared" si="9"/>
        <v>2403595608.2108464</v>
      </c>
      <c r="AP75" s="88">
        <f t="shared" si="10"/>
        <v>481469474.151039</v>
      </c>
      <c r="AQ75" s="88">
        <v>12499</v>
      </c>
      <c r="AR75" s="88">
        <f t="shared" si="5"/>
        <v>21357.107601451578</v>
      </c>
      <c r="AS75" s="88">
        <v>266539</v>
      </c>
      <c r="AT75" s="108"/>
      <c r="AU75" s="88">
        <f t="shared" si="6"/>
        <v>266539</v>
      </c>
      <c r="AV75" s="88">
        <f t="shared" si="7"/>
        <v>4554.3660316691748</v>
      </c>
    </row>
    <row r="76" spans="1:48">
      <c r="A76" s="17">
        <v>36220</v>
      </c>
      <c r="B76" s="26">
        <v>1999</v>
      </c>
      <c r="C76" s="26">
        <v>3</v>
      </c>
      <c r="D76" s="87">
        <v>1.1000000000000001</v>
      </c>
      <c r="E76" s="87">
        <f t="shared" si="11"/>
        <v>59.167604695408919</v>
      </c>
      <c r="F76" s="87"/>
      <c r="G76" s="87">
        <v>137.08000000000001</v>
      </c>
      <c r="H76" s="87">
        <v>103.56136935603844</v>
      </c>
      <c r="I76" s="87">
        <v>106.96</v>
      </c>
      <c r="J76" s="50"/>
      <c r="K76" s="50"/>
      <c r="L76" s="50"/>
      <c r="M76" s="50"/>
      <c r="N76" s="50"/>
      <c r="O76" s="50"/>
      <c r="P76" s="50"/>
      <c r="Q76" s="50"/>
      <c r="R76" s="88"/>
      <c r="S76" s="50">
        <v>75.72</v>
      </c>
      <c r="T76" s="88"/>
      <c r="U76" s="88"/>
      <c r="V76" s="88"/>
      <c r="W76" s="88"/>
      <c r="X76" s="88"/>
      <c r="Y76" s="88">
        <v>3829412981</v>
      </c>
      <c r="Z76" s="88">
        <v>860827050</v>
      </c>
      <c r="AA76" s="88">
        <v>631985336</v>
      </c>
      <c r="AB76" s="88">
        <v>2234434453</v>
      </c>
      <c r="AC76" s="88">
        <v>102166142</v>
      </c>
      <c r="AD76" s="88">
        <v>4057036252</v>
      </c>
      <c r="AE76" s="88">
        <v>734851908</v>
      </c>
      <c r="AF76" s="88">
        <v>2387578279</v>
      </c>
      <c r="AG76" s="88">
        <v>564431247</v>
      </c>
      <c r="AH76" s="50">
        <v>72.959999999999994</v>
      </c>
      <c r="AI76" s="50">
        <v>76.430000000000007</v>
      </c>
      <c r="AJ76" s="88">
        <f t="shared" si="12"/>
        <v>95.459897945832765</v>
      </c>
      <c r="AK76" s="88">
        <f t="shared" si="13"/>
        <v>5248647177.9057016</v>
      </c>
      <c r="AL76" s="88">
        <f t="shared" si="14"/>
        <v>1179861636.5131578</v>
      </c>
      <c r="AM76" s="88">
        <f t="shared" si="15"/>
        <v>5308172513.410964</v>
      </c>
      <c r="AN76" s="88">
        <f t="shared" si="8"/>
        <v>961470506.34567571</v>
      </c>
      <c r="AO76" s="88">
        <f t="shared" si="9"/>
        <v>3123875806.6204367</v>
      </c>
      <c r="AP76" s="88">
        <f t="shared" si="10"/>
        <v>738494370.01177537</v>
      </c>
      <c r="AQ76" s="88">
        <v>13350</v>
      </c>
      <c r="AR76" s="88">
        <f t="shared" si="5"/>
        <v>22563.022567374417</v>
      </c>
      <c r="AS76" s="88">
        <v>259059</v>
      </c>
      <c r="AT76" s="108"/>
      <c r="AU76" s="88">
        <f t="shared" si="6"/>
        <v>259059</v>
      </c>
      <c r="AV76" s="88">
        <f t="shared" si="7"/>
        <v>4378.3925567651304</v>
      </c>
    </row>
    <row r="77" spans="1:48">
      <c r="A77" s="17">
        <v>36251</v>
      </c>
      <c r="B77" s="26">
        <v>1999</v>
      </c>
      <c r="C77" s="26">
        <v>4</v>
      </c>
      <c r="D77" s="87">
        <v>0.56000000000000005</v>
      </c>
      <c r="E77" s="87">
        <f t="shared" si="11"/>
        <v>59.498943281703212</v>
      </c>
      <c r="F77" s="87"/>
      <c r="G77" s="87">
        <v>91.13</v>
      </c>
      <c r="H77" s="87">
        <v>91.930721167253623</v>
      </c>
      <c r="I77" s="87">
        <v>106.61</v>
      </c>
      <c r="J77" s="50"/>
      <c r="K77" s="50"/>
      <c r="L77" s="50"/>
      <c r="M77" s="50"/>
      <c r="N77" s="50"/>
      <c r="O77" s="50"/>
      <c r="P77" s="50"/>
      <c r="Q77" s="50"/>
      <c r="R77" s="88"/>
      <c r="S77" s="50">
        <v>75.86</v>
      </c>
      <c r="T77" s="88"/>
      <c r="U77" s="88"/>
      <c r="V77" s="88"/>
      <c r="W77" s="88"/>
      <c r="X77" s="88"/>
      <c r="Y77" s="88">
        <v>3706750870</v>
      </c>
      <c r="Z77" s="88">
        <v>988851228</v>
      </c>
      <c r="AA77" s="88">
        <v>557385400</v>
      </c>
      <c r="AB77" s="88">
        <v>2094489846</v>
      </c>
      <c r="AC77" s="88">
        <v>66024396</v>
      </c>
      <c r="AD77" s="88">
        <v>3675602407</v>
      </c>
      <c r="AE77" s="88">
        <v>633759272</v>
      </c>
      <c r="AF77" s="88">
        <v>2185187940</v>
      </c>
      <c r="AG77" s="88">
        <v>573056429</v>
      </c>
      <c r="AH77" s="50">
        <v>71.11</v>
      </c>
      <c r="AI77" s="50">
        <v>76.819999999999993</v>
      </c>
      <c r="AJ77" s="88">
        <f t="shared" si="12"/>
        <v>92.567039833376739</v>
      </c>
      <c r="AK77" s="88">
        <f t="shared" si="13"/>
        <v>5212699859.3728027</v>
      </c>
      <c r="AL77" s="88">
        <f t="shared" si="14"/>
        <v>1390593767.4026155</v>
      </c>
      <c r="AM77" s="88">
        <f t="shared" si="15"/>
        <v>4784694619.8906536</v>
      </c>
      <c r="AN77" s="88">
        <f t="shared" si="8"/>
        <v>824992543.60843539</v>
      </c>
      <c r="AO77" s="88">
        <f t="shared" si="9"/>
        <v>2844556027.0762825</v>
      </c>
      <c r="AP77" s="88">
        <f t="shared" si="10"/>
        <v>745972961.4683677</v>
      </c>
      <c r="AQ77" s="88">
        <v>11816</v>
      </c>
      <c r="AR77" s="88">
        <f t="shared" si="5"/>
        <v>19859.176227813095</v>
      </c>
      <c r="AS77" s="88">
        <v>256275</v>
      </c>
      <c r="AT77" s="108"/>
      <c r="AU77" s="88">
        <f t="shared" si="6"/>
        <v>256275</v>
      </c>
      <c r="AV77" s="88">
        <f t="shared" si="7"/>
        <v>4307.2193532352749</v>
      </c>
    </row>
    <row r="78" spans="1:48">
      <c r="A78" s="17">
        <v>36281</v>
      </c>
      <c r="B78" s="26">
        <v>1999</v>
      </c>
      <c r="C78" s="26">
        <v>5</v>
      </c>
      <c r="D78" s="87">
        <v>0.3</v>
      </c>
      <c r="E78" s="87">
        <f t="shared" si="11"/>
        <v>59.677440111548314</v>
      </c>
      <c r="F78" s="87"/>
      <c r="G78" s="87">
        <v>97.92</v>
      </c>
      <c r="H78" s="87">
        <v>90.815292229247277</v>
      </c>
      <c r="I78" s="87">
        <v>109.32</v>
      </c>
      <c r="J78" s="50"/>
      <c r="K78" s="50"/>
      <c r="L78" s="50"/>
      <c r="M78" s="50"/>
      <c r="N78" s="50"/>
      <c r="O78" s="50"/>
      <c r="P78" s="50"/>
      <c r="Q78" s="50"/>
      <c r="R78" s="88"/>
      <c r="S78" s="50">
        <v>77.290000000000006</v>
      </c>
      <c r="T78" s="88"/>
      <c r="U78" s="88"/>
      <c r="V78" s="88"/>
      <c r="W78" s="88"/>
      <c r="X78" s="88"/>
      <c r="Y78" s="88">
        <v>4386466597</v>
      </c>
      <c r="Z78" s="88">
        <v>1295168316</v>
      </c>
      <c r="AA78" s="88">
        <v>688208819</v>
      </c>
      <c r="AB78" s="88">
        <v>2319693824</v>
      </c>
      <c r="AC78" s="88">
        <v>83395638</v>
      </c>
      <c r="AD78" s="88">
        <v>4087415915</v>
      </c>
      <c r="AE78" s="88">
        <v>783089812</v>
      </c>
      <c r="AF78" s="88">
        <v>2448769504</v>
      </c>
      <c r="AG78" s="88">
        <v>487960564</v>
      </c>
      <c r="AH78" s="50">
        <v>70.510000000000005</v>
      </c>
      <c r="AI78" s="50">
        <v>77.27</v>
      </c>
      <c r="AJ78" s="88">
        <f t="shared" si="12"/>
        <v>91.251455933738853</v>
      </c>
      <c r="AK78" s="88">
        <f t="shared" si="13"/>
        <v>6221056016.1679192</v>
      </c>
      <c r="AL78" s="88">
        <f t="shared" si="14"/>
        <v>1836857631.541625</v>
      </c>
      <c r="AM78" s="88">
        <f t="shared" si="15"/>
        <v>5289783764.7211084</v>
      </c>
      <c r="AN78" s="88">
        <f t="shared" si="8"/>
        <v>1013446113.6275398</v>
      </c>
      <c r="AO78" s="88">
        <f t="shared" si="9"/>
        <v>3169107679.5651617</v>
      </c>
      <c r="AP78" s="88">
        <f t="shared" si="10"/>
        <v>631500665.19994831</v>
      </c>
      <c r="AQ78" s="88">
        <v>10178</v>
      </c>
      <c r="AR78" s="88">
        <f t="shared" si="5"/>
        <v>17055.021095032582</v>
      </c>
      <c r="AS78" s="88">
        <v>257651</v>
      </c>
      <c r="AT78" s="108"/>
      <c r="AU78" s="88">
        <f t="shared" si="6"/>
        <v>257651</v>
      </c>
      <c r="AV78" s="88">
        <f t="shared" si="7"/>
        <v>4317.3936334802902</v>
      </c>
    </row>
    <row r="79" spans="1:48">
      <c r="A79" s="17">
        <v>36312</v>
      </c>
      <c r="B79" s="26">
        <v>1999</v>
      </c>
      <c r="C79" s="26">
        <v>6</v>
      </c>
      <c r="D79" s="87">
        <v>0.19</v>
      </c>
      <c r="E79" s="87">
        <f t="shared" si="11"/>
        <v>59.790827247760255</v>
      </c>
      <c r="F79" s="87"/>
      <c r="G79" s="87">
        <v>120.67</v>
      </c>
      <c r="H79" s="87">
        <v>94.267713621310307</v>
      </c>
      <c r="I79" s="87">
        <v>102.84</v>
      </c>
      <c r="J79" s="50"/>
      <c r="K79" s="50"/>
      <c r="L79" s="50"/>
      <c r="M79" s="50"/>
      <c r="N79" s="50"/>
      <c r="O79" s="50"/>
      <c r="P79" s="50"/>
      <c r="Q79" s="50"/>
      <c r="R79" s="88"/>
      <c r="S79" s="50">
        <v>91.51</v>
      </c>
      <c r="T79" s="88"/>
      <c r="U79" s="88"/>
      <c r="V79" s="88"/>
      <c r="W79" s="88"/>
      <c r="X79" s="88"/>
      <c r="Y79" s="88">
        <v>4312612911</v>
      </c>
      <c r="Z79" s="88">
        <v>1149459018</v>
      </c>
      <c r="AA79" s="88">
        <v>702079345</v>
      </c>
      <c r="AB79" s="88">
        <v>2392669769</v>
      </c>
      <c r="AC79" s="88">
        <v>68404779</v>
      </c>
      <c r="AD79" s="88">
        <v>4460858184</v>
      </c>
      <c r="AE79" s="88">
        <v>1017364633</v>
      </c>
      <c r="AF79" s="88">
        <v>2503023536</v>
      </c>
      <c r="AG79" s="88">
        <v>483192163</v>
      </c>
      <c r="AH79" s="50">
        <v>70.400000000000006</v>
      </c>
      <c r="AI79" s="50">
        <v>75.92</v>
      </c>
      <c r="AJ79" s="88">
        <f t="shared" si="12"/>
        <v>92.729188619599583</v>
      </c>
      <c r="AK79" s="88">
        <f t="shared" si="13"/>
        <v>6125870612.215909</v>
      </c>
      <c r="AL79" s="88">
        <f t="shared" si="14"/>
        <v>1632754286.931818</v>
      </c>
      <c r="AM79" s="88">
        <f t="shared" si="15"/>
        <v>5875735226.5542679</v>
      </c>
      <c r="AN79" s="88">
        <f t="shared" si="8"/>
        <v>1340048252.1074815</v>
      </c>
      <c r="AO79" s="88">
        <f t="shared" si="9"/>
        <v>3296922465.7534246</v>
      </c>
      <c r="AP79" s="88">
        <f t="shared" si="10"/>
        <v>636449108.27186513</v>
      </c>
      <c r="AQ79" s="88">
        <v>11239</v>
      </c>
      <c r="AR79" s="88">
        <f t="shared" si="5"/>
        <v>18797.197692930415</v>
      </c>
      <c r="AS79" s="88">
        <v>257347</v>
      </c>
      <c r="AT79" s="108"/>
      <c r="AU79" s="88">
        <f t="shared" si="6"/>
        <v>257347</v>
      </c>
      <c r="AV79" s="88">
        <f t="shared" si="7"/>
        <v>4304.1217498732658</v>
      </c>
    </row>
    <row r="80" spans="1:48">
      <c r="A80" s="17">
        <v>36342</v>
      </c>
      <c r="B80" s="26">
        <v>1999</v>
      </c>
      <c r="C80" s="26">
        <v>7</v>
      </c>
      <c r="D80" s="87">
        <v>1.0900000000000001</v>
      </c>
      <c r="E80" s="87">
        <f t="shared" si="11"/>
        <v>60.442547264760833</v>
      </c>
      <c r="F80" s="87"/>
      <c r="G80" s="87">
        <v>96.37</v>
      </c>
      <c r="H80" s="87">
        <v>95.110649156660131</v>
      </c>
      <c r="I80" s="87">
        <v>102.39</v>
      </c>
      <c r="J80" s="50"/>
      <c r="K80" s="50"/>
      <c r="L80" s="50"/>
      <c r="M80" s="50"/>
      <c r="N80" s="50"/>
      <c r="O80" s="50"/>
      <c r="P80" s="50"/>
      <c r="Q80" s="50"/>
      <c r="R80" s="88"/>
      <c r="S80" s="50">
        <v>99.11</v>
      </c>
      <c r="T80" s="88"/>
      <c r="U80" s="88"/>
      <c r="V80" s="88"/>
      <c r="W80" s="88"/>
      <c r="X80" s="88"/>
      <c r="Y80" s="88">
        <v>4117096889</v>
      </c>
      <c r="Z80" s="88">
        <v>1137649734</v>
      </c>
      <c r="AA80" s="88">
        <v>644509518</v>
      </c>
      <c r="AB80" s="88">
        <v>2248132916</v>
      </c>
      <c r="AC80" s="88">
        <v>86804721</v>
      </c>
      <c r="AD80" s="88">
        <v>4032469776</v>
      </c>
      <c r="AE80" s="88">
        <v>705163732</v>
      </c>
      <c r="AF80" s="88">
        <v>2567849603</v>
      </c>
      <c r="AG80" s="88">
        <v>461732054</v>
      </c>
      <c r="AH80" s="50">
        <v>70.25</v>
      </c>
      <c r="AI80" s="50">
        <v>75.680000000000007</v>
      </c>
      <c r="AJ80" s="88">
        <f t="shared" si="12"/>
        <v>92.825052854122617</v>
      </c>
      <c r="AK80" s="88">
        <f t="shared" si="13"/>
        <v>5860636140.9252663</v>
      </c>
      <c r="AL80" s="88">
        <f t="shared" si="14"/>
        <v>1619430226.3345194</v>
      </c>
      <c r="AM80" s="88">
        <f t="shared" si="15"/>
        <v>5328316300.2114162</v>
      </c>
      <c r="AN80" s="88">
        <f t="shared" si="8"/>
        <v>931770258.98520076</v>
      </c>
      <c r="AO80" s="88">
        <f t="shared" si="9"/>
        <v>3393035944.7674417</v>
      </c>
      <c r="AP80" s="88">
        <f t="shared" si="10"/>
        <v>610111065.01057076</v>
      </c>
      <c r="AQ80" s="88">
        <v>13773</v>
      </c>
      <c r="AR80" s="88">
        <f t="shared" si="5"/>
        <v>22786.928452351847</v>
      </c>
      <c r="AS80" s="88">
        <v>259177</v>
      </c>
      <c r="AT80" s="108"/>
      <c r="AU80" s="88">
        <f t="shared" si="6"/>
        <v>259177</v>
      </c>
      <c r="AV80" s="88">
        <f t="shared" si="7"/>
        <v>4287.9893672367643</v>
      </c>
    </row>
    <row r="81" spans="1:48">
      <c r="A81" s="17">
        <v>36373</v>
      </c>
      <c r="B81" s="26">
        <v>1999</v>
      </c>
      <c r="C81" s="26">
        <v>8</v>
      </c>
      <c r="D81" s="87">
        <v>0.56000000000000005</v>
      </c>
      <c r="E81" s="87">
        <f t="shared" si="11"/>
        <v>60.781025529443497</v>
      </c>
      <c r="F81" s="87"/>
      <c r="G81" s="87">
        <v>101.94</v>
      </c>
      <c r="H81" s="87">
        <v>100.31695827671332</v>
      </c>
      <c r="I81" s="87">
        <v>107.41</v>
      </c>
      <c r="J81" s="50"/>
      <c r="K81" s="50"/>
      <c r="L81" s="50"/>
      <c r="M81" s="50"/>
      <c r="N81" s="50"/>
      <c r="O81" s="50"/>
      <c r="P81" s="50"/>
      <c r="Q81" s="50"/>
      <c r="R81" s="88"/>
      <c r="S81" s="50">
        <v>98.17</v>
      </c>
      <c r="T81" s="88"/>
      <c r="U81" s="88"/>
      <c r="V81" s="88"/>
      <c r="W81" s="88"/>
      <c r="X81" s="88"/>
      <c r="Y81" s="88">
        <v>4277089174</v>
      </c>
      <c r="Z81" s="88">
        <v>1105455061</v>
      </c>
      <c r="AA81" s="88">
        <v>649325912</v>
      </c>
      <c r="AB81" s="88">
        <v>2453017492</v>
      </c>
      <c r="AC81" s="88">
        <v>69290709</v>
      </c>
      <c r="AD81" s="88">
        <v>4466090407</v>
      </c>
      <c r="AE81" s="88">
        <v>713975795</v>
      </c>
      <c r="AF81" s="88">
        <v>2876527895</v>
      </c>
      <c r="AG81" s="88">
        <v>517969070</v>
      </c>
      <c r="AH81" s="50">
        <v>70.03</v>
      </c>
      <c r="AI81" s="50">
        <v>77.25</v>
      </c>
      <c r="AJ81" s="88">
        <f t="shared" si="12"/>
        <v>90.653721682847902</v>
      </c>
      <c r="AK81" s="88">
        <f t="shared" si="13"/>
        <v>6107509887.1912041</v>
      </c>
      <c r="AL81" s="88">
        <f t="shared" si="14"/>
        <v>1578544996.4301014</v>
      </c>
      <c r="AM81" s="88">
        <f t="shared" si="15"/>
        <v>5781346805.1779938</v>
      </c>
      <c r="AN81" s="88">
        <f t="shared" si="8"/>
        <v>924240511.32686079</v>
      </c>
      <c r="AO81" s="88">
        <f t="shared" si="9"/>
        <v>3723660705.5016184</v>
      </c>
      <c r="AP81" s="88">
        <f t="shared" si="10"/>
        <v>670510122.9773463</v>
      </c>
      <c r="AQ81" s="88">
        <v>13393</v>
      </c>
      <c r="AR81" s="88">
        <f t="shared" si="5"/>
        <v>22034.837160673069</v>
      </c>
      <c r="AS81" s="88">
        <v>262663</v>
      </c>
      <c r="AT81" s="108"/>
      <c r="AU81" s="88">
        <f t="shared" si="6"/>
        <v>262663</v>
      </c>
      <c r="AV81" s="88">
        <f t="shared" si="7"/>
        <v>4321.4637744596957</v>
      </c>
    </row>
    <row r="82" spans="1:48">
      <c r="A82" s="17">
        <v>36404</v>
      </c>
      <c r="B82" s="26">
        <v>1999</v>
      </c>
      <c r="C82" s="26">
        <v>9</v>
      </c>
      <c r="D82" s="87">
        <v>0.31</v>
      </c>
      <c r="E82" s="87">
        <f t="shared" si="11"/>
        <v>60.969446708584776</v>
      </c>
      <c r="F82" s="87"/>
      <c r="G82" s="87">
        <v>94</v>
      </c>
      <c r="H82" s="87">
        <v>101.32767759171226</v>
      </c>
      <c r="I82" s="87">
        <v>104.9</v>
      </c>
      <c r="J82" s="50"/>
      <c r="K82" s="50"/>
      <c r="L82" s="50"/>
      <c r="M82" s="50"/>
      <c r="N82" s="50"/>
      <c r="O82" s="50"/>
      <c r="P82" s="50"/>
      <c r="Q82" s="50"/>
      <c r="R82" s="88"/>
      <c r="S82" s="50">
        <v>99.03</v>
      </c>
      <c r="T82" s="88"/>
      <c r="U82" s="88"/>
      <c r="V82" s="88"/>
      <c r="W82" s="88"/>
      <c r="X82" s="88"/>
      <c r="Y82" s="88">
        <v>4187087694</v>
      </c>
      <c r="Z82" s="88">
        <v>1054173273</v>
      </c>
      <c r="AA82" s="88">
        <v>684410506</v>
      </c>
      <c r="AB82" s="88">
        <v>2391302170</v>
      </c>
      <c r="AC82" s="88">
        <v>57201745</v>
      </c>
      <c r="AD82" s="88">
        <v>4243634595</v>
      </c>
      <c r="AE82" s="88">
        <v>683645261</v>
      </c>
      <c r="AF82" s="88">
        <v>2714003494</v>
      </c>
      <c r="AG82" s="88">
        <v>458186641</v>
      </c>
      <c r="AH82" s="50">
        <v>69.680000000000007</v>
      </c>
      <c r="AI82" s="50">
        <v>76.180000000000007</v>
      </c>
      <c r="AJ82" s="88">
        <f t="shared" si="12"/>
        <v>91.467576791808881</v>
      </c>
      <c r="AK82" s="88">
        <f t="shared" si="13"/>
        <v>6009023671.0677376</v>
      </c>
      <c r="AL82" s="88">
        <f t="shared" si="14"/>
        <v>1512877831.5154991</v>
      </c>
      <c r="AM82" s="88">
        <f t="shared" si="15"/>
        <v>5570536354.6862688</v>
      </c>
      <c r="AN82" s="88">
        <f t="shared" si="8"/>
        <v>897407798.63481224</v>
      </c>
      <c r="AO82" s="88">
        <f t="shared" si="9"/>
        <v>3562619446.048831</v>
      </c>
      <c r="AP82" s="88">
        <f t="shared" si="10"/>
        <v>601452666.05408239</v>
      </c>
      <c r="AQ82" s="88">
        <v>14065</v>
      </c>
      <c r="AR82" s="88">
        <f t="shared" si="5"/>
        <v>23068.931668719873</v>
      </c>
      <c r="AS82" s="88">
        <v>265663</v>
      </c>
      <c r="AT82" s="108"/>
      <c r="AU82" s="88">
        <f t="shared" si="6"/>
        <v>265663</v>
      </c>
      <c r="AV82" s="88">
        <f t="shared" si="7"/>
        <v>4357.3136110253308</v>
      </c>
    </row>
    <row r="83" spans="1:48">
      <c r="A83" s="17">
        <v>36434</v>
      </c>
      <c r="B83" s="26">
        <v>1999</v>
      </c>
      <c r="C83" s="26">
        <v>10</v>
      </c>
      <c r="D83" s="87">
        <v>1.19</v>
      </c>
      <c r="E83" s="87">
        <f t="shared" si="11"/>
        <v>61.694983124416936</v>
      </c>
      <c r="F83" s="87"/>
      <c r="G83" s="87">
        <v>95.04</v>
      </c>
      <c r="H83" s="87">
        <v>104.96207653317859</v>
      </c>
      <c r="I83" s="87">
        <v>102.29</v>
      </c>
      <c r="J83" s="50"/>
      <c r="K83" s="50"/>
      <c r="L83" s="50"/>
      <c r="M83" s="50"/>
      <c r="N83" s="50"/>
      <c r="O83" s="50"/>
      <c r="P83" s="50"/>
      <c r="Q83" s="50"/>
      <c r="R83" s="88"/>
      <c r="S83" s="50">
        <v>95.52</v>
      </c>
      <c r="T83" s="88"/>
      <c r="U83" s="88"/>
      <c r="V83" s="88"/>
      <c r="W83" s="88"/>
      <c r="X83" s="88"/>
      <c r="Y83" s="88">
        <v>4304132509</v>
      </c>
      <c r="Z83" s="88">
        <v>987637726</v>
      </c>
      <c r="AA83" s="88">
        <v>746714561</v>
      </c>
      <c r="AB83" s="88">
        <v>2502244220</v>
      </c>
      <c r="AC83" s="88">
        <v>67536002</v>
      </c>
      <c r="AD83" s="88">
        <v>4460002264</v>
      </c>
      <c r="AE83" s="88">
        <v>738714949</v>
      </c>
      <c r="AF83" s="88">
        <v>2786402728</v>
      </c>
      <c r="AG83" s="88">
        <v>464540706</v>
      </c>
      <c r="AH83" s="50">
        <v>70.930000000000007</v>
      </c>
      <c r="AI83" s="50">
        <v>77.53</v>
      </c>
      <c r="AJ83" s="88">
        <f t="shared" si="12"/>
        <v>91.487166258222629</v>
      </c>
      <c r="AK83" s="88">
        <f t="shared" si="13"/>
        <v>6068141137.7414341</v>
      </c>
      <c r="AL83" s="88">
        <f t="shared" si="14"/>
        <v>1392411851.1208231</v>
      </c>
      <c r="AM83" s="88">
        <f t="shared" si="15"/>
        <v>5752614812.3307114</v>
      </c>
      <c r="AN83" s="88">
        <f t="shared" si="8"/>
        <v>952811749.00038695</v>
      </c>
      <c r="AO83" s="88">
        <f t="shared" si="9"/>
        <v>3593967145.6210504</v>
      </c>
      <c r="AP83" s="88">
        <f t="shared" si="10"/>
        <v>599175423.7069521</v>
      </c>
      <c r="AQ83" s="88">
        <v>12663</v>
      </c>
      <c r="AR83" s="88">
        <f t="shared" si="5"/>
        <v>20525.169728085042</v>
      </c>
      <c r="AS83" s="88">
        <v>270574</v>
      </c>
      <c r="AT83" s="108"/>
      <c r="AU83" s="88">
        <f t="shared" si="6"/>
        <v>270574</v>
      </c>
      <c r="AV83" s="88">
        <f t="shared" si="7"/>
        <v>4385.672647877187</v>
      </c>
    </row>
    <row r="84" spans="1:48">
      <c r="A84" s="17">
        <v>36465</v>
      </c>
      <c r="B84" s="26">
        <v>1999</v>
      </c>
      <c r="C84" s="26">
        <v>11</v>
      </c>
      <c r="D84" s="87">
        <v>0.95</v>
      </c>
      <c r="E84" s="87">
        <f t="shared" si="11"/>
        <v>62.281085464098901</v>
      </c>
      <c r="F84" s="87"/>
      <c r="G84" s="87">
        <v>89.88</v>
      </c>
      <c r="H84" s="87">
        <v>100.64491357131178</v>
      </c>
      <c r="I84" s="87">
        <v>107.66</v>
      </c>
      <c r="J84" s="50"/>
      <c r="K84" s="50"/>
      <c r="L84" s="50"/>
      <c r="M84" s="50"/>
      <c r="N84" s="50"/>
      <c r="O84" s="50"/>
      <c r="P84" s="50"/>
      <c r="Q84" s="50"/>
      <c r="R84" s="88"/>
      <c r="S84" s="50">
        <v>93.87</v>
      </c>
      <c r="T84" s="88"/>
      <c r="U84" s="88"/>
      <c r="V84" s="88"/>
      <c r="W84" s="88"/>
      <c r="X84" s="88"/>
      <c r="Y84" s="88">
        <v>4001797406</v>
      </c>
      <c r="Z84" s="88">
        <v>882158393</v>
      </c>
      <c r="AA84" s="88">
        <v>663221548</v>
      </c>
      <c r="AB84" s="88">
        <v>2364382710</v>
      </c>
      <c r="AC84" s="88">
        <v>92034755</v>
      </c>
      <c r="AD84" s="88">
        <v>4535745970</v>
      </c>
      <c r="AE84" s="88">
        <v>762817335</v>
      </c>
      <c r="AF84" s="88">
        <v>2823171697</v>
      </c>
      <c r="AG84" s="88">
        <v>525283535</v>
      </c>
      <c r="AH84" s="50">
        <v>71.260000000000005</v>
      </c>
      <c r="AI84" s="50">
        <v>76.88</v>
      </c>
      <c r="AJ84" s="88">
        <f t="shared" si="12"/>
        <v>92.689906347554654</v>
      </c>
      <c r="AK84" s="88">
        <f t="shared" si="13"/>
        <v>5615769584.6197023</v>
      </c>
      <c r="AL84" s="88">
        <f t="shared" si="14"/>
        <v>1237943296.3794553</v>
      </c>
      <c r="AM84" s="88">
        <f t="shared" si="15"/>
        <v>5899773634.2351723</v>
      </c>
      <c r="AN84" s="88">
        <f t="shared" si="8"/>
        <v>992218177.67950058</v>
      </c>
      <c r="AO84" s="88">
        <f t="shared" si="9"/>
        <v>3672179626.6909471</v>
      </c>
      <c r="AP84" s="88">
        <f t="shared" si="10"/>
        <v>683251216.18106139</v>
      </c>
      <c r="AQ84" s="88">
        <v>13054</v>
      </c>
      <c r="AR84" s="88">
        <f t="shared" ref="AR84:AR147" si="16">AQ84/$E84*100</f>
        <v>20959.814529123461</v>
      </c>
      <c r="AS84" s="88">
        <v>273659</v>
      </c>
      <c r="AT84" s="108"/>
      <c r="AU84" s="88">
        <f t="shared" ref="AU84:AU147" si="17">AS84</f>
        <v>273659</v>
      </c>
      <c r="AV84" s="88">
        <f t="shared" ref="AV84:AV147" si="18">AU84/E84</f>
        <v>4393.9343375405215</v>
      </c>
    </row>
    <row r="85" spans="1:48">
      <c r="A85" s="17">
        <v>36495</v>
      </c>
      <c r="B85" s="26">
        <v>1999</v>
      </c>
      <c r="C85" s="26">
        <v>12</v>
      </c>
      <c r="D85" s="87">
        <v>0.6</v>
      </c>
      <c r="E85" s="87">
        <f t="shared" si="11"/>
        <v>62.654771976883495</v>
      </c>
      <c r="F85" s="87"/>
      <c r="G85" s="87">
        <v>107.51</v>
      </c>
      <c r="H85" s="87">
        <v>94.997328593751959</v>
      </c>
      <c r="I85" s="87">
        <v>106.56</v>
      </c>
      <c r="J85" s="50"/>
      <c r="K85" s="50"/>
      <c r="L85" s="50"/>
      <c r="M85" s="50"/>
      <c r="N85" s="50"/>
      <c r="O85" s="50"/>
      <c r="P85" s="50"/>
      <c r="Q85" s="50"/>
      <c r="R85" s="88"/>
      <c r="S85" s="50">
        <v>94.62</v>
      </c>
      <c r="T85" s="88"/>
      <c r="U85" s="88"/>
      <c r="V85" s="88"/>
      <c r="W85" s="88"/>
      <c r="X85" s="88"/>
      <c r="Y85" s="88">
        <v>4674321127</v>
      </c>
      <c r="Z85" s="88">
        <v>958174980</v>
      </c>
      <c r="AA85" s="88">
        <v>865695179</v>
      </c>
      <c r="AB85" s="88">
        <v>2762523916</v>
      </c>
      <c r="AC85" s="88">
        <v>87927052</v>
      </c>
      <c r="AD85" s="88">
        <v>4448963776</v>
      </c>
      <c r="AE85" s="88">
        <v>863052390</v>
      </c>
      <c r="AF85" s="88">
        <v>2571922882</v>
      </c>
      <c r="AG85" s="88">
        <v>545978031</v>
      </c>
      <c r="AH85" s="50">
        <v>71.63</v>
      </c>
      <c r="AI85" s="50">
        <v>77.900000000000006</v>
      </c>
      <c r="AJ85" s="88">
        <f t="shared" si="12"/>
        <v>91.951219512195109</v>
      </c>
      <c r="AK85" s="88">
        <f t="shared" si="13"/>
        <v>6525647252.5478153</v>
      </c>
      <c r="AL85" s="88">
        <f t="shared" si="14"/>
        <v>1337672734.8876171</v>
      </c>
      <c r="AM85" s="88">
        <f t="shared" si="15"/>
        <v>5711121663.6713724</v>
      </c>
      <c r="AN85" s="88">
        <f t="shared" si="8"/>
        <v>1107897804.8780489</v>
      </c>
      <c r="AO85" s="88">
        <f t="shared" si="9"/>
        <v>3301569810.0128369</v>
      </c>
      <c r="AP85" s="88">
        <f t="shared" si="10"/>
        <v>700870386.39281118</v>
      </c>
      <c r="AQ85" s="88">
        <v>15022</v>
      </c>
      <c r="AR85" s="88">
        <f t="shared" si="16"/>
        <v>23975.827420682937</v>
      </c>
      <c r="AS85" s="88">
        <v>271054</v>
      </c>
      <c r="AT85" s="108"/>
      <c r="AU85" s="88">
        <f t="shared" si="17"/>
        <v>271054</v>
      </c>
      <c r="AV85" s="88">
        <f t="shared" si="18"/>
        <v>4326.1509290945223</v>
      </c>
    </row>
    <row r="86" spans="1:48">
      <c r="A86" s="17">
        <v>36526</v>
      </c>
      <c r="B86" s="26">
        <v>2000</v>
      </c>
      <c r="C86" s="26">
        <v>1</v>
      </c>
      <c r="D86" s="87">
        <v>0.62</v>
      </c>
      <c r="E86" s="87">
        <f t="shared" si="11"/>
        <v>63.043231563140175</v>
      </c>
      <c r="F86" s="87">
        <v>46</v>
      </c>
      <c r="G86" s="87">
        <v>75.319999999999993</v>
      </c>
      <c r="H86" s="87">
        <v>93.19966632709999</v>
      </c>
      <c r="I86" s="87">
        <v>120.22</v>
      </c>
      <c r="J86" s="50"/>
      <c r="K86" s="50"/>
      <c r="L86" s="50"/>
      <c r="M86" s="50"/>
      <c r="N86" s="50"/>
      <c r="O86" s="50"/>
      <c r="P86" s="50"/>
      <c r="Q86" s="50"/>
      <c r="R86" s="88"/>
      <c r="S86" s="50">
        <v>100.91</v>
      </c>
      <c r="T86" s="88"/>
      <c r="U86" s="88"/>
      <c r="V86" s="88"/>
      <c r="W86" s="88"/>
      <c r="X86" s="88"/>
      <c r="Y86" s="88">
        <v>3453879475</v>
      </c>
      <c r="Z86" s="88">
        <v>709079233</v>
      </c>
      <c r="AA86" s="88">
        <v>654221653</v>
      </c>
      <c r="AB86" s="88">
        <v>2026920657</v>
      </c>
      <c r="AC86" s="88">
        <v>63657932</v>
      </c>
      <c r="AD86" s="88">
        <v>3568862639</v>
      </c>
      <c r="AE86" s="88">
        <v>567317355</v>
      </c>
      <c r="AF86" s="88">
        <v>2318622901</v>
      </c>
      <c r="AG86" s="88">
        <v>356336689</v>
      </c>
      <c r="AH86" s="50">
        <v>73.08</v>
      </c>
      <c r="AI86" s="50">
        <v>80.25</v>
      </c>
      <c r="AJ86" s="88">
        <f t="shared" si="12"/>
        <v>91.065420560747668</v>
      </c>
      <c r="AK86" s="88">
        <f t="shared" si="13"/>
        <v>4726162390.5309248</v>
      </c>
      <c r="AL86" s="88">
        <f t="shared" si="14"/>
        <v>970278096.60645866</v>
      </c>
      <c r="AM86" s="88">
        <f t="shared" si="15"/>
        <v>4447180858.5669775</v>
      </c>
      <c r="AN86" s="88">
        <f t="shared" si="8"/>
        <v>706937514.01869166</v>
      </c>
      <c r="AO86" s="88">
        <f t="shared" si="9"/>
        <v>2889249720.8722739</v>
      </c>
      <c r="AP86" s="88">
        <f t="shared" si="10"/>
        <v>444033257.32087225</v>
      </c>
      <c r="AQ86" s="88">
        <v>14368</v>
      </c>
      <c r="AR86" s="88">
        <f t="shared" si="16"/>
        <v>22790.709872811494</v>
      </c>
      <c r="AS86" s="88">
        <v>270365</v>
      </c>
      <c r="AT86" s="108"/>
      <c r="AU86" s="88">
        <f t="shared" si="17"/>
        <v>270365</v>
      </c>
      <c r="AV86" s="88">
        <f t="shared" si="18"/>
        <v>4288.565057602088</v>
      </c>
    </row>
    <row r="87" spans="1:48">
      <c r="A87" s="17">
        <v>36557</v>
      </c>
      <c r="B87" s="26">
        <v>2000</v>
      </c>
      <c r="C87" s="26">
        <v>2</v>
      </c>
      <c r="D87" s="87">
        <v>0.13</v>
      </c>
      <c r="E87" s="87">
        <f t="shared" si="11"/>
        <v>63.12518776417226</v>
      </c>
      <c r="F87" s="87">
        <v>46.5</v>
      </c>
      <c r="G87" s="87">
        <v>97.87</v>
      </c>
      <c r="H87" s="87">
        <v>90.745793086809471</v>
      </c>
      <c r="I87" s="87">
        <v>108.26</v>
      </c>
      <c r="J87" s="50"/>
      <c r="K87" s="50"/>
      <c r="L87" s="50"/>
      <c r="M87" s="50"/>
      <c r="N87" s="50"/>
      <c r="O87" s="50"/>
      <c r="P87" s="50"/>
      <c r="Q87" s="50"/>
      <c r="R87" s="88"/>
      <c r="S87" s="50">
        <v>107.34</v>
      </c>
      <c r="T87" s="88"/>
      <c r="U87" s="88"/>
      <c r="V87" s="88"/>
      <c r="W87" s="88"/>
      <c r="X87" s="88"/>
      <c r="Y87" s="88">
        <v>4124889858</v>
      </c>
      <c r="Z87" s="88">
        <v>706007587</v>
      </c>
      <c r="AA87" s="88">
        <v>748023334</v>
      </c>
      <c r="AB87" s="88">
        <v>2574408391</v>
      </c>
      <c r="AC87" s="88">
        <v>96450546</v>
      </c>
      <c r="AD87" s="88">
        <v>4046750398</v>
      </c>
      <c r="AE87" s="88">
        <v>694981458</v>
      </c>
      <c r="AF87" s="88">
        <v>2589594740</v>
      </c>
      <c r="AG87" s="88">
        <v>379151186</v>
      </c>
      <c r="AH87" s="50">
        <v>72.989999999999995</v>
      </c>
      <c r="AI87" s="50">
        <v>75.2</v>
      </c>
      <c r="AJ87" s="88">
        <f t="shared" si="12"/>
        <v>97.061170212765944</v>
      </c>
      <c r="AK87" s="88">
        <f t="shared" si="13"/>
        <v>5651308203.8635435</v>
      </c>
      <c r="AL87" s="88">
        <f t="shared" si="14"/>
        <v>967266183.03877246</v>
      </c>
      <c r="AM87" s="88">
        <f t="shared" si="15"/>
        <v>5381317018.6170216</v>
      </c>
      <c r="AN87" s="88">
        <f t="shared" si="8"/>
        <v>924177470.74468076</v>
      </c>
      <c r="AO87" s="88">
        <f t="shared" si="9"/>
        <v>3443610026.5957446</v>
      </c>
      <c r="AP87" s="88">
        <f t="shared" si="10"/>
        <v>504190406.91489363</v>
      </c>
      <c r="AQ87" s="88">
        <v>12939</v>
      </c>
      <c r="AR87" s="88">
        <f t="shared" si="16"/>
        <v>20497.364773532987</v>
      </c>
      <c r="AS87" s="88">
        <v>270970</v>
      </c>
      <c r="AT87" s="108"/>
      <c r="AU87" s="88">
        <f t="shared" si="17"/>
        <v>270970</v>
      </c>
      <c r="AV87" s="88">
        <f t="shared" si="18"/>
        <v>4292.5812912004276</v>
      </c>
    </row>
    <row r="88" spans="1:48">
      <c r="A88" s="17">
        <v>36586</v>
      </c>
      <c r="B88" s="26">
        <v>2000</v>
      </c>
      <c r="C88" s="26">
        <v>3</v>
      </c>
      <c r="D88" s="87">
        <v>0.22</v>
      </c>
      <c r="E88" s="87">
        <f t="shared" si="11"/>
        <v>63.264063177253441</v>
      </c>
      <c r="F88" s="87">
        <v>48.5</v>
      </c>
      <c r="G88" s="87">
        <v>104.84</v>
      </c>
      <c r="H88" s="87">
        <v>88.867887830898013</v>
      </c>
      <c r="I88" s="87">
        <v>119.21</v>
      </c>
      <c r="J88" s="50"/>
      <c r="K88" s="50"/>
      <c r="L88" s="50"/>
      <c r="M88" s="50"/>
      <c r="N88" s="50"/>
      <c r="O88" s="50"/>
      <c r="P88" s="50"/>
      <c r="Q88" s="50"/>
      <c r="R88" s="88"/>
      <c r="S88" s="50">
        <v>100.09</v>
      </c>
      <c r="T88" s="88"/>
      <c r="U88" s="88"/>
      <c r="V88" s="88"/>
      <c r="W88" s="88"/>
      <c r="X88" s="88"/>
      <c r="Y88" s="88">
        <v>4473245145</v>
      </c>
      <c r="Z88" s="88">
        <v>883623560</v>
      </c>
      <c r="AA88" s="88">
        <v>696588911</v>
      </c>
      <c r="AB88" s="88">
        <v>2827478595</v>
      </c>
      <c r="AC88" s="88">
        <v>65554079</v>
      </c>
      <c r="AD88" s="88">
        <v>4452388562</v>
      </c>
      <c r="AE88" s="88">
        <v>643067530</v>
      </c>
      <c r="AF88" s="88">
        <v>2793503853</v>
      </c>
      <c r="AG88" s="88">
        <v>467091575</v>
      </c>
      <c r="AH88" s="50">
        <v>73.61</v>
      </c>
      <c r="AI88" s="50">
        <v>76.28</v>
      </c>
      <c r="AJ88" s="88">
        <f t="shared" si="12"/>
        <v>96.499737808075508</v>
      </c>
      <c r="AK88" s="88">
        <f t="shared" si="13"/>
        <v>6076953056.6499119</v>
      </c>
      <c r="AL88" s="88">
        <f t="shared" si="14"/>
        <v>1200412389.6209755</v>
      </c>
      <c r="AM88" s="88">
        <f t="shared" si="15"/>
        <v>5836901628.2118511</v>
      </c>
      <c r="AN88" s="88">
        <f t="shared" si="8"/>
        <v>843035566.33455694</v>
      </c>
      <c r="AO88" s="88">
        <f t="shared" si="9"/>
        <v>3662170756.4237022</v>
      </c>
      <c r="AP88" s="88">
        <f t="shared" si="10"/>
        <v>612338194.80859995</v>
      </c>
      <c r="AQ88" s="88">
        <v>15502</v>
      </c>
      <c r="AR88" s="88">
        <f t="shared" si="16"/>
        <v>24503.642702439851</v>
      </c>
      <c r="AS88" s="88">
        <v>269809</v>
      </c>
      <c r="AT88" s="108"/>
      <c r="AU88" s="88">
        <f t="shared" si="17"/>
        <v>269809</v>
      </c>
      <c r="AV88" s="88">
        <f t="shared" si="18"/>
        <v>4264.8066919769026</v>
      </c>
    </row>
    <row r="89" spans="1:48">
      <c r="A89" s="17">
        <v>36617</v>
      </c>
      <c r="B89" s="26">
        <v>2000</v>
      </c>
      <c r="C89" s="26">
        <v>4</v>
      </c>
      <c r="D89" s="87">
        <v>0.42</v>
      </c>
      <c r="E89" s="87">
        <f t="shared" si="11"/>
        <v>63.5297722425979</v>
      </c>
      <c r="F89" s="87">
        <v>48.5</v>
      </c>
      <c r="G89" s="87">
        <v>92.63</v>
      </c>
      <c r="H89" s="87">
        <v>89.511390499796022</v>
      </c>
      <c r="I89" s="87">
        <v>110.57</v>
      </c>
      <c r="J89" s="50"/>
      <c r="K89" s="50"/>
      <c r="L89" s="50"/>
      <c r="M89" s="50"/>
      <c r="N89" s="50"/>
      <c r="O89" s="50"/>
      <c r="P89" s="50"/>
      <c r="Q89" s="50"/>
      <c r="R89" s="88"/>
      <c r="S89" s="50">
        <v>93.93</v>
      </c>
      <c r="T89" s="88"/>
      <c r="U89" s="88"/>
      <c r="V89" s="88"/>
      <c r="W89" s="88"/>
      <c r="X89" s="88"/>
      <c r="Y89" s="88">
        <v>4183741237</v>
      </c>
      <c r="Z89" s="88">
        <v>1084762840</v>
      </c>
      <c r="AA89" s="88">
        <v>602912066</v>
      </c>
      <c r="AB89" s="88">
        <v>2420484376</v>
      </c>
      <c r="AC89" s="88">
        <v>75581955</v>
      </c>
      <c r="AD89" s="88">
        <v>3996925496</v>
      </c>
      <c r="AE89" s="88">
        <v>605326822</v>
      </c>
      <c r="AF89" s="88">
        <v>2620626061</v>
      </c>
      <c r="AG89" s="88">
        <v>405217730</v>
      </c>
      <c r="AH89" s="50">
        <v>73.069999999999993</v>
      </c>
      <c r="AI89" s="50">
        <v>76.67</v>
      </c>
      <c r="AJ89" s="88">
        <f t="shared" si="12"/>
        <v>95.304551976001036</v>
      </c>
      <c r="AK89" s="88">
        <f t="shared" si="13"/>
        <v>5725662018.6122904</v>
      </c>
      <c r="AL89" s="88">
        <f t="shared" si="14"/>
        <v>1484552949.226769</v>
      </c>
      <c r="AM89" s="88">
        <f t="shared" si="15"/>
        <v>5213154422.8511801</v>
      </c>
      <c r="AN89" s="88">
        <f t="shared" si="8"/>
        <v>789522397.28707445</v>
      </c>
      <c r="AO89" s="88">
        <f t="shared" si="9"/>
        <v>3418059294.3785048</v>
      </c>
      <c r="AP89" s="88">
        <f t="shared" si="10"/>
        <v>528521886.00495625</v>
      </c>
      <c r="AQ89" s="88">
        <v>13853</v>
      </c>
      <c r="AR89" s="88">
        <f t="shared" si="16"/>
        <v>21805.524419480455</v>
      </c>
      <c r="AS89" s="88">
        <v>275306</v>
      </c>
      <c r="AT89" s="108"/>
      <c r="AU89" s="88">
        <f t="shared" si="17"/>
        <v>275306</v>
      </c>
      <c r="AV89" s="88">
        <f t="shared" si="18"/>
        <v>4333.4957812960993</v>
      </c>
    </row>
    <row r="90" spans="1:48">
      <c r="A90" s="17">
        <v>36647</v>
      </c>
      <c r="B90" s="26">
        <v>2000</v>
      </c>
      <c r="C90" s="26">
        <v>5</v>
      </c>
      <c r="D90" s="87">
        <v>0.01</v>
      </c>
      <c r="E90" s="87">
        <f t="shared" si="11"/>
        <v>63.536125219822161</v>
      </c>
      <c r="F90" s="87">
        <v>50.5</v>
      </c>
      <c r="G90" s="87">
        <v>118.54</v>
      </c>
      <c r="H90" s="87">
        <v>90.875716293426862</v>
      </c>
      <c r="I90" s="87">
        <v>123.73</v>
      </c>
      <c r="J90" s="50"/>
      <c r="K90" s="50"/>
      <c r="L90" s="50"/>
      <c r="M90" s="50"/>
      <c r="N90" s="50"/>
      <c r="O90" s="50"/>
      <c r="P90" s="50"/>
      <c r="Q90" s="50"/>
      <c r="R90" s="88"/>
      <c r="S90" s="50">
        <v>89.44</v>
      </c>
      <c r="T90" s="88"/>
      <c r="U90" s="88"/>
      <c r="V90" s="88"/>
      <c r="W90" s="88"/>
      <c r="X90" s="88"/>
      <c r="Y90" s="88">
        <v>5065528883</v>
      </c>
      <c r="Z90" s="88">
        <v>1327990770</v>
      </c>
      <c r="AA90" s="88">
        <v>684661354</v>
      </c>
      <c r="AB90" s="88">
        <v>2749388475</v>
      </c>
      <c r="AC90" s="88">
        <v>303488284</v>
      </c>
      <c r="AD90" s="88">
        <v>4697876646</v>
      </c>
      <c r="AE90" s="88">
        <v>716350278</v>
      </c>
      <c r="AF90" s="88">
        <v>2988511441</v>
      </c>
      <c r="AG90" s="88">
        <v>451784911</v>
      </c>
      <c r="AH90" s="50">
        <v>74.31</v>
      </c>
      <c r="AI90" s="50">
        <v>75.599999999999994</v>
      </c>
      <c r="AJ90" s="88">
        <f t="shared" si="12"/>
        <v>98.293650793650798</v>
      </c>
      <c r="AK90" s="88">
        <f t="shared" si="13"/>
        <v>6816752634.9078178</v>
      </c>
      <c r="AL90" s="88">
        <f t="shared" si="14"/>
        <v>1787095639.88696</v>
      </c>
      <c r="AM90" s="88">
        <f t="shared" si="15"/>
        <v>6214122547.6190481</v>
      </c>
      <c r="AN90" s="88">
        <f t="shared" si="8"/>
        <v>947553277.77777779</v>
      </c>
      <c r="AO90" s="88">
        <f t="shared" si="9"/>
        <v>3953057461.6402121</v>
      </c>
      <c r="AP90" s="88">
        <f t="shared" si="10"/>
        <v>597599088.62433875</v>
      </c>
      <c r="AQ90" s="88">
        <v>13065</v>
      </c>
      <c r="AR90" s="88">
        <f t="shared" si="16"/>
        <v>20563.104776688444</v>
      </c>
      <c r="AS90" s="88">
        <v>286309</v>
      </c>
      <c r="AT90" s="108"/>
      <c r="AU90" s="88">
        <f t="shared" si="17"/>
        <v>286309</v>
      </c>
      <c r="AV90" s="88">
        <f t="shared" si="18"/>
        <v>4506.2395449742753</v>
      </c>
    </row>
    <row r="91" spans="1:48">
      <c r="A91" s="17">
        <v>36678</v>
      </c>
      <c r="B91" s="26">
        <v>2000</v>
      </c>
      <c r="C91" s="26">
        <v>6</v>
      </c>
      <c r="D91" s="87">
        <v>0.23</v>
      </c>
      <c r="E91" s="87">
        <f t="shared" si="11"/>
        <v>63.682258307827752</v>
      </c>
      <c r="F91" s="87">
        <v>48.1</v>
      </c>
      <c r="G91" s="87">
        <v>122.74</v>
      </c>
      <c r="H91" s="87">
        <v>91.627600226039931</v>
      </c>
      <c r="I91" s="87">
        <v>115.19</v>
      </c>
      <c r="J91" s="50"/>
      <c r="K91" s="50"/>
      <c r="L91" s="50"/>
      <c r="M91" s="50"/>
      <c r="N91" s="50"/>
      <c r="O91" s="50"/>
      <c r="P91" s="50"/>
      <c r="Q91" s="50"/>
      <c r="R91" s="88"/>
      <c r="S91" s="50">
        <v>94.54</v>
      </c>
      <c r="T91" s="88"/>
      <c r="U91" s="88"/>
      <c r="V91" s="88"/>
      <c r="W91" s="88"/>
      <c r="X91" s="88"/>
      <c r="Y91" s="88">
        <v>4863568081</v>
      </c>
      <c r="Z91" s="88">
        <v>1250863632</v>
      </c>
      <c r="AA91" s="88">
        <v>669433272</v>
      </c>
      <c r="AB91" s="88">
        <v>2813816454</v>
      </c>
      <c r="AC91" s="88">
        <v>129454723</v>
      </c>
      <c r="AD91" s="88">
        <v>4605748293</v>
      </c>
      <c r="AE91" s="88">
        <v>682643224</v>
      </c>
      <c r="AF91" s="88">
        <v>2959713296</v>
      </c>
      <c r="AG91" s="88">
        <v>403697473</v>
      </c>
      <c r="AH91" s="50">
        <v>73.819999999999993</v>
      </c>
      <c r="AI91" s="50">
        <v>77</v>
      </c>
      <c r="AJ91" s="88">
        <f t="shared" si="12"/>
        <v>95.870129870129858</v>
      </c>
      <c r="AK91" s="88">
        <f t="shared" si="13"/>
        <v>6588415173.3947449</v>
      </c>
      <c r="AL91" s="88">
        <f t="shared" si="14"/>
        <v>1694477962.6117582</v>
      </c>
      <c r="AM91" s="88">
        <f t="shared" si="15"/>
        <v>5981491289.6103897</v>
      </c>
      <c r="AN91" s="88">
        <f t="shared" si="8"/>
        <v>886549641.55844152</v>
      </c>
      <c r="AO91" s="88">
        <f t="shared" si="9"/>
        <v>3843783501.2987008</v>
      </c>
      <c r="AP91" s="88">
        <f t="shared" si="10"/>
        <v>524282432.46753246</v>
      </c>
      <c r="AQ91" s="88">
        <v>13594</v>
      </c>
      <c r="AR91" s="88">
        <f t="shared" si="16"/>
        <v>21346.604786358592</v>
      </c>
      <c r="AS91" s="88">
        <v>289882</v>
      </c>
      <c r="AT91" s="108"/>
      <c r="AU91" s="88">
        <f t="shared" si="17"/>
        <v>289882</v>
      </c>
      <c r="AV91" s="88">
        <f t="shared" si="18"/>
        <v>4552.0056559358545</v>
      </c>
    </row>
    <row r="92" spans="1:48">
      <c r="A92" s="17">
        <v>36708</v>
      </c>
      <c r="B92" s="26">
        <v>2000</v>
      </c>
      <c r="C92" s="26">
        <v>7</v>
      </c>
      <c r="D92" s="87">
        <v>1.61</v>
      </c>
      <c r="E92" s="87">
        <f t="shared" si="11"/>
        <v>64.707542666583777</v>
      </c>
      <c r="F92" s="87">
        <v>49.8</v>
      </c>
      <c r="G92" s="87">
        <v>125.59</v>
      </c>
      <c r="H92" s="87">
        <v>89.324457932674989</v>
      </c>
      <c r="I92" s="87">
        <v>114.74</v>
      </c>
      <c r="J92" s="50"/>
      <c r="K92" s="50"/>
      <c r="L92" s="50"/>
      <c r="M92" s="50"/>
      <c r="N92" s="50"/>
      <c r="O92" s="50"/>
      <c r="P92" s="50"/>
      <c r="Q92" s="50"/>
      <c r="R92" s="88"/>
      <c r="S92" s="50">
        <v>98.31</v>
      </c>
      <c r="T92" s="88"/>
      <c r="U92" s="88"/>
      <c r="V92" s="88"/>
      <c r="W92" s="88"/>
      <c r="X92" s="88"/>
      <c r="Y92" s="88">
        <v>5005990739</v>
      </c>
      <c r="Z92" s="88">
        <v>1290632266</v>
      </c>
      <c r="AA92" s="88">
        <v>749141878</v>
      </c>
      <c r="AB92" s="88">
        <v>2866870807</v>
      </c>
      <c r="AC92" s="88">
        <v>99345788</v>
      </c>
      <c r="AD92" s="88">
        <v>4887298954</v>
      </c>
      <c r="AE92" s="88">
        <v>762006642</v>
      </c>
      <c r="AF92" s="88">
        <v>3067575608</v>
      </c>
      <c r="AG92" s="88">
        <v>501239495</v>
      </c>
      <c r="AH92" s="50">
        <v>75.05</v>
      </c>
      <c r="AI92" s="50">
        <v>77.180000000000007</v>
      </c>
      <c r="AJ92" s="88">
        <f t="shared" si="12"/>
        <v>97.240217672972264</v>
      </c>
      <c r="AK92" s="88">
        <f t="shared" si="13"/>
        <v>6670207513.6575613</v>
      </c>
      <c r="AL92" s="88">
        <f t="shared" si="14"/>
        <v>1719696556.9620256</v>
      </c>
      <c r="AM92" s="88">
        <f t="shared" si="15"/>
        <v>6332338629.1785431</v>
      </c>
      <c r="AN92" s="88">
        <f t="shared" si="8"/>
        <v>987311015.80720377</v>
      </c>
      <c r="AO92" s="88">
        <f t="shared" si="9"/>
        <v>3974573215.8590302</v>
      </c>
      <c r="AP92" s="88">
        <f t="shared" si="10"/>
        <v>649442206.53018916</v>
      </c>
      <c r="AQ92" s="88">
        <v>14182</v>
      </c>
      <c r="AR92" s="88">
        <f t="shared" si="16"/>
        <v>21917.073984829065</v>
      </c>
      <c r="AS92" s="88">
        <v>292500</v>
      </c>
      <c r="AT92" s="108"/>
      <c r="AU92" s="88">
        <f t="shared" si="17"/>
        <v>292500</v>
      </c>
      <c r="AV92" s="88">
        <f t="shared" si="18"/>
        <v>4520.3385563125803</v>
      </c>
    </row>
    <row r="93" spans="1:48">
      <c r="A93" s="17">
        <v>36739</v>
      </c>
      <c r="B93" s="26">
        <v>2000</v>
      </c>
      <c r="C93" s="26">
        <v>8</v>
      </c>
      <c r="D93" s="87">
        <v>1.31</v>
      </c>
      <c r="E93" s="87">
        <f t="shared" si="11"/>
        <v>65.555211475516032</v>
      </c>
      <c r="F93" s="87">
        <v>49.7</v>
      </c>
      <c r="G93" s="87">
        <v>133.06</v>
      </c>
      <c r="H93" s="87">
        <v>87.58450769447424</v>
      </c>
      <c r="I93" s="87">
        <v>122.53</v>
      </c>
      <c r="J93" s="50"/>
      <c r="K93" s="50"/>
      <c r="L93" s="50"/>
      <c r="M93" s="50"/>
      <c r="N93" s="50"/>
      <c r="O93" s="50"/>
      <c r="P93" s="50"/>
      <c r="Q93" s="50"/>
      <c r="R93" s="88"/>
      <c r="S93" s="50">
        <v>91.2</v>
      </c>
      <c r="T93" s="88"/>
      <c r="U93" s="88"/>
      <c r="V93" s="88"/>
      <c r="W93" s="88"/>
      <c r="X93" s="88"/>
      <c r="Y93" s="88">
        <v>5522393935</v>
      </c>
      <c r="Z93" s="88">
        <v>1406965407</v>
      </c>
      <c r="AA93" s="88">
        <v>793406432</v>
      </c>
      <c r="AB93" s="88">
        <v>3041138245</v>
      </c>
      <c r="AC93" s="88">
        <v>280883851</v>
      </c>
      <c r="AD93" s="88">
        <v>5425167233</v>
      </c>
      <c r="AE93" s="88">
        <v>769930595</v>
      </c>
      <c r="AF93" s="88">
        <v>3395077536</v>
      </c>
      <c r="AG93" s="88">
        <v>533251631</v>
      </c>
      <c r="AH93" s="50">
        <v>76.14</v>
      </c>
      <c r="AI93" s="50">
        <v>75.5</v>
      </c>
      <c r="AJ93" s="88">
        <f t="shared" si="12"/>
        <v>100.8476821192053</v>
      </c>
      <c r="AK93" s="88">
        <f t="shared" si="13"/>
        <v>7252947117.1526136</v>
      </c>
      <c r="AL93" s="88">
        <f t="shared" si="14"/>
        <v>1847866308.1166272</v>
      </c>
      <c r="AM93" s="88">
        <f t="shared" si="15"/>
        <v>7185651964.2384109</v>
      </c>
      <c r="AN93" s="88">
        <f t="shared" si="8"/>
        <v>1019775622.5165563</v>
      </c>
      <c r="AO93" s="88">
        <f t="shared" si="9"/>
        <v>4496791438.4105959</v>
      </c>
      <c r="AP93" s="88">
        <f t="shared" si="10"/>
        <v>706293550.99337757</v>
      </c>
      <c r="AQ93" s="88">
        <v>17252</v>
      </c>
      <c r="AR93" s="88">
        <f t="shared" si="16"/>
        <v>26316.748297644324</v>
      </c>
      <c r="AS93" s="88">
        <v>293584</v>
      </c>
      <c r="AT93" s="108"/>
      <c r="AU93" s="88">
        <f t="shared" si="17"/>
        <v>293584</v>
      </c>
      <c r="AV93" s="88">
        <f t="shared" si="18"/>
        <v>4478.4235058054783</v>
      </c>
    </row>
    <row r="94" spans="1:48">
      <c r="A94" s="17">
        <v>36770</v>
      </c>
      <c r="B94" s="26">
        <v>2000</v>
      </c>
      <c r="C94" s="26">
        <v>9</v>
      </c>
      <c r="D94" s="87">
        <v>0.23</v>
      </c>
      <c r="E94" s="87">
        <f t="shared" si="11"/>
        <v>65.705988461909712</v>
      </c>
      <c r="F94" s="87">
        <v>48.4</v>
      </c>
      <c r="G94" s="87">
        <v>128.15</v>
      </c>
      <c r="H94" s="87">
        <v>88.086077575564758</v>
      </c>
      <c r="I94" s="87">
        <v>119.41</v>
      </c>
      <c r="J94" s="50"/>
      <c r="K94" s="50"/>
      <c r="L94" s="50"/>
      <c r="M94" s="50"/>
      <c r="N94" s="50"/>
      <c r="O94" s="50"/>
      <c r="P94" s="50"/>
      <c r="Q94" s="50"/>
      <c r="R94" s="88"/>
      <c r="S94" s="50">
        <v>92.02</v>
      </c>
      <c r="T94" s="88"/>
      <c r="U94" s="88"/>
      <c r="V94" s="88"/>
      <c r="W94" s="88"/>
      <c r="X94" s="88"/>
      <c r="Y94" s="88">
        <v>4727432602</v>
      </c>
      <c r="Z94" s="88">
        <v>998948330</v>
      </c>
      <c r="AA94" s="88">
        <v>718035951</v>
      </c>
      <c r="AB94" s="88">
        <v>2918404863</v>
      </c>
      <c r="AC94" s="88">
        <v>92043458</v>
      </c>
      <c r="AD94" s="88">
        <v>5054179504</v>
      </c>
      <c r="AE94" s="88">
        <v>778261217</v>
      </c>
      <c r="AF94" s="88">
        <v>3092797401</v>
      </c>
      <c r="AG94" s="88">
        <v>583994916</v>
      </c>
      <c r="AH94" s="50">
        <v>75.319999999999993</v>
      </c>
      <c r="AI94" s="50">
        <v>76.86</v>
      </c>
      <c r="AJ94" s="88">
        <f t="shared" si="12"/>
        <v>97.996357012750451</v>
      </c>
      <c r="AK94" s="88">
        <f t="shared" si="13"/>
        <v>6276463890.0690393</v>
      </c>
      <c r="AL94" s="88">
        <f t="shared" si="14"/>
        <v>1326272344.6627724</v>
      </c>
      <c r="AM94" s="88">
        <f t="shared" si="15"/>
        <v>6575825532.1363516</v>
      </c>
      <c r="AN94" s="88">
        <f t="shared" si="8"/>
        <v>1012569889.4093156</v>
      </c>
      <c r="AO94" s="88">
        <f t="shared" si="9"/>
        <v>4023936249.0241995</v>
      </c>
      <c r="AP94" s="88">
        <f t="shared" si="10"/>
        <v>759816440.28103042</v>
      </c>
      <c r="AQ94" s="88">
        <v>13788</v>
      </c>
      <c r="AR94" s="88">
        <f t="shared" si="16"/>
        <v>20984.388672568275</v>
      </c>
      <c r="AS94" s="88">
        <v>292013</v>
      </c>
      <c r="AT94" s="108"/>
      <c r="AU94" s="88">
        <f t="shared" si="17"/>
        <v>292013</v>
      </c>
      <c r="AV94" s="88">
        <f t="shared" si="18"/>
        <v>4444.2372276201622</v>
      </c>
    </row>
    <row r="95" spans="1:48">
      <c r="A95" s="17">
        <v>36800</v>
      </c>
      <c r="B95" s="26">
        <v>2000</v>
      </c>
      <c r="C95" s="26">
        <v>10</v>
      </c>
      <c r="D95" s="87">
        <v>0.14000000000000001</v>
      </c>
      <c r="E95" s="87">
        <f t="shared" si="11"/>
        <v>65.797976845756395</v>
      </c>
      <c r="F95" s="87">
        <v>49.4</v>
      </c>
      <c r="G95" s="87">
        <v>120.72</v>
      </c>
      <c r="H95" s="87">
        <v>89.321118037087473</v>
      </c>
      <c r="I95" s="87">
        <v>119.56</v>
      </c>
      <c r="J95" s="50"/>
      <c r="K95" s="50"/>
      <c r="L95" s="50"/>
      <c r="M95" s="50"/>
      <c r="N95" s="50"/>
      <c r="O95" s="50"/>
      <c r="P95" s="50"/>
      <c r="Q95" s="50"/>
      <c r="R95" s="88"/>
      <c r="S95" s="50">
        <v>98.51</v>
      </c>
      <c r="T95" s="88"/>
      <c r="U95" s="88"/>
      <c r="V95" s="88"/>
      <c r="W95" s="88"/>
      <c r="X95" s="88"/>
      <c r="Y95" s="88">
        <v>4641288911</v>
      </c>
      <c r="Z95" s="88">
        <v>1057195051</v>
      </c>
      <c r="AA95" s="88">
        <v>694061976</v>
      </c>
      <c r="AB95" s="88">
        <v>2812596789</v>
      </c>
      <c r="AC95" s="88">
        <v>77435095</v>
      </c>
      <c r="AD95" s="88">
        <v>5188245047</v>
      </c>
      <c r="AE95" s="88">
        <v>749264107</v>
      </c>
      <c r="AF95" s="88">
        <v>3242708948</v>
      </c>
      <c r="AG95" s="88">
        <v>522808423</v>
      </c>
      <c r="AH95" s="50">
        <v>73.680000000000007</v>
      </c>
      <c r="AI95" s="50">
        <v>79.040000000000006</v>
      </c>
      <c r="AJ95" s="88">
        <f t="shared" si="12"/>
        <v>93.218623481781378</v>
      </c>
      <c r="AK95" s="88">
        <f t="shared" si="13"/>
        <v>6299252050.7600422</v>
      </c>
      <c r="AL95" s="88">
        <f t="shared" si="14"/>
        <v>1434846703.3116176</v>
      </c>
      <c r="AM95" s="88">
        <f t="shared" si="15"/>
        <v>6564075211.2854242</v>
      </c>
      <c r="AN95" s="88">
        <f t="shared" si="8"/>
        <v>947955600.96153843</v>
      </c>
      <c r="AO95" s="88">
        <f t="shared" si="9"/>
        <v>4102617596.1538458</v>
      </c>
      <c r="AP95" s="88">
        <f t="shared" si="10"/>
        <v>661447903.59311736</v>
      </c>
      <c r="AQ95" s="88">
        <v>15794</v>
      </c>
      <c r="AR95" s="88">
        <f t="shared" si="16"/>
        <v>24003.777558425987</v>
      </c>
      <c r="AS95" s="88">
        <v>296253</v>
      </c>
      <c r="AT95" s="108"/>
      <c r="AU95" s="88">
        <f t="shared" si="17"/>
        <v>296253</v>
      </c>
      <c r="AV95" s="88">
        <f t="shared" si="18"/>
        <v>4502.4636653263096</v>
      </c>
    </row>
    <row r="96" spans="1:48">
      <c r="A96" s="17">
        <v>36831</v>
      </c>
      <c r="B96" s="26">
        <v>2000</v>
      </c>
      <c r="C96" s="26">
        <v>11</v>
      </c>
      <c r="D96" s="87">
        <v>0.32</v>
      </c>
      <c r="E96" s="87">
        <f t="shared" si="11"/>
        <v>66.008530371662815</v>
      </c>
      <c r="F96" s="87">
        <v>50.3</v>
      </c>
      <c r="G96" s="87">
        <v>122.47</v>
      </c>
      <c r="H96" s="87">
        <v>92.326853665389081</v>
      </c>
      <c r="I96" s="87">
        <v>116.05</v>
      </c>
      <c r="J96" s="50"/>
      <c r="K96" s="50"/>
      <c r="L96" s="50"/>
      <c r="M96" s="50"/>
      <c r="N96" s="50"/>
      <c r="O96" s="50"/>
      <c r="P96" s="50"/>
      <c r="Q96" s="50"/>
      <c r="R96" s="88"/>
      <c r="S96" s="50">
        <v>99.37</v>
      </c>
      <c r="T96" s="88"/>
      <c r="U96" s="88"/>
      <c r="V96" s="88"/>
      <c r="W96" s="88"/>
      <c r="X96" s="88"/>
      <c r="Y96" s="88">
        <v>4394431433</v>
      </c>
      <c r="Z96" s="88">
        <v>1027796594</v>
      </c>
      <c r="AA96" s="88">
        <v>732737964</v>
      </c>
      <c r="AB96" s="88">
        <v>2542158795</v>
      </c>
      <c r="AC96" s="88">
        <v>91738080</v>
      </c>
      <c r="AD96" s="88">
        <v>5052874250</v>
      </c>
      <c r="AE96" s="88">
        <v>768619505</v>
      </c>
      <c r="AF96" s="88">
        <v>3072840933</v>
      </c>
      <c r="AG96" s="88">
        <v>566699740</v>
      </c>
      <c r="AH96" s="50">
        <v>73.52</v>
      </c>
      <c r="AI96" s="50">
        <v>77.2</v>
      </c>
      <c r="AJ96" s="88">
        <f t="shared" si="12"/>
        <v>95.233160621761655</v>
      </c>
      <c r="AK96" s="88">
        <f t="shared" si="13"/>
        <v>5977191829.4341679</v>
      </c>
      <c r="AL96" s="88">
        <f t="shared" si="14"/>
        <v>1397982309.5756257</v>
      </c>
      <c r="AM96" s="88">
        <f t="shared" si="15"/>
        <v>6545173898.9637299</v>
      </c>
      <c r="AN96" s="88">
        <f t="shared" si="8"/>
        <v>995621120.46632111</v>
      </c>
      <c r="AO96" s="88">
        <f t="shared" si="9"/>
        <v>3980363902.8497405</v>
      </c>
      <c r="AP96" s="88">
        <f t="shared" si="10"/>
        <v>734067020.72538853</v>
      </c>
      <c r="AQ96" s="88">
        <v>15332</v>
      </c>
      <c r="AR96" s="88">
        <f t="shared" si="16"/>
        <v>23227.300946821204</v>
      </c>
      <c r="AS96" s="88">
        <v>303359</v>
      </c>
      <c r="AT96" s="108"/>
      <c r="AU96" s="88">
        <f t="shared" si="17"/>
        <v>303359</v>
      </c>
      <c r="AV96" s="88">
        <f t="shared" si="18"/>
        <v>4595.7544925167849</v>
      </c>
    </row>
    <row r="97" spans="1:48">
      <c r="A97" s="17">
        <v>36861</v>
      </c>
      <c r="B97" s="26">
        <v>2000</v>
      </c>
      <c r="C97" s="26">
        <v>12</v>
      </c>
      <c r="D97" s="87">
        <v>0.59</v>
      </c>
      <c r="E97" s="87">
        <f t="shared" si="11"/>
        <v>66.397980700855626</v>
      </c>
      <c r="F97" s="87">
        <v>69.3</v>
      </c>
      <c r="G97" s="87">
        <v>138.72999999999999</v>
      </c>
      <c r="H97" s="87">
        <v>93.960059264391546</v>
      </c>
      <c r="I97" s="87">
        <v>120.43</v>
      </c>
      <c r="J97" s="50"/>
      <c r="K97" s="50"/>
      <c r="L97" s="50"/>
      <c r="M97" s="50"/>
      <c r="N97" s="50"/>
      <c r="O97" s="50"/>
      <c r="P97" s="50"/>
      <c r="Q97" s="50"/>
      <c r="R97" s="88"/>
      <c r="S97" s="50">
        <v>100.82</v>
      </c>
      <c r="T97" s="88"/>
      <c r="U97" s="88"/>
      <c r="V97" s="88"/>
      <c r="W97" s="88"/>
      <c r="X97" s="88"/>
      <c r="Y97" s="88">
        <v>4662529566</v>
      </c>
      <c r="Z97" s="88">
        <v>820348383</v>
      </c>
      <c r="AA97" s="88">
        <v>755918714</v>
      </c>
      <c r="AB97" s="88">
        <v>2965142749</v>
      </c>
      <c r="AC97" s="88">
        <v>121119720</v>
      </c>
      <c r="AD97" s="88">
        <v>4874346116</v>
      </c>
      <c r="AE97" s="88">
        <v>942002201</v>
      </c>
      <c r="AF97" s="88">
        <v>2849485996</v>
      </c>
      <c r="AG97" s="88">
        <v>575823401</v>
      </c>
      <c r="AH97" s="50">
        <v>74.86</v>
      </c>
      <c r="AI97" s="50">
        <v>77.959999999999994</v>
      </c>
      <c r="AJ97" s="88">
        <f t="shared" si="12"/>
        <v>96.023601847101091</v>
      </c>
      <c r="AK97" s="88">
        <f t="shared" si="13"/>
        <v>6228332308.3088436</v>
      </c>
      <c r="AL97" s="88">
        <f t="shared" si="14"/>
        <v>1095843418.3809779</v>
      </c>
      <c r="AM97" s="88">
        <f t="shared" si="15"/>
        <v>6252368029.7588511</v>
      </c>
      <c r="AN97" s="88">
        <f t="shared" si="8"/>
        <v>1208314778.0913289</v>
      </c>
      <c r="AO97" s="88">
        <f t="shared" si="9"/>
        <v>3655061564.9050794</v>
      </c>
      <c r="AP97" s="88">
        <f t="shared" si="10"/>
        <v>738613905.8491534</v>
      </c>
      <c r="AQ97" s="88">
        <v>17146</v>
      </c>
      <c r="AR97" s="88">
        <f t="shared" si="16"/>
        <v>25823.074465544778</v>
      </c>
      <c r="AS97" s="88">
        <v>310502</v>
      </c>
      <c r="AT97" s="108"/>
      <c r="AU97" s="88">
        <f t="shared" si="17"/>
        <v>310502</v>
      </c>
      <c r="AV97" s="88">
        <f t="shared" si="18"/>
        <v>4676.3771536804998</v>
      </c>
    </row>
    <row r="98" spans="1:48">
      <c r="A98" s="17">
        <v>36892</v>
      </c>
      <c r="B98" s="26">
        <v>2001</v>
      </c>
      <c r="C98" s="26">
        <v>1</v>
      </c>
      <c r="D98" s="87">
        <v>0.56999999999999995</v>
      </c>
      <c r="E98" s="87">
        <f t="shared" si="11"/>
        <v>66.776449190850499</v>
      </c>
      <c r="F98" s="87">
        <v>46.9</v>
      </c>
      <c r="G98" s="87">
        <v>94.27</v>
      </c>
      <c r="H98" s="87">
        <v>94.261768984844835</v>
      </c>
      <c r="I98" s="87">
        <v>120.22</v>
      </c>
      <c r="J98" s="50"/>
      <c r="K98" s="50"/>
      <c r="L98" s="50"/>
      <c r="M98" s="50"/>
      <c r="N98" s="50"/>
      <c r="O98" s="50"/>
      <c r="P98" s="50"/>
      <c r="Q98" s="50"/>
      <c r="R98" s="88">
        <v>80.900000000000006</v>
      </c>
      <c r="S98" s="50">
        <v>111.34</v>
      </c>
      <c r="T98" s="88"/>
      <c r="U98" s="88"/>
      <c r="V98" s="88">
        <v>106.5</v>
      </c>
      <c r="W98" s="88"/>
      <c r="X98" s="88"/>
      <c r="Y98" s="88">
        <v>4541623764</v>
      </c>
      <c r="Z98" s="88">
        <v>1006572940</v>
      </c>
      <c r="AA98" s="88">
        <v>851595796</v>
      </c>
      <c r="AB98" s="88">
        <v>2442359200</v>
      </c>
      <c r="AC98" s="88">
        <v>241095828</v>
      </c>
      <c r="AD98" s="88">
        <v>5022206001</v>
      </c>
      <c r="AE98" s="88">
        <v>904878101</v>
      </c>
      <c r="AF98" s="88">
        <v>3028900975</v>
      </c>
      <c r="AG98" s="88">
        <v>480160389</v>
      </c>
      <c r="AH98" s="50">
        <v>75.099999999999994</v>
      </c>
      <c r="AI98" s="50">
        <v>77.349999999999994</v>
      </c>
      <c r="AJ98" s="88">
        <f t="shared" si="12"/>
        <v>97.091144149967676</v>
      </c>
      <c r="AK98" s="88">
        <f t="shared" si="13"/>
        <v>6047435105.1930761</v>
      </c>
      <c r="AL98" s="88">
        <f t="shared" si="14"/>
        <v>1340310173.10253</v>
      </c>
      <c r="AM98" s="88">
        <f t="shared" si="15"/>
        <v>6492832580.4783459</v>
      </c>
      <c r="AN98" s="88">
        <f t="shared" si="8"/>
        <v>1169848870.0711055</v>
      </c>
      <c r="AO98" s="88">
        <f t="shared" si="9"/>
        <v>3915838364.5766006</v>
      </c>
      <c r="AP98" s="88">
        <f t="shared" si="10"/>
        <v>620763269.55397546</v>
      </c>
      <c r="AQ98" s="88">
        <v>17492</v>
      </c>
      <c r="AR98" s="88">
        <f t="shared" si="16"/>
        <v>26194.863925763668</v>
      </c>
      <c r="AS98" s="88">
        <v>310617</v>
      </c>
      <c r="AT98" s="108"/>
      <c r="AU98" s="88">
        <f t="shared" si="17"/>
        <v>310617</v>
      </c>
      <c r="AV98" s="88">
        <f t="shared" si="18"/>
        <v>4651.5950423215936</v>
      </c>
    </row>
    <row r="99" spans="1:48">
      <c r="A99" s="17">
        <v>36923</v>
      </c>
      <c r="B99" s="26">
        <v>2001</v>
      </c>
      <c r="C99" s="26">
        <v>2</v>
      </c>
      <c r="D99" s="87">
        <v>0.46</v>
      </c>
      <c r="E99" s="87">
        <f t="shared" si="11"/>
        <v>67.083620857128409</v>
      </c>
      <c r="F99" s="87">
        <v>44.2</v>
      </c>
      <c r="G99" s="87">
        <v>97.72</v>
      </c>
      <c r="H99" s="87">
        <v>95.97780594604221</v>
      </c>
      <c r="I99" s="87">
        <v>112.48</v>
      </c>
      <c r="J99" s="50"/>
      <c r="K99" s="50"/>
      <c r="L99" s="50"/>
      <c r="M99" s="50"/>
      <c r="N99" s="50"/>
      <c r="O99" s="50"/>
      <c r="P99" s="50"/>
      <c r="Q99" s="50"/>
      <c r="R99" s="88">
        <v>81.2</v>
      </c>
      <c r="S99" s="50">
        <v>113.47</v>
      </c>
      <c r="T99" s="88"/>
      <c r="U99" s="88"/>
      <c r="V99" s="88">
        <v>104.2</v>
      </c>
      <c r="W99" s="88"/>
      <c r="X99" s="88"/>
      <c r="Y99" s="88">
        <v>4086790148</v>
      </c>
      <c r="Z99" s="88">
        <v>845355826</v>
      </c>
      <c r="AA99" s="88">
        <v>599991988</v>
      </c>
      <c r="AB99" s="88">
        <v>2458039300</v>
      </c>
      <c r="AC99" s="88">
        <v>183403034</v>
      </c>
      <c r="AD99" s="88">
        <v>4003034945</v>
      </c>
      <c r="AE99" s="88">
        <v>695381634</v>
      </c>
      <c r="AF99" s="88">
        <v>2535098693</v>
      </c>
      <c r="AG99" s="88">
        <v>399962574</v>
      </c>
      <c r="AH99" s="50">
        <v>73.86</v>
      </c>
      <c r="AI99" s="50">
        <v>75.91</v>
      </c>
      <c r="AJ99" s="88">
        <f t="shared" si="12"/>
        <v>97.299433539718095</v>
      </c>
      <c r="AK99" s="88">
        <f t="shared" si="13"/>
        <v>5533157525.0473871</v>
      </c>
      <c r="AL99" s="88">
        <f t="shared" si="14"/>
        <v>1144538080.1516383</v>
      </c>
      <c r="AM99" s="88">
        <f t="shared" si="15"/>
        <v>5273396054.538269</v>
      </c>
      <c r="AN99" s="88">
        <f t="shared" si="8"/>
        <v>916060642.86655259</v>
      </c>
      <c r="AO99" s="88">
        <f t="shared" si="9"/>
        <v>3339610977.4733238</v>
      </c>
      <c r="AP99" s="88">
        <f t="shared" si="10"/>
        <v>526890494.00605989</v>
      </c>
      <c r="AQ99" s="88">
        <v>13238</v>
      </c>
      <c r="AR99" s="88">
        <f t="shared" si="16"/>
        <v>19733.580016787822</v>
      </c>
      <c r="AS99" s="88">
        <v>319244</v>
      </c>
      <c r="AT99" s="108"/>
      <c r="AU99" s="88">
        <f t="shared" si="17"/>
        <v>319244</v>
      </c>
      <c r="AV99" s="88">
        <f t="shared" si="18"/>
        <v>4758.89637322814</v>
      </c>
    </row>
    <row r="100" spans="1:48">
      <c r="A100" s="17">
        <v>36951</v>
      </c>
      <c r="B100" s="26">
        <v>2001</v>
      </c>
      <c r="C100" s="26">
        <v>3</v>
      </c>
      <c r="D100" s="87">
        <v>0.38</v>
      </c>
      <c r="E100" s="87">
        <f t="shared" si="11"/>
        <v>67.338538616385492</v>
      </c>
      <c r="F100" s="87">
        <v>49.7</v>
      </c>
      <c r="G100" s="87">
        <v>109.22</v>
      </c>
      <c r="H100" s="87">
        <v>99.080740665884818</v>
      </c>
      <c r="I100" s="87">
        <v>124.23</v>
      </c>
      <c r="J100" s="50"/>
      <c r="K100" s="50"/>
      <c r="L100" s="50"/>
      <c r="M100" s="50"/>
      <c r="N100" s="50"/>
      <c r="O100" s="50"/>
      <c r="P100" s="50"/>
      <c r="Q100" s="50"/>
      <c r="R100" s="88">
        <v>81.5</v>
      </c>
      <c r="S100" s="50">
        <v>108.55</v>
      </c>
      <c r="T100" s="88"/>
      <c r="U100" s="88"/>
      <c r="V100" s="88">
        <v>103.3</v>
      </c>
      <c r="W100" s="88"/>
      <c r="X100" s="88"/>
      <c r="Y100" s="88">
        <v>5173027536</v>
      </c>
      <c r="Z100" s="88">
        <v>1106399945</v>
      </c>
      <c r="AA100" s="88">
        <v>723215987</v>
      </c>
      <c r="AB100" s="88">
        <v>3133850442</v>
      </c>
      <c r="AC100" s="88">
        <v>209561162</v>
      </c>
      <c r="AD100" s="88">
        <v>5449181143</v>
      </c>
      <c r="AE100" s="88">
        <v>933636242</v>
      </c>
      <c r="AF100" s="88">
        <v>3396525635</v>
      </c>
      <c r="AG100" s="88">
        <v>594768545</v>
      </c>
      <c r="AH100" s="50">
        <v>74.790000000000006</v>
      </c>
      <c r="AI100" s="50">
        <v>74.77</v>
      </c>
      <c r="AJ100" s="88">
        <f t="shared" si="12"/>
        <v>100.02674869600109</v>
      </c>
      <c r="AK100" s="88">
        <f t="shared" si="13"/>
        <v>6916736911.3517847</v>
      </c>
      <c r="AL100" s="88">
        <f t="shared" si="14"/>
        <v>1479342084.5032756</v>
      </c>
      <c r="AM100" s="88">
        <f t="shared" si="15"/>
        <v>7287924492.4434948</v>
      </c>
      <c r="AN100" s="88">
        <f t="shared" si="8"/>
        <v>1248677600.6419687</v>
      </c>
      <c r="AO100" s="88">
        <f t="shared" si="9"/>
        <v>4542631583.5228033</v>
      </c>
      <c r="AP100" s="88">
        <f t="shared" si="10"/>
        <v>795464150.0601846</v>
      </c>
      <c r="AQ100" s="88">
        <v>15013</v>
      </c>
      <c r="AR100" s="88">
        <f t="shared" si="16"/>
        <v>22294.811126695415</v>
      </c>
      <c r="AS100" s="88">
        <v>326905</v>
      </c>
      <c r="AT100" s="108"/>
      <c r="AU100" s="88">
        <f t="shared" si="17"/>
        <v>326905</v>
      </c>
      <c r="AV100" s="88">
        <f t="shared" si="18"/>
        <v>4854.6494580512644</v>
      </c>
    </row>
    <row r="101" spans="1:48">
      <c r="A101" s="17">
        <v>36982</v>
      </c>
      <c r="B101" s="26">
        <v>2001</v>
      </c>
      <c r="C101" s="26">
        <v>4</v>
      </c>
      <c r="D101" s="87">
        <v>0.57999999999999996</v>
      </c>
      <c r="E101" s="87">
        <f t="shared" si="11"/>
        <v>67.729102140360524</v>
      </c>
      <c r="F101" s="87">
        <v>47.6</v>
      </c>
      <c r="G101" s="87">
        <v>108.92</v>
      </c>
      <c r="H101" s="87">
        <v>103.10437684600427</v>
      </c>
      <c r="I101" s="87">
        <v>116.25</v>
      </c>
      <c r="J101" s="50"/>
      <c r="K101" s="50"/>
      <c r="L101" s="50"/>
      <c r="M101" s="50"/>
      <c r="N101" s="50"/>
      <c r="O101" s="50"/>
      <c r="P101" s="50"/>
      <c r="Q101" s="50"/>
      <c r="R101" s="88">
        <v>80.7</v>
      </c>
      <c r="S101" s="50">
        <v>105.22</v>
      </c>
      <c r="T101" s="88"/>
      <c r="U101" s="88"/>
      <c r="V101" s="88">
        <v>101.2</v>
      </c>
      <c r="W101" s="88"/>
      <c r="X101" s="88"/>
      <c r="Y101" s="88">
        <v>4735323043</v>
      </c>
      <c r="Z101" s="88">
        <v>1288282183</v>
      </c>
      <c r="AA101" s="88">
        <v>560341445</v>
      </c>
      <c r="AB101" s="88">
        <v>2760778072</v>
      </c>
      <c r="AC101" s="88">
        <v>125921343</v>
      </c>
      <c r="AD101" s="88">
        <v>4611516774</v>
      </c>
      <c r="AE101" s="88">
        <v>702866253</v>
      </c>
      <c r="AF101" s="88">
        <v>3020418917</v>
      </c>
      <c r="AG101" s="88">
        <v>538260773</v>
      </c>
      <c r="AH101" s="50">
        <v>72.040000000000006</v>
      </c>
      <c r="AI101" s="50">
        <v>74.66</v>
      </c>
      <c r="AJ101" s="88">
        <f t="shared" si="12"/>
        <v>96.490758103402101</v>
      </c>
      <c r="AK101" s="88">
        <f t="shared" si="13"/>
        <v>6573185789.8389778</v>
      </c>
      <c r="AL101" s="88">
        <f t="shared" si="14"/>
        <v>1788287316.7684619</v>
      </c>
      <c r="AM101" s="88">
        <f t="shared" si="15"/>
        <v>6176690026.7881069</v>
      </c>
      <c r="AN101" s="88">
        <f t="shared" si="8"/>
        <v>941422787.30243778</v>
      </c>
      <c r="AO101" s="88">
        <f t="shared" si="9"/>
        <v>4045565117.8676672</v>
      </c>
      <c r="AP101" s="88">
        <f t="shared" si="10"/>
        <v>720949334.31556392</v>
      </c>
      <c r="AQ101" s="88">
        <v>16813</v>
      </c>
      <c r="AR101" s="88">
        <f t="shared" si="16"/>
        <v>24823.893228581495</v>
      </c>
      <c r="AS101" s="88">
        <v>332057</v>
      </c>
      <c r="AT101" s="108"/>
      <c r="AU101" s="88">
        <f t="shared" si="17"/>
        <v>332057</v>
      </c>
      <c r="AV101" s="88">
        <f t="shared" si="18"/>
        <v>4902.7226038203089</v>
      </c>
    </row>
    <row r="102" spans="1:48">
      <c r="A102" s="17">
        <v>37012</v>
      </c>
      <c r="B102" s="26">
        <v>2001</v>
      </c>
      <c r="C102" s="26">
        <v>5</v>
      </c>
      <c r="D102" s="87">
        <v>0.41</v>
      </c>
      <c r="E102" s="87">
        <f t="shared" si="11"/>
        <v>68.006791459135997</v>
      </c>
      <c r="F102" s="87">
        <v>49.4</v>
      </c>
      <c r="G102" s="87">
        <v>130.66</v>
      </c>
      <c r="H102" s="87">
        <v>107.21319799412203</v>
      </c>
      <c r="I102" s="87">
        <v>114.64</v>
      </c>
      <c r="J102" s="50"/>
      <c r="K102" s="50"/>
      <c r="L102" s="50"/>
      <c r="M102" s="50"/>
      <c r="N102" s="50"/>
      <c r="O102" s="50"/>
      <c r="P102" s="50"/>
      <c r="Q102" s="50"/>
      <c r="R102" s="88">
        <v>80.900000000000006</v>
      </c>
      <c r="S102" s="50">
        <v>102.4</v>
      </c>
      <c r="T102" s="88"/>
      <c r="U102" s="88"/>
      <c r="V102" s="88">
        <v>96.8</v>
      </c>
      <c r="W102" s="88"/>
      <c r="X102" s="88"/>
      <c r="Y102" s="88">
        <v>5372620976</v>
      </c>
      <c r="Z102" s="88">
        <v>1600187340</v>
      </c>
      <c r="AA102" s="88">
        <v>634936465</v>
      </c>
      <c r="AB102" s="88">
        <v>3032083570</v>
      </c>
      <c r="AC102" s="88">
        <v>105413601</v>
      </c>
      <c r="AD102" s="88">
        <v>5160802785</v>
      </c>
      <c r="AE102" s="88">
        <v>889448597</v>
      </c>
      <c r="AF102" s="88">
        <v>3225746947</v>
      </c>
      <c r="AG102" s="88">
        <v>514962969</v>
      </c>
      <c r="AH102" s="50">
        <v>71.86</v>
      </c>
      <c r="AI102" s="50">
        <v>74.75</v>
      </c>
      <c r="AJ102" s="88">
        <f t="shared" si="12"/>
        <v>96.133779264214041</v>
      </c>
      <c r="AK102" s="88">
        <f t="shared" si="13"/>
        <v>7476511238.5193434</v>
      </c>
      <c r="AL102" s="88">
        <f t="shared" si="14"/>
        <v>2226812329.5296407</v>
      </c>
      <c r="AM102" s="88">
        <f t="shared" si="15"/>
        <v>6904083993.3110371</v>
      </c>
      <c r="AN102" s="88">
        <f t="shared" si="8"/>
        <v>1189897788.6287625</v>
      </c>
      <c r="AO102" s="88">
        <f t="shared" si="9"/>
        <v>4315380531.1036787</v>
      </c>
      <c r="AP102" s="88">
        <f t="shared" si="10"/>
        <v>688913670.90301001</v>
      </c>
      <c r="AQ102" s="88">
        <v>15975</v>
      </c>
      <c r="AR102" s="88">
        <f t="shared" si="16"/>
        <v>23490.30097912953</v>
      </c>
      <c r="AS102" s="88">
        <v>338149</v>
      </c>
      <c r="AT102" s="108"/>
      <c r="AU102" s="88">
        <f t="shared" si="17"/>
        <v>338149</v>
      </c>
      <c r="AV102" s="88">
        <f t="shared" si="18"/>
        <v>4972.2828080073059</v>
      </c>
    </row>
    <row r="103" spans="1:48">
      <c r="A103" s="17">
        <v>37043</v>
      </c>
      <c r="B103" s="26">
        <v>2001</v>
      </c>
      <c r="C103" s="26">
        <v>6</v>
      </c>
      <c r="D103" s="87">
        <v>0.52</v>
      </c>
      <c r="E103" s="87">
        <f t="shared" si="11"/>
        <v>68.360426774723507</v>
      </c>
      <c r="F103" s="87">
        <v>47.5</v>
      </c>
      <c r="G103" s="87">
        <v>117.76</v>
      </c>
      <c r="H103" s="87">
        <v>109.72561074178009</v>
      </c>
      <c r="I103" s="87">
        <v>88.98</v>
      </c>
      <c r="J103" s="50"/>
      <c r="K103" s="50"/>
      <c r="L103" s="50"/>
      <c r="M103" s="50"/>
      <c r="N103" s="50"/>
      <c r="O103" s="50"/>
      <c r="P103" s="50"/>
      <c r="Q103" s="50"/>
      <c r="R103" s="88">
        <v>79.5</v>
      </c>
      <c r="S103" s="50">
        <v>79.44</v>
      </c>
      <c r="T103" s="88"/>
      <c r="U103" s="88"/>
      <c r="V103" s="88">
        <v>92.3</v>
      </c>
      <c r="W103" s="88"/>
      <c r="X103" s="88"/>
      <c r="Y103" s="88">
        <v>5047763762</v>
      </c>
      <c r="Z103" s="88">
        <v>1583970589</v>
      </c>
      <c r="AA103" s="88">
        <v>561743927</v>
      </c>
      <c r="AB103" s="88">
        <v>2800766364</v>
      </c>
      <c r="AC103" s="88">
        <v>101282882</v>
      </c>
      <c r="AD103" s="88">
        <v>4761391842</v>
      </c>
      <c r="AE103" s="88">
        <v>755612300</v>
      </c>
      <c r="AF103" s="88">
        <v>2873342915</v>
      </c>
      <c r="AG103" s="88">
        <v>468787251</v>
      </c>
      <c r="AH103" s="50">
        <v>71.510000000000005</v>
      </c>
      <c r="AI103" s="50">
        <v>75.430000000000007</v>
      </c>
      <c r="AJ103" s="88">
        <f t="shared" si="12"/>
        <v>94.803128728622568</v>
      </c>
      <c r="AK103" s="88">
        <f t="shared" si="13"/>
        <v>7058822209.4811916</v>
      </c>
      <c r="AL103" s="88">
        <f t="shared" si="14"/>
        <v>2215033686.1977344</v>
      </c>
      <c r="AM103" s="88">
        <f t="shared" si="15"/>
        <v>6312331753.9440536</v>
      </c>
      <c r="AN103" s="88">
        <f t="shared" si="8"/>
        <v>1001739758.7166909</v>
      </c>
      <c r="AO103" s="88">
        <f t="shared" si="9"/>
        <v>3809283991.7804585</v>
      </c>
      <c r="AP103" s="88">
        <f t="shared" si="10"/>
        <v>621486478.85456705</v>
      </c>
      <c r="AQ103" s="88">
        <v>15822</v>
      </c>
      <c r="AR103" s="88">
        <f t="shared" si="16"/>
        <v>23144.969606670504</v>
      </c>
      <c r="AS103" s="88">
        <v>306123</v>
      </c>
      <c r="AT103" s="108"/>
      <c r="AU103" s="88">
        <f t="shared" si="17"/>
        <v>306123</v>
      </c>
      <c r="AV103" s="88">
        <f t="shared" si="18"/>
        <v>4478.0732719648549</v>
      </c>
    </row>
    <row r="104" spans="1:48">
      <c r="A104" s="17">
        <v>37073</v>
      </c>
      <c r="B104" s="26">
        <v>2001</v>
      </c>
      <c r="C104" s="26">
        <v>7</v>
      </c>
      <c r="D104" s="87">
        <v>1.33</v>
      </c>
      <c r="E104" s="87">
        <f t="shared" si="11"/>
        <v>69.269620450827333</v>
      </c>
      <c r="F104" s="87">
        <v>47.8</v>
      </c>
      <c r="G104" s="87">
        <v>127.47</v>
      </c>
      <c r="H104" s="87">
        <v>112.45886992758621</v>
      </c>
      <c r="I104" s="87">
        <v>94.51</v>
      </c>
      <c r="J104" s="50"/>
      <c r="K104" s="50"/>
      <c r="L104" s="50"/>
      <c r="M104" s="50"/>
      <c r="N104" s="50"/>
      <c r="O104" s="50"/>
      <c r="P104" s="50"/>
      <c r="Q104" s="50"/>
      <c r="R104" s="88">
        <v>79</v>
      </c>
      <c r="S104" s="50">
        <v>87.2</v>
      </c>
      <c r="T104" s="88"/>
      <c r="U104" s="88"/>
      <c r="V104" s="88">
        <v>89.2</v>
      </c>
      <c r="W104" s="88"/>
      <c r="X104" s="88"/>
      <c r="Y104" s="88">
        <v>4970156817</v>
      </c>
      <c r="Z104" s="88">
        <v>1490638444</v>
      </c>
      <c r="AA104" s="88">
        <v>664616781</v>
      </c>
      <c r="AB104" s="88">
        <v>2741147416</v>
      </c>
      <c r="AC104" s="88">
        <v>73754176</v>
      </c>
      <c r="AD104" s="88">
        <v>4856542133</v>
      </c>
      <c r="AE104" s="88">
        <v>770358938</v>
      </c>
      <c r="AF104" s="88">
        <v>3001967617</v>
      </c>
      <c r="AG104" s="88">
        <v>513069962</v>
      </c>
      <c r="AH104" s="50">
        <v>71.84</v>
      </c>
      <c r="AI104" s="50">
        <v>74.77</v>
      </c>
      <c r="AJ104" s="88">
        <f t="shared" si="12"/>
        <v>96.081316035843258</v>
      </c>
      <c r="AK104" s="88">
        <f t="shared" si="13"/>
        <v>6918369734.131403</v>
      </c>
      <c r="AL104" s="88">
        <f t="shared" si="14"/>
        <v>2074942154.7884185</v>
      </c>
      <c r="AM104" s="88">
        <f t="shared" si="15"/>
        <v>6495308456.6002417</v>
      </c>
      <c r="AN104" s="88">
        <f t="shared" si="8"/>
        <v>1030304852.2134546</v>
      </c>
      <c r="AO104" s="88">
        <f t="shared" si="9"/>
        <v>4014935959.6094689</v>
      </c>
      <c r="AP104" s="88">
        <f t="shared" si="10"/>
        <v>686197622.0409255</v>
      </c>
      <c r="AQ104" s="88">
        <v>17193</v>
      </c>
      <c r="AR104" s="88">
        <f t="shared" si="16"/>
        <v>24820.404512256358</v>
      </c>
      <c r="AS104" s="88">
        <v>310868</v>
      </c>
      <c r="AT104" s="108"/>
      <c r="AU104" s="88">
        <f t="shared" si="17"/>
        <v>310868</v>
      </c>
      <c r="AV104" s="88">
        <f t="shared" si="18"/>
        <v>4487.7970743419473</v>
      </c>
    </row>
    <row r="105" spans="1:48">
      <c r="A105" s="17">
        <v>37104</v>
      </c>
      <c r="B105" s="26">
        <v>2001</v>
      </c>
      <c r="C105" s="26">
        <v>8</v>
      </c>
      <c r="D105" s="87">
        <v>0.7</v>
      </c>
      <c r="E105" s="87">
        <f t="shared" si="11"/>
        <v>69.754507793983123</v>
      </c>
      <c r="F105" s="87">
        <v>49.1</v>
      </c>
      <c r="G105" s="87">
        <v>150.59</v>
      </c>
      <c r="H105" s="87">
        <v>115.5557273140619</v>
      </c>
      <c r="I105" s="87">
        <v>110.17</v>
      </c>
      <c r="J105" s="50"/>
      <c r="K105" s="50"/>
      <c r="L105" s="50"/>
      <c r="M105" s="50"/>
      <c r="N105" s="50"/>
      <c r="O105" s="50"/>
      <c r="P105" s="50"/>
      <c r="Q105" s="50"/>
      <c r="R105" s="88">
        <v>78.8</v>
      </c>
      <c r="S105" s="50">
        <v>86.38</v>
      </c>
      <c r="T105" s="88"/>
      <c r="U105" s="88"/>
      <c r="V105" s="88">
        <v>87</v>
      </c>
      <c r="W105" s="88"/>
      <c r="X105" s="88"/>
      <c r="Y105" s="88">
        <v>5733053483</v>
      </c>
      <c r="Z105" s="88">
        <v>1593583761</v>
      </c>
      <c r="AA105" s="88">
        <v>841084436</v>
      </c>
      <c r="AB105" s="88">
        <v>2985297643</v>
      </c>
      <c r="AC105" s="88">
        <v>313087643</v>
      </c>
      <c r="AD105" s="88">
        <v>5098809280</v>
      </c>
      <c r="AE105" s="88">
        <v>817303613</v>
      </c>
      <c r="AF105" s="88">
        <v>3182171225</v>
      </c>
      <c r="AG105" s="88">
        <v>501412104</v>
      </c>
      <c r="AH105" s="50">
        <v>71.069999999999993</v>
      </c>
      <c r="AI105" s="50">
        <v>73.47</v>
      </c>
      <c r="AJ105" s="88">
        <f t="shared" si="12"/>
        <v>96.733360555328701</v>
      </c>
      <c r="AK105" s="88">
        <f t="shared" si="13"/>
        <v>8066770061.9107933</v>
      </c>
      <c r="AL105" s="88">
        <f t="shared" si="14"/>
        <v>2242273478.26087</v>
      </c>
      <c r="AM105" s="88">
        <f t="shared" si="15"/>
        <v>6939988131.2100172</v>
      </c>
      <c r="AN105" s="88">
        <f t="shared" si="8"/>
        <v>1112431758.5409009</v>
      </c>
      <c r="AO105" s="88">
        <f t="shared" si="9"/>
        <v>4331252518.0345726</v>
      </c>
      <c r="AP105" s="88">
        <f t="shared" si="10"/>
        <v>682471898.73417723</v>
      </c>
      <c r="AQ105" s="88">
        <v>16898</v>
      </c>
      <c r="AR105" s="88">
        <f t="shared" si="16"/>
        <v>24224.957690057108</v>
      </c>
      <c r="AS105" s="88">
        <v>318255</v>
      </c>
      <c r="AT105" s="108"/>
      <c r="AU105" s="88">
        <f t="shared" si="17"/>
        <v>318255</v>
      </c>
      <c r="AV105" s="88">
        <f t="shared" si="18"/>
        <v>4562.5008342106312</v>
      </c>
    </row>
    <row r="106" spans="1:48">
      <c r="A106" s="17">
        <v>37135</v>
      </c>
      <c r="B106" s="26">
        <v>2001</v>
      </c>
      <c r="C106" s="26">
        <v>9</v>
      </c>
      <c r="D106" s="87">
        <v>0.28000000000000003</v>
      </c>
      <c r="E106" s="87">
        <f t="shared" si="11"/>
        <v>69.949820415806272</v>
      </c>
      <c r="F106" s="87">
        <v>47.1</v>
      </c>
      <c r="G106" s="87">
        <v>131.36000000000001</v>
      </c>
      <c r="H106" s="87">
        <v>123.41915508954786</v>
      </c>
      <c r="I106" s="87">
        <v>115.45</v>
      </c>
      <c r="J106" s="50"/>
      <c r="K106" s="50"/>
      <c r="L106" s="50"/>
      <c r="M106" s="50"/>
      <c r="N106" s="50"/>
      <c r="O106" s="50"/>
      <c r="P106" s="50"/>
      <c r="Q106" s="50"/>
      <c r="R106" s="88">
        <v>79.400000000000006</v>
      </c>
      <c r="S106" s="50">
        <v>90.74</v>
      </c>
      <c r="T106" s="88"/>
      <c r="U106" s="88"/>
      <c r="V106" s="88">
        <v>85.2</v>
      </c>
      <c r="W106" s="88"/>
      <c r="X106" s="88"/>
      <c r="Y106" s="88">
        <v>4759850802</v>
      </c>
      <c r="Z106" s="88">
        <v>1383254084</v>
      </c>
      <c r="AA106" s="88">
        <v>647819356</v>
      </c>
      <c r="AB106" s="88">
        <v>2580162823</v>
      </c>
      <c r="AC106" s="88">
        <v>148614539</v>
      </c>
      <c r="AD106" s="88">
        <v>4159854994</v>
      </c>
      <c r="AE106" s="88">
        <v>689181422</v>
      </c>
      <c r="AF106" s="88">
        <v>2510104319</v>
      </c>
      <c r="AG106" s="88">
        <v>435206277</v>
      </c>
      <c r="AH106" s="50">
        <v>70.75</v>
      </c>
      <c r="AI106" s="50">
        <v>75.19</v>
      </c>
      <c r="AJ106" s="88">
        <f t="shared" si="12"/>
        <v>94.094959436095223</v>
      </c>
      <c r="AK106" s="88">
        <f t="shared" si="13"/>
        <v>6727704313.7809191</v>
      </c>
      <c r="AL106" s="88">
        <f t="shared" si="14"/>
        <v>1955129447.3498232</v>
      </c>
      <c r="AM106" s="88">
        <f t="shared" si="15"/>
        <v>5532457765.6603279</v>
      </c>
      <c r="AN106" s="88">
        <f t="shared" si="8"/>
        <v>916586543.42332757</v>
      </c>
      <c r="AO106" s="88">
        <f t="shared" si="9"/>
        <v>3338348608.8575611</v>
      </c>
      <c r="AP106" s="88">
        <f t="shared" si="10"/>
        <v>578808720.57454443</v>
      </c>
      <c r="AQ106" s="88">
        <v>15602</v>
      </c>
      <c r="AR106" s="88">
        <f t="shared" si="16"/>
        <v>22304.560479578417</v>
      </c>
      <c r="AS106" s="88">
        <v>326552</v>
      </c>
      <c r="AT106" s="108"/>
      <c r="AU106" s="88">
        <f t="shared" si="17"/>
        <v>326552</v>
      </c>
      <c r="AV106" s="88">
        <f t="shared" si="18"/>
        <v>4668.3751017352206</v>
      </c>
    </row>
    <row r="107" spans="1:48">
      <c r="A107" s="17">
        <v>37165</v>
      </c>
      <c r="B107" s="26">
        <v>2001</v>
      </c>
      <c r="C107" s="26">
        <v>10</v>
      </c>
      <c r="D107" s="87">
        <v>0.83</v>
      </c>
      <c r="E107" s="87">
        <f t="shared" si="11"/>
        <v>70.53040392525746</v>
      </c>
      <c r="F107" s="87">
        <v>50</v>
      </c>
      <c r="G107" s="87">
        <v>129.35</v>
      </c>
      <c r="H107" s="87">
        <v>124.98253747295955</v>
      </c>
      <c r="I107" s="87">
        <v>114.44</v>
      </c>
      <c r="J107" s="50"/>
      <c r="K107" s="50"/>
      <c r="L107" s="50"/>
      <c r="M107" s="50"/>
      <c r="N107" s="50"/>
      <c r="O107" s="50"/>
      <c r="P107" s="50"/>
      <c r="Q107" s="50"/>
      <c r="R107" s="88">
        <v>79.7</v>
      </c>
      <c r="S107" s="50">
        <v>80.650000000000006</v>
      </c>
      <c r="T107" s="88"/>
      <c r="U107" s="88"/>
      <c r="V107" s="88">
        <v>82.9</v>
      </c>
      <c r="W107" s="88"/>
      <c r="X107" s="88"/>
      <c r="Y107" s="88">
        <v>5008557126</v>
      </c>
      <c r="Z107" s="88">
        <v>1361832159</v>
      </c>
      <c r="AA107" s="88">
        <v>782799236</v>
      </c>
      <c r="AB107" s="88">
        <v>2781242642</v>
      </c>
      <c r="AC107" s="88">
        <v>82683089</v>
      </c>
      <c r="AD107" s="88">
        <v>4758997661</v>
      </c>
      <c r="AE107" s="88">
        <v>744021269</v>
      </c>
      <c r="AF107" s="88">
        <v>2867211737</v>
      </c>
      <c r="AG107" s="88">
        <v>496279364</v>
      </c>
      <c r="AH107" s="50">
        <v>69.290000000000006</v>
      </c>
      <c r="AI107" s="50">
        <v>74.88</v>
      </c>
      <c r="AJ107" s="88">
        <f t="shared" si="12"/>
        <v>92.534722222222243</v>
      </c>
      <c r="AK107" s="88">
        <f t="shared" si="13"/>
        <v>7228398219.0792322</v>
      </c>
      <c r="AL107" s="88">
        <f t="shared" si="14"/>
        <v>1965409379.4198296</v>
      </c>
      <c r="AM107" s="88">
        <f t="shared" si="15"/>
        <v>6355499013.0876074</v>
      </c>
      <c r="AN107" s="88">
        <f t="shared" si="8"/>
        <v>993618147.7029916</v>
      </c>
      <c r="AO107" s="88">
        <f t="shared" si="9"/>
        <v>3829075503.4722223</v>
      </c>
      <c r="AP107" s="88">
        <f t="shared" si="10"/>
        <v>662766244.65811968</v>
      </c>
      <c r="AQ107" s="88">
        <v>18211</v>
      </c>
      <c r="AR107" s="88">
        <f t="shared" si="16"/>
        <v>25820.0704752784</v>
      </c>
      <c r="AS107" s="88">
        <v>329318</v>
      </c>
      <c r="AT107" s="108"/>
      <c r="AU107" s="88">
        <f t="shared" si="17"/>
        <v>329318</v>
      </c>
      <c r="AV107" s="88">
        <f t="shared" si="18"/>
        <v>4669.1636751291708</v>
      </c>
    </row>
    <row r="108" spans="1:48">
      <c r="A108" s="17">
        <v>37196</v>
      </c>
      <c r="B108" s="26">
        <v>2001</v>
      </c>
      <c r="C108" s="26">
        <v>11</v>
      </c>
      <c r="D108" s="87">
        <v>0.71</v>
      </c>
      <c r="E108" s="87">
        <f t="shared" si="11"/>
        <v>71.031169793126793</v>
      </c>
      <c r="F108" s="87">
        <v>49.1</v>
      </c>
      <c r="G108" s="87">
        <v>111.92</v>
      </c>
      <c r="H108" s="87">
        <v>114.32639146035177</v>
      </c>
      <c r="I108" s="87">
        <v>111.63</v>
      </c>
      <c r="J108" s="50"/>
      <c r="K108" s="50"/>
      <c r="L108" s="50"/>
      <c r="M108" s="50"/>
      <c r="N108" s="50"/>
      <c r="O108" s="50"/>
      <c r="P108" s="50"/>
      <c r="Q108" s="50"/>
      <c r="R108" s="88">
        <v>80.2</v>
      </c>
      <c r="S108" s="50">
        <v>78.31</v>
      </c>
      <c r="T108" s="88"/>
      <c r="U108" s="88"/>
      <c r="V108" s="88">
        <v>86.8</v>
      </c>
      <c r="W108" s="88"/>
      <c r="X108" s="88"/>
      <c r="Y108" s="88">
        <v>4506283984</v>
      </c>
      <c r="Z108" s="88">
        <v>1061455634</v>
      </c>
      <c r="AA108" s="88">
        <v>697686644</v>
      </c>
      <c r="AB108" s="88">
        <v>2655034881</v>
      </c>
      <c r="AC108" s="88">
        <v>92106825</v>
      </c>
      <c r="AD108" s="88">
        <v>4213531606</v>
      </c>
      <c r="AE108" s="88">
        <v>674069602</v>
      </c>
      <c r="AF108" s="88">
        <v>2501732892</v>
      </c>
      <c r="AG108" s="88">
        <v>479459884</v>
      </c>
      <c r="AH108" s="50">
        <v>68.66</v>
      </c>
      <c r="AI108" s="50">
        <v>71.209999999999994</v>
      </c>
      <c r="AJ108" s="88">
        <f t="shared" si="12"/>
        <v>96.419042269344203</v>
      </c>
      <c r="AK108" s="88">
        <f t="shared" si="13"/>
        <v>6563186693.8537722</v>
      </c>
      <c r="AL108" s="88">
        <f t="shared" si="14"/>
        <v>1545959268.8610547</v>
      </c>
      <c r="AM108" s="88">
        <f t="shared" si="15"/>
        <v>5917050422.6934423</v>
      </c>
      <c r="AN108" s="88">
        <f t="shared" si="8"/>
        <v>946594020.50273848</v>
      </c>
      <c r="AO108" s="88">
        <f t="shared" si="9"/>
        <v>3513176368.4875717</v>
      </c>
      <c r="AP108" s="88">
        <f t="shared" si="10"/>
        <v>673304148.29377902</v>
      </c>
      <c r="AQ108" s="88">
        <v>16176</v>
      </c>
      <c r="AR108" s="88">
        <f t="shared" si="16"/>
        <v>22773.100945840317</v>
      </c>
      <c r="AS108" s="88">
        <v>330933</v>
      </c>
      <c r="AT108" s="108"/>
      <c r="AU108" s="88">
        <f t="shared" si="17"/>
        <v>330933</v>
      </c>
      <c r="AV108" s="88">
        <f t="shared" si="18"/>
        <v>4658.9828235099985</v>
      </c>
    </row>
    <row r="109" spans="1:48">
      <c r="A109" s="17">
        <v>37226</v>
      </c>
      <c r="B109" s="26">
        <v>2001</v>
      </c>
      <c r="C109" s="26">
        <v>12</v>
      </c>
      <c r="D109" s="87">
        <v>0.65</v>
      </c>
      <c r="E109" s="87">
        <f t="shared" si="11"/>
        <v>71.492872396782118</v>
      </c>
      <c r="F109" s="87">
        <v>67.400000000000006</v>
      </c>
      <c r="G109" s="87">
        <v>106.42</v>
      </c>
      <c r="H109" s="87">
        <v>105.11527242399339</v>
      </c>
      <c r="I109" s="87">
        <v>118.55</v>
      </c>
      <c r="J109" s="50"/>
      <c r="K109" s="50"/>
      <c r="L109" s="50"/>
      <c r="M109" s="50"/>
      <c r="N109" s="50"/>
      <c r="O109" s="50"/>
      <c r="P109" s="50"/>
      <c r="Q109" s="50"/>
      <c r="R109" s="88">
        <v>80.099999999999994</v>
      </c>
      <c r="S109" s="50">
        <v>86.28</v>
      </c>
      <c r="T109" s="88"/>
      <c r="U109" s="88"/>
      <c r="V109" s="88">
        <v>92.6</v>
      </c>
      <c r="W109" s="88"/>
      <c r="X109" s="88"/>
      <c r="Y109" s="88">
        <v>4351541580</v>
      </c>
      <c r="Z109" s="88">
        <v>1027624268</v>
      </c>
      <c r="AA109" s="88">
        <v>677887439</v>
      </c>
      <c r="AB109" s="88">
        <v>2586469908</v>
      </c>
      <c r="AC109" s="88">
        <v>59559965</v>
      </c>
      <c r="AD109" s="88">
        <v>3505889252</v>
      </c>
      <c r="AE109" s="88">
        <v>649562593</v>
      </c>
      <c r="AF109" s="88">
        <v>2052601586</v>
      </c>
      <c r="AG109" s="88">
        <v>406575211</v>
      </c>
      <c r="AH109" s="50">
        <v>67.95</v>
      </c>
      <c r="AI109" s="50">
        <v>72</v>
      </c>
      <c r="AJ109" s="88">
        <f t="shared" si="12"/>
        <v>94.375</v>
      </c>
      <c r="AK109" s="88">
        <f t="shared" si="13"/>
        <v>6404034701.9867544</v>
      </c>
      <c r="AL109" s="88">
        <f t="shared" si="14"/>
        <v>1512324161.8837378</v>
      </c>
      <c r="AM109" s="88">
        <f t="shared" si="15"/>
        <v>4869290627.7777777</v>
      </c>
      <c r="AN109" s="88">
        <f t="shared" si="8"/>
        <v>902170268.05555558</v>
      </c>
      <c r="AO109" s="88">
        <f t="shared" si="9"/>
        <v>2850835536.1111112</v>
      </c>
      <c r="AP109" s="88">
        <f t="shared" si="10"/>
        <v>564687793.05555558</v>
      </c>
      <c r="AQ109" s="88">
        <v>18279</v>
      </c>
      <c r="AR109" s="88">
        <f t="shared" si="16"/>
        <v>25567.583714572829</v>
      </c>
      <c r="AS109" s="88">
        <v>326527</v>
      </c>
      <c r="AT109" s="108"/>
      <c r="AU109" s="88">
        <f t="shared" si="17"/>
        <v>326527</v>
      </c>
      <c r="AV109" s="88">
        <f t="shared" si="18"/>
        <v>4567.2664848013146</v>
      </c>
    </row>
    <row r="110" spans="1:48">
      <c r="A110" s="17">
        <v>37257</v>
      </c>
      <c r="B110" s="26">
        <v>2002</v>
      </c>
      <c r="C110" s="26">
        <v>1</v>
      </c>
      <c r="D110" s="87">
        <v>0.52</v>
      </c>
      <c r="E110" s="87">
        <f t="shared" si="11"/>
        <v>71.864635333245388</v>
      </c>
      <c r="F110" s="87">
        <v>46.4</v>
      </c>
      <c r="G110" s="87">
        <v>90.41</v>
      </c>
      <c r="H110" s="87">
        <v>105.32340290004889</v>
      </c>
      <c r="I110" s="87">
        <v>119.63</v>
      </c>
      <c r="J110" s="50"/>
      <c r="K110" s="87">
        <v>72.400000000000006</v>
      </c>
      <c r="L110" s="87">
        <v>62.4</v>
      </c>
      <c r="M110" s="87">
        <v>73</v>
      </c>
      <c r="N110" s="87">
        <v>51.7</v>
      </c>
      <c r="O110" s="87">
        <v>77.2</v>
      </c>
      <c r="P110" s="87">
        <v>70.900000000000006</v>
      </c>
      <c r="Q110" s="87"/>
      <c r="R110" s="88">
        <v>78.599999999999994</v>
      </c>
      <c r="S110" s="50">
        <v>87.04</v>
      </c>
      <c r="T110" s="88"/>
      <c r="U110" s="88"/>
      <c r="V110" s="88">
        <v>100.2</v>
      </c>
      <c r="W110" s="88"/>
      <c r="X110" s="88"/>
      <c r="Y110" s="88">
        <v>3975967550</v>
      </c>
      <c r="Z110" s="88">
        <v>863379455</v>
      </c>
      <c r="AA110" s="88">
        <v>652297155</v>
      </c>
      <c r="AB110" s="88">
        <v>2064080581</v>
      </c>
      <c r="AC110" s="88">
        <v>396210359</v>
      </c>
      <c r="AD110" s="88">
        <v>3803140301</v>
      </c>
      <c r="AE110" s="88">
        <v>704494821</v>
      </c>
      <c r="AF110" s="88">
        <v>2344582602</v>
      </c>
      <c r="AG110" s="88">
        <v>378989655</v>
      </c>
      <c r="AH110" s="50">
        <v>67.400000000000006</v>
      </c>
      <c r="AI110" s="50">
        <v>71.06</v>
      </c>
      <c r="AJ110" s="88">
        <f t="shared" si="12"/>
        <v>94.849423022797652</v>
      </c>
      <c r="AK110" s="88">
        <f t="shared" si="13"/>
        <v>5899061646.8842726</v>
      </c>
      <c r="AL110" s="88">
        <f t="shared" si="14"/>
        <v>1280978419.8813055</v>
      </c>
      <c r="AM110" s="88">
        <f t="shared" si="15"/>
        <v>5352012807.4866314</v>
      </c>
      <c r="AN110" s="88">
        <f t="shared" si="8"/>
        <v>991408416.83084726</v>
      </c>
      <c r="AO110" s="88">
        <f t="shared" si="9"/>
        <v>3299440757.1066704</v>
      </c>
      <c r="AP110" s="88">
        <f t="shared" si="10"/>
        <v>533337538.69969034</v>
      </c>
      <c r="AQ110" s="88">
        <v>22681</v>
      </c>
      <c r="AR110" s="88">
        <f t="shared" si="16"/>
        <v>31560.72509771369</v>
      </c>
      <c r="AS110" s="88">
        <v>328215</v>
      </c>
      <c r="AT110" s="108"/>
      <c r="AU110" s="88">
        <f t="shared" si="17"/>
        <v>328215</v>
      </c>
      <c r="AV110" s="88">
        <f t="shared" si="18"/>
        <v>4567.1281636374497</v>
      </c>
    </row>
    <row r="111" spans="1:48">
      <c r="A111" s="17">
        <v>37288</v>
      </c>
      <c r="B111" s="26">
        <v>2002</v>
      </c>
      <c r="C111" s="26">
        <v>2</v>
      </c>
      <c r="D111" s="87">
        <v>0.36</v>
      </c>
      <c r="E111" s="87">
        <f t="shared" si="11"/>
        <v>72.123348020445079</v>
      </c>
      <c r="F111" s="87">
        <v>43.5</v>
      </c>
      <c r="G111" s="87">
        <v>99.13</v>
      </c>
      <c r="H111" s="87">
        <v>106.64634917753857</v>
      </c>
      <c r="I111" s="87">
        <v>113.48</v>
      </c>
      <c r="J111" s="50"/>
      <c r="K111" s="87">
        <v>69.7</v>
      </c>
      <c r="L111" s="87">
        <v>58.9</v>
      </c>
      <c r="M111" s="87">
        <v>70.400000000000006</v>
      </c>
      <c r="N111" s="87">
        <v>50.4</v>
      </c>
      <c r="O111" s="87">
        <v>74.8</v>
      </c>
      <c r="P111" s="87">
        <v>67.400000000000006</v>
      </c>
      <c r="Q111" s="87"/>
      <c r="R111" s="88">
        <v>78.599999999999994</v>
      </c>
      <c r="S111" s="50">
        <v>90.66</v>
      </c>
      <c r="T111" s="88"/>
      <c r="U111" s="88"/>
      <c r="V111" s="88">
        <v>99.5</v>
      </c>
      <c r="W111" s="88"/>
      <c r="X111" s="88"/>
      <c r="Y111" s="88">
        <v>3662989817</v>
      </c>
      <c r="Z111" s="88">
        <v>823064931</v>
      </c>
      <c r="AA111" s="88">
        <v>557784554</v>
      </c>
      <c r="AB111" s="88">
        <v>2202974543</v>
      </c>
      <c r="AC111" s="88">
        <v>79165789</v>
      </c>
      <c r="AD111" s="88">
        <v>3397513343</v>
      </c>
      <c r="AE111" s="88">
        <v>555599990</v>
      </c>
      <c r="AF111" s="88">
        <v>2136612973</v>
      </c>
      <c r="AG111" s="88">
        <v>345222795</v>
      </c>
      <c r="AH111" s="50">
        <v>67.61</v>
      </c>
      <c r="AI111" s="50">
        <v>69.72</v>
      </c>
      <c r="AJ111" s="88">
        <f t="shared" si="12"/>
        <v>96.973608720596673</v>
      </c>
      <c r="AK111" s="88">
        <f t="shared" si="13"/>
        <v>5417822536.6070108</v>
      </c>
      <c r="AL111" s="88">
        <f t="shared" si="14"/>
        <v>1217371588.522408</v>
      </c>
      <c r="AM111" s="88">
        <f t="shared" si="15"/>
        <v>4873082821.285141</v>
      </c>
      <c r="AN111" s="88">
        <f t="shared" si="8"/>
        <v>796901878.94434881</v>
      </c>
      <c r="AO111" s="88">
        <f t="shared" si="9"/>
        <v>3064562497.1313825</v>
      </c>
      <c r="AP111" s="88">
        <f t="shared" si="10"/>
        <v>495156045.6110155</v>
      </c>
      <c r="AQ111" s="88">
        <v>17504</v>
      </c>
      <c r="AR111" s="88">
        <f t="shared" si="16"/>
        <v>24269.533348671048</v>
      </c>
      <c r="AS111" s="88">
        <v>330526</v>
      </c>
      <c r="AT111" s="108"/>
      <c r="AU111" s="88">
        <f t="shared" si="17"/>
        <v>330526</v>
      </c>
      <c r="AV111" s="88">
        <f t="shared" si="18"/>
        <v>4582.7878082740217</v>
      </c>
    </row>
    <row r="112" spans="1:48">
      <c r="A112" s="17">
        <v>37316</v>
      </c>
      <c r="B112" s="26">
        <v>2002</v>
      </c>
      <c r="C112" s="26">
        <v>3</v>
      </c>
      <c r="D112" s="87">
        <v>0.6</v>
      </c>
      <c r="E112" s="87">
        <f t="shared" si="11"/>
        <v>72.556088108567749</v>
      </c>
      <c r="F112" s="87">
        <v>49.9</v>
      </c>
      <c r="G112" s="87">
        <v>117.98</v>
      </c>
      <c r="H112" s="87">
        <v>103.39454419317524</v>
      </c>
      <c r="I112" s="87">
        <v>120.98</v>
      </c>
      <c r="J112" s="50"/>
      <c r="K112" s="87">
        <v>77.400000000000006</v>
      </c>
      <c r="L112" s="87">
        <v>67.8</v>
      </c>
      <c r="M112" s="87">
        <v>78</v>
      </c>
      <c r="N112" s="87">
        <v>57.4</v>
      </c>
      <c r="O112" s="87">
        <v>83.3</v>
      </c>
      <c r="P112" s="87">
        <v>73.900000000000006</v>
      </c>
      <c r="Q112" s="87"/>
      <c r="R112" s="88">
        <v>78.599999999999994</v>
      </c>
      <c r="S112" s="50">
        <v>91.3</v>
      </c>
      <c r="T112" s="88"/>
      <c r="U112" s="88"/>
      <c r="V112" s="88">
        <v>99.3</v>
      </c>
      <c r="W112" s="88"/>
      <c r="X112" s="88"/>
      <c r="Y112" s="88">
        <v>4266107599</v>
      </c>
      <c r="Z112" s="88">
        <v>1058473397</v>
      </c>
      <c r="AA112" s="88">
        <v>572079913</v>
      </c>
      <c r="AB112" s="88">
        <v>2531706977</v>
      </c>
      <c r="AC112" s="88">
        <v>103847312</v>
      </c>
      <c r="AD112" s="88">
        <v>3663201453</v>
      </c>
      <c r="AE112" s="88">
        <v>551680111</v>
      </c>
      <c r="AF112" s="88">
        <v>2273709815</v>
      </c>
      <c r="AG112" s="88">
        <v>447108059</v>
      </c>
      <c r="AH112" s="50">
        <v>66.77</v>
      </c>
      <c r="AI112" s="50">
        <v>68.709999999999994</v>
      </c>
      <c r="AJ112" s="88">
        <f t="shared" si="12"/>
        <v>97.176539077281333</v>
      </c>
      <c r="AK112" s="88">
        <f t="shared" si="13"/>
        <v>6389258048.5247869</v>
      </c>
      <c r="AL112" s="88">
        <f t="shared" si="14"/>
        <v>1585252953.4221957</v>
      </c>
      <c r="AM112" s="88">
        <f t="shared" si="15"/>
        <v>5331394925.0473003</v>
      </c>
      <c r="AN112" s="88">
        <f t="shared" si="8"/>
        <v>802910946.00494838</v>
      </c>
      <c r="AO112" s="88">
        <f t="shared" si="9"/>
        <v>3309139593.945569</v>
      </c>
      <c r="AP112" s="88">
        <f t="shared" si="10"/>
        <v>650717594.23664689</v>
      </c>
      <c r="AQ112" s="88">
        <v>17286</v>
      </c>
      <c r="AR112" s="88">
        <f t="shared" si="16"/>
        <v>23824.327428091856</v>
      </c>
      <c r="AS112" s="88">
        <v>331475</v>
      </c>
      <c r="AT112" s="108"/>
      <c r="AU112" s="88">
        <f t="shared" si="17"/>
        <v>331475</v>
      </c>
      <c r="AV112" s="88">
        <f t="shared" si="18"/>
        <v>4568.5346142697836</v>
      </c>
    </row>
    <row r="113" spans="1:48">
      <c r="A113" s="17">
        <v>37347</v>
      </c>
      <c r="B113" s="26">
        <v>2002</v>
      </c>
      <c r="C113" s="26">
        <v>4</v>
      </c>
      <c r="D113" s="87">
        <v>0.8</v>
      </c>
      <c r="E113" s="87">
        <f t="shared" si="11"/>
        <v>73.136536813436294</v>
      </c>
      <c r="F113" s="87">
        <v>46.6</v>
      </c>
      <c r="G113" s="87">
        <v>130.6</v>
      </c>
      <c r="H113" s="87">
        <v>102.49790102884262</v>
      </c>
      <c r="I113" s="87">
        <v>111.24</v>
      </c>
      <c r="J113" s="50"/>
      <c r="K113" s="87">
        <v>79.599999999999994</v>
      </c>
      <c r="L113" s="87">
        <v>66.5</v>
      </c>
      <c r="M113" s="87">
        <v>80.400000000000006</v>
      </c>
      <c r="N113" s="87">
        <v>61.2</v>
      </c>
      <c r="O113" s="87">
        <v>84.3</v>
      </c>
      <c r="P113" s="87">
        <v>77.599999999999994</v>
      </c>
      <c r="Q113" s="87"/>
      <c r="R113" s="88">
        <v>77.5</v>
      </c>
      <c r="S113" s="50">
        <v>96</v>
      </c>
      <c r="T113" s="88"/>
      <c r="U113" s="88"/>
      <c r="V113" s="88">
        <v>99.9</v>
      </c>
      <c r="W113" s="88"/>
      <c r="X113" s="88"/>
      <c r="Y113" s="88">
        <v>4647813517</v>
      </c>
      <c r="Z113" s="88">
        <v>1305342440</v>
      </c>
      <c r="AA113" s="88">
        <v>588329694</v>
      </c>
      <c r="AB113" s="88">
        <v>2662070348</v>
      </c>
      <c r="AC113" s="88">
        <v>92071035</v>
      </c>
      <c r="AD113" s="88">
        <v>4140122107</v>
      </c>
      <c r="AE113" s="88">
        <v>622769763</v>
      </c>
      <c r="AF113" s="88">
        <v>2501133682</v>
      </c>
      <c r="AG113" s="88">
        <v>430278870</v>
      </c>
      <c r="AH113" s="50">
        <v>68.010000000000005</v>
      </c>
      <c r="AI113" s="50">
        <v>69.95</v>
      </c>
      <c r="AJ113" s="88">
        <f t="shared" si="12"/>
        <v>97.22659042172981</v>
      </c>
      <c r="AK113" s="88">
        <f t="shared" si="13"/>
        <v>6834014875.7535648</v>
      </c>
      <c r="AL113" s="88">
        <f t="shared" si="14"/>
        <v>1919338979.5618289</v>
      </c>
      <c r="AM113" s="88">
        <f t="shared" si="15"/>
        <v>5918687786.9907074</v>
      </c>
      <c r="AN113" s="88">
        <f t="shared" si="8"/>
        <v>890307023.58827722</v>
      </c>
      <c r="AO113" s="88">
        <f t="shared" si="9"/>
        <v>3575602118.6561832</v>
      </c>
      <c r="AP113" s="88">
        <f t="shared" si="10"/>
        <v>615123473.90993559</v>
      </c>
      <c r="AQ113" s="88">
        <v>19832</v>
      </c>
      <c r="AR113" s="88">
        <f t="shared" si="16"/>
        <v>27116.4056490525</v>
      </c>
      <c r="AS113" s="88">
        <v>334780</v>
      </c>
      <c r="AT113" s="108"/>
      <c r="AU113" s="88">
        <f t="shared" si="17"/>
        <v>334780</v>
      </c>
      <c r="AV113" s="88">
        <f t="shared" si="18"/>
        <v>4577.4658547750078</v>
      </c>
    </row>
    <row r="114" spans="1:48">
      <c r="A114" s="17">
        <v>37377</v>
      </c>
      <c r="B114" s="26">
        <v>2002</v>
      </c>
      <c r="C114" s="26">
        <v>5</v>
      </c>
      <c r="D114" s="87">
        <v>0.21</v>
      </c>
      <c r="E114" s="87">
        <f t="shared" si="11"/>
        <v>73.290123540744503</v>
      </c>
      <c r="F114" s="87">
        <v>50</v>
      </c>
      <c r="G114" s="87">
        <v>127.64</v>
      </c>
      <c r="H114" s="87">
        <v>110.96718042977119</v>
      </c>
      <c r="I114" s="87">
        <v>123.03</v>
      </c>
      <c r="J114" s="50"/>
      <c r="K114" s="87">
        <v>80.400000000000006</v>
      </c>
      <c r="L114" s="87">
        <v>68.2</v>
      </c>
      <c r="M114" s="87">
        <v>81.2</v>
      </c>
      <c r="N114" s="87">
        <v>59.2</v>
      </c>
      <c r="O114" s="87">
        <v>87</v>
      </c>
      <c r="P114" s="87">
        <v>76.400000000000006</v>
      </c>
      <c r="Q114" s="87"/>
      <c r="R114" s="88">
        <v>78.400000000000006</v>
      </c>
      <c r="S114" s="50">
        <v>96.15</v>
      </c>
      <c r="T114" s="88"/>
      <c r="U114" s="88"/>
      <c r="V114" s="88">
        <v>96.2</v>
      </c>
      <c r="W114" s="88"/>
      <c r="X114" s="88"/>
      <c r="Y114" s="88">
        <v>4447740894</v>
      </c>
      <c r="Z114" s="88">
        <v>1226962019</v>
      </c>
      <c r="AA114" s="88">
        <v>544546058</v>
      </c>
      <c r="AB114" s="88">
        <v>2585484872</v>
      </c>
      <c r="AC114" s="88">
        <v>90747945</v>
      </c>
      <c r="AD114" s="88">
        <v>4063478596</v>
      </c>
      <c r="AE114" s="88">
        <v>586870838</v>
      </c>
      <c r="AF114" s="88">
        <v>2426295251</v>
      </c>
      <c r="AG114" s="88">
        <v>399519965</v>
      </c>
      <c r="AH114" s="50">
        <v>68.290000000000006</v>
      </c>
      <c r="AI114" s="50">
        <v>70.73</v>
      </c>
      <c r="AJ114" s="88">
        <f t="shared" si="12"/>
        <v>96.550261558037619</v>
      </c>
      <c r="AK114" s="88">
        <f t="shared" si="13"/>
        <v>6513019320.544735</v>
      </c>
      <c r="AL114" s="88">
        <f t="shared" si="14"/>
        <v>1796693540.7819591</v>
      </c>
      <c r="AM114" s="88">
        <f t="shared" si="15"/>
        <v>5745056688.8166265</v>
      </c>
      <c r="AN114" s="88">
        <f t="shared" ref="AN114:AN177" si="19">AE114/$AI114*100</f>
        <v>829733971.44068992</v>
      </c>
      <c r="AO114" s="88">
        <f t="shared" ref="AO114:AO177" si="20">AF114/$AI114*100</f>
        <v>3430362294.6415944</v>
      </c>
      <c r="AP114" s="88">
        <f t="shared" ref="AP114:AP177" si="21">AG114/$AI114*100</f>
        <v>564852205.57047927</v>
      </c>
      <c r="AQ114" s="88">
        <v>18065</v>
      </c>
      <c r="AR114" s="88">
        <f t="shared" si="16"/>
        <v>24648.614475260154</v>
      </c>
      <c r="AS114" s="88">
        <v>339621</v>
      </c>
      <c r="AT114" s="108"/>
      <c r="AU114" s="88">
        <f t="shared" si="17"/>
        <v>339621</v>
      </c>
      <c r="AV114" s="88">
        <f t="shared" si="18"/>
        <v>4633.9258769456565</v>
      </c>
    </row>
    <row r="115" spans="1:48">
      <c r="A115" s="17">
        <v>37408</v>
      </c>
      <c r="B115" s="26">
        <v>2002</v>
      </c>
      <c r="C115" s="26">
        <v>6</v>
      </c>
      <c r="D115" s="87">
        <v>0.42</v>
      </c>
      <c r="E115" s="87">
        <f t="shared" si="11"/>
        <v>73.597942059615633</v>
      </c>
      <c r="F115" s="87">
        <v>46.6</v>
      </c>
      <c r="G115" s="87">
        <v>119.25</v>
      </c>
      <c r="H115" s="87">
        <v>123.32324297436004</v>
      </c>
      <c r="I115" s="87">
        <v>121.53</v>
      </c>
      <c r="J115" s="50"/>
      <c r="K115" s="87">
        <v>77.5</v>
      </c>
      <c r="L115" s="87">
        <v>67.900000000000006</v>
      </c>
      <c r="M115" s="87">
        <v>78.099999999999994</v>
      </c>
      <c r="N115" s="87">
        <v>54.8</v>
      </c>
      <c r="O115" s="87">
        <v>85.3</v>
      </c>
      <c r="P115" s="87">
        <v>71.900000000000006</v>
      </c>
      <c r="Q115" s="87"/>
      <c r="R115" s="88">
        <v>77.7</v>
      </c>
      <c r="S115" s="50">
        <v>84.4</v>
      </c>
      <c r="T115" s="88"/>
      <c r="U115" s="88"/>
      <c r="V115" s="88">
        <v>93</v>
      </c>
      <c r="W115" s="88"/>
      <c r="X115" s="88"/>
      <c r="Y115" s="88">
        <v>4084584760</v>
      </c>
      <c r="Z115" s="88">
        <v>977682499</v>
      </c>
      <c r="AA115" s="88">
        <v>511727827</v>
      </c>
      <c r="AB115" s="88">
        <v>2496544488</v>
      </c>
      <c r="AC115" s="88">
        <v>98629946</v>
      </c>
      <c r="AD115" s="88">
        <v>3399588245</v>
      </c>
      <c r="AE115" s="88">
        <v>438751536</v>
      </c>
      <c r="AF115" s="88">
        <v>2252768567</v>
      </c>
      <c r="AG115" s="88">
        <v>351959450</v>
      </c>
      <c r="AH115" s="50">
        <v>70.349999999999994</v>
      </c>
      <c r="AI115" s="50">
        <v>71.3</v>
      </c>
      <c r="AJ115" s="88">
        <f t="shared" si="12"/>
        <v>98.667601683029446</v>
      </c>
      <c r="AK115" s="88">
        <f t="shared" si="13"/>
        <v>5806090632.5515289</v>
      </c>
      <c r="AL115" s="88">
        <f t="shared" si="14"/>
        <v>1389740581.3788204</v>
      </c>
      <c r="AM115" s="88">
        <f t="shared" si="15"/>
        <v>4768005953.7166901</v>
      </c>
      <c r="AN115" s="88">
        <f t="shared" si="19"/>
        <v>615359798.03646564</v>
      </c>
      <c r="AO115" s="88">
        <f t="shared" si="20"/>
        <v>3159563207.5736327</v>
      </c>
      <c r="AP115" s="88">
        <f t="shared" si="21"/>
        <v>493631767.18092573</v>
      </c>
      <c r="AQ115" s="88">
        <v>17348</v>
      </c>
      <c r="AR115" s="88">
        <f t="shared" si="16"/>
        <v>23571.311254800865</v>
      </c>
      <c r="AS115" s="88">
        <v>347532</v>
      </c>
      <c r="AT115" s="108"/>
      <c r="AU115" s="88">
        <f t="shared" si="17"/>
        <v>347532</v>
      </c>
      <c r="AV115" s="88">
        <f t="shared" si="18"/>
        <v>4722.0342074034206</v>
      </c>
    </row>
    <row r="116" spans="1:48">
      <c r="A116" s="17">
        <v>37438</v>
      </c>
      <c r="B116" s="26">
        <v>2002</v>
      </c>
      <c r="C116" s="26">
        <v>7</v>
      </c>
      <c r="D116" s="87">
        <v>1.19</v>
      </c>
      <c r="E116" s="87">
        <f t="shared" si="11"/>
        <v>74.473757570125059</v>
      </c>
      <c r="F116" s="87">
        <v>48.6</v>
      </c>
      <c r="G116" s="87">
        <v>124.29</v>
      </c>
      <c r="H116" s="87">
        <v>133.86238916509862</v>
      </c>
      <c r="I116" s="87">
        <v>125.45</v>
      </c>
      <c r="J116" s="50"/>
      <c r="K116" s="87">
        <v>83.3</v>
      </c>
      <c r="L116" s="87">
        <v>70.400000000000006</v>
      </c>
      <c r="M116" s="87">
        <v>84.1</v>
      </c>
      <c r="N116" s="87">
        <v>60.3</v>
      </c>
      <c r="O116" s="87">
        <v>89.7</v>
      </c>
      <c r="P116" s="87">
        <v>79.900000000000006</v>
      </c>
      <c r="Q116" s="87"/>
      <c r="R116" s="88">
        <v>77.8</v>
      </c>
      <c r="S116" s="50">
        <v>93.81</v>
      </c>
      <c r="T116" s="88"/>
      <c r="U116" s="88"/>
      <c r="V116" s="88">
        <v>90.7</v>
      </c>
      <c r="W116" s="88"/>
      <c r="X116" s="88"/>
      <c r="Y116" s="88">
        <v>6230571298</v>
      </c>
      <c r="Z116" s="88">
        <v>2069143595</v>
      </c>
      <c r="AA116" s="88">
        <v>943964818</v>
      </c>
      <c r="AB116" s="88">
        <v>3113114383</v>
      </c>
      <c r="AC116" s="88">
        <v>104348502</v>
      </c>
      <c r="AD116" s="88">
        <v>5024547888</v>
      </c>
      <c r="AE116" s="88">
        <v>708609736</v>
      </c>
      <c r="AF116" s="88">
        <v>3281023676</v>
      </c>
      <c r="AG116" s="88">
        <v>446834398</v>
      </c>
      <c r="AH116" s="50">
        <v>69.14</v>
      </c>
      <c r="AI116" s="50">
        <v>72.260000000000005</v>
      </c>
      <c r="AJ116" s="88">
        <f t="shared" si="12"/>
        <v>95.682258510932741</v>
      </c>
      <c r="AK116" s="88">
        <f t="shared" si="13"/>
        <v>9011529213.1906281</v>
      </c>
      <c r="AL116" s="88">
        <f t="shared" si="14"/>
        <v>2992686715.3601389</v>
      </c>
      <c r="AM116" s="88">
        <f t="shared" si="15"/>
        <v>6953429128.1483536</v>
      </c>
      <c r="AN116" s="88">
        <f t="shared" si="19"/>
        <v>980638992.52698588</v>
      </c>
      <c r="AO116" s="88">
        <f t="shared" si="20"/>
        <v>4540580786.0503731</v>
      </c>
      <c r="AP116" s="88">
        <f t="shared" si="21"/>
        <v>618370326.59839463</v>
      </c>
      <c r="AQ116" s="88">
        <v>21281</v>
      </c>
      <c r="AR116" s="88">
        <f t="shared" si="16"/>
        <v>28575.166198592364</v>
      </c>
      <c r="AS116" s="88">
        <v>353991</v>
      </c>
      <c r="AT116" s="108"/>
      <c r="AU116" s="88">
        <f t="shared" si="17"/>
        <v>353991</v>
      </c>
      <c r="AV116" s="88">
        <f t="shared" si="18"/>
        <v>4753.231360277201</v>
      </c>
    </row>
    <row r="117" spans="1:48">
      <c r="A117" s="17">
        <v>37469</v>
      </c>
      <c r="B117" s="26">
        <v>2002</v>
      </c>
      <c r="C117" s="26">
        <v>8</v>
      </c>
      <c r="D117" s="87">
        <v>0.65</v>
      </c>
      <c r="E117" s="87">
        <f t="shared" si="11"/>
        <v>74.957836994330862</v>
      </c>
      <c r="F117" s="87">
        <v>50.2</v>
      </c>
      <c r="G117" s="87">
        <v>125.11</v>
      </c>
      <c r="H117" s="87">
        <v>139.41585929806533</v>
      </c>
      <c r="I117" s="87">
        <v>129.58000000000001</v>
      </c>
      <c r="J117" s="50"/>
      <c r="K117" s="87">
        <v>83.6</v>
      </c>
      <c r="L117" s="87">
        <v>70.8</v>
      </c>
      <c r="M117" s="87">
        <v>84.4</v>
      </c>
      <c r="N117" s="87">
        <v>57.3</v>
      </c>
      <c r="O117" s="87">
        <v>89.1</v>
      </c>
      <c r="P117" s="87">
        <v>82.6</v>
      </c>
      <c r="Q117" s="87"/>
      <c r="R117" s="88">
        <v>78</v>
      </c>
      <c r="S117" s="50">
        <v>89.8</v>
      </c>
      <c r="T117" s="88"/>
      <c r="U117" s="88"/>
      <c r="V117" s="88">
        <v>91.9</v>
      </c>
      <c r="W117" s="88"/>
      <c r="X117" s="88"/>
      <c r="Y117" s="88">
        <v>5758053735</v>
      </c>
      <c r="Z117" s="88">
        <v>1721393007</v>
      </c>
      <c r="AA117" s="88">
        <v>877880104</v>
      </c>
      <c r="AB117" s="88">
        <v>3070405282</v>
      </c>
      <c r="AC117" s="88">
        <v>88375342</v>
      </c>
      <c r="AD117" s="88">
        <v>4174508020</v>
      </c>
      <c r="AE117" s="88">
        <v>534483383</v>
      </c>
      <c r="AF117" s="88">
        <v>2748071272</v>
      </c>
      <c r="AG117" s="88">
        <v>406256200</v>
      </c>
      <c r="AH117" s="50">
        <v>68.209999999999994</v>
      </c>
      <c r="AI117" s="50">
        <v>73.59</v>
      </c>
      <c r="AJ117" s="88">
        <f t="shared" si="12"/>
        <v>92.689224079358596</v>
      </c>
      <c r="AK117" s="88">
        <f t="shared" si="13"/>
        <v>8441656260.0791674</v>
      </c>
      <c r="AL117" s="88">
        <f t="shared" si="14"/>
        <v>2523666628.0604019</v>
      </c>
      <c r="AM117" s="88">
        <f t="shared" si="15"/>
        <v>5672656638.1301804</v>
      </c>
      <c r="AN117" s="88">
        <f t="shared" si="19"/>
        <v>726298930.56121743</v>
      </c>
      <c r="AO117" s="88">
        <f t="shared" si="20"/>
        <v>3734299866.8297319</v>
      </c>
      <c r="AP117" s="88">
        <f t="shared" si="21"/>
        <v>552053539.88313627</v>
      </c>
      <c r="AQ117" s="88">
        <v>18715</v>
      </c>
      <c r="AR117" s="88">
        <f t="shared" si="16"/>
        <v>24967.369324458276</v>
      </c>
      <c r="AS117" s="88">
        <v>349404</v>
      </c>
      <c r="AT117" s="108"/>
      <c r="AU117" s="88">
        <f t="shared" si="17"/>
        <v>349404</v>
      </c>
      <c r="AV117" s="88">
        <f t="shared" si="18"/>
        <v>4661.3404816687253</v>
      </c>
    </row>
    <row r="118" spans="1:48">
      <c r="A118" s="17">
        <v>37500</v>
      </c>
      <c r="B118" s="26">
        <v>2002</v>
      </c>
      <c r="C118" s="26">
        <v>9</v>
      </c>
      <c r="D118" s="87">
        <v>0.72</v>
      </c>
      <c r="E118" s="87">
        <f t="shared" si="11"/>
        <v>75.497533420690047</v>
      </c>
      <c r="F118" s="87">
        <v>46.4</v>
      </c>
      <c r="G118" s="87">
        <v>131.63</v>
      </c>
      <c r="H118" s="87">
        <v>150.13368480230002</v>
      </c>
      <c r="I118" s="87">
        <v>129.51</v>
      </c>
      <c r="J118" s="50"/>
      <c r="K118" s="87">
        <v>82.1</v>
      </c>
      <c r="L118" s="87">
        <v>67</v>
      </c>
      <c r="M118" s="87">
        <v>83.1</v>
      </c>
      <c r="N118" s="87">
        <v>57.4</v>
      </c>
      <c r="O118" s="87">
        <v>86.9</v>
      </c>
      <c r="P118" s="87">
        <v>81.7</v>
      </c>
      <c r="Q118" s="87"/>
      <c r="R118" s="88">
        <v>78.8</v>
      </c>
      <c r="S118" s="50">
        <v>99.22</v>
      </c>
      <c r="T118" s="88"/>
      <c r="U118" s="88"/>
      <c r="V118" s="88">
        <v>93.7</v>
      </c>
      <c r="W118" s="88"/>
      <c r="X118" s="88"/>
      <c r="Y118" s="88">
        <v>6497975108</v>
      </c>
      <c r="Z118" s="88">
        <v>2371521854</v>
      </c>
      <c r="AA118" s="88">
        <v>998491941</v>
      </c>
      <c r="AB118" s="88">
        <v>3017299870</v>
      </c>
      <c r="AC118" s="88">
        <v>110661443</v>
      </c>
      <c r="AD118" s="88">
        <v>4002250105</v>
      </c>
      <c r="AE118" s="88">
        <v>477234137</v>
      </c>
      <c r="AF118" s="88">
        <v>2496612507</v>
      </c>
      <c r="AG118" s="88">
        <v>355814039</v>
      </c>
      <c r="AH118" s="50">
        <v>68.900000000000006</v>
      </c>
      <c r="AI118" s="50">
        <v>74.23</v>
      </c>
      <c r="AJ118" s="88">
        <f t="shared" si="12"/>
        <v>92.819614711033282</v>
      </c>
      <c r="AK118" s="88">
        <f t="shared" si="13"/>
        <v>9431023378.8098698</v>
      </c>
      <c r="AL118" s="88">
        <f t="shared" si="14"/>
        <v>3441976566.0377355</v>
      </c>
      <c r="AM118" s="88">
        <f t="shared" si="15"/>
        <v>5391688138.2190485</v>
      </c>
      <c r="AN118" s="88">
        <f t="shared" si="19"/>
        <v>642912753.60366428</v>
      </c>
      <c r="AO118" s="88">
        <f t="shared" si="20"/>
        <v>3363347038.9330454</v>
      </c>
      <c r="AP118" s="88">
        <f t="shared" si="21"/>
        <v>479339942.07193851</v>
      </c>
      <c r="AQ118" s="88">
        <v>22820</v>
      </c>
      <c r="AR118" s="88">
        <f t="shared" si="16"/>
        <v>30226.153049056029</v>
      </c>
      <c r="AS118" s="88">
        <v>370616</v>
      </c>
      <c r="AT118" s="108"/>
      <c r="AU118" s="88">
        <f t="shared" si="17"/>
        <v>370616</v>
      </c>
      <c r="AV118" s="88">
        <f t="shared" si="18"/>
        <v>4908.9815681108457</v>
      </c>
    </row>
    <row r="119" spans="1:48">
      <c r="A119" s="17">
        <v>37530</v>
      </c>
      <c r="B119" s="26">
        <v>2002</v>
      </c>
      <c r="C119" s="26">
        <v>10</v>
      </c>
      <c r="D119" s="87">
        <v>1.31</v>
      </c>
      <c r="E119" s="87">
        <f t="shared" si="11"/>
        <v>76.486551108501089</v>
      </c>
      <c r="F119" s="87">
        <v>50.3</v>
      </c>
      <c r="G119" s="87">
        <v>137.26</v>
      </c>
      <c r="H119" s="87">
        <v>168.07814380045915</v>
      </c>
      <c r="I119" s="87">
        <v>132.81</v>
      </c>
      <c r="J119" s="50"/>
      <c r="K119" s="87">
        <v>89.2</v>
      </c>
      <c r="L119" s="87">
        <v>70.599999999999994</v>
      </c>
      <c r="M119" s="87">
        <v>90.3</v>
      </c>
      <c r="N119" s="87">
        <v>63</v>
      </c>
      <c r="O119" s="87">
        <v>91.8</v>
      </c>
      <c r="P119" s="87">
        <v>92.6</v>
      </c>
      <c r="Q119" s="87"/>
      <c r="R119" s="88">
        <v>79.5</v>
      </c>
      <c r="S119" s="50">
        <v>94.91</v>
      </c>
      <c r="T119" s="88"/>
      <c r="U119" s="88"/>
      <c r="V119" s="88">
        <v>95.4</v>
      </c>
      <c r="W119" s="88"/>
      <c r="X119" s="88"/>
      <c r="Y119" s="88">
        <v>6482182856</v>
      </c>
      <c r="Z119" s="88">
        <v>1913547729</v>
      </c>
      <c r="AA119" s="88">
        <v>1076792315</v>
      </c>
      <c r="AB119" s="88">
        <v>3380612147</v>
      </c>
      <c r="AC119" s="88">
        <v>111230665</v>
      </c>
      <c r="AD119" s="88">
        <v>4283325666</v>
      </c>
      <c r="AE119" s="88">
        <v>492155391</v>
      </c>
      <c r="AF119" s="88">
        <v>2666098166</v>
      </c>
      <c r="AG119" s="88">
        <v>421443604</v>
      </c>
      <c r="AH119" s="50">
        <v>69.09</v>
      </c>
      <c r="AI119" s="50">
        <v>74.83</v>
      </c>
      <c r="AJ119" s="88">
        <f t="shared" si="12"/>
        <v>92.329279700654823</v>
      </c>
      <c r="AK119" s="88">
        <f t="shared" si="13"/>
        <v>9382230215.6607323</v>
      </c>
      <c r="AL119" s="88">
        <f t="shared" si="14"/>
        <v>2769644997.8289185</v>
      </c>
      <c r="AM119" s="88">
        <f t="shared" si="15"/>
        <v>5724075459.0404921</v>
      </c>
      <c r="AN119" s="88">
        <f t="shared" si="19"/>
        <v>657697970.06548178</v>
      </c>
      <c r="AO119" s="88">
        <f t="shared" si="20"/>
        <v>3562873401.0423632</v>
      </c>
      <c r="AP119" s="88">
        <f t="shared" si="21"/>
        <v>563201395.16236806</v>
      </c>
      <c r="AQ119" s="88">
        <v>23925</v>
      </c>
      <c r="AR119" s="88">
        <f t="shared" si="16"/>
        <v>31280.008907789357</v>
      </c>
      <c r="AS119" s="88">
        <v>368754</v>
      </c>
      <c r="AT119" s="108"/>
      <c r="AU119" s="88">
        <f t="shared" si="17"/>
        <v>368754</v>
      </c>
      <c r="AV119" s="88">
        <f t="shared" si="18"/>
        <v>4821.1612977149243</v>
      </c>
    </row>
    <row r="120" spans="1:48">
      <c r="A120" s="17">
        <v>37561</v>
      </c>
      <c r="B120" s="26">
        <v>2002</v>
      </c>
      <c r="C120" s="26">
        <v>11</v>
      </c>
      <c r="D120" s="87">
        <v>3.02</v>
      </c>
      <c r="E120" s="87">
        <f t="shared" si="11"/>
        <v>78.796444951977819</v>
      </c>
      <c r="F120" s="87">
        <v>49.1</v>
      </c>
      <c r="G120" s="87">
        <v>118.69</v>
      </c>
      <c r="H120" s="87">
        <v>155.57135911099169</v>
      </c>
      <c r="I120" s="87">
        <v>129.34</v>
      </c>
      <c r="J120" s="50"/>
      <c r="K120" s="87">
        <v>83.9</v>
      </c>
      <c r="L120" s="87">
        <v>67</v>
      </c>
      <c r="M120" s="87">
        <v>84.9</v>
      </c>
      <c r="N120" s="87">
        <v>59.3</v>
      </c>
      <c r="O120" s="87">
        <v>86.5</v>
      </c>
      <c r="P120" s="87">
        <v>86.9</v>
      </c>
      <c r="Q120" s="87"/>
      <c r="R120" s="88">
        <v>80.3</v>
      </c>
      <c r="S120" s="50">
        <v>98.68</v>
      </c>
      <c r="T120" s="88"/>
      <c r="U120" s="88"/>
      <c r="V120" s="88">
        <v>96.9</v>
      </c>
      <c r="W120" s="88"/>
      <c r="X120" s="88"/>
      <c r="Y120" s="88">
        <v>5134789656</v>
      </c>
      <c r="Z120" s="88">
        <v>1357118755</v>
      </c>
      <c r="AA120" s="88">
        <v>855283728</v>
      </c>
      <c r="AB120" s="88">
        <v>2835549822</v>
      </c>
      <c r="AC120" s="88">
        <v>86837351</v>
      </c>
      <c r="AD120" s="88">
        <v>3848469707</v>
      </c>
      <c r="AE120" s="88">
        <v>438357826</v>
      </c>
      <c r="AF120" s="88">
        <v>2459174942</v>
      </c>
      <c r="AG120" s="88">
        <v>418630746</v>
      </c>
      <c r="AH120" s="50">
        <v>68.59</v>
      </c>
      <c r="AI120" s="50">
        <v>73.62</v>
      </c>
      <c r="AJ120" s="88">
        <f t="shared" si="12"/>
        <v>93.16761749524585</v>
      </c>
      <c r="AK120" s="88">
        <f t="shared" si="13"/>
        <v>7486207400.4956989</v>
      </c>
      <c r="AL120" s="88">
        <f t="shared" si="14"/>
        <v>1978595648.053652</v>
      </c>
      <c r="AM120" s="88">
        <f t="shared" si="15"/>
        <v>5227478547.9489269</v>
      </c>
      <c r="AN120" s="88">
        <f t="shared" si="19"/>
        <v>595433069.81798422</v>
      </c>
      <c r="AO120" s="88">
        <f t="shared" si="20"/>
        <v>3340362594.4036946</v>
      </c>
      <c r="AP120" s="88">
        <f t="shared" si="21"/>
        <v>568637253.4637326</v>
      </c>
      <c r="AQ120" s="88">
        <v>21028</v>
      </c>
      <c r="AR120" s="88">
        <f t="shared" si="16"/>
        <v>26686.483143770551</v>
      </c>
      <c r="AS120" s="88">
        <v>371827</v>
      </c>
      <c r="AT120" s="108"/>
      <c r="AU120" s="88">
        <f t="shared" si="17"/>
        <v>371827</v>
      </c>
      <c r="AV120" s="88">
        <f t="shared" si="18"/>
        <v>4718.8296404312214</v>
      </c>
    </row>
    <row r="121" spans="1:48">
      <c r="A121" s="17">
        <v>37591</v>
      </c>
      <c r="B121" s="26">
        <v>2002</v>
      </c>
      <c r="C121" s="26">
        <v>12</v>
      </c>
      <c r="D121" s="87">
        <v>2.1</v>
      </c>
      <c r="E121" s="87">
        <f t="shared" si="11"/>
        <v>80.451170295969348</v>
      </c>
      <c r="F121" s="87">
        <v>63.9</v>
      </c>
      <c r="G121" s="87">
        <v>105.93</v>
      </c>
      <c r="H121" s="87">
        <v>155.00418065105174</v>
      </c>
      <c r="I121" s="87">
        <v>129.97999999999999</v>
      </c>
      <c r="J121" s="50"/>
      <c r="K121" s="87">
        <v>74.599999999999994</v>
      </c>
      <c r="L121" s="87">
        <v>63.9</v>
      </c>
      <c r="M121" s="87">
        <v>75.3</v>
      </c>
      <c r="N121" s="87">
        <v>52</v>
      </c>
      <c r="O121" s="87">
        <v>78.400000000000006</v>
      </c>
      <c r="P121" s="87">
        <v>75.2</v>
      </c>
      <c r="Q121" s="87"/>
      <c r="R121" s="88">
        <v>80.5</v>
      </c>
      <c r="S121" s="50">
        <v>102.92</v>
      </c>
      <c r="T121" s="88"/>
      <c r="U121" s="88"/>
      <c r="V121" s="88">
        <v>99.9</v>
      </c>
      <c r="W121" s="88"/>
      <c r="X121" s="88"/>
      <c r="Y121" s="88">
        <v>5249876245</v>
      </c>
      <c r="Z121" s="88">
        <v>1271507885</v>
      </c>
      <c r="AA121" s="88">
        <v>786296459</v>
      </c>
      <c r="AB121" s="88">
        <v>3108609492</v>
      </c>
      <c r="AC121" s="88">
        <v>83462409</v>
      </c>
      <c r="AD121" s="88">
        <v>3442508768</v>
      </c>
      <c r="AE121" s="88">
        <v>476063099</v>
      </c>
      <c r="AF121" s="88">
        <v>2052990618</v>
      </c>
      <c r="AG121" s="88">
        <v>347000410</v>
      </c>
      <c r="AH121" s="50">
        <v>67.400000000000006</v>
      </c>
      <c r="AI121" s="50">
        <v>75.42</v>
      </c>
      <c r="AJ121" s="88">
        <f t="shared" si="12"/>
        <v>89.366215857862642</v>
      </c>
      <c r="AK121" s="88">
        <f t="shared" si="13"/>
        <v>7789133894.6587534</v>
      </c>
      <c r="AL121" s="88">
        <f t="shared" si="14"/>
        <v>1886510215.1335311</v>
      </c>
      <c r="AM121" s="88">
        <f t="shared" si="15"/>
        <v>4564450766.3749666</v>
      </c>
      <c r="AN121" s="88">
        <f t="shared" si="19"/>
        <v>631215989.12755227</v>
      </c>
      <c r="AO121" s="88">
        <f t="shared" si="20"/>
        <v>2722077191.7263327</v>
      </c>
      <c r="AP121" s="88">
        <f t="shared" si="21"/>
        <v>460090705.38318741</v>
      </c>
      <c r="AQ121" s="88">
        <v>22523</v>
      </c>
      <c r="AR121" s="88">
        <f t="shared" si="16"/>
        <v>27995.863723474533</v>
      </c>
      <c r="AS121" s="88">
        <v>371573</v>
      </c>
      <c r="AT121" s="108"/>
      <c r="AU121" s="88">
        <f t="shared" si="17"/>
        <v>371573</v>
      </c>
      <c r="AV121" s="88">
        <f t="shared" si="18"/>
        <v>4618.615225024465</v>
      </c>
    </row>
    <row r="122" spans="1:48">
      <c r="A122" s="17">
        <v>37622</v>
      </c>
      <c r="B122" s="26">
        <v>2003</v>
      </c>
      <c r="C122" s="26">
        <v>1</v>
      </c>
      <c r="D122" s="87">
        <v>2.25</v>
      </c>
      <c r="E122" s="87">
        <f t="shared" si="11"/>
        <v>82.261321627628661</v>
      </c>
      <c r="F122" s="87">
        <v>44.3</v>
      </c>
      <c r="G122" s="87">
        <v>88.86</v>
      </c>
      <c r="H122" s="87">
        <v>146.5459337728428</v>
      </c>
      <c r="I122" s="87">
        <v>127.6</v>
      </c>
      <c r="J122" s="87">
        <v>96.15</v>
      </c>
      <c r="K122" s="87">
        <v>74</v>
      </c>
      <c r="L122" s="87">
        <v>68.599999999999994</v>
      </c>
      <c r="M122" s="87">
        <v>74.3</v>
      </c>
      <c r="N122" s="87">
        <v>50.9</v>
      </c>
      <c r="O122" s="87">
        <v>80.400000000000006</v>
      </c>
      <c r="P122" s="87">
        <v>70.599999999999994</v>
      </c>
      <c r="Q122" s="87"/>
      <c r="R122" s="88">
        <v>79.400000000000006</v>
      </c>
      <c r="S122" s="50">
        <v>102.97</v>
      </c>
      <c r="T122" s="88"/>
      <c r="U122" s="88"/>
      <c r="V122" s="88">
        <v>103.5</v>
      </c>
      <c r="W122" s="88"/>
      <c r="X122" s="88"/>
      <c r="Y122" s="88">
        <v>4811181392</v>
      </c>
      <c r="Z122" s="88">
        <v>1211201248</v>
      </c>
      <c r="AA122" s="88">
        <v>948355818</v>
      </c>
      <c r="AB122" s="88">
        <v>2554442979</v>
      </c>
      <c r="AC122" s="88">
        <v>97181347</v>
      </c>
      <c r="AD122" s="88">
        <v>3650452628</v>
      </c>
      <c r="AE122" s="88">
        <v>462120548</v>
      </c>
      <c r="AF122" s="88">
        <v>2370426555</v>
      </c>
      <c r="AG122" s="88">
        <v>342102706</v>
      </c>
      <c r="AH122" s="50">
        <v>69.510000000000005</v>
      </c>
      <c r="AI122" s="50">
        <v>75.760000000000005</v>
      </c>
      <c r="AJ122" s="88">
        <f t="shared" si="12"/>
        <v>91.750263991552274</v>
      </c>
      <c r="AK122" s="88">
        <f t="shared" si="13"/>
        <v>6921567245.0007181</v>
      </c>
      <c r="AL122" s="88">
        <f t="shared" si="14"/>
        <v>1742484891.3825347</v>
      </c>
      <c r="AM122" s="88">
        <f t="shared" si="15"/>
        <v>4818443278.7750788</v>
      </c>
      <c r="AN122" s="88">
        <f t="shared" si="19"/>
        <v>609979604.01267159</v>
      </c>
      <c r="AO122" s="88">
        <f t="shared" si="20"/>
        <v>3128862928.9862723</v>
      </c>
      <c r="AP122" s="88">
        <f t="shared" si="21"/>
        <v>451561121.96409714</v>
      </c>
      <c r="AQ122" s="88">
        <v>25727</v>
      </c>
      <c r="AR122" s="88">
        <f t="shared" si="16"/>
        <v>31274.722422353123</v>
      </c>
      <c r="AS122" s="88">
        <v>371068</v>
      </c>
      <c r="AT122" s="108"/>
      <c r="AU122" s="88">
        <f t="shared" si="17"/>
        <v>371068</v>
      </c>
      <c r="AV122" s="88">
        <f t="shared" si="18"/>
        <v>4510.8441325524655</v>
      </c>
    </row>
    <row r="123" spans="1:48">
      <c r="A123" s="17">
        <v>37653</v>
      </c>
      <c r="B123" s="26">
        <v>2003</v>
      </c>
      <c r="C123" s="26">
        <v>2</v>
      </c>
      <c r="D123" s="87">
        <v>1.57</v>
      </c>
      <c r="E123" s="87">
        <f t="shared" si="11"/>
        <v>83.552824377182432</v>
      </c>
      <c r="F123" s="87">
        <v>42.8</v>
      </c>
      <c r="G123" s="87">
        <v>94.47</v>
      </c>
      <c r="H123" s="87">
        <v>152.21155948254381</v>
      </c>
      <c r="I123" s="87">
        <v>118.2</v>
      </c>
      <c r="J123" s="87">
        <v>98.67</v>
      </c>
      <c r="K123" s="87">
        <v>71.8</v>
      </c>
      <c r="L123" s="87">
        <v>63.5</v>
      </c>
      <c r="M123" s="87">
        <v>72.3</v>
      </c>
      <c r="N123" s="87">
        <v>53.5</v>
      </c>
      <c r="O123" s="87">
        <v>77.599999999999994</v>
      </c>
      <c r="P123" s="87">
        <v>68.099999999999994</v>
      </c>
      <c r="Q123" s="87"/>
      <c r="R123" s="88">
        <v>79.5</v>
      </c>
      <c r="S123" s="50">
        <v>103.53</v>
      </c>
      <c r="T123" s="88"/>
      <c r="U123" s="88"/>
      <c r="V123" s="88">
        <v>100</v>
      </c>
      <c r="W123" s="88"/>
      <c r="X123" s="88"/>
      <c r="Y123" s="88">
        <v>5009028475</v>
      </c>
      <c r="Z123" s="88">
        <v>1271127783</v>
      </c>
      <c r="AA123" s="88">
        <v>804305125</v>
      </c>
      <c r="AB123" s="88">
        <v>2833539804</v>
      </c>
      <c r="AC123" s="88">
        <v>100055763</v>
      </c>
      <c r="AD123" s="88">
        <v>3891052706</v>
      </c>
      <c r="AE123" s="88">
        <v>474904582</v>
      </c>
      <c r="AF123" s="88">
        <v>2507723101</v>
      </c>
      <c r="AG123" s="88">
        <v>324100854</v>
      </c>
      <c r="AH123" s="50">
        <v>70.53</v>
      </c>
      <c r="AI123" s="50">
        <v>78.36</v>
      </c>
      <c r="AJ123" s="88">
        <f t="shared" si="12"/>
        <v>90.007656967840731</v>
      </c>
      <c r="AK123" s="88">
        <f t="shared" si="13"/>
        <v>7101982808.7338715</v>
      </c>
      <c r="AL123" s="88">
        <f t="shared" si="14"/>
        <v>1802251216.5036154</v>
      </c>
      <c r="AM123" s="88">
        <f t="shared" si="15"/>
        <v>4965610906.0745277</v>
      </c>
      <c r="AN123" s="88">
        <f t="shared" si="19"/>
        <v>606054851.9652884</v>
      </c>
      <c r="AO123" s="88">
        <f t="shared" si="20"/>
        <v>3200259189.6375699</v>
      </c>
      <c r="AP123" s="88">
        <f t="shared" si="21"/>
        <v>413604969.37212867</v>
      </c>
      <c r="AQ123" s="88">
        <v>20456</v>
      </c>
      <c r="AR123" s="88">
        <f t="shared" si="16"/>
        <v>24482.715159520521</v>
      </c>
      <c r="AS123" s="88">
        <v>374415</v>
      </c>
      <c r="AT123" s="108"/>
      <c r="AU123" s="88">
        <f t="shared" si="17"/>
        <v>374415</v>
      </c>
      <c r="AV123" s="88">
        <f t="shared" si="18"/>
        <v>4481.177061229896</v>
      </c>
    </row>
    <row r="124" spans="1:48">
      <c r="A124" s="17">
        <v>37681</v>
      </c>
      <c r="B124" s="26">
        <v>2003</v>
      </c>
      <c r="C124" s="26">
        <v>3</v>
      </c>
      <c r="D124" s="87">
        <v>1.23</v>
      </c>
      <c r="E124" s="87">
        <f t="shared" si="11"/>
        <v>84.580524117021781</v>
      </c>
      <c r="F124" s="87">
        <v>44.2</v>
      </c>
      <c r="G124" s="87">
        <v>95.96</v>
      </c>
      <c r="H124" s="87">
        <v>144.93617661163762</v>
      </c>
      <c r="I124" s="87">
        <v>132.81</v>
      </c>
      <c r="J124" s="87">
        <v>103.41</v>
      </c>
      <c r="K124" s="87">
        <v>77.400000000000006</v>
      </c>
      <c r="L124" s="87">
        <v>71.900000000000006</v>
      </c>
      <c r="M124" s="87">
        <v>77.8</v>
      </c>
      <c r="N124" s="87">
        <v>52.6</v>
      </c>
      <c r="O124" s="87">
        <v>87.1</v>
      </c>
      <c r="P124" s="87">
        <v>69.5</v>
      </c>
      <c r="Q124" s="87"/>
      <c r="R124" s="88">
        <v>79.5</v>
      </c>
      <c r="S124" s="50">
        <v>101.89</v>
      </c>
      <c r="T124" s="88"/>
      <c r="U124" s="88"/>
      <c r="V124" s="88">
        <v>97.6</v>
      </c>
      <c r="W124" s="88"/>
      <c r="X124" s="88"/>
      <c r="Y124" s="88">
        <v>5246395514</v>
      </c>
      <c r="Z124" s="88">
        <v>1496853050</v>
      </c>
      <c r="AA124" s="88">
        <v>723013727</v>
      </c>
      <c r="AB124" s="88">
        <v>2890194135</v>
      </c>
      <c r="AC124" s="88">
        <v>136334602</v>
      </c>
      <c r="AD124" s="88">
        <v>3702909697</v>
      </c>
      <c r="AE124" s="88">
        <v>402395767</v>
      </c>
      <c r="AF124" s="88">
        <v>2408858248</v>
      </c>
      <c r="AG124" s="88">
        <v>354467413</v>
      </c>
      <c r="AH124" s="50">
        <v>71.81</v>
      </c>
      <c r="AI124" s="50">
        <v>77.64</v>
      </c>
      <c r="AJ124" s="88">
        <f t="shared" si="12"/>
        <v>92.490984028851102</v>
      </c>
      <c r="AK124" s="88">
        <f t="shared" si="13"/>
        <v>7305940000</v>
      </c>
      <c r="AL124" s="88">
        <f t="shared" si="14"/>
        <v>2084463236.3180616</v>
      </c>
      <c r="AM124" s="88">
        <f t="shared" si="15"/>
        <v>4769332427.8722305</v>
      </c>
      <c r="AN124" s="88">
        <f t="shared" si="19"/>
        <v>518284089.3869139</v>
      </c>
      <c r="AO124" s="88">
        <f t="shared" si="20"/>
        <v>3102599495.1056156</v>
      </c>
      <c r="AP124" s="88">
        <f t="shared" si="21"/>
        <v>456552566.97578567</v>
      </c>
      <c r="AQ124" s="88">
        <v>19974</v>
      </c>
      <c r="AR124" s="88">
        <f t="shared" si="16"/>
        <v>23615.365603983348</v>
      </c>
      <c r="AS124" s="88">
        <v>373194</v>
      </c>
      <c r="AT124" s="108"/>
      <c r="AU124" s="88">
        <f t="shared" si="17"/>
        <v>373194</v>
      </c>
      <c r="AV124" s="88">
        <f t="shared" si="18"/>
        <v>4412.2923556688502</v>
      </c>
    </row>
    <row r="125" spans="1:48">
      <c r="A125" s="17">
        <v>37712</v>
      </c>
      <c r="B125" s="26">
        <v>2003</v>
      </c>
      <c r="C125" s="26">
        <v>4</v>
      </c>
      <c r="D125" s="87">
        <v>0.97</v>
      </c>
      <c r="E125" s="87">
        <f t="shared" si="11"/>
        <v>85.400955200956901</v>
      </c>
      <c r="F125" s="87">
        <v>44.9</v>
      </c>
      <c r="G125" s="87">
        <v>97.12</v>
      </c>
      <c r="H125" s="87">
        <v>129.64449827304861</v>
      </c>
      <c r="I125" s="87">
        <v>126.78</v>
      </c>
      <c r="J125" s="87">
        <v>102.19</v>
      </c>
      <c r="K125" s="87">
        <v>76.5</v>
      </c>
      <c r="L125" s="87">
        <v>69.099999999999994</v>
      </c>
      <c r="M125" s="87">
        <v>77</v>
      </c>
      <c r="N125" s="87">
        <v>53.9</v>
      </c>
      <c r="O125" s="87">
        <v>84.5</v>
      </c>
      <c r="P125" s="87">
        <v>70.599999999999994</v>
      </c>
      <c r="Q125" s="87"/>
      <c r="R125" s="88">
        <v>78.400000000000006</v>
      </c>
      <c r="S125" s="50">
        <v>107.66</v>
      </c>
      <c r="T125" s="88"/>
      <c r="U125" s="88"/>
      <c r="V125" s="88">
        <v>94.5</v>
      </c>
      <c r="W125" s="88"/>
      <c r="X125" s="88"/>
      <c r="Y125" s="88">
        <v>5720005413</v>
      </c>
      <c r="Z125" s="88">
        <v>1785201636</v>
      </c>
      <c r="AA125" s="88">
        <v>697796624</v>
      </c>
      <c r="AB125" s="88">
        <v>3097084269</v>
      </c>
      <c r="AC125" s="88">
        <v>139922884</v>
      </c>
      <c r="AD125" s="88">
        <v>3989640635</v>
      </c>
      <c r="AE125" s="88">
        <v>451582462</v>
      </c>
      <c r="AF125" s="88">
        <v>2514266073</v>
      </c>
      <c r="AG125" s="88">
        <v>339967632</v>
      </c>
      <c r="AH125" s="50">
        <v>70.56</v>
      </c>
      <c r="AI125" s="50">
        <v>76.56</v>
      </c>
      <c r="AJ125" s="88">
        <f t="shared" si="12"/>
        <v>92.163009404388717</v>
      </c>
      <c r="AK125" s="88">
        <f t="shared" si="13"/>
        <v>8106583635.2040815</v>
      </c>
      <c r="AL125" s="88">
        <f t="shared" si="14"/>
        <v>2530047670.068027</v>
      </c>
      <c r="AM125" s="88">
        <f t="shared" si="15"/>
        <v>5211129356.060606</v>
      </c>
      <c r="AN125" s="88">
        <f t="shared" si="19"/>
        <v>589841251.3061651</v>
      </c>
      <c r="AO125" s="88">
        <f t="shared" si="20"/>
        <v>3284046594.8275862</v>
      </c>
      <c r="AP125" s="88">
        <f t="shared" si="21"/>
        <v>444053855.79937303</v>
      </c>
      <c r="AQ125" s="88">
        <v>25162</v>
      </c>
      <c r="AR125" s="88">
        <f t="shared" si="16"/>
        <v>29463.370685715778</v>
      </c>
      <c r="AS125" s="88">
        <v>370147</v>
      </c>
      <c r="AT125" s="108"/>
      <c r="AU125" s="88">
        <f t="shared" si="17"/>
        <v>370147</v>
      </c>
      <c r="AV125" s="88">
        <f t="shared" si="18"/>
        <v>4334.2255262720128</v>
      </c>
    </row>
    <row r="126" spans="1:48">
      <c r="A126" s="17">
        <v>37742</v>
      </c>
      <c r="B126" s="26">
        <v>2003</v>
      </c>
      <c r="C126" s="26">
        <v>5</v>
      </c>
      <c r="D126" s="87">
        <v>0.61</v>
      </c>
      <c r="E126" s="87">
        <f t="shared" si="11"/>
        <v>85.921901027682736</v>
      </c>
      <c r="F126" s="87">
        <v>46.9</v>
      </c>
      <c r="G126" s="87">
        <v>101.48</v>
      </c>
      <c r="H126" s="87">
        <v>125.48331687573</v>
      </c>
      <c r="I126" s="87">
        <v>134.24</v>
      </c>
      <c r="J126" s="87">
        <v>100.3</v>
      </c>
      <c r="K126" s="87">
        <v>79.7</v>
      </c>
      <c r="L126" s="87">
        <v>73.099999999999994</v>
      </c>
      <c r="M126" s="87">
        <v>80.099999999999994</v>
      </c>
      <c r="N126" s="87">
        <v>55.8</v>
      </c>
      <c r="O126" s="87">
        <v>87.9</v>
      </c>
      <c r="P126" s="87">
        <v>73.8</v>
      </c>
      <c r="Q126" s="87"/>
      <c r="R126" s="88">
        <v>78.8</v>
      </c>
      <c r="S126" s="50">
        <v>112.04</v>
      </c>
      <c r="T126" s="88"/>
      <c r="U126" s="88"/>
      <c r="V126" s="88">
        <v>90.1</v>
      </c>
      <c r="W126" s="88"/>
      <c r="X126" s="88"/>
      <c r="Y126" s="88">
        <v>6381488142</v>
      </c>
      <c r="Z126" s="88">
        <v>2026180182</v>
      </c>
      <c r="AA126" s="88">
        <v>914264073</v>
      </c>
      <c r="AB126" s="88">
        <v>3340431503</v>
      </c>
      <c r="AC126" s="88">
        <v>100612384</v>
      </c>
      <c r="AD126" s="88">
        <v>3855279744</v>
      </c>
      <c r="AE126" s="88">
        <v>406098252</v>
      </c>
      <c r="AF126" s="88">
        <v>2673188046</v>
      </c>
      <c r="AG126" s="88">
        <v>344455826</v>
      </c>
      <c r="AH126" s="50">
        <v>70.78</v>
      </c>
      <c r="AI126" s="50">
        <v>75.63</v>
      </c>
      <c r="AJ126" s="88">
        <f t="shared" si="12"/>
        <v>93.587200846225045</v>
      </c>
      <c r="AK126" s="88">
        <f t="shared" si="13"/>
        <v>9015948208.5334835</v>
      </c>
      <c r="AL126" s="88">
        <f t="shared" si="14"/>
        <v>2862645072.0542526</v>
      </c>
      <c r="AM126" s="88">
        <f t="shared" si="15"/>
        <v>5097553542.245141</v>
      </c>
      <c r="AN126" s="88">
        <f t="shared" si="19"/>
        <v>536953923.0464102</v>
      </c>
      <c r="AO126" s="88">
        <f t="shared" si="20"/>
        <v>3534560420.4680681</v>
      </c>
      <c r="AP126" s="88">
        <f t="shared" si="21"/>
        <v>455448665.87333071</v>
      </c>
      <c r="AQ126" s="88">
        <v>22191</v>
      </c>
      <c r="AR126" s="88">
        <f t="shared" si="16"/>
        <v>25826.942531043856</v>
      </c>
      <c r="AS126" s="88">
        <v>372839</v>
      </c>
      <c r="AT126" s="108"/>
      <c r="AU126" s="88">
        <f t="shared" si="17"/>
        <v>372839</v>
      </c>
      <c r="AV126" s="88">
        <f t="shared" si="18"/>
        <v>4339.2778271965481</v>
      </c>
    </row>
    <row r="127" spans="1:48">
      <c r="A127" s="17">
        <v>37773</v>
      </c>
      <c r="B127" s="26">
        <v>2003</v>
      </c>
      <c r="C127" s="26">
        <v>6</v>
      </c>
      <c r="D127" s="87">
        <v>-0.15</v>
      </c>
      <c r="E127" s="87">
        <f t="shared" si="11"/>
        <v>85.793018176141217</v>
      </c>
      <c r="F127" s="87">
        <v>44</v>
      </c>
      <c r="G127" s="87">
        <v>102.08</v>
      </c>
      <c r="H127" s="87">
        <v>122.69618388336228</v>
      </c>
      <c r="I127" s="87">
        <v>130.11000000000001</v>
      </c>
      <c r="J127" s="87">
        <v>98.58</v>
      </c>
      <c r="K127" s="87">
        <v>76.3</v>
      </c>
      <c r="L127" s="87">
        <v>66.3</v>
      </c>
      <c r="M127" s="87">
        <v>76.900000000000006</v>
      </c>
      <c r="N127" s="87">
        <v>53.1</v>
      </c>
      <c r="O127" s="87">
        <v>84.5</v>
      </c>
      <c r="P127" s="87">
        <v>70.2</v>
      </c>
      <c r="Q127" s="87"/>
      <c r="R127" s="88">
        <v>77.7</v>
      </c>
      <c r="S127" s="50">
        <v>116.81</v>
      </c>
      <c r="T127" s="88"/>
      <c r="U127" s="88"/>
      <c r="V127" s="88">
        <v>85.7</v>
      </c>
      <c r="W127" s="88"/>
      <c r="X127" s="88"/>
      <c r="Y127" s="88">
        <v>5882943168</v>
      </c>
      <c r="Z127" s="88">
        <v>1833388114</v>
      </c>
      <c r="AA127" s="88">
        <v>879402599</v>
      </c>
      <c r="AB127" s="88">
        <v>3048179483</v>
      </c>
      <c r="AC127" s="88">
        <v>121972972</v>
      </c>
      <c r="AD127" s="88">
        <v>3521547239</v>
      </c>
      <c r="AE127" s="88">
        <v>421958915</v>
      </c>
      <c r="AF127" s="88">
        <v>2299666752</v>
      </c>
      <c r="AG127" s="88">
        <v>335812217</v>
      </c>
      <c r="AH127" s="50">
        <v>71.17</v>
      </c>
      <c r="AI127" s="50">
        <v>75.37</v>
      </c>
      <c r="AJ127" s="88">
        <f t="shared" si="12"/>
        <v>94.427491044182034</v>
      </c>
      <c r="AK127" s="88">
        <f t="shared" si="13"/>
        <v>8266043512.716033</v>
      </c>
      <c r="AL127" s="88">
        <f t="shared" si="14"/>
        <v>2576068728.3967962</v>
      </c>
      <c r="AM127" s="88">
        <f t="shared" si="15"/>
        <v>4672346078.0151253</v>
      </c>
      <c r="AN127" s="88">
        <f t="shared" si="19"/>
        <v>559849960.19636452</v>
      </c>
      <c r="AO127" s="88">
        <f t="shared" si="20"/>
        <v>3051169897.8373356</v>
      </c>
      <c r="AP127" s="88">
        <f t="shared" si="21"/>
        <v>445551568.26323467</v>
      </c>
      <c r="AQ127" s="88">
        <v>19541</v>
      </c>
      <c r="AR127" s="88">
        <f t="shared" si="16"/>
        <v>22776.911706125629</v>
      </c>
      <c r="AS127" s="88">
        <v>375426</v>
      </c>
      <c r="AT127" s="108"/>
      <c r="AU127" s="88">
        <f t="shared" si="17"/>
        <v>375426</v>
      </c>
      <c r="AV127" s="88">
        <f t="shared" si="18"/>
        <v>4375.9504908571316</v>
      </c>
    </row>
    <row r="128" spans="1:48">
      <c r="A128" s="17">
        <v>37803</v>
      </c>
      <c r="B128" s="26">
        <v>2003</v>
      </c>
      <c r="C128" s="26">
        <v>7</v>
      </c>
      <c r="D128" s="87">
        <v>0.2</v>
      </c>
      <c r="E128" s="87">
        <f t="shared" si="11"/>
        <v>85.964604212493498</v>
      </c>
      <c r="F128" s="87">
        <v>46.5</v>
      </c>
      <c r="G128" s="87">
        <v>100.65</v>
      </c>
      <c r="H128" s="87">
        <v>121.38946368504453</v>
      </c>
      <c r="I128" s="87">
        <v>134.87</v>
      </c>
      <c r="J128" s="87">
        <v>103.05</v>
      </c>
      <c r="K128" s="87">
        <v>81.3</v>
      </c>
      <c r="L128" s="87">
        <v>70.5</v>
      </c>
      <c r="M128" s="87">
        <v>82</v>
      </c>
      <c r="N128" s="87">
        <v>58.4</v>
      </c>
      <c r="O128" s="87">
        <v>89.2</v>
      </c>
      <c r="P128" s="87">
        <v>75.7</v>
      </c>
      <c r="Q128" s="87"/>
      <c r="R128" s="88">
        <v>77.400000000000006</v>
      </c>
      <c r="S128" s="50">
        <v>111.47</v>
      </c>
      <c r="T128" s="88"/>
      <c r="U128" s="88"/>
      <c r="V128" s="88">
        <v>82.2</v>
      </c>
      <c r="W128" s="88"/>
      <c r="X128" s="88"/>
      <c r="Y128" s="88">
        <v>6114523476</v>
      </c>
      <c r="Z128" s="88">
        <v>1694033069</v>
      </c>
      <c r="AA128" s="88">
        <v>980783814</v>
      </c>
      <c r="AB128" s="88">
        <v>3380386342</v>
      </c>
      <c r="AC128" s="88">
        <v>59320251</v>
      </c>
      <c r="AD128" s="88">
        <v>4049624105</v>
      </c>
      <c r="AE128" s="88">
        <v>449313475</v>
      </c>
      <c r="AF128" s="88">
        <v>2775756331</v>
      </c>
      <c r="AG128" s="88">
        <v>378003369</v>
      </c>
      <c r="AH128" s="50">
        <v>71.8</v>
      </c>
      <c r="AI128" s="50">
        <v>75.709999999999994</v>
      </c>
      <c r="AJ128" s="88">
        <f t="shared" si="12"/>
        <v>94.835556729626219</v>
      </c>
      <c r="AK128" s="88">
        <f t="shared" si="13"/>
        <v>8516049409.4707518</v>
      </c>
      <c r="AL128" s="88">
        <f t="shared" si="14"/>
        <v>2359377533.4261837</v>
      </c>
      <c r="AM128" s="88">
        <f t="shared" si="15"/>
        <v>5348862904.5040283</v>
      </c>
      <c r="AN128" s="88">
        <f t="shared" si="19"/>
        <v>593466483.95192182</v>
      </c>
      <c r="AO128" s="88">
        <f t="shared" si="20"/>
        <v>3666300793.8185186</v>
      </c>
      <c r="AP128" s="88">
        <f t="shared" si="21"/>
        <v>499277993.6600185</v>
      </c>
      <c r="AQ128" s="88">
        <v>23393</v>
      </c>
      <c r="AR128" s="88">
        <f t="shared" si="16"/>
        <v>27212.36282572243</v>
      </c>
      <c r="AS128" s="88">
        <v>375326</v>
      </c>
      <c r="AT128" s="108"/>
      <c r="AU128" s="88">
        <f t="shared" si="17"/>
        <v>375326</v>
      </c>
      <c r="AV128" s="88">
        <f t="shared" si="18"/>
        <v>4366.0527892647788</v>
      </c>
    </row>
    <row r="129" spans="1:48">
      <c r="A129" s="17">
        <v>37834</v>
      </c>
      <c r="B129" s="26">
        <v>2003</v>
      </c>
      <c r="C129" s="26">
        <v>8</v>
      </c>
      <c r="D129" s="87">
        <v>0.34</v>
      </c>
      <c r="E129" s="87">
        <f t="shared" si="11"/>
        <v>86.256883866815983</v>
      </c>
      <c r="F129" s="87">
        <v>47.3</v>
      </c>
      <c r="G129" s="87">
        <v>99.92</v>
      </c>
      <c r="H129" s="87">
        <v>125.52914260979932</v>
      </c>
      <c r="I129" s="87">
        <v>139.07</v>
      </c>
      <c r="J129" s="87">
        <v>101.47</v>
      </c>
      <c r="K129" s="87">
        <v>81.599999999999994</v>
      </c>
      <c r="L129" s="87">
        <v>73.3</v>
      </c>
      <c r="M129" s="87">
        <v>82.2</v>
      </c>
      <c r="N129" s="87">
        <v>57.9</v>
      </c>
      <c r="O129" s="87">
        <v>88.9</v>
      </c>
      <c r="P129" s="87">
        <v>77.2</v>
      </c>
      <c r="Q129" s="87"/>
      <c r="R129" s="88">
        <v>78.3</v>
      </c>
      <c r="S129" s="50">
        <v>109.37</v>
      </c>
      <c r="T129" s="88"/>
      <c r="U129" s="88"/>
      <c r="V129" s="88">
        <v>87.7</v>
      </c>
      <c r="W129" s="88"/>
      <c r="X129" s="88"/>
      <c r="Y129" s="88">
        <v>6413605268</v>
      </c>
      <c r="Z129" s="88">
        <v>1929375933</v>
      </c>
      <c r="AA129" s="88">
        <v>1014357923</v>
      </c>
      <c r="AB129" s="88">
        <v>3360611136</v>
      </c>
      <c r="AC129" s="88">
        <v>109260276</v>
      </c>
      <c r="AD129" s="88">
        <v>3734089225</v>
      </c>
      <c r="AE129" s="88">
        <v>394804855</v>
      </c>
      <c r="AF129" s="88">
        <v>2449234619</v>
      </c>
      <c r="AG129" s="88">
        <v>353785321</v>
      </c>
      <c r="AH129" s="50">
        <v>71.28</v>
      </c>
      <c r="AI129" s="50">
        <v>76.180000000000007</v>
      </c>
      <c r="AJ129" s="88">
        <f t="shared" si="12"/>
        <v>93.567865581517452</v>
      </c>
      <c r="AK129" s="88">
        <f t="shared" si="13"/>
        <v>8997762721.6610546</v>
      </c>
      <c r="AL129" s="88">
        <f t="shared" si="14"/>
        <v>2706756359.4276094</v>
      </c>
      <c r="AM129" s="88">
        <f t="shared" si="15"/>
        <v>4901666086.8994484</v>
      </c>
      <c r="AN129" s="88">
        <f t="shared" si="19"/>
        <v>518252631.9243896</v>
      </c>
      <c r="AO129" s="88">
        <f t="shared" si="20"/>
        <v>3215062508.532423</v>
      </c>
      <c r="AP129" s="88">
        <f t="shared" si="21"/>
        <v>464407089.78734577</v>
      </c>
      <c r="AQ129" s="88">
        <v>19757</v>
      </c>
      <c r="AR129" s="88">
        <f t="shared" si="16"/>
        <v>22904.838563963873</v>
      </c>
      <c r="AS129" s="88">
        <v>377318</v>
      </c>
      <c r="AT129" s="108"/>
      <c r="AU129" s="88">
        <f t="shared" si="17"/>
        <v>377318</v>
      </c>
      <c r="AV129" s="88">
        <f t="shared" si="18"/>
        <v>4374.3523193185811</v>
      </c>
    </row>
    <row r="130" spans="1:48">
      <c r="A130" s="17">
        <v>37865</v>
      </c>
      <c r="B130" s="26">
        <v>2003</v>
      </c>
      <c r="C130" s="26">
        <v>9</v>
      </c>
      <c r="D130" s="87">
        <v>0.78</v>
      </c>
      <c r="E130" s="87">
        <f t="shared" ref="E130:E156" si="22">E131/(1+D131/100)</f>
        <v>86.929687560977143</v>
      </c>
      <c r="F130" s="87">
        <v>45.1</v>
      </c>
      <c r="G130" s="87">
        <v>104.29</v>
      </c>
      <c r="H130" s="87">
        <v>122.47373704151101</v>
      </c>
      <c r="I130" s="87">
        <v>130.33000000000001</v>
      </c>
      <c r="J130" s="87">
        <v>102.87</v>
      </c>
      <c r="K130" s="87">
        <v>85.7</v>
      </c>
      <c r="L130" s="87">
        <v>70.900000000000006</v>
      </c>
      <c r="M130" s="87">
        <v>86.6</v>
      </c>
      <c r="N130" s="87">
        <v>63.2</v>
      </c>
      <c r="O130" s="87">
        <v>91.4</v>
      </c>
      <c r="P130" s="87">
        <v>83.2</v>
      </c>
      <c r="Q130" s="87"/>
      <c r="R130" s="88">
        <v>80</v>
      </c>
      <c r="S130" s="50">
        <v>106.41</v>
      </c>
      <c r="T130" s="88"/>
      <c r="U130" s="88"/>
      <c r="V130" s="88">
        <v>94</v>
      </c>
      <c r="W130" s="88"/>
      <c r="X130" s="88"/>
      <c r="Y130" s="88">
        <v>7291199616</v>
      </c>
      <c r="Z130" s="88">
        <v>2281230393</v>
      </c>
      <c r="AA130" s="88">
        <v>1033818785</v>
      </c>
      <c r="AB130" s="88">
        <v>3848074778</v>
      </c>
      <c r="AC130" s="88">
        <v>128075660</v>
      </c>
      <c r="AD130" s="88">
        <v>4624716527</v>
      </c>
      <c r="AE130" s="88">
        <v>529566080</v>
      </c>
      <c r="AF130" s="88">
        <v>2946490647</v>
      </c>
      <c r="AG130" s="88">
        <v>429000016</v>
      </c>
      <c r="AH130" s="50">
        <v>71.739999999999995</v>
      </c>
      <c r="AI130" s="50">
        <v>76.540000000000006</v>
      </c>
      <c r="AJ130" s="88">
        <f t="shared" ref="AJ130:AJ193" si="23">100*AH130/AI130</f>
        <v>93.728769270969408</v>
      </c>
      <c r="AK130" s="88">
        <f t="shared" ref="AK130:AK193" si="24">Y130/$AH130*100</f>
        <v>10163367181.48871</v>
      </c>
      <c r="AL130" s="88">
        <f t="shared" ref="AL130:AL193" si="25">Z130/$AH130*100</f>
        <v>3179858367.7167554</v>
      </c>
      <c r="AM130" s="88">
        <f t="shared" ref="AM130:AM193" si="26">AD130/$AI130*100</f>
        <v>6042221749.4120712</v>
      </c>
      <c r="AN130" s="88">
        <f t="shared" si="19"/>
        <v>691881473.73922122</v>
      </c>
      <c r="AO130" s="88">
        <f t="shared" si="20"/>
        <v>3849608893.3890777</v>
      </c>
      <c r="AP130" s="88">
        <f t="shared" si="21"/>
        <v>560491267.3112098</v>
      </c>
      <c r="AQ130" s="88">
        <v>21242</v>
      </c>
      <c r="AR130" s="88">
        <f t="shared" si="16"/>
        <v>24435.840730590135</v>
      </c>
      <c r="AS130" s="88">
        <v>382481</v>
      </c>
      <c r="AT130" s="108"/>
      <c r="AU130" s="88">
        <f t="shared" si="17"/>
        <v>382481</v>
      </c>
      <c r="AV130" s="88">
        <f t="shared" si="18"/>
        <v>4399.8892752456668</v>
      </c>
    </row>
    <row r="131" spans="1:48">
      <c r="A131" s="17">
        <v>37895</v>
      </c>
      <c r="B131" s="26">
        <v>2003</v>
      </c>
      <c r="C131" s="26">
        <v>10</v>
      </c>
      <c r="D131" s="87">
        <v>0.28999999999999998</v>
      </c>
      <c r="E131" s="87">
        <f t="shared" si="22"/>
        <v>87.181783654903967</v>
      </c>
      <c r="F131" s="87">
        <v>48.8</v>
      </c>
      <c r="G131" s="87">
        <v>104.05</v>
      </c>
      <c r="H131" s="87">
        <v>121.56276702799971</v>
      </c>
      <c r="I131" s="87">
        <v>126.17</v>
      </c>
      <c r="J131" s="87">
        <v>105.06</v>
      </c>
      <c r="K131" s="87">
        <v>90</v>
      </c>
      <c r="L131" s="87">
        <v>73</v>
      </c>
      <c r="M131" s="87">
        <v>91.1</v>
      </c>
      <c r="N131" s="87">
        <v>70.400000000000006</v>
      </c>
      <c r="O131" s="87">
        <v>94</v>
      </c>
      <c r="P131" s="87">
        <v>89.5</v>
      </c>
      <c r="Q131" s="87"/>
      <c r="R131" s="88">
        <v>81.400000000000006</v>
      </c>
      <c r="S131" s="50">
        <v>104.72</v>
      </c>
      <c r="T131" s="88"/>
      <c r="U131" s="88"/>
      <c r="V131" s="88">
        <v>100</v>
      </c>
      <c r="W131" s="88"/>
      <c r="X131" s="88"/>
      <c r="Y131" s="88">
        <v>7578687865</v>
      </c>
      <c r="Z131" s="88">
        <v>2387892283</v>
      </c>
      <c r="AA131" s="88">
        <v>1058087800</v>
      </c>
      <c r="AB131" s="88">
        <v>4025682917</v>
      </c>
      <c r="AC131" s="88">
        <v>107024865</v>
      </c>
      <c r="AD131" s="88">
        <v>5032619513</v>
      </c>
      <c r="AE131" s="88">
        <v>573722164</v>
      </c>
      <c r="AF131" s="88">
        <v>3120684775</v>
      </c>
      <c r="AG131" s="88">
        <v>449286399</v>
      </c>
      <c r="AH131" s="50">
        <v>72.34</v>
      </c>
      <c r="AI131" s="50">
        <v>75.540000000000006</v>
      </c>
      <c r="AJ131" s="88">
        <f t="shared" si="23"/>
        <v>95.76383373047392</v>
      </c>
      <c r="AK131" s="88">
        <f t="shared" si="24"/>
        <v>10476483086.812275</v>
      </c>
      <c r="AL131" s="88">
        <f t="shared" si="25"/>
        <v>3300929337.8490458</v>
      </c>
      <c r="AM131" s="88">
        <f t="shared" si="26"/>
        <v>6662191571.3529253</v>
      </c>
      <c r="AN131" s="88">
        <f t="shared" si="19"/>
        <v>759494524.75509655</v>
      </c>
      <c r="AO131" s="88">
        <f t="shared" si="20"/>
        <v>4131168619.2745557</v>
      </c>
      <c r="AP131" s="88">
        <f t="shared" si="21"/>
        <v>594766215.2501986</v>
      </c>
      <c r="AQ131" s="88">
        <v>25568</v>
      </c>
      <c r="AR131" s="88">
        <f t="shared" si="16"/>
        <v>29327.22746440598</v>
      </c>
      <c r="AS131" s="88">
        <v>387933</v>
      </c>
      <c r="AT131" s="108"/>
      <c r="AU131" s="88">
        <f t="shared" si="17"/>
        <v>387933</v>
      </c>
      <c r="AV131" s="88">
        <f t="shared" si="18"/>
        <v>4449.7024921579341</v>
      </c>
    </row>
    <row r="132" spans="1:48">
      <c r="A132" s="17">
        <v>37926</v>
      </c>
      <c r="B132" s="26">
        <v>2003</v>
      </c>
      <c r="C132" s="26">
        <v>11</v>
      </c>
      <c r="D132" s="87">
        <v>0.34</v>
      </c>
      <c r="E132" s="87">
        <f t="shared" si="22"/>
        <v>87.478201719330642</v>
      </c>
      <c r="F132" s="87">
        <v>49</v>
      </c>
      <c r="G132" s="87">
        <v>97.01</v>
      </c>
      <c r="H132" s="87">
        <v>123.56294524755</v>
      </c>
      <c r="I132" s="87">
        <v>130.32</v>
      </c>
      <c r="J132" s="87">
        <v>101.95</v>
      </c>
      <c r="K132" s="87">
        <v>84.6</v>
      </c>
      <c r="L132" s="87">
        <v>69.7</v>
      </c>
      <c r="M132" s="87">
        <v>85.5</v>
      </c>
      <c r="N132" s="87">
        <v>70.8</v>
      </c>
      <c r="O132" s="87">
        <v>86.8</v>
      </c>
      <c r="P132" s="87">
        <v>85.2</v>
      </c>
      <c r="Q132" s="87"/>
      <c r="R132" s="88">
        <v>81.900000000000006</v>
      </c>
      <c r="S132" s="50">
        <v>108.68</v>
      </c>
      <c r="T132" s="88"/>
      <c r="U132" s="88"/>
      <c r="V132" s="88">
        <v>101.6</v>
      </c>
      <c r="W132" s="88"/>
      <c r="X132" s="88"/>
      <c r="Y132" s="88">
        <v>5993129201</v>
      </c>
      <c r="Z132" s="88">
        <v>1616832752</v>
      </c>
      <c r="AA132" s="88">
        <v>816573658</v>
      </c>
      <c r="AB132" s="88">
        <v>3468203622</v>
      </c>
      <c r="AC132" s="88">
        <v>91519169</v>
      </c>
      <c r="AD132" s="88">
        <v>4269258407</v>
      </c>
      <c r="AE132" s="88">
        <v>436005948</v>
      </c>
      <c r="AF132" s="88">
        <v>2877969504</v>
      </c>
      <c r="AG132" s="88">
        <v>413418330</v>
      </c>
      <c r="AH132" s="50">
        <v>72.56</v>
      </c>
      <c r="AI132" s="50">
        <v>77.27</v>
      </c>
      <c r="AJ132" s="88">
        <f t="shared" si="23"/>
        <v>93.904490746732236</v>
      </c>
      <c r="AK132" s="88">
        <f t="shared" si="24"/>
        <v>8259549615.4906292</v>
      </c>
      <c r="AL132" s="88">
        <f t="shared" si="25"/>
        <v>2228270055.1267915</v>
      </c>
      <c r="AM132" s="88">
        <f t="shared" si="26"/>
        <v>5525117648.5052414</v>
      </c>
      <c r="AN132" s="88">
        <f t="shared" si="19"/>
        <v>564262906.69082439</v>
      </c>
      <c r="AO132" s="88">
        <f t="shared" si="20"/>
        <v>3724562577.9733405</v>
      </c>
      <c r="AP132" s="88">
        <f t="shared" si="21"/>
        <v>535030839.91199696</v>
      </c>
      <c r="AQ132" s="88">
        <v>23668</v>
      </c>
      <c r="AR132" s="88">
        <f t="shared" si="16"/>
        <v>27055.883105527904</v>
      </c>
      <c r="AS132" s="88">
        <v>398249</v>
      </c>
      <c r="AT132" s="108"/>
      <c r="AU132" s="88">
        <f t="shared" si="17"/>
        <v>398249</v>
      </c>
      <c r="AV132" s="88">
        <f t="shared" si="18"/>
        <v>4552.5512890372584</v>
      </c>
    </row>
    <row r="133" spans="1:48">
      <c r="A133" s="17">
        <v>37956</v>
      </c>
      <c r="B133" s="26">
        <v>2003</v>
      </c>
      <c r="C133" s="26">
        <v>12</v>
      </c>
      <c r="D133" s="87">
        <v>0.52</v>
      </c>
      <c r="E133" s="87">
        <f t="shared" si="22"/>
        <v>87.933088368271171</v>
      </c>
      <c r="F133" s="87">
        <v>66</v>
      </c>
      <c r="G133" s="87">
        <v>103.39</v>
      </c>
      <c r="H133" s="87">
        <v>125.59827798076422</v>
      </c>
      <c r="I133" s="87">
        <v>133.44</v>
      </c>
      <c r="J133" s="87">
        <v>99.74</v>
      </c>
      <c r="K133" s="87">
        <v>77.900000000000006</v>
      </c>
      <c r="L133" s="87">
        <v>70.5</v>
      </c>
      <c r="M133" s="87">
        <v>78.3</v>
      </c>
      <c r="N133" s="87">
        <v>59.6</v>
      </c>
      <c r="O133" s="87">
        <v>81.5</v>
      </c>
      <c r="P133" s="87">
        <v>77.400000000000006</v>
      </c>
      <c r="Q133" s="87"/>
      <c r="R133" s="88">
        <v>81.7</v>
      </c>
      <c r="S133" s="50">
        <v>115.33</v>
      </c>
      <c r="T133" s="88"/>
      <c r="U133" s="88"/>
      <c r="V133" s="88">
        <v>104.1</v>
      </c>
      <c r="W133" s="88"/>
      <c r="X133" s="88"/>
      <c r="Y133" s="88">
        <v>6761034545</v>
      </c>
      <c r="Z133" s="88">
        <v>1652964187</v>
      </c>
      <c r="AA133" s="88">
        <v>1074189115</v>
      </c>
      <c r="AB133" s="88">
        <v>3916871162</v>
      </c>
      <c r="AC133" s="88">
        <v>117010081</v>
      </c>
      <c r="AD133" s="88">
        <v>4004376204</v>
      </c>
      <c r="AE133" s="88">
        <v>526281286</v>
      </c>
      <c r="AF133" s="88">
        <v>2694641544</v>
      </c>
      <c r="AG133" s="88">
        <v>410459383</v>
      </c>
      <c r="AH133" s="50">
        <v>73.86</v>
      </c>
      <c r="AI133" s="50">
        <v>78.05</v>
      </c>
      <c r="AJ133" s="88">
        <f t="shared" si="23"/>
        <v>94.631646380525311</v>
      </c>
      <c r="AK133" s="88">
        <f t="shared" si="24"/>
        <v>9153851265.9084759</v>
      </c>
      <c r="AL133" s="88">
        <f t="shared" si="25"/>
        <v>2237969383.9696722</v>
      </c>
      <c r="AM133" s="88">
        <f t="shared" si="26"/>
        <v>5130526846.8930178</v>
      </c>
      <c r="AN133" s="88">
        <f t="shared" si="19"/>
        <v>674287361.94746959</v>
      </c>
      <c r="AO133" s="88">
        <f t="shared" si="20"/>
        <v>3452455533.6322875</v>
      </c>
      <c r="AP133" s="88">
        <f t="shared" si="21"/>
        <v>525892867.39269698</v>
      </c>
      <c r="AQ133" s="88">
        <v>25562</v>
      </c>
      <c r="AR133" s="88">
        <f t="shared" si="16"/>
        <v>29069.830793323432</v>
      </c>
      <c r="AS133" s="88">
        <v>403268</v>
      </c>
      <c r="AT133" s="108"/>
      <c r="AU133" s="88">
        <f t="shared" si="17"/>
        <v>403268</v>
      </c>
      <c r="AV133" s="88">
        <f t="shared" si="18"/>
        <v>4586.0779768257389</v>
      </c>
    </row>
    <row r="134" spans="1:48">
      <c r="A134" s="17">
        <v>37987</v>
      </c>
      <c r="B134" s="26">
        <v>2004</v>
      </c>
      <c r="C134" s="26">
        <v>1</v>
      </c>
      <c r="D134" s="87">
        <v>0.76</v>
      </c>
      <c r="E134" s="87">
        <f t="shared" si="22"/>
        <v>88.601379839870035</v>
      </c>
      <c r="F134" s="87">
        <v>47</v>
      </c>
      <c r="G134" s="87">
        <v>90.79</v>
      </c>
      <c r="H134" s="87">
        <v>123.18160828091966</v>
      </c>
      <c r="I134" s="87">
        <v>134.43</v>
      </c>
      <c r="J134" s="87">
        <v>98.59</v>
      </c>
      <c r="K134" s="87">
        <v>76.8</v>
      </c>
      <c r="L134" s="87">
        <v>68.5</v>
      </c>
      <c r="M134" s="87">
        <v>77.3</v>
      </c>
      <c r="N134" s="87">
        <v>58.3</v>
      </c>
      <c r="O134" s="87">
        <v>82.9</v>
      </c>
      <c r="P134" s="87">
        <v>72.599999999999994</v>
      </c>
      <c r="Q134" s="87"/>
      <c r="R134" s="88">
        <v>80.2</v>
      </c>
      <c r="S134" s="50">
        <v>124.16</v>
      </c>
      <c r="T134" s="88"/>
      <c r="U134" s="88"/>
      <c r="V134" s="88">
        <v>106.8</v>
      </c>
      <c r="W134" s="88"/>
      <c r="X134" s="88"/>
      <c r="Y134" s="88">
        <v>5809452343</v>
      </c>
      <c r="Z134" s="88">
        <v>1740539129</v>
      </c>
      <c r="AA134" s="88">
        <v>985731738</v>
      </c>
      <c r="AB134" s="88">
        <v>2978527530</v>
      </c>
      <c r="AC134" s="88">
        <v>104653946</v>
      </c>
      <c r="AD134" s="88">
        <v>4217055211</v>
      </c>
      <c r="AE134" s="88">
        <v>432475957</v>
      </c>
      <c r="AF134" s="88">
        <v>2776453775</v>
      </c>
      <c r="AG134" s="88">
        <v>341810085</v>
      </c>
      <c r="AH134" s="50">
        <v>74.349999999999994</v>
      </c>
      <c r="AI134" s="50">
        <v>77.92</v>
      </c>
      <c r="AJ134" s="88">
        <f t="shared" si="23"/>
        <v>95.418377823408605</v>
      </c>
      <c r="AK134" s="88">
        <f t="shared" si="24"/>
        <v>7813654798.9240084</v>
      </c>
      <c r="AL134" s="88">
        <f t="shared" si="25"/>
        <v>2341007570.9482183</v>
      </c>
      <c r="AM134" s="88">
        <f t="shared" si="26"/>
        <v>5412031841.6324434</v>
      </c>
      <c r="AN134" s="88">
        <f t="shared" si="19"/>
        <v>555025612.1663245</v>
      </c>
      <c r="AO134" s="88">
        <f t="shared" si="20"/>
        <v>3563210696.8685827</v>
      </c>
      <c r="AP134" s="88">
        <f t="shared" si="21"/>
        <v>438667973.56262833</v>
      </c>
      <c r="AQ134" s="88">
        <v>28088</v>
      </c>
      <c r="AR134" s="88">
        <f t="shared" si="16"/>
        <v>31701.53788887223</v>
      </c>
      <c r="AS134" s="88">
        <v>402253</v>
      </c>
      <c r="AT134" s="108"/>
      <c r="AU134" s="88">
        <f t="shared" si="17"/>
        <v>402253</v>
      </c>
      <c r="AV134" s="88">
        <f t="shared" si="18"/>
        <v>4540.0308745416269</v>
      </c>
    </row>
    <row r="135" spans="1:48">
      <c r="A135" s="17">
        <v>38018</v>
      </c>
      <c r="B135" s="26">
        <v>2004</v>
      </c>
      <c r="C135" s="26">
        <v>2</v>
      </c>
      <c r="D135" s="87">
        <v>0.61</v>
      </c>
      <c r="E135" s="87">
        <f t="shared" si="22"/>
        <v>89.14184825689324</v>
      </c>
      <c r="F135" s="87">
        <v>45</v>
      </c>
      <c r="G135" s="87">
        <v>89.85</v>
      </c>
      <c r="H135" s="87">
        <v>126.3063040581339</v>
      </c>
      <c r="I135" s="87">
        <v>128.94999999999999</v>
      </c>
      <c r="J135" s="87">
        <v>99.45</v>
      </c>
      <c r="K135" s="87">
        <v>74</v>
      </c>
      <c r="L135" s="87">
        <v>66.3</v>
      </c>
      <c r="M135" s="87">
        <v>74.5</v>
      </c>
      <c r="N135" s="87">
        <v>58.4</v>
      </c>
      <c r="O135" s="87">
        <v>81</v>
      </c>
      <c r="P135" s="87">
        <v>67.599999999999994</v>
      </c>
      <c r="Q135" s="87"/>
      <c r="R135" s="88">
        <v>80.3</v>
      </c>
      <c r="S135" s="50">
        <v>123.4</v>
      </c>
      <c r="T135" s="88"/>
      <c r="U135" s="88"/>
      <c r="V135" s="88">
        <v>105.9</v>
      </c>
      <c r="W135" s="88"/>
      <c r="X135" s="88"/>
      <c r="Y135" s="88">
        <v>5733238238</v>
      </c>
      <c r="Z135" s="88">
        <v>1618078336</v>
      </c>
      <c r="AA135" s="88">
        <v>881333210</v>
      </c>
      <c r="AB135" s="88">
        <v>3148654403</v>
      </c>
      <c r="AC135" s="88">
        <v>85172289</v>
      </c>
      <c r="AD135" s="88">
        <v>3761400163</v>
      </c>
      <c r="AE135" s="88">
        <v>466143181</v>
      </c>
      <c r="AF135" s="88">
        <v>2487598057</v>
      </c>
      <c r="AG135" s="88">
        <v>347762513</v>
      </c>
      <c r="AH135" s="50">
        <v>74.84</v>
      </c>
      <c r="AI135" s="50">
        <v>80.599999999999994</v>
      </c>
      <c r="AJ135" s="88">
        <f t="shared" si="23"/>
        <v>92.853598014888348</v>
      </c>
      <c r="AK135" s="88">
        <f t="shared" si="24"/>
        <v>7660660392.8380547</v>
      </c>
      <c r="AL135" s="88">
        <f t="shared" si="25"/>
        <v>2162050154.9973273</v>
      </c>
      <c r="AM135" s="88">
        <f t="shared" si="26"/>
        <v>4666749581.8858566</v>
      </c>
      <c r="AN135" s="88">
        <f t="shared" si="19"/>
        <v>578341415.63275433</v>
      </c>
      <c r="AO135" s="88">
        <f t="shared" si="20"/>
        <v>3086349946.6501245</v>
      </c>
      <c r="AP135" s="88">
        <f t="shared" si="21"/>
        <v>431467137.71712166</v>
      </c>
      <c r="AQ135" s="88">
        <v>22641</v>
      </c>
      <c r="AR135" s="88">
        <f t="shared" si="16"/>
        <v>25398.845147065029</v>
      </c>
      <c r="AS135" s="88">
        <v>405134</v>
      </c>
      <c r="AT135" s="108"/>
      <c r="AU135" s="88">
        <f t="shared" si="17"/>
        <v>405134</v>
      </c>
      <c r="AV135" s="88">
        <f t="shared" si="18"/>
        <v>4544.8238725370093</v>
      </c>
    </row>
    <row r="136" spans="1:48">
      <c r="A136" s="17">
        <v>38047</v>
      </c>
      <c r="B136" s="26">
        <v>2004</v>
      </c>
      <c r="C136" s="26">
        <v>3</v>
      </c>
      <c r="D136" s="87">
        <v>0.47</v>
      </c>
      <c r="E136" s="87">
        <f t="shared" si="22"/>
        <v>89.560814943700635</v>
      </c>
      <c r="F136" s="87">
        <v>49.1</v>
      </c>
      <c r="G136" s="87">
        <v>120.72</v>
      </c>
      <c r="H136" s="87">
        <v>123.97349962467139</v>
      </c>
      <c r="I136" s="87">
        <v>137.44999999999999</v>
      </c>
      <c r="J136" s="87">
        <v>111.98</v>
      </c>
      <c r="K136" s="87">
        <v>86.9</v>
      </c>
      <c r="L136" s="87">
        <v>71.5</v>
      </c>
      <c r="M136" s="87">
        <v>87.9</v>
      </c>
      <c r="N136" s="87">
        <v>73.7</v>
      </c>
      <c r="O136" s="87">
        <v>93.3</v>
      </c>
      <c r="P136" s="87">
        <v>80.8</v>
      </c>
      <c r="Q136" s="87"/>
      <c r="R136" s="88">
        <v>80.3</v>
      </c>
      <c r="S136" s="50">
        <v>113.29</v>
      </c>
      <c r="T136" s="88"/>
      <c r="U136" s="88"/>
      <c r="V136" s="88">
        <v>106.3</v>
      </c>
      <c r="W136" s="88"/>
      <c r="X136" s="88"/>
      <c r="Y136" s="88">
        <v>7944136093</v>
      </c>
      <c r="Z136" s="88">
        <v>2452782643</v>
      </c>
      <c r="AA136" s="88">
        <v>1070027189</v>
      </c>
      <c r="AB136" s="88">
        <v>4284992907</v>
      </c>
      <c r="AC136" s="88">
        <v>136333354</v>
      </c>
      <c r="AD136" s="88">
        <v>5345306648</v>
      </c>
      <c r="AE136" s="88">
        <v>576749464</v>
      </c>
      <c r="AF136" s="88">
        <v>3601073546</v>
      </c>
      <c r="AG136" s="88">
        <v>477420075</v>
      </c>
      <c r="AH136" s="50">
        <v>75.87</v>
      </c>
      <c r="AI136" s="50">
        <v>80.58</v>
      </c>
      <c r="AJ136" s="88">
        <f t="shared" si="23"/>
        <v>94.15487714072971</v>
      </c>
      <c r="AK136" s="88">
        <f t="shared" si="24"/>
        <v>10470721092.658495</v>
      </c>
      <c r="AL136" s="88">
        <f t="shared" si="25"/>
        <v>3232875501.5157504</v>
      </c>
      <c r="AM136" s="88">
        <f t="shared" si="26"/>
        <v>6633540143.9563169</v>
      </c>
      <c r="AN136" s="88">
        <f t="shared" si="19"/>
        <v>715747659.46885085</v>
      </c>
      <c r="AO136" s="88">
        <f t="shared" si="20"/>
        <v>4468942102.258625</v>
      </c>
      <c r="AP136" s="88">
        <f t="shared" si="21"/>
        <v>592479616.53015637</v>
      </c>
      <c r="AQ136" s="88">
        <v>24006</v>
      </c>
      <c r="AR136" s="88">
        <f t="shared" si="16"/>
        <v>26804.133052039062</v>
      </c>
      <c r="AS136" s="88">
        <v>407340</v>
      </c>
      <c r="AT136" s="108"/>
      <c r="AU136" s="88">
        <f t="shared" si="17"/>
        <v>407340</v>
      </c>
      <c r="AV136" s="88">
        <f t="shared" si="18"/>
        <v>4548.1944336489178</v>
      </c>
    </row>
    <row r="137" spans="1:48">
      <c r="A137" s="17">
        <v>38078</v>
      </c>
      <c r="B137" s="26">
        <v>2004</v>
      </c>
      <c r="C137" s="26">
        <v>4</v>
      </c>
      <c r="D137" s="87">
        <v>0.37</v>
      </c>
      <c r="E137" s="87">
        <f t="shared" si="22"/>
        <v>89.892189958992333</v>
      </c>
      <c r="F137" s="87">
        <v>49.5</v>
      </c>
      <c r="G137" s="87">
        <v>100.61</v>
      </c>
      <c r="H137" s="87">
        <v>123.52633410784846</v>
      </c>
      <c r="I137" s="87">
        <v>133.78</v>
      </c>
      <c r="J137" s="87">
        <v>107.36</v>
      </c>
      <c r="K137" s="87">
        <v>82.2</v>
      </c>
      <c r="L137" s="87">
        <v>69.7</v>
      </c>
      <c r="M137" s="87">
        <v>83</v>
      </c>
      <c r="N137" s="87">
        <v>67.7</v>
      </c>
      <c r="O137" s="87">
        <v>89.1</v>
      </c>
      <c r="P137" s="87">
        <v>75.599999999999994</v>
      </c>
      <c r="Q137" s="87"/>
      <c r="R137" s="88">
        <v>79.2</v>
      </c>
      <c r="S137" s="50">
        <v>108.01</v>
      </c>
      <c r="T137" s="88"/>
      <c r="U137" s="88"/>
      <c r="V137" s="88">
        <v>105.4</v>
      </c>
      <c r="W137" s="88"/>
      <c r="X137" s="88"/>
      <c r="Y137" s="88">
        <v>6606292414</v>
      </c>
      <c r="Z137" s="88">
        <v>1898813260</v>
      </c>
      <c r="AA137" s="88">
        <v>790874715</v>
      </c>
      <c r="AB137" s="88">
        <v>3823521892</v>
      </c>
      <c r="AC137" s="88">
        <v>93082547</v>
      </c>
      <c r="AD137" s="88">
        <v>4634631536</v>
      </c>
      <c r="AE137" s="88">
        <v>551587540</v>
      </c>
      <c r="AF137" s="88">
        <v>2937529364</v>
      </c>
      <c r="AG137" s="88">
        <v>384876230</v>
      </c>
      <c r="AH137" s="50">
        <v>77.67</v>
      </c>
      <c r="AI137" s="50">
        <v>81.45</v>
      </c>
      <c r="AJ137" s="88">
        <f t="shared" si="23"/>
        <v>95.359116022099442</v>
      </c>
      <c r="AK137" s="88">
        <f t="shared" si="24"/>
        <v>8505590851.0364351</v>
      </c>
      <c r="AL137" s="88">
        <f t="shared" si="25"/>
        <v>2444719016.3512292</v>
      </c>
      <c r="AM137" s="88">
        <f t="shared" si="26"/>
        <v>5690155354.2050343</v>
      </c>
      <c r="AN137" s="88">
        <f t="shared" si="19"/>
        <v>677209993.86126459</v>
      </c>
      <c r="AO137" s="88">
        <f t="shared" si="20"/>
        <v>3606543111.1111112</v>
      </c>
      <c r="AP137" s="88">
        <f t="shared" si="21"/>
        <v>472530669.12216079</v>
      </c>
      <c r="AQ137" s="88">
        <v>26876</v>
      </c>
      <c r="AR137" s="88">
        <f t="shared" si="16"/>
        <v>29898.036761881634</v>
      </c>
      <c r="AS137" s="88">
        <v>417963</v>
      </c>
      <c r="AT137" s="108"/>
      <c r="AU137" s="88">
        <f t="shared" si="17"/>
        <v>417963</v>
      </c>
      <c r="AV137" s="88">
        <f t="shared" si="18"/>
        <v>4649.603043275165</v>
      </c>
    </row>
    <row r="138" spans="1:48">
      <c r="A138" s="17">
        <v>38108</v>
      </c>
      <c r="B138" s="26">
        <v>2004</v>
      </c>
      <c r="C138" s="26">
        <v>5</v>
      </c>
      <c r="D138" s="87">
        <v>0.51</v>
      </c>
      <c r="E138" s="87">
        <f t="shared" si="22"/>
        <v>90.350640127783208</v>
      </c>
      <c r="F138" s="87">
        <v>51.9</v>
      </c>
      <c r="G138" s="87">
        <v>111.19</v>
      </c>
      <c r="H138" s="87">
        <v>131.29683564006365</v>
      </c>
      <c r="I138" s="87">
        <v>137.49</v>
      </c>
      <c r="J138" s="87">
        <v>106.03</v>
      </c>
      <c r="K138" s="87">
        <v>86.3</v>
      </c>
      <c r="L138" s="87">
        <v>71.599999999999994</v>
      </c>
      <c r="M138" s="87">
        <v>87.3</v>
      </c>
      <c r="N138" s="87">
        <v>72.3</v>
      </c>
      <c r="O138" s="87">
        <v>94</v>
      </c>
      <c r="P138" s="87">
        <v>78.400000000000006</v>
      </c>
      <c r="Q138" s="87"/>
      <c r="R138" s="88">
        <v>80.599999999999994</v>
      </c>
      <c r="S138" s="50">
        <v>124.23</v>
      </c>
      <c r="T138" s="88"/>
      <c r="U138" s="88"/>
      <c r="V138" s="88">
        <v>107.4</v>
      </c>
      <c r="W138" s="88"/>
      <c r="X138" s="88"/>
      <c r="Y138" s="88">
        <v>7960023354</v>
      </c>
      <c r="Z138" s="88">
        <v>2577222857</v>
      </c>
      <c r="AA138" s="88">
        <v>1009688695</v>
      </c>
      <c r="AB138" s="88">
        <v>4261516012</v>
      </c>
      <c r="AC138" s="88">
        <v>111595790</v>
      </c>
      <c r="AD138" s="88">
        <v>4835513254</v>
      </c>
      <c r="AE138" s="88">
        <v>550615137</v>
      </c>
      <c r="AF138" s="88">
        <v>2960861890</v>
      </c>
      <c r="AG138" s="88">
        <v>448812347</v>
      </c>
      <c r="AH138" s="50">
        <v>79.61</v>
      </c>
      <c r="AI138" s="50">
        <v>82.08</v>
      </c>
      <c r="AJ138" s="88">
        <f t="shared" si="23"/>
        <v>96.990740740740748</v>
      </c>
      <c r="AK138" s="88">
        <f t="shared" si="24"/>
        <v>9998773211.9080505</v>
      </c>
      <c r="AL138" s="88">
        <f t="shared" si="25"/>
        <v>3237310459.7412386</v>
      </c>
      <c r="AM138" s="88">
        <f t="shared" si="26"/>
        <v>5891219851.364522</v>
      </c>
      <c r="AN138" s="88">
        <f t="shared" si="19"/>
        <v>670827408.62573099</v>
      </c>
      <c r="AO138" s="88">
        <f t="shared" si="20"/>
        <v>3607287877.6803122</v>
      </c>
      <c r="AP138" s="88">
        <f t="shared" si="21"/>
        <v>546798668.3723197</v>
      </c>
      <c r="AQ138" s="88">
        <v>24126</v>
      </c>
      <c r="AR138" s="88">
        <f t="shared" si="16"/>
        <v>26702.633169923887</v>
      </c>
      <c r="AS138" s="88">
        <v>427987</v>
      </c>
      <c r="AT138" s="108"/>
      <c r="AU138" s="88">
        <f t="shared" si="17"/>
        <v>427987</v>
      </c>
      <c r="AV138" s="88">
        <f t="shared" si="18"/>
        <v>4736.9559241052038</v>
      </c>
    </row>
    <row r="139" spans="1:48">
      <c r="A139" s="17">
        <v>38139</v>
      </c>
      <c r="B139" s="26">
        <v>2004</v>
      </c>
      <c r="C139" s="26">
        <v>6</v>
      </c>
      <c r="D139" s="87">
        <v>0.71</v>
      </c>
      <c r="E139" s="87">
        <f t="shared" si="22"/>
        <v>90.992129672690481</v>
      </c>
      <c r="F139" s="87">
        <v>49.7</v>
      </c>
      <c r="G139" s="87">
        <v>119.98</v>
      </c>
      <c r="H139" s="87">
        <v>132.21716058579767</v>
      </c>
      <c r="I139" s="87">
        <v>138.09</v>
      </c>
      <c r="J139" s="87">
        <v>107</v>
      </c>
      <c r="K139" s="87">
        <v>86.1</v>
      </c>
      <c r="L139" s="87">
        <v>72.5</v>
      </c>
      <c r="M139" s="87">
        <v>87</v>
      </c>
      <c r="N139" s="87">
        <v>71.900000000000006</v>
      </c>
      <c r="O139" s="87">
        <v>93.3</v>
      </c>
      <c r="P139" s="87">
        <v>79</v>
      </c>
      <c r="Q139" s="87"/>
      <c r="R139" s="88">
        <v>80.400000000000006</v>
      </c>
      <c r="S139" s="50">
        <v>117.07</v>
      </c>
      <c r="T139" s="88"/>
      <c r="U139" s="88"/>
      <c r="V139" s="88">
        <v>108.9</v>
      </c>
      <c r="W139" s="88"/>
      <c r="X139" s="88"/>
      <c r="Y139" s="88">
        <v>9347432832</v>
      </c>
      <c r="Z139" s="88">
        <v>3381306049</v>
      </c>
      <c r="AA139" s="88">
        <v>1213030358</v>
      </c>
      <c r="AB139" s="88">
        <v>4613619933</v>
      </c>
      <c r="AC139" s="88">
        <v>139476492</v>
      </c>
      <c r="AD139" s="88">
        <v>5530225685</v>
      </c>
      <c r="AE139" s="88">
        <v>544263938</v>
      </c>
      <c r="AF139" s="88">
        <v>3543236033</v>
      </c>
      <c r="AG139" s="88">
        <v>466606180</v>
      </c>
      <c r="AH139" s="50">
        <v>80.23</v>
      </c>
      <c r="AI139" s="50">
        <v>86.05</v>
      </c>
      <c r="AJ139" s="88">
        <f t="shared" si="23"/>
        <v>93.23649041255085</v>
      </c>
      <c r="AK139" s="88">
        <f t="shared" si="24"/>
        <v>11650795004.362457</v>
      </c>
      <c r="AL139" s="88">
        <f t="shared" si="25"/>
        <v>4214515828.2437987</v>
      </c>
      <c r="AM139" s="88">
        <f t="shared" si="26"/>
        <v>6426758495.0610113</v>
      </c>
      <c r="AN139" s="88">
        <f t="shared" si="19"/>
        <v>632497313.19000578</v>
      </c>
      <c r="AO139" s="88">
        <f t="shared" si="20"/>
        <v>4117647917.4898319</v>
      </c>
      <c r="AP139" s="88">
        <f t="shared" si="21"/>
        <v>542250063.91632771</v>
      </c>
      <c r="AQ139" s="88">
        <v>25679</v>
      </c>
      <c r="AR139" s="88">
        <f t="shared" si="16"/>
        <v>28221.122082064037</v>
      </c>
      <c r="AS139" s="88">
        <v>434453</v>
      </c>
      <c r="AT139" s="108"/>
      <c r="AU139" s="88">
        <f t="shared" si="17"/>
        <v>434453</v>
      </c>
      <c r="AV139" s="88">
        <f t="shared" si="18"/>
        <v>4774.6217344596635</v>
      </c>
    </row>
    <row r="140" spans="1:48">
      <c r="A140" s="17">
        <v>38169</v>
      </c>
      <c r="B140" s="26">
        <v>2004</v>
      </c>
      <c r="C140" s="26">
        <v>7</v>
      </c>
      <c r="D140" s="87">
        <v>0.91</v>
      </c>
      <c r="E140" s="87">
        <f t="shared" si="22"/>
        <v>91.820158052711975</v>
      </c>
      <c r="F140" s="87">
        <v>52.1</v>
      </c>
      <c r="G140" s="87">
        <v>120.54</v>
      </c>
      <c r="H140" s="87">
        <v>127.61487516666156</v>
      </c>
      <c r="I140" s="87">
        <v>142.38999999999999</v>
      </c>
      <c r="J140" s="87">
        <v>111.47</v>
      </c>
      <c r="K140" s="87">
        <v>90.1</v>
      </c>
      <c r="L140" s="87">
        <v>75.8</v>
      </c>
      <c r="M140" s="87">
        <v>91</v>
      </c>
      <c r="N140" s="87">
        <v>74</v>
      </c>
      <c r="O140" s="87">
        <v>98</v>
      </c>
      <c r="P140" s="87">
        <v>82.4</v>
      </c>
      <c r="Q140" s="87"/>
      <c r="R140" s="88">
        <v>81.099999999999994</v>
      </c>
      <c r="S140" s="50">
        <v>118.5</v>
      </c>
      <c r="T140" s="88"/>
      <c r="U140" s="88"/>
      <c r="V140" s="88">
        <v>110.7</v>
      </c>
      <c r="W140" s="88"/>
      <c r="X140" s="88"/>
      <c r="Y140" s="88">
        <v>9011284343</v>
      </c>
      <c r="Z140" s="88">
        <v>2778036865</v>
      </c>
      <c r="AA140" s="88">
        <v>1348030516</v>
      </c>
      <c r="AB140" s="88">
        <v>4765905521</v>
      </c>
      <c r="AC140" s="88">
        <v>119311441</v>
      </c>
      <c r="AD140" s="88">
        <v>5530206059</v>
      </c>
      <c r="AE140" s="88">
        <v>558319960</v>
      </c>
      <c r="AF140" s="88">
        <v>3524076066</v>
      </c>
      <c r="AG140" s="88">
        <v>484082821</v>
      </c>
      <c r="AH140" s="50">
        <v>82.54</v>
      </c>
      <c r="AI140" s="50">
        <v>84.47</v>
      </c>
      <c r="AJ140" s="88">
        <f t="shared" si="23"/>
        <v>97.715165147389612</v>
      </c>
      <c r="AK140" s="88">
        <f t="shared" si="24"/>
        <v>10917475579.113157</v>
      </c>
      <c r="AL140" s="88">
        <f t="shared" si="25"/>
        <v>3365685564.5747514</v>
      </c>
      <c r="AM140" s="88">
        <f t="shared" si="26"/>
        <v>6546946914.8810234</v>
      </c>
      <c r="AN140" s="88">
        <f t="shared" si="19"/>
        <v>660968343.79069483</v>
      </c>
      <c r="AO140" s="88">
        <f t="shared" si="20"/>
        <v>4171985398.3662834</v>
      </c>
      <c r="AP140" s="88">
        <f t="shared" si="21"/>
        <v>573082539.36308753</v>
      </c>
      <c r="AQ140" s="88">
        <v>27873</v>
      </c>
      <c r="AR140" s="88">
        <f t="shared" si="16"/>
        <v>30356.079308857989</v>
      </c>
      <c r="AS140" s="88">
        <v>438640</v>
      </c>
      <c r="AT140" s="108"/>
      <c r="AU140" s="88">
        <f t="shared" si="17"/>
        <v>438640</v>
      </c>
      <c r="AV140" s="88">
        <f t="shared" si="18"/>
        <v>4777.1645061663503</v>
      </c>
    </row>
    <row r="141" spans="1:48">
      <c r="A141" s="17">
        <v>38200</v>
      </c>
      <c r="B141" s="26">
        <v>2004</v>
      </c>
      <c r="C141" s="26">
        <v>8</v>
      </c>
      <c r="D141" s="87">
        <v>0.69</v>
      </c>
      <c r="E141" s="87">
        <f t="shared" si="22"/>
        <v>92.453717143275682</v>
      </c>
      <c r="F141" s="87">
        <v>50.5</v>
      </c>
      <c r="G141" s="87">
        <v>114.34</v>
      </c>
      <c r="H141" s="87">
        <v>125.08649951964017</v>
      </c>
      <c r="I141" s="87">
        <v>145.13999999999999</v>
      </c>
      <c r="J141" s="87">
        <v>110.65</v>
      </c>
      <c r="K141" s="87">
        <v>92.1</v>
      </c>
      <c r="L141" s="87">
        <v>78.8</v>
      </c>
      <c r="M141" s="87">
        <v>93</v>
      </c>
      <c r="N141" s="87">
        <v>76.2</v>
      </c>
      <c r="O141" s="87">
        <v>98.4</v>
      </c>
      <c r="P141" s="87">
        <v>87</v>
      </c>
      <c r="Q141" s="87"/>
      <c r="R141" s="88">
        <v>81.7</v>
      </c>
      <c r="S141" s="50">
        <v>120.72</v>
      </c>
      <c r="T141" s="88"/>
      <c r="U141" s="88"/>
      <c r="V141" s="88">
        <v>111.1</v>
      </c>
      <c r="W141" s="88"/>
      <c r="X141" s="88"/>
      <c r="Y141" s="88">
        <v>9073756285</v>
      </c>
      <c r="Z141" s="88">
        <v>2966368149</v>
      </c>
      <c r="AA141" s="88">
        <v>1215139269</v>
      </c>
      <c r="AB141" s="88">
        <v>4711743506</v>
      </c>
      <c r="AC141" s="88">
        <v>180505361</v>
      </c>
      <c r="AD141" s="88">
        <v>5623489343</v>
      </c>
      <c r="AE141" s="88">
        <v>595847802</v>
      </c>
      <c r="AF141" s="88">
        <v>3651284605</v>
      </c>
      <c r="AG141" s="88">
        <v>447089339</v>
      </c>
      <c r="AH141" s="50">
        <v>80.63</v>
      </c>
      <c r="AI141" s="50">
        <v>85.73</v>
      </c>
      <c r="AJ141" s="88">
        <f t="shared" si="23"/>
        <v>94.051090633383879</v>
      </c>
      <c r="AK141" s="88">
        <f t="shared" si="24"/>
        <v>11253573465.21146</v>
      </c>
      <c r="AL141" s="88">
        <f t="shared" si="25"/>
        <v>3678988154.5330524</v>
      </c>
      <c r="AM141" s="88">
        <f t="shared" si="26"/>
        <v>6559534985.4193401</v>
      </c>
      <c r="AN141" s="88">
        <f t="shared" si="19"/>
        <v>695028347.13635826</v>
      </c>
      <c r="AO141" s="88">
        <f t="shared" si="20"/>
        <v>4259051213.1109295</v>
      </c>
      <c r="AP141" s="88">
        <f t="shared" si="21"/>
        <v>521508618.91986465</v>
      </c>
      <c r="AQ141" s="88">
        <v>25543</v>
      </c>
      <c r="AR141" s="88">
        <f t="shared" si="16"/>
        <v>27627.877806595887</v>
      </c>
      <c r="AS141" s="88">
        <v>445206</v>
      </c>
      <c r="AT141" s="108"/>
      <c r="AU141" s="88">
        <f t="shared" si="17"/>
        <v>445206</v>
      </c>
      <c r="AV141" s="88">
        <f t="shared" si="18"/>
        <v>4815.4472719583955</v>
      </c>
    </row>
    <row r="142" spans="1:48">
      <c r="A142" s="17">
        <v>38231</v>
      </c>
      <c r="B142" s="26">
        <v>2004</v>
      </c>
      <c r="C142" s="26">
        <v>9</v>
      </c>
      <c r="D142" s="87">
        <v>0.33</v>
      </c>
      <c r="E142" s="87">
        <f t="shared" si="22"/>
        <v>92.758814409848497</v>
      </c>
      <c r="F142" s="87">
        <v>49.2</v>
      </c>
      <c r="G142" s="87">
        <v>135.27000000000001</v>
      </c>
      <c r="H142" s="87">
        <v>120.59013112878942</v>
      </c>
      <c r="I142" s="87">
        <v>140.66</v>
      </c>
      <c r="J142" s="87">
        <v>109.21</v>
      </c>
      <c r="K142" s="87">
        <v>92.1</v>
      </c>
      <c r="L142" s="87">
        <v>75.5</v>
      </c>
      <c r="M142" s="87">
        <v>93.2</v>
      </c>
      <c r="N142" s="87">
        <v>73.599999999999994</v>
      </c>
      <c r="O142" s="87">
        <v>96.9</v>
      </c>
      <c r="P142" s="87">
        <v>90.1</v>
      </c>
      <c r="Q142" s="87"/>
      <c r="R142" s="88">
        <v>82.9</v>
      </c>
      <c r="S142" s="50">
        <v>128.43</v>
      </c>
      <c r="T142" s="88"/>
      <c r="U142" s="88"/>
      <c r="V142" s="88">
        <v>111.7</v>
      </c>
      <c r="W142" s="88"/>
      <c r="X142" s="88"/>
      <c r="Y142" s="88">
        <v>8939578126</v>
      </c>
      <c r="Z142" s="88">
        <v>2654271767</v>
      </c>
      <c r="AA142" s="88">
        <v>1285027979</v>
      </c>
      <c r="AB142" s="88">
        <v>4840345963</v>
      </c>
      <c r="AC142" s="88">
        <v>159932417</v>
      </c>
      <c r="AD142" s="88">
        <v>5753223765</v>
      </c>
      <c r="AE142" s="88">
        <v>582877592</v>
      </c>
      <c r="AF142" s="88">
        <v>3789529215</v>
      </c>
      <c r="AG142" s="88">
        <v>502824459</v>
      </c>
      <c r="AH142" s="50">
        <v>80.78</v>
      </c>
      <c r="AI142" s="50">
        <v>85.47</v>
      </c>
      <c r="AJ142" s="88">
        <f t="shared" si="23"/>
        <v>94.512694512694509</v>
      </c>
      <c r="AK142" s="88">
        <f t="shared" si="24"/>
        <v>11066573565.23892</v>
      </c>
      <c r="AL142" s="88">
        <f t="shared" si="25"/>
        <v>3285803128.2495666</v>
      </c>
      <c r="AM142" s="88">
        <f t="shared" si="26"/>
        <v>6731278536.328536</v>
      </c>
      <c r="AN142" s="88">
        <f t="shared" si="19"/>
        <v>681967464.60746467</v>
      </c>
      <c r="AO142" s="88">
        <f t="shared" si="20"/>
        <v>4433753615.3036156</v>
      </c>
      <c r="AP142" s="88">
        <f t="shared" si="21"/>
        <v>588305205.33520532</v>
      </c>
      <c r="AQ142" s="88">
        <v>26658</v>
      </c>
      <c r="AR142" s="88">
        <f t="shared" si="16"/>
        <v>28739.047787106727</v>
      </c>
      <c r="AS142" s="88">
        <v>454244</v>
      </c>
      <c r="AT142" s="108"/>
      <c r="AU142" s="88">
        <f t="shared" si="17"/>
        <v>454244</v>
      </c>
      <c r="AV142" s="88">
        <f t="shared" si="18"/>
        <v>4897.0440479430217</v>
      </c>
    </row>
    <row r="143" spans="1:48">
      <c r="A143" s="17">
        <v>38261</v>
      </c>
      <c r="B143" s="26">
        <v>2004</v>
      </c>
      <c r="C143" s="26">
        <v>10</v>
      </c>
      <c r="D143" s="87">
        <v>0.44</v>
      </c>
      <c r="E143" s="87">
        <f t="shared" si="22"/>
        <v>93.166953193251828</v>
      </c>
      <c r="F143" s="87">
        <v>52.9</v>
      </c>
      <c r="G143" s="87">
        <v>122.9</v>
      </c>
      <c r="H143" s="87">
        <v>119.97137750751865</v>
      </c>
      <c r="I143" s="87">
        <v>135.9</v>
      </c>
      <c r="J143" s="87">
        <v>108.89</v>
      </c>
      <c r="K143" s="87">
        <v>93.5</v>
      </c>
      <c r="L143" s="87">
        <v>77.599999999999994</v>
      </c>
      <c r="M143" s="87">
        <v>94.5</v>
      </c>
      <c r="N143" s="87">
        <v>74.8</v>
      </c>
      <c r="O143" s="87">
        <v>98.3</v>
      </c>
      <c r="P143" s="87">
        <v>91.4</v>
      </c>
      <c r="Q143" s="87"/>
      <c r="R143" s="88">
        <v>84</v>
      </c>
      <c r="S143" s="50">
        <v>141.91999999999999</v>
      </c>
      <c r="T143" s="88"/>
      <c r="U143" s="88"/>
      <c r="V143" s="88">
        <v>112.4</v>
      </c>
      <c r="W143" s="88"/>
      <c r="X143" s="88"/>
      <c r="Y143" s="88">
        <v>8861649754</v>
      </c>
      <c r="Z143" s="88">
        <v>2303633733</v>
      </c>
      <c r="AA143" s="88">
        <v>1120669881</v>
      </c>
      <c r="AB143" s="88">
        <v>5301900383</v>
      </c>
      <c r="AC143" s="88">
        <v>135445757</v>
      </c>
      <c r="AD143" s="88">
        <v>5840486950</v>
      </c>
      <c r="AE143" s="88">
        <v>568220075</v>
      </c>
      <c r="AF143" s="88">
        <v>3609871097</v>
      </c>
      <c r="AG143" s="88">
        <v>467807073</v>
      </c>
      <c r="AH143" s="50">
        <v>81.3</v>
      </c>
      <c r="AI143" s="50">
        <v>89.84</v>
      </c>
      <c r="AJ143" s="88">
        <f t="shared" si="23"/>
        <v>90.494211932324134</v>
      </c>
      <c r="AK143" s="88">
        <f t="shared" si="24"/>
        <v>10899938196.801968</v>
      </c>
      <c r="AL143" s="88">
        <f t="shared" si="25"/>
        <v>2833497826.5682654</v>
      </c>
      <c r="AM143" s="88">
        <f t="shared" si="26"/>
        <v>6500987255.1202135</v>
      </c>
      <c r="AN143" s="88">
        <f t="shared" si="19"/>
        <v>632480047.86286724</v>
      </c>
      <c r="AO143" s="88">
        <f t="shared" si="20"/>
        <v>4018111194.3455033</v>
      </c>
      <c r="AP143" s="88">
        <f t="shared" si="21"/>
        <v>520711345.72573465</v>
      </c>
      <c r="AQ143" s="88">
        <v>29040</v>
      </c>
      <c r="AR143" s="88">
        <f t="shared" si="16"/>
        <v>31169.85047237049</v>
      </c>
      <c r="AS143" s="88">
        <v>467636</v>
      </c>
      <c r="AT143" s="108"/>
      <c r="AU143" s="88">
        <f t="shared" si="17"/>
        <v>467636</v>
      </c>
      <c r="AV143" s="88">
        <f t="shared" si="18"/>
        <v>5019.3334006533905</v>
      </c>
    </row>
    <row r="144" spans="1:48">
      <c r="A144" s="17">
        <v>38292</v>
      </c>
      <c r="B144" s="26">
        <v>2004</v>
      </c>
      <c r="C144" s="26">
        <v>11</v>
      </c>
      <c r="D144" s="87">
        <v>0.69</v>
      </c>
      <c r="E144" s="87">
        <f t="shared" si="22"/>
        <v>93.809805170285259</v>
      </c>
      <c r="F144" s="87">
        <v>52</v>
      </c>
      <c r="G144" s="87">
        <v>117.48</v>
      </c>
      <c r="H144" s="87">
        <v>118.6788763438396</v>
      </c>
      <c r="I144" s="87">
        <v>138.47</v>
      </c>
      <c r="J144" s="87">
        <v>109.59</v>
      </c>
      <c r="K144" s="87">
        <v>91.8</v>
      </c>
      <c r="L144" s="87">
        <v>73.900000000000006</v>
      </c>
      <c r="M144" s="87">
        <v>92.9</v>
      </c>
      <c r="N144" s="87">
        <v>75.5</v>
      </c>
      <c r="O144" s="87">
        <v>93.6</v>
      </c>
      <c r="P144" s="87">
        <v>93.7</v>
      </c>
      <c r="Q144" s="87"/>
      <c r="R144" s="88">
        <v>84.4</v>
      </c>
      <c r="S144" s="50">
        <v>144.96</v>
      </c>
      <c r="T144" s="88"/>
      <c r="U144" s="88"/>
      <c r="V144" s="88">
        <v>110.1</v>
      </c>
      <c r="W144" s="88"/>
      <c r="X144" s="88"/>
      <c r="Y144" s="88">
        <v>8177309337</v>
      </c>
      <c r="Z144" s="88">
        <v>2102279477</v>
      </c>
      <c r="AA144" s="88">
        <v>1267465686</v>
      </c>
      <c r="AB144" s="88">
        <v>4683532684</v>
      </c>
      <c r="AC144" s="88">
        <v>124031490</v>
      </c>
      <c r="AD144" s="88">
        <v>6078106745</v>
      </c>
      <c r="AE144" s="88">
        <v>654106986</v>
      </c>
      <c r="AF144" s="88">
        <v>3870227577</v>
      </c>
      <c r="AG144" s="88">
        <v>573235059</v>
      </c>
      <c r="AH144" s="50">
        <v>82.33</v>
      </c>
      <c r="AI144" s="50">
        <v>88.08</v>
      </c>
      <c r="AJ144" s="88">
        <f t="shared" si="23"/>
        <v>93.471843778383288</v>
      </c>
      <c r="AK144" s="88">
        <f t="shared" si="24"/>
        <v>9932356780.03158</v>
      </c>
      <c r="AL144" s="88">
        <f t="shared" si="25"/>
        <v>2553479262.7231874</v>
      </c>
      <c r="AM144" s="88">
        <f t="shared" si="26"/>
        <v>6900666150.090827</v>
      </c>
      <c r="AN144" s="88">
        <f t="shared" si="19"/>
        <v>742628276.56675756</v>
      </c>
      <c r="AO144" s="88">
        <f t="shared" si="20"/>
        <v>4393991345.3678474</v>
      </c>
      <c r="AP144" s="88">
        <f t="shared" si="21"/>
        <v>650811829.01907361</v>
      </c>
      <c r="AQ144" s="88">
        <v>25458</v>
      </c>
      <c r="AR144" s="88">
        <f t="shared" si="16"/>
        <v>27137.888149099315</v>
      </c>
      <c r="AS144" s="88">
        <v>473846</v>
      </c>
      <c r="AT144" s="108"/>
      <c r="AU144" s="88">
        <f t="shared" si="17"/>
        <v>473846</v>
      </c>
      <c r="AV144" s="88">
        <f t="shared" si="18"/>
        <v>5051.1351040529944</v>
      </c>
    </row>
    <row r="145" spans="1:48">
      <c r="A145" s="17">
        <v>38322</v>
      </c>
      <c r="B145" s="26">
        <v>2004</v>
      </c>
      <c r="C145" s="26">
        <v>12</v>
      </c>
      <c r="D145" s="87">
        <v>0.86</v>
      </c>
      <c r="E145" s="87">
        <f t="shared" si="22"/>
        <v>94.616569494749712</v>
      </c>
      <c r="F145" s="87">
        <v>73.5</v>
      </c>
      <c r="G145" s="87">
        <v>138.04</v>
      </c>
      <c r="H145" s="87">
        <v>115.73259511664331</v>
      </c>
      <c r="I145" s="87">
        <v>139.99</v>
      </c>
      <c r="J145" s="87">
        <v>107.56</v>
      </c>
      <c r="K145" s="87">
        <v>84.7</v>
      </c>
      <c r="L145" s="87">
        <v>75.2</v>
      </c>
      <c r="M145" s="87">
        <v>85.3</v>
      </c>
      <c r="N145" s="87">
        <v>68.5</v>
      </c>
      <c r="O145" s="87">
        <v>87</v>
      </c>
      <c r="P145" s="87">
        <v>85.8</v>
      </c>
      <c r="Q145" s="87"/>
      <c r="R145" s="88">
        <v>84.1</v>
      </c>
      <c r="S145" s="50">
        <v>140.41</v>
      </c>
      <c r="T145" s="88"/>
      <c r="U145" s="88"/>
      <c r="V145" s="88">
        <v>108.8</v>
      </c>
      <c r="W145" s="88"/>
      <c r="X145" s="88"/>
      <c r="Y145" s="88">
        <v>9213345647</v>
      </c>
      <c r="Z145" s="88">
        <v>2055238416</v>
      </c>
      <c r="AA145" s="88">
        <v>1245810483</v>
      </c>
      <c r="AB145" s="88">
        <v>5723193419</v>
      </c>
      <c r="AC145" s="88">
        <v>189103329</v>
      </c>
      <c r="AD145" s="88">
        <v>5685970270</v>
      </c>
      <c r="AE145" s="88">
        <v>650599943</v>
      </c>
      <c r="AF145" s="88">
        <v>3576854300</v>
      </c>
      <c r="AG145" s="88">
        <v>535311085</v>
      </c>
      <c r="AH145" s="50">
        <v>81.31</v>
      </c>
      <c r="AI145" s="50">
        <v>87.7</v>
      </c>
      <c r="AJ145" s="88">
        <f t="shared" si="23"/>
        <v>92.713797035347767</v>
      </c>
      <c r="AK145" s="88">
        <f t="shared" si="24"/>
        <v>11331134727.585783</v>
      </c>
      <c r="AL145" s="88">
        <f t="shared" si="25"/>
        <v>2527657626.3682203</v>
      </c>
      <c r="AM145" s="88">
        <f t="shared" si="26"/>
        <v>6483432462.9418468</v>
      </c>
      <c r="AN145" s="88">
        <f t="shared" si="19"/>
        <v>741847141.39110601</v>
      </c>
      <c r="AO145" s="88">
        <f t="shared" si="20"/>
        <v>4078511174.4583807</v>
      </c>
      <c r="AP145" s="88">
        <f t="shared" si="21"/>
        <v>610388922.46294177</v>
      </c>
      <c r="AQ145" s="88">
        <v>32361</v>
      </c>
      <c r="AR145" s="88">
        <f t="shared" si="16"/>
        <v>34202.254608053314</v>
      </c>
      <c r="AS145" s="88">
        <v>479520</v>
      </c>
      <c r="AT145" s="108"/>
      <c r="AU145" s="88">
        <f t="shared" si="17"/>
        <v>479520</v>
      </c>
      <c r="AV145" s="88">
        <f t="shared" si="18"/>
        <v>5068.0340934006135</v>
      </c>
    </row>
    <row r="146" spans="1:48">
      <c r="A146" s="17">
        <v>38353</v>
      </c>
      <c r="B146" s="26">
        <v>2005</v>
      </c>
      <c r="C146" s="26">
        <v>1</v>
      </c>
      <c r="D146" s="87">
        <v>0.57999999999999996</v>
      </c>
      <c r="E146" s="87">
        <f t="shared" si="22"/>
        <v>95.165345597819268</v>
      </c>
      <c r="F146" s="87">
        <v>49.9</v>
      </c>
      <c r="G146" s="87">
        <v>101.9</v>
      </c>
      <c r="H146" s="87">
        <v>113.19557241178222</v>
      </c>
      <c r="I146" s="87">
        <v>129.97</v>
      </c>
      <c r="J146" s="87">
        <v>103.52</v>
      </c>
      <c r="K146" s="87">
        <v>81</v>
      </c>
      <c r="L146" s="87">
        <v>73.599999999999994</v>
      </c>
      <c r="M146" s="87">
        <v>81.5</v>
      </c>
      <c r="N146" s="87">
        <v>62.9</v>
      </c>
      <c r="O146" s="87">
        <v>85.9</v>
      </c>
      <c r="P146" s="87">
        <v>78.7</v>
      </c>
      <c r="Q146" s="87"/>
      <c r="R146" s="88">
        <v>82.5</v>
      </c>
      <c r="S146" s="50">
        <v>145.02000000000001</v>
      </c>
      <c r="T146" s="88"/>
      <c r="U146" s="88"/>
      <c r="V146" s="88">
        <v>107.5</v>
      </c>
      <c r="W146" s="88"/>
      <c r="X146" s="88"/>
      <c r="Y146" s="88">
        <v>7457189902</v>
      </c>
      <c r="Z146" s="88">
        <v>1770694951</v>
      </c>
      <c r="AA146" s="88">
        <v>1166489055</v>
      </c>
      <c r="AB146" s="88">
        <v>4353000539</v>
      </c>
      <c r="AC146" s="88">
        <v>167005357</v>
      </c>
      <c r="AD146" s="88">
        <v>5262674702</v>
      </c>
      <c r="AE146" s="88">
        <v>593890394</v>
      </c>
      <c r="AF146" s="88">
        <v>3473547335</v>
      </c>
      <c r="AG146" s="88">
        <v>439401029</v>
      </c>
      <c r="AH146" s="50">
        <v>83</v>
      </c>
      <c r="AI146" s="50">
        <v>88.18</v>
      </c>
      <c r="AJ146" s="88">
        <f t="shared" si="23"/>
        <v>94.125652075300508</v>
      </c>
      <c r="AK146" s="88">
        <f t="shared" si="24"/>
        <v>8984566146.9879532</v>
      </c>
      <c r="AL146" s="88">
        <f t="shared" si="25"/>
        <v>2133367410.8433735</v>
      </c>
      <c r="AM146" s="88">
        <f t="shared" si="26"/>
        <v>5968104674.5293713</v>
      </c>
      <c r="AN146" s="88">
        <f t="shared" si="19"/>
        <v>673497838.51213419</v>
      </c>
      <c r="AO146" s="88">
        <f t="shared" si="20"/>
        <v>3939155517.1240644</v>
      </c>
      <c r="AP146" s="88">
        <f t="shared" si="21"/>
        <v>498300100.92991602</v>
      </c>
      <c r="AQ146" s="88">
        <v>31741</v>
      </c>
      <c r="AR146" s="88">
        <f t="shared" si="16"/>
        <v>33353.527800068587</v>
      </c>
      <c r="AS146" s="88">
        <v>486562</v>
      </c>
      <c r="AT146" s="108"/>
      <c r="AU146" s="88">
        <f t="shared" si="17"/>
        <v>486562</v>
      </c>
      <c r="AV146" s="88">
        <f t="shared" si="18"/>
        <v>5112.8065257732815</v>
      </c>
    </row>
    <row r="147" spans="1:48">
      <c r="A147" s="17">
        <v>38384</v>
      </c>
      <c r="B147" s="26">
        <v>2005</v>
      </c>
      <c r="C147" s="26">
        <v>2</v>
      </c>
      <c r="D147" s="87">
        <v>0.59</v>
      </c>
      <c r="E147" s="87">
        <f t="shared" si="22"/>
        <v>95.726821136846397</v>
      </c>
      <c r="F147" s="87">
        <v>45.9</v>
      </c>
      <c r="G147" s="87">
        <v>114.45</v>
      </c>
      <c r="H147" s="87">
        <v>108.91172731662466</v>
      </c>
      <c r="I147" s="87">
        <v>130.07</v>
      </c>
      <c r="J147" s="87">
        <v>104</v>
      </c>
      <c r="K147" s="87">
        <v>76.400000000000006</v>
      </c>
      <c r="L147" s="87">
        <v>67.3</v>
      </c>
      <c r="M147" s="87">
        <v>77</v>
      </c>
      <c r="N147" s="87">
        <v>60</v>
      </c>
      <c r="O147" s="87">
        <v>81.3</v>
      </c>
      <c r="P147" s="87">
        <v>73.400000000000006</v>
      </c>
      <c r="Q147" s="87"/>
      <c r="R147" s="88">
        <v>82.4</v>
      </c>
      <c r="S147" s="50">
        <v>146.47999999999999</v>
      </c>
      <c r="T147" s="88"/>
      <c r="U147" s="88"/>
      <c r="V147" s="88">
        <v>105</v>
      </c>
      <c r="W147" s="88"/>
      <c r="X147" s="88"/>
      <c r="Y147" s="88">
        <v>7771878760</v>
      </c>
      <c r="Z147" s="88">
        <v>1860239778</v>
      </c>
      <c r="AA147" s="88">
        <v>1225184227</v>
      </c>
      <c r="AB147" s="88">
        <v>4551099373</v>
      </c>
      <c r="AC147" s="88">
        <v>135355382</v>
      </c>
      <c r="AD147" s="88">
        <v>4979386828</v>
      </c>
      <c r="AE147" s="88">
        <v>550125046</v>
      </c>
      <c r="AF147" s="88">
        <v>3090947469</v>
      </c>
      <c r="AG147" s="88">
        <v>440835530</v>
      </c>
      <c r="AH147" s="50">
        <v>83.28</v>
      </c>
      <c r="AI147" s="50">
        <v>88.87</v>
      </c>
      <c r="AJ147" s="88">
        <f t="shared" si="23"/>
        <v>93.709913356588274</v>
      </c>
      <c r="AK147" s="88">
        <f t="shared" si="24"/>
        <v>9332227137.3679142</v>
      </c>
      <c r="AL147" s="88">
        <f t="shared" si="25"/>
        <v>2233717312.6801152</v>
      </c>
      <c r="AM147" s="88">
        <f t="shared" si="26"/>
        <v>5603000819.1740742</v>
      </c>
      <c r="AN147" s="88">
        <f t="shared" si="19"/>
        <v>619022218.97153139</v>
      </c>
      <c r="AO147" s="88">
        <f t="shared" si="20"/>
        <v>3478054989.3102279</v>
      </c>
      <c r="AP147" s="88">
        <f t="shared" si="21"/>
        <v>496045380.89343977</v>
      </c>
      <c r="AQ147" s="88">
        <v>24974</v>
      </c>
      <c r="AR147" s="88">
        <f t="shared" si="16"/>
        <v>26088.822028570645</v>
      </c>
      <c r="AS147" s="88">
        <v>492493</v>
      </c>
      <c r="AT147" s="108"/>
      <c r="AU147" s="88">
        <f t="shared" si="17"/>
        <v>492493</v>
      </c>
      <c r="AV147" s="88">
        <f t="shared" si="18"/>
        <v>5144.7754574024348</v>
      </c>
    </row>
    <row r="148" spans="1:48">
      <c r="A148" s="17">
        <v>38412</v>
      </c>
      <c r="B148" s="26">
        <v>2005</v>
      </c>
      <c r="C148" s="26">
        <v>3</v>
      </c>
      <c r="D148" s="87">
        <v>0.61</v>
      </c>
      <c r="E148" s="87">
        <f t="shared" si="22"/>
        <v>96.310754745781153</v>
      </c>
      <c r="F148" s="87">
        <v>52.9</v>
      </c>
      <c r="G148" s="87">
        <v>126.76</v>
      </c>
      <c r="H148" s="87">
        <v>113.85782232028984</v>
      </c>
      <c r="I148" s="87">
        <v>138.59</v>
      </c>
      <c r="J148" s="87">
        <v>115.42</v>
      </c>
      <c r="K148" s="87">
        <v>88</v>
      </c>
      <c r="L148" s="87">
        <v>76.2</v>
      </c>
      <c r="M148" s="87">
        <v>88.8</v>
      </c>
      <c r="N148" s="87">
        <v>74.8</v>
      </c>
      <c r="O148" s="87">
        <v>92.6</v>
      </c>
      <c r="P148" s="87">
        <v>84.7</v>
      </c>
      <c r="Q148" s="87"/>
      <c r="R148" s="88">
        <v>82.2</v>
      </c>
      <c r="S148" s="50">
        <v>144.94999999999999</v>
      </c>
      <c r="T148" s="88"/>
      <c r="U148" s="88"/>
      <c r="V148" s="88">
        <v>103.3</v>
      </c>
      <c r="W148" s="88"/>
      <c r="X148" s="88"/>
      <c r="Y148" s="88">
        <v>9270434926</v>
      </c>
      <c r="Z148" s="88">
        <v>2280389067</v>
      </c>
      <c r="AA148" s="88">
        <v>1411417796</v>
      </c>
      <c r="AB148" s="88">
        <v>5404675563</v>
      </c>
      <c r="AC148" s="88">
        <v>173952500</v>
      </c>
      <c r="AD148" s="88">
        <v>5909740544</v>
      </c>
      <c r="AE148" s="88">
        <v>717867753</v>
      </c>
      <c r="AF148" s="88">
        <v>3745067869</v>
      </c>
      <c r="AG148" s="88">
        <v>569253303</v>
      </c>
      <c r="AH148" s="50">
        <v>84.48</v>
      </c>
      <c r="AI148" s="50">
        <v>90.09</v>
      </c>
      <c r="AJ148" s="88">
        <f t="shared" si="23"/>
        <v>93.772893772893767</v>
      </c>
      <c r="AK148" s="88">
        <f t="shared" si="24"/>
        <v>10973526190.814394</v>
      </c>
      <c r="AL148" s="88">
        <f t="shared" si="25"/>
        <v>2699324179.6875</v>
      </c>
      <c r="AM148" s="88">
        <f t="shared" si="26"/>
        <v>6559818563.6585627</v>
      </c>
      <c r="AN148" s="88">
        <f t="shared" si="19"/>
        <v>796834002.66400254</v>
      </c>
      <c r="AO148" s="88">
        <f t="shared" si="20"/>
        <v>4157029491.6194916</v>
      </c>
      <c r="AP148" s="88">
        <f t="shared" si="21"/>
        <v>631871798.2017982</v>
      </c>
      <c r="AQ148" s="88">
        <v>27768</v>
      </c>
      <c r="AR148" s="88">
        <f t="shared" ref="AR148:AR211" si="27">AQ148/$E148*100</f>
        <v>28831.671056151044</v>
      </c>
      <c r="AS148" s="88">
        <v>500726</v>
      </c>
      <c r="AT148" s="108"/>
      <c r="AU148" s="88">
        <f t="shared" ref="AU148:AU211" si="28">AS148</f>
        <v>500726</v>
      </c>
      <c r="AV148" s="88">
        <f t="shared" ref="AV148:AV211" si="29">AU148/E148</f>
        <v>5199.0663069944849</v>
      </c>
    </row>
    <row r="149" spans="1:48">
      <c r="A149" s="17">
        <v>38443</v>
      </c>
      <c r="B149" s="26">
        <v>2005</v>
      </c>
      <c r="C149" s="26">
        <v>4</v>
      </c>
      <c r="D149" s="87">
        <v>0.87</v>
      </c>
      <c r="E149" s="87">
        <f t="shared" si="22"/>
        <v>97.148658312069443</v>
      </c>
      <c r="F149" s="87">
        <v>51.1</v>
      </c>
      <c r="G149" s="87">
        <v>116.24</v>
      </c>
      <c r="H149" s="87">
        <v>107.36148513502329</v>
      </c>
      <c r="I149" s="87">
        <v>138.44</v>
      </c>
      <c r="J149" s="87">
        <v>112.35</v>
      </c>
      <c r="K149" s="87">
        <v>87</v>
      </c>
      <c r="L149" s="87">
        <v>79.3</v>
      </c>
      <c r="M149" s="87">
        <v>87.5</v>
      </c>
      <c r="N149" s="87">
        <v>70.5</v>
      </c>
      <c r="O149" s="87">
        <v>91.8</v>
      </c>
      <c r="P149" s="87">
        <v>84.3</v>
      </c>
      <c r="Q149" s="87"/>
      <c r="R149" s="88">
        <v>81</v>
      </c>
      <c r="S149" s="50">
        <v>141.75</v>
      </c>
      <c r="T149" s="88"/>
      <c r="U149" s="88"/>
      <c r="V149" s="88">
        <v>101.6</v>
      </c>
      <c r="W149" s="88"/>
      <c r="X149" s="88"/>
      <c r="Y149" s="88">
        <v>9220566717</v>
      </c>
      <c r="Z149" s="88">
        <v>2833865712</v>
      </c>
      <c r="AA149" s="88">
        <v>1238867597</v>
      </c>
      <c r="AB149" s="88">
        <v>4980453237</v>
      </c>
      <c r="AC149" s="88">
        <v>167380171</v>
      </c>
      <c r="AD149" s="88">
        <v>5331865601</v>
      </c>
      <c r="AE149" s="88">
        <v>627874883</v>
      </c>
      <c r="AF149" s="88">
        <v>3542076554</v>
      </c>
      <c r="AG149" s="88">
        <v>476422289</v>
      </c>
      <c r="AH149" s="50">
        <v>87.43</v>
      </c>
      <c r="AI149" s="50">
        <v>93.04</v>
      </c>
      <c r="AJ149" s="88">
        <f t="shared" si="23"/>
        <v>93.970335339638865</v>
      </c>
      <c r="AK149" s="88">
        <f t="shared" si="24"/>
        <v>10546227515.726866</v>
      </c>
      <c r="AL149" s="88">
        <f t="shared" si="25"/>
        <v>3241296708.223722</v>
      </c>
      <c r="AM149" s="88">
        <f t="shared" si="26"/>
        <v>5730723990.7566633</v>
      </c>
      <c r="AN149" s="88">
        <f t="shared" si="19"/>
        <v>674844027.30008602</v>
      </c>
      <c r="AO149" s="88">
        <f t="shared" si="20"/>
        <v>3807047027.0851245</v>
      </c>
      <c r="AP149" s="88">
        <f t="shared" si="21"/>
        <v>512061789.55288047</v>
      </c>
      <c r="AQ149" s="88">
        <v>31738</v>
      </c>
      <c r="AR149" s="88">
        <f t="shared" si="27"/>
        <v>32669.519632528954</v>
      </c>
      <c r="AS149" s="88">
        <v>510467</v>
      </c>
      <c r="AT149" s="108"/>
      <c r="AU149" s="88">
        <f t="shared" si="28"/>
        <v>510467</v>
      </c>
      <c r="AV149" s="88">
        <f t="shared" si="29"/>
        <v>5254.4935655233976</v>
      </c>
    </row>
    <row r="150" spans="1:48">
      <c r="A150" s="17">
        <v>38473</v>
      </c>
      <c r="B150" s="26">
        <v>2005</v>
      </c>
      <c r="C150" s="26">
        <v>5</v>
      </c>
      <c r="D150" s="87">
        <v>0.49</v>
      </c>
      <c r="E150" s="87">
        <f t="shared" si="22"/>
        <v>97.624686737798569</v>
      </c>
      <c r="F150" s="87">
        <v>53.3</v>
      </c>
      <c r="G150" s="87">
        <v>124.2</v>
      </c>
      <c r="H150" s="87">
        <v>100.72466834083482</v>
      </c>
      <c r="I150" s="87">
        <v>137.69</v>
      </c>
      <c r="J150" s="87">
        <v>110.86</v>
      </c>
      <c r="K150" s="87">
        <v>91.1</v>
      </c>
      <c r="L150" s="87">
        <v>84.1</v>
      </c>
      <c r="M150" s="87">
        <v>91.5</v>
      </c>
      <c r="N150" s="87">
        <v>75.7</v>
      </c>
      <c r="O150" s="87">
        <v>96.5</v>
      </c>
      <c r="P150" s="87">
        <v>87.1</v>
      </c>
      <c r="Q150" s="87"/>
      <c r="R150" s="88">
        <v>81.5</v>
      </c>
      <c r="S150" s="50">
        <v>133.62</v>
      </c>
      <c r="T150" s="88"/>
      <c r="U150" s="88"/>
      <c r="V150" s="88">
        <v>99.1</v>
      </c>
      <c r="W150" s="88"/>
      <c r="X150" s="88"/>
      <c r="Y150" s="88">
        <v>9835725485</v>
      </c>
      <c r="Z150" s="88">
        <v>3006334510</v>
      </c>
      <c r="AA150" s="88">
        <v>1323392589</v>
      </c>
      <c r="AB150" s="88">
        <v>5317648078</v>
      </c>
      <c r="AC150" s="88">
        <v>188350308</v>
      </c>
      <c r="AD150" s="88">
        <v>6372331226</v>
      </c>
      <c r="AE150" s="88">
        <v>758342094</v>
      </c>
      <c r="AF150" s="88">
        <v>3824504168</v>
      </c>
      <c r="AG150" s="88">
        <v>520767864</v>
      </c>
      <c r="AH150" s="50">
        <v>89.14</v>
      </c>
      <c r="AI150" s="50">
        <v>93</v>
      </c>
      <c r="AJ150" s="88">
        <f t="shared" si="23"/>
        <v>95.849462365591393</v>
      </c>
      <c r="AK150" s="88">
        <f t="shared" si="24"/>
        <v>11034020063.944357</v>
      </c>
      <c r="AL150" s="88">
        <f t="shared" si="25"/>
        <v>3372598732.3311644</v>
      </c>
      <c r="AM150" s="88">
        <f t="shared" si="26"/>
        <v>6851969060.2150545</v>
      </c>
      <c r="AN150" s="88">
        <f t="shared" si="19"/>
        <v>815421606.45161295</v>
      </c>
      <c r="AO150" s="88">
        <f t="shared" si="20"/>
        <v>4112370073.1182799</v>
      </c>
      <c r="AP150" s="88">
        <f t="shared" si="21"/>
        <v>559965445.16129029</v>
      </c>
      <c r="AQ150" s="88">
        <v>26802</v>
      </c>
      <c r="AR150" s="88">
        <f t="shared" si="27"/>
        <v>27454.121386309896</v>
      </c>
      <c r="AS150" s="88">
        <v>514483</v>
      </c>
      <c r="AT150" s="108"/>
      <c r="AU150" s="88">
        <f t="shared" si="28"/>
        <v>514483</v>
      </c>
      <c r="AV150" s="88">
        <f t="shared" si="29"/>
        <v>5270.0092281146462</v>
      </c>
    </row>
    <row r="151" spans="1:48">
      <c r="A151" s="17">
        <v>38504</v>
      </c>
      <c r="B151" s="26">
        <v>2005</v>
      </c>
      <c r="C151" s="26">
        <v>6</v>
      </c>
      <c r="D151" s="87">
        <v>-0.02</v>
      </c>
      <c r="E151" s="87">
        <f t="shared" si="22"/>
        <v>97.605161800451015</v>
      </c>
      <c r="F151" s="87">
        <v>52.3</v>
      </c>
      <c r="G151" s="87">
        <v>128.47999999999999</v>
      </c>
      <c r="H151" s="87">
        <v>97.948866359492953</v>
      </c>
      <c r="I151" s="87">
        <v>125.01</v>
      </c>
      <c r="J151" s="87">
        <v>111.5</v>
      </c>
      <c r="K151" s="87">
        <v>91.4</v>
      </c>
      <c r="L151" s="87">
        <v>83.7</v>
      </c>
      <c r="M151" s="87">
        <v>91.9</v>
      </c>
      <c r="N151" s="87">
        <v>78.400000000000006</v>
      </c>
      <c r="O151" s="87">
        <v>96.3</v>
      </c>
      <c r="P151" s="87">
        <v>87.6</v>
      </c>
      <c r="Q151" s="87"/>
      <c r="R151" s="88">
        <v>80.400000000000006</v>
      </c>
      <c r="S151" s="50">
        <v>132.74</v>
      </c>
      <c r="T151" s="88"/>
      <c r="U151" s="88"/>
      <c r="V151" s="88">
        <v>96.7</v>
      </c>
      <c r="W151" s="88"/>
      <c r="X151" s="88"/>
      <c r="Y151" s="88">
        <v>10224832499</v>
      </c>
      <c r="Z151" s="88">
        <v>3069683886</v>
      </c>
      <c r="AA151" s="88">
        <v>1450683576</v>
      </c>
      <c r="AB151" s="88">
        <v>5511544015</v>
      </c>
      <c r="AC151" s="88">
        <v>192921022</v>
      </c>
      <c r="AD151" s="88">
        <v>6176002427</v>
      </c>
      <c r="AE151" s="88">
        <v>746731779</v>
      </c>
      <c r="AF151" s="88">
        <v>4112235168</v>
      </c>
      <c r="AG151" s="88">
        <v>617955276</v>
      </c>
      <c r="AH151" s="50">
        <v>88.84</v>
      </c>
      <c r="AI151" s="50">
        <v>93.97</v>
      </c>
      <c r="AJ151" s="88">
        <f t="shared" si="23"/>
        <v>94.540810897094815</v>
      </c>
      <c r="AK151" s="88">
        <f t="shared" si="24"/>
        <v>11509266658.036921</v>
      </c>
      <c r="AL151" s="88">
        <f t="shared" si="25"/>
        <v>3455294783.8811345</v>
      </c>
      <c r="AM151" s="88">
        <f t="shared" si="26"/>
        <v>6572312894.5408115</v>
      </c>
      <c r="AN151" s="88">
        <f t="shared" si="19"/>
        <v>794649120.99606252</v>
      </c>
      <c r="AO151" s="88">
        <f t="shared" si="20"/>
        <v>4376114896.2434816</v>
      </c>
      <c r="AP151" s="88">
        <f t="shared" si="21"/>
        <v>657609105.03352141</v>
      </c>
      <c r="AQ151" s="88">
        <v>31244</v>
      </c>
      <c r="AR151" s="88">
        <f t="shared" si="27"/>
        <v>32010.602127658814</v>
      </c>
      <c r="AS151" s="88">
        <v>521714</v>
      </c>
      <c r="AT151" s="108"/>
      <c r="AU151" s="88">
        <f t="shared" si="28"/>
        <v>521714</v>
      </c>
      <c r="AV151" s="88">
        <f t="shared" si="29"/>
        <v>5345.1476374437943</v>
      </c>
    </row>
    <row r="152" spans="1:48">
      <c r="A152" s="17">
        <v>38534</v>
      </c>
      <c r="B152" s="26">
        <v>2005</v>
      </c>
      <c r="C152" s="26">
        <v>7</v>
      </c>
      <c r="D152" s="87">
        <v>0.25</v>
      </c>
      <c r="E152" s="87">
        <f t="shared" si="22"/>
        <v>97.849174704952134</v>
      </c>
      <c r="F152" s="87">
        <v>54.4</v>
      </c>
      <c r="G152" s="87">
        <v>122.64</v>
      </c>
      <c r="H152" s="87">
        <v>95.927278978126111</v>
      </c>
      <c r="I152" s="87">
        <v>125.03</v>
      </c>
      <c r="J152" s="87">
        <v>113.15</v>
      </c>
      <c r="K152" s="87">
        <v>90.5</v>
      </c>
      <c r="L152" s="87">
        <v>84.1</v>
      </c>
      <c r="M152" s="87">
        <v>90.9</v>
      </c>
      <c r="N152" s="87">
        <v>70.7</v>
      </c>
      <c r="O152" s="87">
        <v>96.4</v>
      </c>
      <c r="P152" s="87">
        <v>87.1</v>
      </c>
      <c r="Q152" s="87"/>
      <c r="R152" s="88">
        <v>80.099999999999994</v>
      </c>
      <c r="S152" s="50">
        <v>133.21</v>
      </c>
      <c r="T152" s="88"/>
      <c r="U152" s="88"/>
      <c r="V152" s="88">
        <v>95.1</v>
      </c>
      <c r="W152" s="88"/>
      <c r="X152" s="88"/>
      <c r="Y152" s="88">
        <v>11079534680</v>
      </c>
      <c r="Z152" s="88">
        <v>3846177116</v>
      </c>
      <c r="AA152" s="88">
        <v>1412664777</v>
      </c>
      <c r="AB152" s="88">
        <v>5617195324</v>
      </c>
      <c r="AC152" s="88">
        <v>203497463</v>
      </c>
      <c r="AD152" s="88">
        <v>6056909816</v>
      </c>
      <c r="AE152" s="88">
        <v>670985726</v>
      </c>
      <c r="AF152" s="88">
        <v>3969894329</v>
      </c>
      <c r="AG152" s="88">
        <v>537578526</v>
      </c>
      <c r="AH152" s="50">
        <v>90</v>
      </c>
      <c r="AI152" s="50">
        <v>93.02</v>
      </c>
      <c r="AJ152" s="88">
        <f t="shared" si="23"/>
        <v>96.753386368522897</v>
      </c>
      <c r="AK152" s="88">
        <f t="shared" si="24"/>
        <v>12310594088.888889</v>
      </c>
      <c r="AL152" s="88">
        <f t="shared" si="25"/>
        <v>4273530128.8888888</v>
      </c>
      <c r="AM152" s="88">
        <f t="shared" si="26"/>
        <v>6511405951.4082994</v>
      </c>
      <c r="AN152" s="88">
        <f t="shared" si="19"/>
        <v>721334902.17157602</v>
      </c>
      <c r="AO152" s="88">
        <f t="shared" si="20"/>
        <v>4267785776.1771665</v>
      </c>
      <c r="AP152" s="88">
        <f t="shared" si="21"/>
        <v>577917142.54998922</v>
      </c>
      <c r="AQ152" s="88">
        <v>31191</v>
      </c>
      <c r="AR152" s="88">
        <f t="shared" si="27"/>
        <v>31876.610195283974</v>
      </c>
      <c r="AS152" s="88">
        <v>528837</v>
      </c>
      <c r="AT152" s="108"/>
      <c r="AU152" s="88">
        <f t="shared" si="28"/>
        <v>528837</v>
      </c>
      <c r="AV152" s="88">
        <f t="shared" si="29"/>
        <v>5404.613800725655</v>
      </c>
    </row>
    <row r="153" spans="1:48">
      <c r="A153" s="17">
        <v>38565</v>
      </c>
      <c r="B153" s="26">
        <v>2005</v>
      </c>
      <c r="C153" s="26">
        <v>8</v>
      </c>
      <c r="D153" s="87">
        <v>0.17</v>
      </c>
      <c r="E153" s="87">
        <f t="shared" si="22"/>
        <v>98.01551830195055</v>
      </c>
      <c r="F153" s="87">
        <v>54</v>
      </c>
      <c r="G153" s="87">
        <v>140.94999999999999</v>
      </c>
      <c r="H153" s="87">
        <v>96.41962348274177</v>
      </c>
      <c r="I153" s="87">
        <v>132.44</v>
      </c>
      <c r="J153" s="87">
        <v>115.15</v>
      </c>
      <c r="K153" s="87">
        <v>95.6</v>
      </c>
      <c r="L153" s="87">
        <v>85</v>
      </c>
      <c r="M153" s="87">
        <v>96.3</v>
      </c>
      <c r="N153" s="87">
        <v>78.2</v>
      </c>
      <c r="O153" s="87">
        <v>99.3</v>
      </c>
      <c r="P153" s="87">
        <v>94.8</v>
      </c>
      <c r="Q153" s="87"/>
      <c r="R153" s="88">
        <v>80.5</v>
      </c>
      <c r="S153" s="50">
        <v>124.89</v>
      </c>
      <c r="T153" s="88"/>
      <c r="U153" s="88"/>
      <c r="V153" s="88">
        <v>95.1</v>
      </c>
      <c r="W153" s="88"/>
      <c r="X153" s="88"/>
      <c r="Y153" s="88">
        <v>11366262079</v>
      </c>
      <c r="Z153" s="88">
        <v>3839732323</v>
      </c>
      <c r="AA153" s="88">
        <v>1234738235</v>
      </c>
      <c r="AB153" s="88">
        <v>5980600371</v>
      </c>
      <c r="AC153" s="88">
        <v>311191150</v>
      </c>
      <c r="AD153" s="88">
        <v>7695788932</v>
      </c>
      <c r="AE153" s="88">
        <v>823925635</v>
      </c>
      <c r="AF153" s="88">
        <v>4618437129</v>
      </c>
      <c r="AG153" s="88">
        <v>634101885</v>
      </c>
      <c r="AH153" s="50">
        <v>90.64</v>
      </c>
      <c r="AI153" s="50">
        <v>95.89</v>
      </c>
      <c r="AJ153" s="88">
        <f t="shared" si="23"/>
        <v>94.524976535613717</v>
      </c>
      <c r="AK153" s="88">
        <f t="shared" si="24"/>
        <v>12540006706.751986</v>
      </c>
      <c r="AL153" s="88">
        <f t="shared" si="25"/>
        <v>4236244840.0264783</v>
      </c>
      <c r="AM153" s="88">
        <f t="shared" si="26"/>
        <v>8025642853.269371</v>
      </c>
      <c r="AN153" s="88">
        <f t="shared" si="19"/>
        <v>859240416.10178328</v>
      </c>
      <c r="AO153" s="88">
        <f t="shared" si="20"/>
        <v>4816390790.4891024</v>
      </c>
      <c r="AP153" s="88">
        <f t="shared" si="21"/>
        <v>661280514.13077486</v>
      </c>
      <c r="AQ153" s="88">
        <v>28813</v>
      </c>
      <c r="AR153" s="88">
        <f t="shared" si="27"/>
        <v>29396.365493102337</v>
      </c>
      <c r="AS153" s="88">
        <v>537690</v>
      </c>
      <c r="AT153" s="108"/>
      <c r="AU153" s="88">
        <f t="shared" si="28"/>
        <v>537690</v>
      </c>
      <c r="AV153" s="88">
        <f t="shared" si="29"/>
        <v>5485.7639822254532</v>
      </c>
    </row>
    <row r="154" spans="1:48">
      <c r="A154" s="17">
        <v>38596</v>
      </c>
      <c r="B154" s="26">
        <v>2005</v>
      </c>
      <c r="C154" s="26">
        <v>9</v>
      </c>
      <c r="D154" s="87">
        <v>0.35</v>
      </c>
      <c r="E154" s="87">
        <f t="shared" si="22"/>
        <v>98.358572616007379</v>
      </c>
      <c r="F154" s="87">
        <v>51.9</v>
      </c>
      <c r="G154" s="87">
        <v>132.11000000000001</v>
      </c>
      <c r="H154" s="87">
        <v>94.042260433772967</v>
      </c>
      <c r="I154" s="87">
        <v>130.06</v>
      </c>
      <c r="J154" s="87">
        <v>110.95</v>
      </c>
      <c r="K154" s="87">
        <v>92</v>
      </c>
      <c r="L154" s="87">
        <v>83.5</v>
      </c>
      <c r="M154" s="87">
        <v>92.6</v>
      </c>
      <c r="N154" s="87">
        <v>77.599999999999994</v>
      </c>
      <c r="O154" s="87">
        <v>95.8</v>
      </c>
      <c r="P154" s="87">
        <v>90.2</v>
      </c>
      <c r="Q154" s="87"/>
      <c r="R154" s="88">
        <v>81.5</v>
      </c>
      <c r="S154" s="50">
        <v>109.24</v>
      </c>
      <c r="T154" s="88"/>
      <c r="U154" s="88">
        <v>86.6</v>
      </c>
      <c r="V154" s="88">
        <v>95.5</v>
      </c>
      <c r="W154" s="88"/>
      <c r="X154" s="88"/>
      <c r="Y154" s="88">
        <v>10654222622</v>
      </c>
      <c r="Z154" s="88">
        <v>3258764396</v>
      </c>
      <c r="AA154" s="88">
        <v>1245798165</v>
      </c>
      <c r="AB154" s="88">
        <v>5900085073</v>
      </c>
      <c r="AC154" s="88">
        <v>249574988</v>
      </c>
      <c r="AD154" s="88">
        <v>6314921976</v>
      </c>
      <c r="AE154" s="88">
        <v>812066784</v>
      </c>
      <c r="AF154" s="88">
        <v>3892494293</v>
      </c>
      <c r="AG154" s="88">
        <v>617693776</v>
      </c>
      <c r="AH154" s="50">
        <v>91.26</v>
      </c>
      <c r="AI154" s="50">
        <v>96.07</v>
      </c>
      <c r="AJ154" s="88">
        <f t="shared" si="23"/>
        <v>94.993234100135325</v>
      </c>
      <c r="AK154" s="88">
        <f t="shared" si="24"/>
        <v>11674581001.534077</v>
      </c>
      <c r="AL154" s="88">
        <f t="shared" si="25"/>
        <v>3570857326.3204031</v>
      </c>
      <c r="AM154" s="88">
        <f t="shared" si="26"/>
        <v>6573250729.6762781</v>
      </c>
      <c r="AN154" s="88">
        <f t="shared" si="19"/>
        <v>845286545.22743845</v>
      </c>
      <c r="AO154" s="88">
        <f t="shared" si="20"/>
        <v>4051727170.8129497</v>
      </c>
      <c r="AP154" s="88">
        <f t="shared" si="21"/>
        <v>642962190.06974077</v>
      </c>
      <c r="AQ154" s="88">
        <v>27841</v>
      </c>
      <c r="AR154" s="88">
        <f t="shared" si="27"/>
        <v>28305.616134438507</v>
      </c>
      <c r="AS154" s="88">
        <v>544257</v>
      </c>
      <c r="AT154" s="108"/>
      <c r="AU154" s="88">
        <f t="shared" si="28"/>
        <v>544257</v>
      </c>
      <c r="AV154" s="88">
        <f t="shared" si="29"/>
        <v>5533.3966885101463</v>
      </c>
    </row>
    <row r="155" spans="1:48">
      <c r="A155" s="17">
        <v>38626</v>
      </c>
      <c r="B155" s="26">
        <v>2005</v>
      </c>
      <c r="C155" s="26">
        <v>10</v>
      </c>
      <c r="D155" s="87">
        <v>0.75</v>
      </c>
      <c r="E155" s="87">
        <f t="shared" si="22"/>
        <v>99.096261910627447</v>
      </c>
      <c r="F155" s="87">
        <v>54.9</v>
      </c>
      <c r="G155" s="87">
        <v>122.37</v>
      </c>
      <c r="H155" s="87">
        <v>91.334665668444487</v>
      </c>
      <c r="I155" s="87">
        <v>134.36000000000001</v>
      </c>
      <c r="J155" s="87">
        <v>111.33</v>
      </c>
      <c r="K155" s="87">
        <v>93.7</v>
      </c>
      <c r="L155" s="87">
        <v>86</v>
      </c>
      <c r="M155" s="87">
        <v>94.2</v>
      </c>
      <c r="N155" s="87">
        <v>75.400000000000006</v>
      </c>
      <c r="O155" s="87">
        <v>97.4</v>
      </c>
      <c r="P155" s="87">
        <v>93.2</v>
      </c>
      <c r="Q155" s="87"/>
      <c r="R155" s="88">
        <v>82.4</v>
      </c>
      <c r="S155" s="50">
        <v>107.65</v>
      </c>
      <c r="T155" s="88"/>
      <c r="U155" s="88">
        <v>88.7</v>
      </c>
      <c r="V155" s="88">
        <v>95.4</v>
      </c>
      <c r="W155" s="88"/>
      <c r="X155" s="88"/>
      <c r="Y155" s="88">
        <v>9922943795</v>
      </c>
      <c r="Z155" s="88">
        <v>2857233384</v>
      </c>
      <c r="AA155" s="88">
        <v>1272450187</v>
      </c>
      <c r="AB155" s="88">
        <v>5563719198</v>
      </c>
      <c r="AC155" s="88">
        <v>229541026</v>
      </c>
      <c r="AD155" s="88">
        <v>6228019750</v>
      </c>
      <c r="AE155" s="88">
        <v>717863691</v>
      </c>
      <c r="AF155" s="88">
        <v>3822787045</v>
      </c>
      <c r="AG155" s="88">
        <v>635258867</v>
      </c>
      <c r="AH155" s="50">
        <v>92.13</v>
      </c>
      <c r="AI155" s="50">
        <v>97.86</v>
      </c>
      <c r="AJ155" s="88">
        <f t="shared" si="23"/>
        <v>94.144696505211527</v>
      </c>
      <c r="AK155" s="88">
        <f t="shared" si="24"/>
        <v>10770589162.053621</v>
      </c>
      <c r="AL155" s="88">
        <f t="shared" si="25"/>
        <v>3101306180.397265</v>
      </c>
      <c r="AM155" s="88">
        <f t="shared" si="26"/>
        <v>6364213928.0604944</v>
      </c>
      <c r="AN155" s="88">
        <f t="shared" si="19"/>
        <v>733561916.00245249</v>
      </c>
      <c r="AO155" s="88">
        <f t="shared" si="20"/>
        <v>3906383655.2217455</v>
      </c>
      <c r="AP155" s="88">
        <f t="shared" si="21"/>
        <v>649150691.80461884</v>
      </c>
      <c r="AQ155" s="88">
        <v>32299</v>
      </c>
      <c r="AR155" s="88">
        <f t="shared" si="27"/>
        <v>32593.560420200003</v>
      </c>
      <c r="AS155" s="88">
        <v>556092</v>
      </c>
      <c r="AT155" s="108"/>
      <c r="AU155" s="88">
        <f t="shared" si="28"/>
        <v>556092</v>
      </c>
      <c r="AV155" s="88">
        <f t="shared" si="29"/>
        <v>5611.6344782160004</v>
      </c>
    </row>
    <row r="156" spans="1:48">
      <c r="A156" s="17">
        <v>38657</v>
      </c>
      <c r="B156" s="26">
        <v>2005</v>
      </c>
      <c r="C156" s="26">
        <v>11</v>
      </c>
      <c r="D156" s="87">
        <v>0.55000000000000004</v>
      </c>
      <c r="E156" s="87">
        <f t="shared" si="22"/>
        <v>99.641291351135905</v>
      </c>
      <c r="F156" s="87">
        <v>54.6</v>
      </c>
      <c r="G156" s="87">
        <v>119.41</v>
      </c>
      <c r="H156" s="87">
        <v>87.888618182155653</v>
      </c>
      <c r="I156" s="87">
        <v>132.33000000000001</v>
      </c>
      <c r="J156" s="87">
        <v>111.73</v>
      </c>
      <c r="K156" s="87">
        <v>92.4</v>
      </c>
      <c r="L156" s="87">
        <v>81.7</v>
      </c>
      <c r="M156" s="87">
        <v>93.1</v>
      </c>
      <c r="N156" s="87">
        <v>77.599999999999994</v>
      </c>
      <c r="O156" s="87">
        <v>93.2</v>
      </c>
      <c r="P156" s="87">
        <v>95.5</v>
      </c>
      <c r="Q156" s="87"/>
      <c r="R156" s="88">
        <v>81.8</v>
      </c>
      <c r="S156" s="50">
        <v>117.23</v>
      </c>
      <c r="T156" s="88"/>
      <c r="U156" s="88">
        <v>88</v>
      </c>
      <c r="V156" s="88">
        <v>95.5</v>
      </c>
      <c r="W156" s="88"/>
      <c r="X156" s="88"/>
      <c r="Y156" s="88">
        <v>10809253532</v>
      </c>
      <c r="Z156" s="88">
        <v>3162990086</v>
      </c>
      <c r="AA156" s="88">
        <v>1478258606</v>
      </c>
      <c r="AB156" s="88">
        <v>5916774823</v>
      </c>
      <c r="AC156" s="88">
        <v>251230017</v>
      </c>
      <c r="AD156" s="88">
        <v>6712248586</v>
      </c>
      <c r="AE156" s="88">
        <v>756340564</v>
      </c>
      <c r="AF156" s="88">
        <v>4160329288</v>
      </c>
      <c r="AG156" s="88">
        <v>728671804</v>
      </c>
      <c r="AH156" s="50">
        <v>92.81</v>
      </c>
      <c r="AI156" s="50">
        <v>96.85</v>
      </c>
      <c r="AJ156" s="88">
        <f t="shared" si="23"/>
        <v>95.828600929272071</v>
      </c>
      <c r="AK156" s="88">
        <f t="shared" si="24"/>
        <v>11646647486.262257</v>
      </c>
      <c r="AL156" s="88">
        <f t="shared" si="25"/>
        <v>3408027244.9089537</v>
      </c>
      <c r="AM156" s="88">
        <f t="shared" si="26"/>
        <v>6930561265.8750648</v>
      </c>
      <c r="AN156" s="88">
        <f t="shared" si="19"/>
        <v>780940179.65926695</v>
      </c>
      <c r="AO156" s="88">
        <f t="shared" si="20"/>
        <v>4295642011.35777</v>
      </c>
      <c r="AP156" s="88">
        <f t="shared" si="21"/>
        <v>752371506.4532783</v>
      </c>
      <c r="AQ156" s="88">
        <v>29644</v>
      </c>
      <c r="AR156" s="88">
        <f t="shared" si="27"/>
        <v>29750.718399999998</v>
      </c>
      <c r="AS156" s="88">
        <v>569990</v>
      </c>
      <c r="AT156" s="108"/>
      <c r="AU156" s="88">
        <f t="shared" si="28"/>
        <v>569990</v>
      </c>
      <c r="AV156" s="88">
        <f t="shared" si="29"/>
        <v>5720.4196400000001</v>
      </c>
    </row>
    <row r="157" spans="1:48">
      <c r="A157" s="17">
        <v>38687</v>
      </c>
      <c r="B157" s="26">
        <v>2005</v>
      </c>
      <c r="C157" s="26">
        <v>12</v>
      </c>
      <c r="D157" s="87">
        <v>0.36</v>
      </c>
      <c r="E157" s="87">
        <v>100</v>
      </c>
      <c r="F157" s="87">
        <v>77.2</v>
      </c>
      <c r="G157" s="87">
        <v>123.25</v>
      </c>
      <c r="H157" s="87">
        <v>92.387411370711277</v>
      </c>
      <c r="I157" s="87">
        <v>133.38</v>
      </c>
      <c r="J157" s="87">
        <v>111.25</v>
      </c>
      <c r="K157" s="87">
        <v>86.6</v>
      </c>
      <c r="L157" s="87">
        <v>82.4</v>
      </c>
      <c r="M157" s="87">
        <v>86.9</v>
      </c>
      <c r="N157" s="87">
        <v>71.7</v>
      </c>
      <c r="O157" s="87">
        <v>87.2</v>
      </c>
      <c r="P157" s="87">
        <v>90</v>
      </c>
      <c r="Q157" s="87"/>
      <c r="R157" s="88">
        <v>81.5</v>
      </c>
      <c r="S157" s="50">
        <v>130.16</v>
      </c>
      <c r="T157" s="88"/>
      <c r="U157" s="88">
        <v>89.3</v>
      </c>
      <c r="V157" s="88">
        <v>98.1</v>
      </c>
      <c r="W157" s="88"/>
      <c r="X157" s="88"/>
      <c r="Y157" s="88">
        <v>10916339902</v>
      </c>
      <c r="Z157" s="88">
        <v>2945462956</v>
      </c>
      <c r="AA157" s="88">
        <v>1502585867</v>
      </c>
      <c r="AB157" s="88">
        <v>6256011349</v>
      </c>
      <c r="AC157" s="88">
        <v>212279730</v>
      </c>
      <c r="AD157" s="88">
        <v>6560485284</v>
      </c>
      <c r="AE157" s="88">
        <v>820187847</v>
      </c>
      <c r="AF157" s="88">
        <v>3913089281</v>
      </c>
      <c r="AG157" s="88">
        <v>720039265</v>
      </c>
      <c r="AH157" s="50">
        <v>93.63</v>
      </c>
      <c r="AI157" s="50">
        <v>96.05</v>
      </c>
      <c r="AJ157" s="88">
        <f t="shared" si="23"/>
        <v>97.480478917230613</v>
      </c>
      <c r="AK157" s="88">
        <f t="shared" si="24"/>
        <v>11659019440.350315</v>
      </c>
      <c r="AL157" s="88">
        <f t="shared" si="25"/>
        <v>3145853845.9895334</v>
      </c>
      <c r="AM157" s="88">
        <f t="shared" si="26"/>
        <v>6830281399.2712126</v>
      </c>
      <c r="AN157" s="88">
        <f t="shared" si="19"/>
        <v>853917591.87922966</v>
      </c>
      <c r="AO157" s="88">
        <f t="shared" si="20"/>
        <v>4074012786.048933</v>
      </c>
      <c r="AP157" s="88">
        <f t="shared" si="21"/>
        <v>749650458.0947423</v>
      </c>
      <c r="AQ157" s="88">
        <v>36627</v>
      </c>
      <c r="AR157" s="88">
        <f t="shared" si="27"/>
        <v>36627</v>
      </c>
      <c r="AS157" s="88">
        <v>586476</v>
      </c>
      <c r="AT157" s="108"/>
      <c r="AU157" s="88">
        <f t="shared" si="28"/>
        <v>586476</v>
      </c>
      <c r="AV157" s="88">
        <f t="shared" si="29"/>
        <v>5864.76</v>
      </c>
    </row>
    <row r="158" spans="1:48">
      <c r="A158" s="17">
        <v>38718</v>
      </c>
      <c r="B158" s="26">
        <v>2006</v>
      </c>
      <c r="C158" s="26">
        <v>1</v>
      </c>
      <c r="D158" s="87">
        <v>0.59</v>
      </c>
      <c r="E158" s="87">
        <f t="shared" ref="E158:E221" si="30">E157*(1+D158/100)</f>
        <v>100.59</v>
      </c>
      <c r="F158" s="87">
        <v>53.2</v>
      </c>
      <c r="G158" s="87">
        <v>92.63</v>
      </c>
      <c r="H158" s="87">
        <v>90.818676644858982</v>
      </c>
      <c r="I158" s="87">
        <v>129.4</v>
      </c>
      <c r="J158" s="87">
        <v>108.55</v>
      </c>
      <c r="K158" s="87">
        <v>83.7</v>
      </c>
      <c r="L158" s="87">
        <v>83.8</v>
      </c>
      <c r="M158" s="87">
        <v>83.6</v>
      </c>
      <c r="N158" s="87">
        <v>65.7</v>
      </c>
      <c r="O158" s="87">
        <v>88</v>
      </c>
      <c r="P158" s="87">
        <v>82.1</v>
      </c>
      <c r="Q158" s="87"/>
      <c r="R158" s="88">
        <v>80.5</v>
      </c>
      <c r="S158" s="50">
        <v>131.52000000000001</v>
      </c>
      <c r="T158" s="88"/>
      <c r="U158" s="88">
        <v>95.5</v>
      </c>
      <c r="V158" s="88">
        <v>100.2</v>
      </c>
      <c r="W158" s="88"/>
      <c r="X158" s="88"/>
      <c r="Y158" s="88">
        <v>9286850191</v>
      </c>
      <c r="Z158" s="88">
        <v>2741580593</v>
      </c>
      <c r="AA158" s="88">
        <v>1275415041</v>
      </c>
      <c r="AB158" s="88">
        <v>5032873374</v>
      </c>
      <c r="AC158" s="88">
        <v>236981183</v>
      </c>
      <c r="AD158" s="88">
        <v>6451583442</v>
      </c>
      <c r="AE158" s="88">
        <v>759860665</v>
      </c>
      <c r="AF158" s="88">
        <v>4091038682</v>
      </c>
      <c r="AG158" s="88">
        <v>630123377</v>
      </c>
      <c r="AH158" s="50">
        <v>93.05</v>
      </c>
      <c r="AI158" s="50">
        <v>95.96</v>
      </c>
      <c r="AJ158" s="88">
        <f t="shared" si="23"/>
        <v>96.967486452688632</v>
      </c>
      <c r="AK158" s="88">
        <f t="shared" si="24"/>
        <v>9980494563.1380978</v>
      </c>
      <c r="AL158" s="88">
        <f t="shared" si="25"/>
        <v>2946352061.2573886</v>
      </c>
      <c r="AM158" s="88">
        <f t="shared" si="26"/>
        <v>6723200752.3968325</v>
      </c>
      <c r="AN158" s="88">
        <f t="shared" si="19"/>
        <v>791851464.15172994</v>
      </c>
      <c r="AO158" s="88">
        <f t="shared" si="20"/>
        <v>4263274991.6631927</v>
      </c>
      <c r="AP158" s="88">
        <f t="shared" si="21"/>
        <v>656652122.75948322</v>
      </c>
      <c r="AQ158" s="88">
        <v>33897</v>
      </c>
      <c r="AR158" s="88">
        <f t="shared" si="27"/>
        <v>33698.180733671339</v>
      </c>
      <c r="AS158" s="88">
        <v>588275</v>
      </c>
      <c r="AT158" s="108"/>
      <c r="AU158" s="88">
        <f t="shared" si="28"/>
        <v>588275</v>
      </c>
      <c r="AV158" s="88">
        <f t="shared" si="29"/>
        <v>5848.2453524207176</v>
      </c>
    </row>
    <row r="159" spans="1:48">
      <c r="A159" s="17">
        <v>38749</v>
      </c>
      <c r="B159" s="26">
        <v>2006</v>
      </c>
      <c r="C159" s="26">
        <v>2</v>
      </c>
      <c r="D159" s="87">
        <v>0.41</v>
      </c>
      <c r="E159" s="87">
        <f t="shared" si="30"/>
        <v>101.002419</v>
      </c>
      <c r="F159" s="87">
        <v>48.8</v>
      </c>
      <c r="G159" s="87">
        <v>103.25</v>
      </c>
      <c r="H159" s="87">
        <v>85.817457903998076</v>
      </c>
      <c r="I159" s="87">
        <v>106.99</v>
      </c>
      <c r="J159" s="87">
        <v>107.8</v>
      </c>
      <c r="K159" s="87">
        <v>80.2</v>
      </c>
      <c r="L159" s="87">
        <v>76</v>
      </c>
      <c r="M159" s="87">
        <v>80.5</v>
      </c>
      <c r="N159" s="87">
        <v>65.7</v>
      </c>
      <c r="O159" s="87">
        <v>83.1</v>
      </c>
      <c r="P159" s="87">
        <v>79.900000000000006</v>
      </c>
      <c r="Q159" s="87"/>
      <c r="R159" s="88">
        <v>80.2</v>
      </c>
      <c r="S159" s="50">
        <v>138.03</v>
      </c>
      <c r="T159" s="88"/>
      <c r="U159" s="88">
        <v>94.7</v>
      </c>
      <c r="V159" s="88">
        <v>100.6</v>
      </c>
      <c r="W159" s="88"/>
      <c r="X159" s="88"/>
      <c r="Y159" s="88">
        <v>8774460707</v>
      </c>
      <c r="Z159" s="88">
        <v>2089394866</v>
      </c>
      <c r="AA159" s="88">
        <v>1238636341</v>
      </c>
      <c r="AB159" s="88">
        <v>5212216533</v>
      </c>
      <c r="AC159" s="88">
        <v>234212967</v>
      </c>
      <c r="AD159" s="88">
        <v>5971518694</v>
      </c>
      <c r="AE159" s="88">
        <v>657091795</v>
      </c>
      <c r="AF159" s="88">
        <v>3686710527</v>
      </c>
      <c r="AG159" s="88">
        <v>571322243</v>
      </c>
      <c r="AH159" s="50">
        <v>94.79</v>
      </c>
      <c r="AI159" s="50">
        <v>96.04</v>
      </c>
      <c r="AJ159" s="88">
        <f t="shared" si="23"/>
        <v>98.698458975426902</v>
      </c>
      <c r="AK159" s="88">
        <f t="shared" si="24"/>
        <v>9256736688.4692478</v>
      </c>
      <c r="AL159" s="88">
        <f t="shared" si="25"/>
        <v>2204235537.5039558</v>
      </c>
      <c r="AM159" s="88">
        <f t="shared" si="26"/>
        <v>6217741247.3969173</v>
      </c>
      <c r="AN159" s="88">
        <f t="shared" si="19"/>
        <v>684185542.48229897</v>
      </c>
      <c r="AO159" s="88">
        <f t="shared" si="20"/>
        <v>3838723997.2927942</v>
      </c>
      <c r="AP159" s="88">
        <f t="shared" si="21"/>
        <v>594879470.01249468</v>
      </c>
      <c r="AQ159" s="88">
        <v>27568</v>
      </c>
      <c r="AR159" s="88">
        <f t="shared" si="27"/>
        <v>27294.39579065923</v>
      </c>
      <c r="AS159" s="88">
        <v>594846</v>
      </c>
      <c r="AT159" s="108"/>
      <c r="AU159" s="88">
        <f t="shared" si="28"/>
        <v>594846</v>
      </c>
      <c r="AV159" s="88">
        <f t="shared" si="29"/>
        <v>5889.4233018320083</v>
      </c>
    </row>
    <row r="160" spans="1:48">
      <c r="A160" s="17">
        <v>38777</v>
      </c>
      <c r="B160" s="26">
        <v>2006</v>
      </c>
      <c r="C160" s="26">
        <v>3</v>
      </c>
      <c r="D160" s="87">
        <v>0.43</v>
      </c>
      <c r="E160" s="87">
        <f t="shared" si="30"/>
        <v>101.43672940170001</v>
      </c>
      <c r="F160" s="87">
        <v>54.4</v>
      </c>
      <c r="G160" s="87">
        <v>129.91999999999999</v>
      </c>
      <c r="H160" s="87">
        <v>85.596726167212267</v>
      </c>
      <c r="I160" s="87">
        <v>124.47</v>
      </c>
      <c r="J160" s="87">
        <v>119.09</v>
      </c>
      <c r="K160" s="87">
        <v>92.4</v>
      </c>
      <c r="L160" s="87">
        <v>86.2</v>
      </c>
      <c r="M160" s="87">
        <v>92.8</v>
      </c>
      <c r="N160" s="87">
        <v>80.5</v>
      </c>
      <c r="O160" s="87">
        <v>95.2</v>
      </c>
      <c r="P160" s="87">
        <v>91.4</v>
      </c>
      <c r="Q160" s="87"/>
      <c r="R160" s="88">
        <v>80.900000000000006</v>
      </c>
      <c r="S160" s="50">
        <v>137.75</v>
      </c>
      <c r="T160" s="88"/>
      <c r="U160" s="88">
        <v>93.7</v>
      </c>
      <c r="V160" s="88">
        <v>101.4</v>
      </c>
      <c r="W160" s="88"/>
      <c r="X160" s="88"/>
      <c r="Y160" s="88">
        <v>11396765577</v>
      </c>
      <c r="Z160" s="88">
        <v>3159264246</v>
      </c>
      <c r="AA160" s="88">
        <v>1541890139</v>
      </c>
      <c r="AB160" s="88">
        <v>6442524068</v>
      </c>
      <c r="AC160" s="88">
        <v>253087124</v>
      </c>
      <c r="AD160" s="88">
        <v>7706591108</v>
      </c>
      <c r="AE160" s="88">
        <v>903977076</v>
      </c>
      <c r="AF160" s="88">
        <v>4704194459</v>
      </c>
      <c r="AG160" s="88">
        <v>795113019</v>
      </c>
      <c r="AH160" s="50">
        <v>95.6</v>
      </c>
      <c r="AI160" s="50">
        <v>99.14</v>
      </c>
      <c r="AJ160" s="88">
        <f t="shared" si="23"/>
        <v>96.429291910429697</v>
      </c>
      <c r="AK160" s="88">
        <f t="shared" si="24"/>
        <v>11921302904.811716</v>
      </c>
      <c r="AL160" s="88">
        <f t="shared" si="25"/>
        <v>3304669713.3891215</v>
      </c>
      <c r="AM160" s="88">
        <f t="shared" si="26"/>
        <v>7773442715.3520269</v>
      </c>
      <c r="AN160" s="88">
        <f t="shared" si="19"/>
        <v>911818716.96590686</v>
      </c>
      <c r="AO160" s="88">
        <f t="shared" si="20"/>
        <v>4745001471.6562433</v>
      </c>
      <c r="AP160" s="88">
        <f t="shared" si="21"/>
        <v>802010307.6457535</v>
      </c>
      <c r="AQ160" s="88">
        <v>29196</v>
      </c>
      <c r="AR160" s="88">
        <f t="shared" si="27"/>
        <v>28782.473737279917</v>
      </c>
      <c r="AS160" s="88">
        <v>604887</v>
      </c>
      <c r="AT160" s="108"/>
      <c r="AU160" s="88">
        <f t="shared" si="28"/>
        <v>604887</v>
      </c>
      <c r="AV160" s="88">
        <f t="shared" si="29"/>
        <v>5963.195023812179</v>
      </c>
    </row>
    <row r="161" spans="1:48">
      <c r="A161" s="17">
        <v>38808</v>
      </c>
      <c r="B161" s="26">
        <v>2006</v>
      </c>
      <c r="C161" s="26">
        <v>4</v>
      </c>
      <c r="D161" s="87">
        <v>0.21</v>
      </c>
      <c r="E161" s="87">
        <f t="shared" si="30"/>
        <v>101.64974653344358</v>
      </c>
      <c r="F161" s="87">
        <v>54.9</v>
      </c>
      <c r="G161" s="87">
        <v>112.39</v>
      </c>
      <c r="H161" s="87">
        <v>85.908302517965296</v>
      </c>
      <c r="I161" s="87">
        <v>121.34</v>
      </c>
      <c r="J161" s="87">
        <v>112.61</v>
      </c>
      <c r="K161" s="87">
        <v>85.7</v>
      </c>
      <c r="L161" s="87">
        <v>83.1</v>
      </c>
      <c r="M161" s="87">
        <v>85.8</v>
      </c>
      <c r="N161" s="87">
        <v>69.3</v>
      </c>
      <c r="O161" s="87">
        <v>90.3</v>
      </c>
      <c r="P161" s="87">
        <v>83.2</v>
      </c>
      <c r="Q161" s="87"/>
      <c r="R161" s="88">
        <v>79.400000000000006</v>
      </c>
      <c r="S161" s="50">
        <v>132.38</v>
      </c>
      <c r="T161" s="88"/>
      <c r="U161" s="88">
        <v>92.2</v>
      </c>
      <c r="V161" s="88">
        <v>103.1</v>
      </c>
      <c r="W161" s="88"/>
      <c r="X161" s="88"/>
      <c r="Y161" s="88">
        <v>9830693648</v>
      </c>
      <c r="Z161" s="88">
        <v>2828176876</v>
      </c>
      <c r="AA161" s="88">
        <v>1258787908</v>
      </c>
      <c r="AB161" s="88">
        <v>5462626558</v>
      </c>
      <c r="AC161" s="88">
        <v>281102306</v>
      </c>
      <c r="AD161" s="88">
        <v>6741387155</v>
      </c>
      <c r="AE161" s="88">
        <v>719272669</v>
      </c>
      <c r="AF161" s="88">
        <v>4149953242</v>
      </c>
      <c r="AG161" s="88">
        <v>695018210</v>
      </c>
      <c r="AH161" s="50">
        <v>96.74</v>
      </c>
      <c r="AI161" s="50">
        <v>99.76</v>
      </c>
      <c r="AJ161" s="88">
        <f t="shared" si="23"/>
        <v>96.972734562951075</v>
      </c>
      <c r="AK161" s="88">
        <f t="shared" si="24"/>
        <v>10161974000.413481</v>
      </c>
      <c r="AL161" s="88">
        <f t="shared" si="25"/>
        <v>2923482402.315485</v>
      </c>
      <c r="AM161" s="88">
        <f t="shared" si="26"/>
        <v>6757605407.9791498</v>
      </c>
      <c r="AN161" s="88">
        <f t="shared" si="19"/>
        <v>721003076.38331997</v>
      </c>
      <c r="AO161" s="88">
        <f t="shared" si="20"/>
        <v>4159937091.0184441</v>
      </c>
      <c r="AP161" s="88">
        <f t="shared" si="21"/>
        <v>696690266.63993573</v>
      </c>
      <c r="AQ161" s="88">
        <v>34976</v>
      </c>
      <c r="AR161" s="88">
        <f t="shared" si="27"/>
        <v>34408.349447770255</v>
      </c>
      <c r="AS161" s="88">
        <v>616664</v>
      </c>
      <c r="AT161" s="108"/>
      <c r="AU161" s="88">
        <f t="shared" si="28"/>
        <v>616664</v>
      </c>
      <c r="AV161" s="88">
        <f t="shared" si="29"/>
        <v>6066.5571831712596</v>
      </c>
    </row>
    <row r="162" spans="1:48">
      <c r="A162" s="17">
        <v>38838</v>
      </c>
      <c r="B162" s="26">
        <v>2006</v>
      </c>
      <c r="C162" s="26">
        <v>5</v>
      </c>
      <c r="D162" s="87">
        <v>0.1</v>
      </c>
      <c r="E162" s="87">
        <f t="shared" si="30"/>
        <v>101.751396279977</v>
      </c>
      <c r="F162" s="87">
        <v>57.3</v>
      </c>
      <c r="G162" s="87">
        <v>135.94</v>
      </c>
      <c r="H162" s="87">
        <v>89.461709980070808</v>
      </c>
      <c r="I162" s="87">
        <v>125.34</v>
      </c>
      <c r="J162" s="87">
        <v>117.19</v>
      </c>
      <c r="K162" s="87">
        <v>95.4</v>
      </c>
      <c r="L162" s="87">
        <v>89.7</v>
      </c>
      <c r="M162" s="87">
        <v>95.7</v>
      </c>
      <c r="N162" s="87">
        <v>79.900000000000006</v>
      </c>
      <c r="O162" s="87">
        <v>99.9</v>
      </c>
      <c r="P162" s="87">
        <v>92.7</v>
      </c>
      <c r="Q162" s="87"/>
      <c r="R162" s="88">
        <v>80.8</v>
      </c>
      <c r="S162" s="50">
        <v>138.19999999999999</v>
      </c>
      <c r="T162" s="88"/>
      <c r="U162" s="88">
        <v>90.5</v>
      </c>
      <c r="V162" s="88">
        <v>100</v>
      </c>
      <c r="W162" s="88"/>
      <c r="X162" s="88"/>
      <c r="Y162" s="88">
        <v>10304884611</v>
      </c>
      <c r="Z162" s="88">
        <v>2922455395</v>
      </c>
      <c r="AA162" s="88">
        <v>1273125359</v>
      </c>
      <c r="AB162" s="88">
        <v>5864135123</v>
      </c>
      <c r="AC162" s="88">
        <v>245168734</v>
      </c>
      <c r="AD162" s="88">
        <v>7287576650</v>
      </c>
      <c r="AE162" s="88">
        <v>866268913</v>
      </c>
      <c r="AF162" s="88">
        <v>4490584452</v>
      </c>
      <c r="AG162" s="88">
        <v>814649742</v>
      </c>
      <c r="AH162" s="50">
        <v>98.3</v>
      </c>
      <c r="AI162" s="50">
        <v>101.47</v>
      </c>
      <c r="AJ162" s="88">
        <f t="shared" si="23"/>
        <v>96.875923918399522</v>
      </c>
      <c r="AK162" s="88">
        <f t="shared" si="24"/>
        <v>10483097264.496439</v>
      </c>
      <c r="AL162" s="88">
        <f t="shared" si="25"/>
        <v>2972996332.6551375</v>
      </c>
      <c r="AM162" s="88">
        <f t="shared" si="26"/>
        <v>7182001231.8912001</v>
      </c>
      <c r="AN162" s="88">
        <f t="shared" si="19"/>
        <v>853719240.16950822</v>
      </c>
      <c r="AO162" s="88">
        <f t="shared" si="20"/>
        <v>4425529173.1546268</v>
      </c>
      <c r="AP162" s="88">
        <f t="shared" si="21"/>
        <v>802847878.19059813</v>
      </c>
      <c r="AQ162" s="88">
        <v>28715</v>
      </c>
      <c r="AR162" s="88">
        <f t="shared" si="27"/>
        <v>28220.742957657712</v>
      </c>
      <c r="AS162" s="88">
        <v>632936</v>
      </c>
      <c r="AT162" s="108"/>
      <c r="AU162" s="88">
        <f t="shared" si="28"/>
        <v>632936</v>
      </c>
      <c r="AV162" s="88">
        <f t="shared" si="29"/>
        <v>6220.4158678906642</v>
      </c>
    </row>
    <row r="163" spans="1:48">
      <c r="A163" s="17">
        <v>38869</v>
      </c>
      <c r="B163" s="26">
        <v>2006</v>
      </c>
      <c r="C163" s="26">
        <v>6</v>
      </c>
      <c r="D163" s="87">
        <v>-0.21</v>
      </c>
      <c r="E163" s="87">
        <f t="shared" si="30"/>
        <v>101.53771834778905</v>
      </c>
      <c r="F163" s="87">
        <v>54.3</v>
      </c>
      <c r="G163" s="87">
        <v>114.94</v>
      </c>
      <c r="H163" s="87">
        <v>92.158521387695714</v>
      </c>
      <c r="I163" s="87">
        <v>119.53</v>
      </c>
      <c r="J163" s="87">
        <v>114.4</v>
      </c>
      <c r="K163" s="87">
        <v>91.1</v>
      </c>
      <c r="L163" s="87">
        <v>84.5</v>
      </c>
      <c r="M163" s="87">
        <v>91.5</v>
      </c>
      <c r="N163" s="87">
        <v>75.8</v>
      </c>
      <c r="O163" s="87">
        <v>95.6</v>
      </c>
      <c r="P163" s="87">
        <v>88.5</v>
      </c>
      <c r="Q163" s="87"/>
      <c r="R163" s="88">
        <v>80.400000000000006</v>
      </c>
      <c r="S163" s="50">
        <v>134.4</v>
      </c>
      <c r="T163" s="88"/>
      <c r="U163" s="88">
        <v>89.7</v>
      </c>
      <c r="V163" s="88">
        <v>99.8</v>
      </c>
      <c r="W163" s="88"/>
      <c r="X163" s="88"/>
      <c r="Y163" s="88">
        <v>11463247538</v>
      </c>
      <c r="Z163" s="88">
        <v>3308984653</v>
      </c>
      <c r="AA163" s="88">
        <v>1758591628</v>
      </c>
      <c r="AB163" s="88">
        <v>6189292109</v>
      </c>
      <c r="AC163" s="88">
        <v>206379148</v>
      </c>
      <c r="AD163" s="88">
        <v>7365110533</v>
      </c>
      <c r="AE163" s="88">
        <v>919513748</v>
      </c>
      <c r="AF163" s="88">
        <v>4396946368</v>
      </c>
      <c r="AG163" s="88">
        <v>771716582</v>
      </c>
      <c r="AH163" s="50">
        <v>100.57</v>
      </c>
      <c r="AI163" s="50">
        <v>102.09</v>
      </c>
      <c r="AJ163" s="88">
        <f t="shared" si="23"/>
        <v>98.511117641296892</v>
      </c>
      <c r="AK163" s="88">
        <f t="shared" si="24"/>
        <v>11398277357.064732</v>
      </c>
      <c r="AL163" s="88">
        <f t="shared" si="25"/>
        <v>3290230340.0616488</v>
      </c>
      <c r="AM163" s="88">
        <f t="shared" si="26"/>
        <v>7214331014.7908707</v>
      </c>
      <c r="AN163" s="88">
        <f t="shared" si="19"/>
        <v>900689340.77774513</v>
      </c>
      <c r="AO163" s="88">
        <f t="shared" si="20"/>
        <v>4306931499.6571655</v>
      </c>
      <c r="AP163" s="88">
        <f t="shared" si="21"/>
        <v>755917897.93319619</v>
      </c>
      <c r="AQ163" s="88">
        <v>34014</v>
      </c>
      <c r="AR163" s="88">
        <f t="shared" si="27"/>
        <v>33498.881552069703</v>
      </c>
      <c r="AS163" s="88">
        <v>637549</v>
      </c>
      <c r="AT163" s="108"/>
      <c r="AU163" s="88">
        <f t="shared" si="28"/>
        <v>637549</v>
      </c>
      <c r="AV163" s="88">
        <f t="shared" si="29"/>
        <v>6278.9376241078635</v>
      </c>
    </row>
    <row r="164" spans="1:48">
      <c r="A164" s="17">
        <v>38899</v>
      </c>
      <c r="B164" s="26">
        <v>2006</v>
      </c>
      <c r="C164" s="26">
        <v>7</v>
      </c>
      <c r="D164" s="87">
        <v>0.19</v>
      </c>
      <c r="E164" s="87">
        <f t="shared" si="30"/>
        <v>101.73064001264986</v>
      </c>
      <c r="F164" s="87">
        <v>55.6</v>
      </c>
      <c r="G164" s="87">
        <v>116.26</v>
      </c>
      <c r="H164" s="87">
        <v>89.813946052786847</v>
      </c>
      <c r="I164" s="87">
        <v>136.78</v>
      </c>
      <c r="J164" s="87">
        <v>119.41</v>
      </c>
      <c r="K164" s="87">
        <v>93.8</v>
      </c>
      <c r="L164" s="87">
        <v>89.6</v>
      </c>
      <c r="M164" s="87">
        <v>94</v>
      </c>
      <c r="N164" s="87">
        <v>77</v>
      </c>
      <c r="O164" s="87">
        <v>99.3</v>
      </c>
      <c r="P164" s="87">
        <v>90</v>
      </c>
      <c r="Q164" s="87"/>
      <c r="R164" s="88">
        <v>81.5</v>
      </c>
      <c r="S164" s="50">
        <v>134.16999999999999</v>
      </c>
      <c r="T164" s="88"/>
      <c r="U164" s="88">
        <v>90.6</v>
      </c>
      <c r="V164" s="88">
        <v>101.3</v>
      </c>
      <c r="W164" s="88"/>
      <c r="X164" s="88"/>
      <c r="Y164" s="88">
        <v>13651047549</v>
      </c>
      <c r="Z164" s="88">
        <v>4655373680</v>
      </c>
      <c r="AA164" s="88">
        <v>1887581928</v>
      </c>
      <c r="AB164" s="88">
        <v>6811903183</v>
      </c>
      <c r="AC164" s="88">
        <v>296188758</v>
      </c>
      <c r="AD164" s="88">
        <v>7991677185</v>
      </c>
      <c r="AE164" s="88">
        <v>932964207</v>
      </c>
      <c r="AF164" s="88">
        <v>4999033835</v>
      </c>
      <c r="AG164" s="88">
        <v>813119797</v>
      </c>
      <c r="AH164" s="50">
        <v>102.38</v>
      </c>
      <c r="AI164" s="50">
        <v>100.8</v>
      </c>
      <c r="AJ164" s="88">
        <f t="shared" si="23"/>
        <v>101.56746031746032</v>
      </c>
      <c r="AK164" s="88">
        <f t="shared" si="24"/>
        <v>13333705361.398712</v>
      </c>
      <c r="AL164" s="88">
        <f t="shared" si="25"/>
        <v>4547151474.8974409</v>
      </c>
      <c r="AM164" s="88">
        <f t="shared" si="26"/>
        <v>7928251175.5952387</v>
      </c>
      <c r="AN164" s="88">
        <f t="shared" si="19"/>
        <v>925559729.16666663</v>
      </c>
      <c r="AO164" s="88">
        <f t="shared" si="20"/>
        <v>4959358963.2936506</v>
      </c>
      <c r="AP164" s="88">
        <f t="shared" si="21"/>
        <v>806666465.27777779</v>
      </c>
      <c r="AQ164" s="88">
        <v>32945</v>
      </c>
      <c r="AR164" s="88">
        <f t="shared" si="27"/>
        <v>32384.540189566684</v>
      </c>
      <c r="AS164" s="88">
        <v>648506</v>
      </c>
      <c r="AT164" s="108"/>
      <c r="AU164" s="88">
        <f t="shared" si="28"/>
        <v>648506</v>
      </c>
      <c r="AV164" s="88">
        <f t="shared" si="29"/>
        <v>6374.7362635225782</v>
      </c>
    </row>
    <row r="165" spans="1:48">
      <c r="A165" s="17">
        <v>38930</v>
      </c>
      <c r="B165" s="26">
        <v>2006</v>
      </c>
      <c r="C165" s="26">
        <v>8</v>
      </c>
      <c r="D165" s="87">
        <v>0.05</v>
      </c>
      <c r="E165" s="87">
        <f t="shared" si="30"/>
        <v>101.78150533265618</v>
      </c>
      <c r="F165" s="87">
        <v>57.4</v>
      </c>
      <c r="G165" s="87">
        <v>128.80000000000001</v>
      </c>
      <c r="H165" s="87">
        <v>88.827455494774284</v>
      </c>
      <c r="I165" s="87">
        <v>141.21</v>
      </c>
      <c r="J165" s="87">
        <v>121.06</v>
      </c>
      <c r="K165" s="87">
        <v>98.6</v>
      </c>
      <c r="L165" s="87">
        <v>89.8</v>
      </c>
      <c r="M165" s="87">
        <v>99.1</v>
      </c>
      <c r="N165" s="87">
        <v>84</v>
      </c>
      <c r="O165" s="87">
        <v>102</v>
      </c>
      <c r="P165" s="87">
        <v>97.5</v>
      </c>
      <c r="Q165" s="87"/>
      <c r="R165" s="88">
        <v>81.900000000000006</v>
      </c>
      <c r="S165" s="50">
        <v>128.24</v>
      </c>
      <c r="T165" s="88"/>
      <c r="U165" s="88">
        <v>90.8</v>
      </c>
      <c r="V165" s="88">
        <v>99.4</v>
      </c>
      <c r="W165" s="88"/>
      <c r="X165" s="88"/>
      <c r="Y165" s="88">
        <v>13671699785</v>
      </c>
      <c r="Z165" s="88">
        <v>4254738207</v>
      </c>
      <c r="AA165" s="88">
        <v>1985302035</v>
      </c>
      <c r="AB165" s="88">
        <v>7130592015</v>
      </c>
      <c r="AC165" s="88">
        <v>301067528</v>
      </c>
      <c r="AD165" s="88">
        <v>9117177055</v>
      </c>
      <c r="AE165" s="88">
        <v>944294486</v>
      </c>
      <c r="AF165" s="88">
        <v>5519522132</v>
      </c>
      <c r="AG165" s="88">
        <v>955690036</v>
      </c>
      <c r="AH165" s="50">
        <v>103.35</v>
      </c>
      <c r="AI165" s="50">
        <v>102.28</v>
      </c>
      <c r="AJ165" s="88">
        <f t="shared" si="23"/>
        <v>101.04614782948768</v>
      </c>
      <c r="AK165" s="88">
        <f t="shared" si="24"/>
        <v>13228543575.229803</v>
      </c>
      <c r="AL165" s="88">
        <f t="shared" si="25"/>
        <v>4116824583.4542818</v>
      </c>
      <c r="AM165" s="88">
        <f t="shared" si="26"/>
        <v>8913939240.3206882</v>
      </c>
      <c r="AN165" s="88">
        <f t="shared" si="19"/>
        <v>923244511.14587414</v>
      </c>
      <c r="AO165" s="88">
        <f t="shared" si="20"/>
        <v>5396482334.7673054</v>
      </c>
      <c r="AP165" s="88">
        <f t="shared" si="21"/>
        <v>934386034.41533041</v>
      </c>
      <c r="AQ165" s="88">
        <v>30300</v>
      </c>
      <c r="AR165" s="88">
        <f t="shared" si="27"/>
        <v>29769.65206101974</v>
      </c>
      <c r="AS165" s="88">
        <v>655622</v>
      </c>
      <c r="AT165" s="108"/>
      <c r="AU165" s="88">
        <f t="shared" si="28"/>
        <v>655622</v>
      </c>
      <c r="AV165" s="88">
        <f t="shared" si="29"/>
        <v>6441.4649582672891</v>
      </c>
    </row>
    <row r="166" spans="1:48">
      <c r="A166" s="17">
        <v>38961</v>
      </c>
      <c r="B166" s="26">
        <v>2006</v>
      </c>
      <c r="C166" s="26">
        <v>9</v>
      </c>
      <c r="D166" s="87">
        <v>0.21</v>
      </c>
      <c r="E166" s="87">
        <f t="shared" si="30"/>
        <v>101.99524649385476</v>
      </c>
      <c r="F166" s="87">
        <v>57.1</v>
      </c>
      <c r="G166" s="87">
        <v>126.3</v>
      </c>
      <c r="H166" s="87">
        <v>88.896067898750459</v>
      </c>
      <c r="I166" s="87">
        <v>138.44999999999999</v>
      </c>
      <c r="J166" s="87">
        <v>116.21</v>
      </c>
      <c r="K166" s="87">
        <v>93.2</v>
      </c>
      <c r="L166" s="87">
        <v>87.6</v>
      </c>
      <c r="M166" s="87">
        <v>93.6</v>
      </c>
      <c r="N166" s="87">
        <v>77.3</v>
      </c>
      <c r="O166" s="87">
        <v>96</v>
      </c>
      <c r="P166" s="87">
        <v>93.5</v>
      </c>
      <c r="Q166" s="87"/>
      <c r="R166" s="88">
        <v>83.1</v>
      </c>
      <c r="S166" s="50">
        <v>131.36000000000001</v>
      </c>
      <c r="T166" s="88"/>
      <c r="U166" s="88">
        <v>90.6</v>
      </c>
      <c r="V166" s="88">
        <v>101.1</v>
      </c>
      <c r="W166" s="88"/>
      <c r="X166" s="88"/>
      <c r="Y166" s="88">
        <v>12576856844</v>
      </c>
      <c r="Z166" s="88">
        <v>4003769348</v>
      </c>
      <c r="AA166" s="88">
        <v>1741951550</v>
      </c>
      <c r="AB166" s="88">
        <v>6589206762</v>
      </c>
      <c r="AC166" s="88">
        <v>241929184</v>
      </c>
      <c r="AD166" s="88">
        <v>8108928969</v>
      </c>
      <c r="AE166" s="88">
        <v>930793176</v>
      </c>
      <c r="AF166" s="88">
        <v>4957525304</v>
      </c>
      <c r="AG166" s="88">
        <v>944946018</v>
      </c>
      <c r="AH166" s="50">
        <v>104.23</v>
      </c>
      <c r="AI166" s="50">
        <v>101.6</v>
      </c>
      <c r="AJ166" s="88">
        <f t="shared" si="23"/>
        <v>102.58858267716536</v>
      </c>
      <c r="AK166" s="88">
        <f t="shared" si="24"/>
        <v>12066446170.968052</v>
      </c>
      <c r="AL166" s="88">
        <f t="shared" si="25"/>
        <v>3841283073.9710255</v>
      </c>
      <c r="AM166" s="88">
        <f t="shared" si="26"/>
        <v>7981229300.1968498</v>
      </c>
      <c r="AN166" s="88">
        <f t="shared" si="19"/>
        <v>916135015.74803162</v>
      </c>
      <c r="AO166" s="88">
        <f t="shared" si="20"/>
        <v>4879454039.370079</v>
      </c>
      <c r="AP166" s="88">
        <f t="shared" si="21"/>
        <v>930064978.34645677</v>
      </c>
      <c r="AQ166" s="88">
        <v>33476</v>
      </c>
      <c r="AR166" s="88">
        <f t="shared" si="27"/>
        <v>32821.137406650552</v>
      </c>
      <c r="AS166" s="88">
        <v>665789</v>
      </c>
      <c r="AT166" s="108"/>
      <c r="AU166" s="88">
        <f t="shared" si="28"/>
        <v>665789</v>
      </c>
      <c r="AV166" s="88">
        <f t="shared" si="29"/>
        <v>6527.6473452134251</v>
      </c>
    </row>
    <row r="167" spans="1:48">
      <c r="A167" s="17">
        <v>38991</v>
      </c>
      <c r="B167" s="26">
        <v>2006</v>
      </c>
      <c r="C167" s="26">
        <v>10</v>
      </c>
      <c r="D167" s="87">
        <v>0.33</v>
      </c>
      <c r="E167" s="87">
        <f t="shared" si="30"/>
        <v>102.33183080728449</v>
      </c>
      <c r="F167" s="87">
        <v>58.7</v>
      </c>
      <c r="G167" s="87">
        <v>131.03</v>
      </c>
      <c r="H167" s="87">
        <v>87.394322559101511</v>
      </c>
      <c r="I167" s="87">
        <v>139.94999999999999</v>
      </c>
      <c r="J167" s="87">
        <v>119.33</v>
      </c>
      <c r="K167" s="87">
        <v>97.5</v>
      </c>
      <c r="L167" s="87">
        <v>90.1</v>
      </c>
      <c r="M167" s="87">
        <v>97.9</v>
      </c>
      <c r="N167" s="87">
        <v>82.1</v>
      </c>
      <c r="O167" s="87">
        <v>98.5</v>
      </c>
      <c r="P167" s="87">
        <v>100.3</v>
      </c>
      <c r="Q167" s="87"/>
      <c r="R167" s="88">
        <v>83.4</v>
      </c>
      <c r="S167" s="50">
        <v>132.29</v>
      </c>
      <c r="T167" s="88"/>
      <c r="U167" s="88">
        <v>93.7</v>
      </c>
      <c r="V167" s="88">
        <v>100.5</v>
      </c>
      <c r="W167" s="88"/>
      <c r="X167" s="88"/>
      <c r="Y167" s="88">
        <v>12689255149</v>
      </c>
      <c r="Z167" s="88">
        <v>3715206200</v>
      </c>
      <c r="AA167" s="88">
        <v>1864200182</v>
      </c>
      <c r="AB167" s="88">
        <v>6888335814</v>
      </c>
      <c r="AC167" s="88">
        <v>221512953</v>
      </c>
      <c r="AD167" s="88">
        <v>8738125726</v>
      </c>
      <c r="AE167" s="88">
        <v>970609501</v>
      </c>
      <c r="AF167" s="88">
        <v>5349734709</v>
      </c>
      <c r="AG167" s="88">
        <v>974056893</v>
      </c>
      <c r="AH167" s="50">
        <v>104.02</v>
      </c>
      <c r="AI167" s="50">
        <v>100.75</v>
      </c>
      <c r="AJ167" s="88">
        <f t="shared" si="23"/>
        <v>103.24565756823822</v>
      </c>
      <c r="AK167" s="88">
        <f t="shared" si="24"/>
        <v>12198860939.242455</v>
      </c>
      <c r="AL167" s="88">
        <f t="shared" si="25"/>
        <v>3571626802.5379739</v>
      </c>
      <c r="AM167" s="88">
        <f t="shared" si="26"/>
        <v>8673077643.6724567</v>
      </c>
      <c r="AN167" s="88">
        <f t="shared" si="19"/>
        <v>963384120.09925568</v>
      </c>
      <c r="AO167" s="88">
        <f t="shared" si="20"/>
        <v>5309910381.1414394</v>
      </c>
      <c r="AP167" s="88">
        <f t="shared" si="21"/>
        <v>966805849.1315136</v>
      </c>
      <c r="AQ167" s="88">
        <v>35819</v>
      </c>
      <c r="AR167" s="88">
        <f t="shared" si="27"/>
        <v>35002.794064591508</v>
      </c>
      <c r="AS167" s="88">
        <v>679068</v>
      </c>
      <c r="AT167" s="108"/>
      <c r="AU167" s="88">
        <f t="shared" si="28"/>
        <v>679068</v>
      </c>
      <c r="AV167" s="88">
        <f t="shared" si="29"/>
        <v>6635.9410815081455</v>
      </c>
    </row>
    <row r="168" spans="1:48">
      <c r="A168" s="17">
        <v>39022</v>
      </c>
      <c r="B168" s="26">
        <v>2006</v>
      </c>
      <c r="C168" s="26">
        <v>11</v>
      </c>
      <c r="D168" s="87">
        <v>0.31</v>
      </c>
      <c r="E168" s="87">
        <f t="shared" si="30"/>
        <v>102.64905948278708</v>
      </c>
      <c r="F168" s="87">
        <v>59.5</v>
      </c>
      <c r="G168" s="87">
        <v>109.93</v>
      </c>
      <c r="H168" s="87">
        <v>88.246671411858443</v>
      </c>
      <c r="I168" s="87">
        <v>135.81</v>
      </c>
      <c r="J168" s="87">
        <v>118.67</v>
      </c>
      <c r="K168" s="87">
        <v>95.9</v>
      </c>
      <c r="L168" s="87">
        <v>88.9</v>
      </c>
      <c r="M168" s="87">
        <v>96.3</v>
      </c>
      <c r="N168" s="87">
        <v>83.6</v>
      </c>
      <c r="O168" s="87">
        <v>95.6</v>
      </c>
      <c r="P168" s="87">
        <v>99.7</v>
      </c>
      <c r="Q168" s="87"/>
      <c r="R168" s="88">
        <v>83.5</v>
      </c>
      <c r="S168" s="50">
        <v>134.62</v>
      </c>
      <c r="T168" s="88"/>
      <c r="U168" s="88">
        <v>95.9</v>
      </c>
      <c r="V168" s="88">
        <v>103.1</v>
      </c>
      <c r="W168" s="88"/>
      <c r="X168" s="88"/>
      <c r="Y168" s="88">
        <v>11896874788</v>
      </c>
      <c r="Z168" s="88">
        <v>3413388625</v>
      </c>
      <c r="AA168" s="88">
        <v>1804488332</v>
      </c>
      <c r="AB168" s="88">
        <v>6427336352</v>
      </c>
      <c r="AC168" s="88">
        <v>251661479</v>
      </c>
      <c r="AD168" s="88">
        <v>8658192546</v>
      </c>
      <c r="AE168" s="88">
        <v>929915644</v>
      </c>
      <c r="AF168" s="88">
        <v>4961295769</v>
      </c>
      <c r="AG168" s="88">
        <v>1049398271</v>
      </c>
      <c r="AH168" s="50">
        <v>102.87</v>
      </c>
      <c r="AI168" s="50">
        <v>100.61</v>
      </c>
      <c r="AJ168" s="88">
        <f t="shared" si="23"/>
        <v>102.24629758473313</v>
      </c>
      <c r="AK168" s="88">
        <f t="shared" si="24"/>
        <v>11564960423.835909</v>
      </c>
      <c r="AL168" s="88">
        <f t="shared" si="25"/>
        <v>3318157504.6174784</v>
      </c>
      <c r="AM168" s="88">
        <f t="shared" si="26"/>
        <v>8605697789.4841461</v>
      </c>
      <c r="AN168" s="88">
        <f t="shared" si="19"/>
        <v>924277550.9392705</v>
      </c>
      <c r="AO168" s="88">
        <f t="shared" si="20"/>
        <v>4931215355.3324718</v>
      </c>
      <c r="AP168" s="88">
        <f t="shared" si="21"/>
        <v>1043035752.9072657</v>
      </c>
      <c r="AQ168" s="88">
        <v>30806</v>
      </c>
      <c r="AR168" s="88">
        <f t="shared" si="27"/>
        <v>30010.990997112611</v>
      </c>
      <c r="AS168" s="88">
        <v>698364</v>
      </c>
      <c r="AT168" s="108"/>
      <c r="AU168" s="88">
        <f t="shared" si="28"/>
        <v>698364</v>
      </c>
      <c r="AV168" s="88">
        <f t="shared" si="29"/>
        <v>6803.4135287630825</v>
      </c>
    </row>
    <row r="169" spans="1:48">
      <c r="A169" s="17">
        <v>39052</v>
      </c>
      <c r="B169" s="26">
        <v>2006</v>
      </c>
      <c r="C169" s="26">
        <v>12</v>
      </c>
      <c r="D169" s="87">
        <v>0.48</v>
      </c>
      <c r="E169" s="87">
        <f t="shared" si="30"/>
        <v>103.14177496830445</v>
      </c>
      <c r="F169" s="87">
        <v>81.599999999999994</v>
      </c>
      <c r="G169" s="87">
        <v>131.85</v>
      </c>
      <c r="H169" s="87">
        <v>88.286323900294832</v>
      </c>
      <c r="I169" s="87">
        <v>132.88999999999999</v>
      </c>
      <c r="J169" s="87">
        <v>116.3</v>
      </c>
      <c r="K169" s="87">
        <v>87</v>
      </c>
      <c r="L169" s="87">
        <v>89</v>
      </c>
      <c r="M169" s="87">
        <v>86.8</v>
      </c>
      <c r="N169" s="87">
        <v>76.900000000000006</v>
      </c>
      <c r="O169" s="87">
        <v>88.1</v>
      </c>
      <c r="P169" s="87">
        <v>88.1</v>
      </c>
      <c r="Q169" s="87"/>
      <c r="R169" s="88">
        <v>82.9</v>
      </c>
      <c r="S169" s="50">
        <v>127.5</v>
      </c>
      <c r="T169" s="88"/>
      <c r="U169" s="88">
        <v>98.3</v>
      </c>
      <c r="V169" s="88">
        <v>105.2</v>
      </c>
      <c r="W169" s="88"/>
      <c r="X169" s="88"/>
      <c r="Y169" s="88">
        <v>12264833144</v>
      </c>
      <c r="Z169" s="88">
        <v>3192794943</v>
      </c>
      <c r="AA169" s="88">
        <v>1892687341</v>
      </c>
      <c r="AB169" s="88">
        <v>6967270592</v>
      </c>
      <c r="AC169" s="88">
        <v>212080268</v>
      </c>
      <c r="AD169" s="88">
        <v>7212971742</v>
      </c>
      <c r="AE169" s="88">
        <v>981427552</v>
      </c>
      <c r="AF169" s="88">
        <v>4356623548</v>
      </c>
      <c r="AG169" s="88">
        <v>995174863</v>
      </c>
      <c r="AH169" s="50">
        <v>104.11</v>
      </c>
      <c r="AI169" s="50">
        <v>99.5</v>
      </c>
      <c r="AJ169" s="88">
        <f t="shared" si="23"/>
        <v>104.63316582914572</v>
      </c>
      <c r="AK169" s="88">
        <f t="shared" si="24"/>
        <v>11780648491.019115</v>
      </c>
      <c r="AL169" s="88">
        <f t="shared" si="25"/>
        <v>3066751458.0731916</v>
      </c>
      <c r="AM169" s="88">
        <f t="shared" si="26"/>
        <v>7249217831.1557789</v>
      </c>
      <c r="AN169" s="88">
        <f t="shared" si="19"/>
        <v>986359348.74371862</v>
      </c>
      <c r="AO169" s="88">
        <f t="shared" si="20"/>
        <v>4378516128.6432161</v>
      </c>
      <c r="AP169" s="88">
        <f t="shared" si="21"/>
        <v>1000175741.7085428</v>
      </c>
      <c r="AQ169" s="88">
        <v>38576</v>
      </c>
      <c r="AR169" s="88">
        <f t="shared" si="27"/>
        <v>37400.946427240015</v>
      </c>
      <c r="AS169" s="88">
        <v>713718</v>
      </c>
      <c r="AT169" s="108"/>
      <c r="AU169" s="88">
        <f t="shared" si="28"/>
        <v>713718</v>
      </c>
      <c r="AV169" s="88">
        <f t="shared" si="29"/>
        <v>6919.7762033795343</v>
      </c>
    </row>
    <row r="170" spans="1:48">
      <c r="A170" s="17">
        <v>39083</v>
      </c>
      <c r="B170" s="26">
        <v>2007</v>
      </c>
      <c r="C170" s="26">
        <v>1</v>
      </c>
      <c r="D170" s="87">
        <v>0.44</v>
      </c>
      <c r="E170" s="87">
        <f t="shared" si="30"/>
        <v>103.59559877816498</v>
      </c>
      <c r="F170" s="87">
        <v>57.7</v>
      </c>
      <c r="G170" s="87">
        <v>96.64</v>
      </c>
      <c r="H170" s="87">
        <v>87.18962538713069</v>
      </c>
      <c r="I170" s="87">
        <v>135.75</v>
      </c>
      <c r="J170" s="87">
        <v>114.79</v>
      </c>
      <c r="K170" s="87">
        <v>87</v>
      </c>
      <c r="L170" s="87">
        <v>88.1</v>
      </c>
      <c r="M170" s="87">
        <v>86.9</v>
      </c>
      <c r="N170" s="87">
        <v>77.3</v>
      </c>
      <c r="O170" s="87">
        <v>90.5</v>
      </c>
      <c r="P170" s="87">
        <v>84.3</v>
      </c>
      <c r="Q170" s="87"/>
      <c r="R170" s="88">
        <v>80.7</v>
      </c>
      <c r="S170" s="50">
        <v>133.88999999999999</v>
      </c>
      <c r="T170" s="88"/>
      <c r="U170" s="88">
        <v>99.4</v>
      </c>
      <c r="V170" s="88">
        <v>104.6</v>
      </c>
      <c r="W170" s="88"/>
      <c r="X170" s="88"/>
      <c r="Y170" s="88">
        <v>10983867609</v>
      </c>
      <c r="Z170" s="88">
        <v>3194486170</v>
      </c>
      <c r="AA170" s="88">
        <v>1738625934</v>
      </c>
      <c r="AB170" s="88">
        <v>5800889653</v>
      </c>
      <c r="AC170" s="88">
        <v>249865852</v>
      </c>
      <c r="AD170" s="88">
        <v>8460558886</v>
      </c>
      <c r="AE170" s="88">
        <v>1030409729</v>
      </c>
      <c r="AF170" s="88">
        <v>5142200816</v>
      </c>
      <c r="AG170" s="88">
        <v>861581994</v>
      </c>
      <c r="AH170" s="50">
        <v>103.15</v>
      </c>
      <c r="AI170" s="50">
        <v>100.98</v>
      </c>
      <c r="AJ170" s="88">
        <f t="shared" si="23"/>
        <v>102.14894038423449</v>
      </c>
      <c r="AK170" s="88">
        <f t="shared" si="24"/>
        <v>10648441695.588947</v>
      </c>
      <c r="AL170" s="88">
        <f t="shared" si="25"/>
        <v>3096932787.2031021</v>
      </c>
      <c r="AM170" s="88">
        <f t="shared" si="26"/>
        <v>8378450075.2624273</v>
      </c>
      <c r="AN170" s="88">
        <f t="shared" si="19"/>
        <v>1020409713.8047138</v>
      </c>
      <c r="AO170" s="88">
        <f t="shared" si="20"/>
        <v>5092296312.1410179</v>
      </c>
      <c r="AP170" s="88">
        <f t="shared" si="21"/>
        <v>853220433.74925721</v>
      </c>
      <c r="AQ170" s="88">
        <v>38575</v>
      </c>
      <c r="AR170" s="88">
        <f t="shared" si="27"/>
        <v>37236.137881304006</v>
      </c>
      <c r="AS170" s="88">
        <v>719621</v>
      </c>
      <c r="AT170" s="108"/>
      <c r="AU170" s="88">
        <f t="shared" si="28"/>
        <v>719621</v>
      </c>
      <c r="AV170" s="88">
        <f t="shared" si="29"/>
        <v>6946.4437532811071</v>
      </c>
    </row>
    <row r="171" spans="1:48">
      <c r="A171" s="17">
        <v>39114</v>
      </c>
      <c r="B171" s="26">
        <v>2007</v>
      </c>
      <c r="C171" s="26">
        <v>2</v>
      </c>
      <c r="D171" s="87">
        <v>0.44</v>
      </c>
      <c r="E171" s="87">
        <f t="shared" si="30"/>
        <v>104.0514194127889</v>
      </c>
      <c r="F171" s="87">
        <v>53.2</v>
      </c>
      <c r="G171" s="87">
        <v>105.36</v>
      </c>
      <c r="H171" s="87">
        <v>85.714548531249136</v>
      </c>
      <c r="I171" s="87">
        <v>125.88</v>
      </c>
      <c r="J171" s="87">
        <v>113.33</v>
      </c>
      <c r="K171" s="87">
        <v>82.6</v>
      </c>
      <c r="L171" s="87">
        <v>80.8</v>
      </c>
      <c r="M171" s="87">
        <v>82.7</v>
      </c>
      <c r="N171" s="87">
        <v>74.8</v>
      </c>
      <c r="O171" s="87">
        <v>85.6</v>
      </c>
      <c r="P171" s="87">
        <v>80.099999999999994</v>
      </c>
      <c r="Q171" s="87"/>
      <c r="R171" s="88">
        <v>82.7</v>
      </c>
      <c r="S171" s="50">
        <v>134.38999999999999</v>
      </c>
      <c r="T171" s="88"/>
      <c r="U171" s="88">
        <v>100.4</v>
      </c>
      <c r="V171" s="88">
        <v>107.7</v>
      </c>
      <c r="W171" s="88"/>
      <c r="X171" s="88"/>
      <c r="Y171" s="88">
        <v>10129505211</v>
      </c>
      <c r="Z171" s="88">
        <v>2904834757</v>
      </c>
      <c r="AA171" s="88">
        <v>1507514898</v>
      </c>
      <c r="AB171" s="88">
        <v>5503752727</v>
      </c>
      <c r="AC171" s="88">
        <v>213402829</v>
      </c>
      <c r="AD171" s="88">
        <v>7228890125</v>
      </c>
      <c r="AE171" s="88">
        <v>796457144</v>
      </c>
      <c r="AF171" s="88">
        <v>4539530017</v>
      </c>
      <c r="AG171" s="88">
        <v>791152684</v>
      </c>
      <c r="AH171" s="50">
        <v>102.61</v>
      </c>
      <c r="AI171" s="50">
        <v>100.78</v>
      </c>
      <c r="AJ171" s="88">
        <f t="shared" si="23"/>
        <v>101.81583647549117</v>
      </c>
      <c r="AK171" s="88">
        <f t="shared" si="24"/>
        <v>9871849927.8822727</v>
      </c>
      <c r="AL171" s="88">
        <f t="shared" si="25"/>
        <v>2830947039.2749248</v>
      </c>
      <c r="AM171" s="88">
        <f t="shared" si="26"/>
        <v>7172941183.7666197</v>
      </c>
      <c r="AN171" s="88">
        <f t="shared" si="19"/>
        <v>790292859.69438374</v>
      </c>
      <c r="AO171" s="88">
        <f t="shared" si="20"/>
        <v>4504395730.3036318</v>
      </c>
      <c r="AP171" s="88">
        <f t="shared" si="21"/>
        <v>785029454.25679696</v>
      </c>
      <c r="AQ171" s="88">
        <v>30590</v>
      </c>
      <c r="AR171" s="88">
        <f t="shared" si="27"/>
        <v>29398.926196907025</v>
      </c>
      <c r="AS171" s="88">
        <v>729757</v>
      </c>
      <c r="AT171" s="108"/>
      <c r="AU171" s="88">
        <f t="shared" si="28"/>
        <v>729757</v>
      </c>
      <c r="AV171" s="88">
        <f t="shared" si="29"/>
        <v>7013.4266703747244</v>
      </c>
    </row>
    <row r="172" spans="1:48">
      <c r="A172" s="17">
        <v>39142</v>
      </c>
      <c r="B172" s="26">
        <v>2007</v>
      </c>
      <c r="C172" s="26">
        <v>3</v>
      </c>
      <c r="D172" s="87">
        <v>0.37</v>
      </c>
      <c r="E172" s="87">
        <f t="shared" si="30"/>
        <v>104.43640966461622</v>
      </c>
      <c r="F172" s="87">
        <v>60.7</v>
      </c>
      <c r="G172" s="87">
        <v>140.91999999999999</v>
      </c>
      <c r="H172" s="87">
        <v>85.86334760870372</v>
      </c>
      <c r="I172" s="87">
        <v>139.85</v>
      </c>
      <c r="J172" s="87">
        <v>125.11</v>
      </c>
      <c r="K172" s="87">
        <v>96.4</v>
      </c>
      <c r="L172" s="87">
        <v>91</v>
      </c>
      <c r="M172" s="87">
        <v>96.8</v>
      </c>
      <c r="N172" s="87">
        <v>90.7</v>
      </c>
      <c r="O172" s="87">
        <v>99.3</v>
      </c>
      <c r="P172" s="87">
        <v>93.6</v>
      </c>
      <c r="Q172" s="87"/>
      <c r="R172" s="88">
        <v>81.3</v>
      </c>
      <c r="S172" s="50">
        <v>127.87</v>
      </c>
      <c r="T172" s="88"/>
      <c r="U172" s="88">
        <v>96.2</v>
      </c>
      <c r="V172" s="88">
        <v>109.6</v>
      </c>
      <c r="W172" s="88"/>
      <c r="X172" s="88"/>
      <c r="Y172" s="88">
        <v>12888955944</v>
      </c>
      <c r="Z172" s="88">
        <v>3731706718</v>
      </c>
      <c r="AA172" s="88">
        <v>1632658293</v>
      </c>
      <c r="AB172" s="88">
        <v>7291006820</v>
      </c>
      <c r="AC172" s="88">
        <v>233584113</v>
      </c>
      <c r="AD172" s="88">
        <v>9585314219</v>
      </c>
      <c r="AE172" s="88">
        <v>1089563301</v>
      </c>
      <c r="AF172" s="88">
        <v>5865980145</v>
      </c>
      <c r="AG172" s="88">
        <v>1169640749</v>
      </c>
      <c r="AH172" s="50">
        <v>104.91</v>
      </c>
      <c r="AI172" s="50">
        <v>101.03</v>
      </c>
      <c r="AJ172" s="88">
        <f t="shared" si="23"/>
        <v>103.84044343264377</v>
      </c>
      <c r="AK172" s="88">
        <f t="shared" si="24"/>
        <v>12285726760.080069</v>
      </c>
      <c r="AL172" s="88">
        <f t="shared" si="25"/>
        <v>3557055302.6403584</v>
      </c>
      <c r="AM172" s="88">
        <f t="shared" si="26"/>
        <v>9487592021.1818275</v>
      </c>
      <c r="AN172" s="88">
        <f t="shared" si="19"/>
        <v>1078455212.3131742</v>
      </c>
      <c r="AO172" s="88">
        <f t="shared" si="20"/>
        <v>5806176526.7742252</v>
      </c>
      <c r="AP172" s="88">
        <f t="shared" si="21"/>
        <v>1157716271.4045334</v>
      </c>
      <c r="AQ172" s="88">
        <v>33604</v>
      </c>
      <c r="AR172" s="88">
        <f t="shared" si="27"/>
        <v>32176.517852265148</v>
      </c>
      <c r="AS172" s="88">
        <v>743816</v>
      </c>
      <c r="AT172" s="108"/>
      <c r="AU172" s="88">
        <f t="shared" si="28"/>
        <v>743816</v>
      </c>
      <c r="AV172" s="88">
        <f t="shared" si="29"/>
        <v>7122.1904543508072</v>
      </c>
    </row>
    <row r="173" spans="1:48">
      <c r="A173" s="17">
        <v>39173</v>
      </c>
      <c r="B173" s="26">
        <v>2007</v>
      </c>
      <c r="C173" s="26">
        <v>4</v>
      </c>
      <c r="D173" s="87">
        <v>0.25</v>
      </c>
      <c r="E173" s="87">
        <f t="shared" si="30"/>
        <v>104.69750068877775</v>
      </c>
      <c r="F173" s="87">
        <v>59.2</v>
      </c>
      <c r="G173" s="87">
        <v>124.54</v>
      </c>
      <c r="H173" s="87">
        <v>84.700172044582615</v>
      </c>
      <c r="I173" s="87">
        <v>135.97</v>
      </c>
      <c r="J173" s="87">
        <v>120.29</v>
      </c>
      <c r="K173" s="87">
        <v>90.6</v>
      </c>
      <c r="L173" s="87">
        <v>87.7</v>
      </c>
      <c r="M173" s="87">
        <v>90.8</v>
      </c>
      <c r="N173" s="87">
        <v>81.2</v>
      </c>
      <c r="O173" s="87">
        <v>94.7</v>
      </c>
      <c r="P173" s="87">
        <v>87</v>
      </c>
      <c r="Q173" s="87"/>
      <c r="R173" s="88">
        <v>81.599999999999994</v>
      </c>
      <c r="S173" s="50">
        <v>127.97</v>
      </c>
      <c r="T173" s="88"/>
      <c r="U173" s="88">
        <v>96</v>
      </c>
      <c r="V173" s="88">
        <v>110.8</v>
      </c>
      <c r="W173" s="88"/>
      <c r="X173" s="88"/>
      <c r="Y173" s="88">
        <v>12446172314</v>
      </c>
      <c r="Z173" s="88">
        <v>4178447747</v>
      </c>
      <c r="AA173" s="88">
        <v>1595186328</v>
      </c>
      <c r="AB173" s="88">
        <v>6417618572</v>
      </c>
      <c r="AC173" s="88">
        <v>254919667</v>
      </c>
      <c r="AD173" s="88">
        <v>8265465151</v>
      </c>
      <c r="AE173" s="88">
        <v>974704251</v>
      </c>
      <c r="AF173" s="88">
        <v>5124732931</v>
      </c>
      <c r="AG173" s="88">
        <v>1005437941</v>
      </c>
      <c r="AH173" s="50">
        <v>105.96</v>
      </c>
      <c r="AI173" s="50">
        <v>105.41</v>
      </c>
      <c r="AJ173" s="88">
        <f t="shared" si="23"/>
        <v>100.5217721278816</v>
      </c>
      <c r="AK173" s="88">
        <f t="shared" si="24"/>
        <v>11746104486.598717</v>
      </c>
      <c r="AL173" s="88">
        <f t="shared" si="25"/>
        <v>3943419919.7810493</v>
      </c>
      <c r="AM173" s="88">
        <f t="shared" si="26"/>
        <v>7841253345.0336781</v>
      </c>
      <c r="AN173" s="88">
        <f t="shared" si="19"/>
        <v>924679111.09002936</v>
      </c>
      <c r="AO173" s="88">
        <f t="shared" si="20"/>
        <v>4861714193.1505556</v>
      </c>
      <c r="AP173" s="88">
        <f t="shared" si="21"/>
        <v>953835443.50630867</v>
      </c>
      <c r="AQ173" s="88">
        <v>39435</v>
      </c>
      <c r="AR173" s="88">
        <f t="shared" si="27"/>
        <v>37665.655570159121</v>
      </c>
      <c r="AS173" s="88">
        <v>762898</v>
      </c>
      <c r="AT173" s="108"/>
      <c r="AU173" s="88">
        <f t="shared" si="28"/>
        <v>762898</v>
      </c>
      <c r="AV173" s="88">
        <f t="shared" si="29"/>
        <v>7286.6877908363767</v>
      </c>
    </row>
    <row r="174" spans="1:48">
      <c r="A174" s="17">
        <v>39203</v>
      </c>
      <c r="B174" s="26">
        <v>2007</v>
      </c>
      <c r="C174" s="26">
        <v>5</v>
      </c>
      <c r="D174" s="87">
        <v>0.28000000000000003</v>
      </c>
      <c r="E174" s="87">
        <f t="shared" si="30"/>
        <v>104.99065369070632</v>
      </c>
      <c r="F174" s="87">
        <v>63.3</v>
      </c>
      <c r="G174" s="87">
        <v>143</v>
      </c>
      <c r="H174" s="87">
        <v>82.702622353512439</v>
      </c>
      <c r="I174" s="87">
        <v>145.18</v>
      </c>
      <c r="J174" s="87">
        <v>123.9</v>
      </c>
      <c r="K174" s="87">
        <v>99.9</v>
      </c>
      <c r="L174" s="87">
        <v>92.6</v>
      </c>
      <c r="M174" s="87">
        <v>100.3</v>
      </c>
      <c r="N174" s="87">
        <v>95.1</v>
      </c>
      <c r="O174" s="87">
        <v>102.5</v>
      </c>
      <c r="P174" s="87">
        <v>97.2</v>
      </c>
      <c r="Q174" s="87"/>
      <c r="R174" s="88">
        <v>82.3</v>
      </c>
      <c r="S174" s="50">
        <v>126.49</v>
      </c>
      <c r="T174" s="88"/>
      <c r="U174" s="88">
        <v>98.2</v>
      </c>
      <c r="V174" s="88">
        <v>111.6</v>
      </c>
      <c r="W174" s="88"/>
      <c r="X174" s="88"/>
      <c r="Y174" s="88">
        <v>13647281258</v>
      </c>
      <c r="Z174" s="88">
        <v>4374212012</v>
      </c>
      <c r="AA174" s="88">
        <v>1870138391</v>
      </c>
      <c r="AB174" s="88">
        <v>7145154825</v>
      </c>
      <c r="AC174" s="88">
        <v>257776030</v>
      </c>
      <c r="AD174" s="88">
        <v>9793819576</v>
      </c>
      <c r="AE174" s="88">
        <v>1206917366</v>
      </c>
      <c r="AF174" s="88">
        <v>6007009826</v>
      </c>
      <c r="AG174" s="88">
        <v>1114019208</v>
      </c>
      <c r="AH174" s="50">
        <v>107.77</v>
      </c>
      <c r="AI174" s="50">
        <v>107.32</v>
      </c>
      <c r="AJ174" s="88">
        <f t="shared" si="23"/>
        <v>100.41930674617966</v>
      </c>
      <c r="AK174" s="88">
        <f t="shared" si="24"/>
        <v>12663339758.745476</v>
      </c>
      <c r="AL174" s="88">
        <f t="shared" si="25"/>
        <v>4058840133.6178899</v>
      </c>
      <c r="AM174" s="88">
        <f t="shared" si="26"/>
        <v>9125810264.6291466</v>
      </c>
      <c r="AN174" s="88">
        <f t="shared" si="19"/>
        <v>1124596874.7670519</v>
      </c>
      <c r="AO174" s="88">
        <f t="shared" si="20"/>
        <v>5597288320.9094305</v>
      </c>
      <c r="AP174" s="88">
        <f t="shared" si="21"/>
        <v>1038035042.8624675</v>
      </c>
      <c r="AQ174" s="88">
        <v>33490</v>
      </c>
      <c r="AR174" s="88">
        <f t="shared" si="27"/>
        <v>31898.077421880556</v>
      </c>
      <c r="AS174" s="88">
        <v>774456</v>
      </c>
      <c r="AT174" s="108"/>
      <c r="AU174" s="88">
        <f t="shared" si="28"/>
        <v>774456</v>
      </c>
      <c r="AV174" s="88">
        <f t="shared" si="29"/>
        <v>7376.4280226455448</v>
      </c>
    </row>
    <row r="175" spans="1:48">
      <c r="A175" s="17">
        <v>39234</v>
      </c>
      <c r="B175" s="26">
        <v>2007</v>
      </c>
      <c r="C175" s="26">
        <v>6</v>
      </c>
      <c r="D175" s="87">
        <v>0.28000000000000003</v>
      </c>
      <c r="E175" s="87">
        <f t="shared" si="30"/>
        <v>105.28462752104029</v>
      </c>
      <c r="F175" s="87">
        <v>60.6</v>
      </c>
      <c r="G175" s="87">
        <v>136.59</v>
      </c>
      <c r="H175" s="87">
        <v>80.533248040814783</v>
      </c>
      <c r="I175" s="87">
        <v>137.22</v>
      </c>
      <c r="J175" s="87">
        <v>122.38</v>
      </c>
      <c r="K175" s="87">
        <v>96.9</v>
      </c>
      <c r="L175" s="87">
        <v>91.8</v>
      </c>
      <c r="M175" s="87">
        <v>97.2</v>
      </c>
      <c r="N175" s="87">
        <v>88.5</v>
      </c>
      <c r="O175" s="87">
        <v>100.2</v>
      </c>
      <c r="P175" s="87">
        <v>94.1</v>
      </c>
      <c r="Q175" s="87"/>
      <c r="R175" s="88">
        <v>83.1</v>
      </c>
      <c r="S175" s="50">
        <v>129.77000000000001</v>
      </c>
      <c r="T175" s="88"/>
      <c r="U175" s="88">
        <v>98.7</v>
      </c>
      <c r="V175" s="88">
        <v>110.9</v>
      </c>
      <c r="W175" s="88"/>
      <c r="X175" s="88"/>
      <c r="Y175" s="88">
        <v>13118083296</v>
      </c>
      <c r="Z175" s="88">
        <v>3995434823</v>
      </c>
      <c r="AA175" s="88">
        <v>1841643542</v>
      </c>
      <c r="AB175" s="88">
        <v>7014859673</v>
      </c>
      <c r="AC175" s="88">
        <v>266145258</v>
      </c>
      <c r="AD175" s="88">
        <v>9295617598</v>
      </c>
      <c r="AE175" s="88">
        <v>1143234161</v>
      </c>
      <c r="AF175" s="88">
        <v>5667806618</v>
      </c>
      <c r="AG175" s="88">
        <v>1043895183</v>
      </c>
      <c r="AH175" s="50">
        <v>108.71</v>
      </c>
      <c r="AI175" s="50">
        <v>108.07</v>
      </c>
      <c r="AJ175" s="88">
        <f t="shared" si="23"/>
        <v>100.59220875358565</v>
      </c>
      <c r="AK175" s="88">
        <f t="shared" si="24"/>
        <v>12067043782.540707</v>
      </c>
      <c r="AL175" s="88">
        <f t="shared" si="25"/>
        <v>3675314895.5937819</v>
      </c>
      <c r="AM175" s="88">
        <f t="shared" si="26"/>
        <v>8601478299.2504864</v>
      </c>
      <c r="AN175" s="88">
        <f t="shared" si="19"/>
        <v>1057864496.1598965</v>
      </c>
      <c r="AO175" s="88">
        <f t="shared" si="20"/>
        <v>5244569832.5159626</v>
      </c>
      <c r="AP175" s="88">
        <f t="shared" si="21"/>
        <v>965943539.37262893</v>
      </c>
      <c r="AQ175" s="88">
        <v>37068</v>
      </c>
      <c r="AR175" s="88">
        <f t="shared" si="27"/>
        <v>35207.4190437652</v>
      </c>
      <c r="AS175" s="88">
        <v>786849</v>
      </c>
      <c r="AT175" s="108"/>
      <c r="AU175" s="88">
        <f t="shared" si="28"/>
        <v>786849</v>
      </c>
      <c r="AV175" s="88">
        <f t="shared" si="29"/>
        <v>7473.5411857040053</v>
      </c>
    </row>
    <row r="176" spans="1:48">
      <c r="A176" s="17">
        <v>39264</v>
      </c>
      <c r="B176" s="26">
        <v>2007</v>
      </c>
      <c r="C176" s="26">
        <v>7</v>
      </c>
      <c r="D176" s="87">
        <v>0.24</v>
      </c>
      <c r="E176" s="87">
        <f t="shared" si="30"/>
        <v>105.53731062709079</v>
      </c>
      <c r="F176" s="87">
        <v>60.8</v>
      </c>
      <c r="G176" s="87">
        <v>127.99</v>
      </c>
      <c r="H176" s="87">
        <v>79.0090262984737</v>
      </c>
      <c r="I176" s="87">
        <v>144.05000000000001</v>
      </c>
      <c r="J176" s="87">
        <v>127.85</v>
      </c>
      <c r="K176" s="87">
        <v>99.8</v>
      </c>
      <c r="L176" s="87">
        <v>96</v>
      </c>
      <c r="M176" s="87">
        <v>100.1</v>
      </c>
      <c r="N176" s="87">
        <v>92</v>
      </c>
      <c r="O176" s="87">
        <v>103.6</v>
      </c>
      <c r="P176" s="87">
        <v>96.2</v>
      </c>
      <c r="Q176" s="87"/>
      <c r="R176" s="88">
        <v>83.3</v>
      </c>
      <c r="S176" s="50">
        <v>130.12</v>
      </c>
      <c r="T176" s="88"/>
      <c r="U176" s="88">
        <v>97.1</v>
      </c>
      <c r="V176" s="88">
        <v>112.8</v>
      </c>
      <c r="W176" s="88"/>
      <c r="X176" s="88"/>
      <c r="Y176" s="88">
        <v>14119547669</v>
      </c>
      <c r="Z176" s="88">
        <v>4877459144</v>
      </c>
      <c r="AA176" s="88">
        <v>1903968491</v>
      </c>
      <c r="AB176" s="88">
        <v>7077937666</v>
      </c>
      <c r="AC176" s="88">
        <v>260182368</v>
      </c>
      <c r="AD176" s="88">
        <v>10775199036</v>
      </c>
      <c r="AE176" s="88">
        <v>1227732025</v>
      </c>
      <c r="AF176" s="88">
        <v>6363609341</v>
      </c>
      <c r="AG176" s="88">
        <v>1181170181</v>
      </c>
      <c r="AH176" s="50">
        <v>110.81</v>
      </c>
      <c r="AI176" s="50">
        <v>110.14</v>
      </c>
      <c r="AJ176" s="88">
        <f t="shared" si="23"/>
        <v>100.60831668785183</v>
      </c>
      <c r="AK176" s="88">
        <f t="shared" si="24"/>
        <v>12742124058.297987</v>
      </c>
      <c r="AL176" s="88">
        <f t="shared" si="25"/>
        <v>4401641678.5488672</v>
      </c>
      <c r="AM176" s="88">
        <f t="shared" si="26"/>
        <v>9783184161.975666</v>
      </c>
      <c r="AN176" s="88">
        <f t="shared" si="19"/>
        <v>1114701311.966588</v>
      </c>
      <c r="AO176" s="88">
        <f t="shared" si="20"/>
        <v>5777745906.1194849</v>
      </c>
      <c r="AP176" s="88">
        <f t="shared" si="21"/>
        <v>1072426167.6048664</v>
      </c>
      <c r="AQ176" s="88">
        <v>38040</v>
      </c>
      <c r="AR176" s="88">
        <f t="shared" si="27"/>
        <v>36044.124844541344</v>
      </c>
      <c r="AS176" s="88">
        <v>806191</v>
      </c>
      <c r="AT176" s="108"/>
      <c r="AU176" s="88">
        <f t="shared" si="28"/>
        <v>806191</v>
      </c>
      <c r="AV176" s="88">
        <f t="shared" si="29"/>
        <v>7638.9193092917003</v>
      </c>
    </row>
    <row r="177" spans="1:48">
      <c r="A177" s="17">
        <v>39295</v>
      </c>
      <c r="B177" s="26">
        <v>2007</v>
      </c>
      <c r="C177" s="26">
        <v>8</v>
      </c>
      <c r="D177" s="87">
        <v>0.47</v>
      </c>
      <c r="E177" s="87">
        <f t="shared" si="30"/>
        <v>106.03333598703811</v>
      </c>
      <c r="F177" s="87">
        <v>63.3</v>
      </c>
      <c r="G177" s="87">
        <v>153.28</v>
      </c>
      <c r="H177" s="87">
        <v>81.944449118264544</v>
      </c>
      <c r="I177" s="87">
        <v>147.61000000000001</v>
      </c>
      <c r="J177" s="87">
        <v>129.05000000000001</v>
      </c>
      <c r="K177" s="87">
        <v>104.9</v>
      </c>
      <c r="L177" s="87">
        <v>95.9</v>
      </c>
      <c r="M177" s="87">
        <v>105.5</v>
      </c>
      <c r="N177" s="87">
        <v>101.9</v>
      </c>
      <c r="O177" s="87">
        <v>105.9</v>
      </c>
      <c r="P177" s="87">
        <v>104.2</v>
      </c>
      <c r="Q177" s="87"/>
      <c r="R177" s="88">
        <v>83.7</v>
      </c>
      <c r="S177" s="50">
        <v>130.30000000000001</v>
      </c>
      <c r="T177" s="88"/>
      <c r="U177" s="88">
        <v>98</v>
      </c>
      <c r="V177" s="88">
        <v>112.6</v>
      </c>
      <c r="W177" s="88"/>
      <c r="X177" s="88"/>
      <c r="Y177" s="88">
        <v>15100028780</v>
      </c>
      <c r="Z177" s="88">
        <v>5125723383</v>
      </c>
      <c r="AA177" s="88">
        <v>2049829705</v>
      </c>
      <c r="AB177" s="88">
        <v>7590316123</v>
      </c>
      <c r="AC177" s="88">
        <v>334159569</v>
      </c>
      <c r="AD177" s="88">
        <v>11559257073</v>
      </c>
      <c r="AE177" s="88">
        <v>1418287380</v>
      </c>
      <c r="AF177" s="88">
        <v>7093506294</v>
      </c>
      <c r="AG177" s="88">
        <v>1307452660</v>
      </c>
      <c r="AH177" s="50">
        <v>112.8</v>
      </c>
      <c r="AI177" s="50">
        <v>111.11</v>
      </c>
      <c r="AJ177" s="88">
        <f t="shared" si="23"/>
        <v>101.5210152101521</v>
      </c>
      <c r="AK177" s="88">
        <f t="shared" si="24"/>
        <v>13386550336.879435</v>
      </c>
      <c r="AL177" s="88">
        <f t="shared" si="25"/>
        <v>4544081013.2978725</v>
      </c>
      <c r="AM177" s="88">
        <f t="shared" si="26"/>
        <v>10403435400.054001</v>
      </c>
      <c r="AN177" s="88">
        <f t="shared" si="19"/>
        <v>1276471406.7140672</v>
      </c>
      <c r="AO177" s="88">
        <f t="shared" si="20"/>
        <v>6384219506.7950678</v>
      </c>
      <c r="AP177" s="88">
        <f t="shared" si="21"/>
        <v>1176719161.191612</v>
      </c>
      <c r="AQ177" s="88">
        <v>35697</v>
      </c>
      <c r="AR177" s="88">
        <f t="shared" si="27"/>
        <v>33665.827513305558</v>
      </c>
      <c r="AS177" s="88">
        <v>831329</v>
      </c>
      <c r="AT177" s="108"/>
      <c r="AU177" s="88">
        <f t="shared" si="28"/>
        <v>831329</v>
      </c>
      <c r="AV177" s="88">
        <f t="shared" si="29"/>
        <v>7840.260728018824</v>
      </c>
    </row>
    <row r="178" spans="1:48">
      <c r="A178" s="17">
        <v>39326</v>
      </c>
      <c r="B178" s="26">
        <v>2007</v>
      </c>
      <c r="C178" s="26">
        <v>9</v>
      </c>
      <c r="D178" s="87">
        <v>0.18</v>
      </c>
      <c r="E178" s="87">
        <f t="shared" si="30"/>
        <v>106.22419599181478</v>
      </c>
      <c r="F178" s="87">
        <v>61.8</v>
      </c>
      <c r="G178" s="87">
        <v>138.29</v>
      </c>
      <c r="H178" s="87">
        <v>80.206523384692858</v>
      </c>
      <c r="I178" s="87">
        <v>144.01</v>
      </c>
      <c r="J178" s="87">
        <v>123.24</v>
      </c>
      <c r="K178" s="87">
        <v>98.4</v>
      </c>
      <c r="L178" s="87">
        <v>91.1</v>
      </c>
      <c r="M178" s="87">
        <v>98.8</v>
      </c>
      <c r="N178" s="87">
        <v>94.3</v>
      </c>
      <c r="O178" s="87">
        <v>99.1</v>
      </c>
      <c r="P178" s="87">
        <v>98.3</v>
      </c>
      <c r="Q178" s="87"/>
      <c r="R178" s="88">
        <v>85</v>
      </c>
      <c r="S178" s="50">
        <v>131.81</v>
      </c>
      <c r="T178" s="88"/>
      <c r="U178" s="88">
        <v>98.2</v>
      </c>
      <c r="V178" s="88">
        <v>113</v>
      </c>
      <c r="W178" s="88"/>
      <c r="X178" s="88"/>
      <c r="Y178" s="88">
        <v>14165675118</v>
      </c>
      <c r="Z178" s="88">
        <v>4444011893</v>
      </c>
      <c r="AA178" s="88">
        <v>1801278739</v>
      </c>
      <c r="AB178" s="88">
        <v>7649158213</v>
      </c>
      <c r="AC178" s="88">
        <v>271226273</v>
      </c>
      <c r="AD178" s="88">
        <v>10690974289</v>
      </c>
      <c r="AE178" s="88">
        <v>1312157096</v>
      </c>
      <c r="AF178" s="88">
        <v>6183105366</v>
      </c>
      <c r="AG178" s="88">
        <v>1261808960</v>
      </c>
      <c r="AH178" s="50">
        <v>113.34</v>
      </c>
      <c r="AI178" s="50">
        <v>110.62</v>
      </c>
      <c r="AJ178" s="88">
        <f t="shared" si="23"/>
        <v>102.45886819743265</v>
      </c>
      <c r="AK178" s="88">
        <f t="shared" si="24"/>
        <v>12498389904.711489</v>
      </c>
      <c r="AL178" s="88">
        <f t="shared" si="25"/>
        <v>3920956319.9223571</v>
      </c>
      <c r="AM178" s="88">
        <f t="shared" si="26"/>
        <v>9664594367.2030373</v>
      </c>
      <c r="AN178" s="88">
        <f t="shared" ref="AN178:AN241" si="31">AE178/$AI178*100</f>
        <v>1186184321.0992587</v>
      </c>
      <c r="AO178" s="88">
        <f t="shared" ref="AO178:AO241" si="32">AF178/$AI178*100</f>
        <v>5589500421.2619772</v>
      </c>
      <c r="AP178" s="88">
        <f t="shared" ref="AP178:AP241" si="33">AG178/$AI178*100</f>
        <v>1140669824.6248419</v>
      </c>
      <c r="AQ178" s="88">
        <v>36049</v>
      </c>
      <c r="AR178" s="88">
        <f t="shared" si="27"/>
        <v>33936.712500773174</v>
      </c>
      <c r="AS178" s="88">
        <v>847120</v>
      </c>
      <c r="AT178" s="108"/>
      <c r="AU178" s="88">
        <f t="shared" si="28"/>
        <v>847120</v>
      </c>
      <c r="AV178" s="88">
        <f t="shared" si="29"/>
        <v>7974.8308950747505</v>
      </c>
    </row>
    <row r="179" spans="1:48">
      <c r="A179" s="17">
        <v>39356</v>
      </c>
      <c r="B179" s="26">
        <v>2007</v>
      </c>
      <c r="C179" s="26">
        <v>10</v>
      </c>
      <c r="D179" s="87">
        <v>0.3</v>
      </c>
      <c r="E179" s="87">
        <f t="shared" si="30"/>
        <v>106.54286857979021</v>
      </c>
      <c r="F179" s="87">
        <v>64.3</v>
      </c>
      <c r="G179" s="87">
        <v>133.30000000000001</v>
      </c>
      <c r="H179" s="87">
        <v>76.72520953292981</v>
      </c>
      <c r="I179" s="87">
        <v>145.56</v>
      </c>
      <c r="J179" s="87">
        <v>129.16999999999999</v>
      </c>
      <c r="K179" s="87">
        <v>107.8</v>
      </c>
      <c r="L179" s="87">
        <v>93.9</v>
      </c>
      <c r="M179" s="87">
        <v>108.7</v>
      </c>
      <c r="N179" s="87">
        <v>104.6</v>
      </c>
      <c r="O179" s="87">
        <v>106.9</v>
      </c>
      <c r="P179" s="87">
        <v>110.1</v>
      </c>
      <c r="Q179" s="87"/>
      <c r="R179" s="88">
        <v>86.5</v>
      </c>
      <c r="S179" s="50">
        <v>133.34</v>
      </c>
      <c r="T179" s="88"/>
      <c r="U179" s="88">
        <v>100.3</v>
      </c>
      <c r="V179" s="88">
        <v>115.2</v>
      </c>
      <c r="W179" s="88"/>
      <c r="X179" s="88"/>
      <c r="Y179" s="88">
        <v>15767821852</v>
      </c>
      <c r="Z179" s="88">
        <v>5616782920</v>
      </c>
      <c r="AA179" s="88">
        <v>2128595858</v>
      </c>
      <c r="AB179" s="88">
        <v>7703077427</v>
      </c>
      <c r="AC179" s="88">
        <v>319365647</v>
      </c>
      <c r="AD179" s="88">
        <v>12339139645</v>
      </c>
      <c r="AE179" s="88">
        <v>1316143427</v>
      </c>
      <c r="AF179" s="88">
        <v>7357521096</v>
      </c>
      <c r="AG179" s="88">
        <v>1589151880</v>
      </c>
      <c r="AH179" s="50">
        <v>116.66</v>
      </c>
      <c r="AI179" s="50">
        <v>111.38</v>
      </c>
      <c r="AJ179" s="88">
        <f t="shared" si="23"/>
        <v>104.74052792242773</v>
      </c>
      <c r="AK179" s="88">
        <f t="shared" si="24"/>
        <v>13516048218.755358</v>
      </c>
      <c r="AL179" s="88">
        <f t="shared" si="25"/>
        <v>4814660483.4561977</v>
      </c>
      <c r="AM179" s="88">
        <f t="shared" si="26"/>
        <v>11078415913.98815</v>
      </c>
      <c r="AN179" s="88">
        <f t="shared" si="31"/>
        <v>1181669444.2449274</v>
      </c>
      <c r="AO179" s="88">
        <f t="shared" si="32"/>
        <v>6605782991.5604239</v>
      </c>
      <c r="AP179" s="88">
        <f t="shared" si="33"/>
        <v>1426783875.0224459</v>
      </c>
      <c r="AQ179" s="88">
        <v>41859</v>
      </c>
      <c r="AR179" s="88">
        <f t="shared" si="27"/>
        <v>39288.410907250633</v>
      </c>
      <c r="AS179" s="88">
        <v>870741</v>
      </c>
      <c r="AT179" s="108"/>
      <c r="AU179" s="88">
        <f t="shared" si="28"/>
        <v>870741</v>
      </c>
      <c r="AV179" s="88">
        <f t="shared" si="29"/>
        <v>8172.6821476361883</v>
      </c>
    </row>
    <row r="180" spans="1:48">
      <c r="A180" s="17">
        <v>39387</v>
      </c>
      <c r="B180" s="26">
        <v>2007</v>
      </c>
      <c r="C180" s="26">
        <v>11</v>
      </c>
      <c r="D180" s="87">
        <v>0.38</v>
      </c>
      <c r="E180" s="87">
        <f t="shared" si="30"/>
        <v>106.94773148039341</v>
      </c>
      <c r="F180" s="87">
        <v>65.7</v>
      </c>
      <c r="G180" s="87">
        <v>128.77000000000001</v>
      </c>
      <c r="H180" s="87">
        <v>76.536538694118192</v>
      </c>
      <c r="I180" s="87">
        <v>144.16999999999999</v>
      </c>
      <c r="J180" s="87">
        <v>125.88</v>
      </c>
      <c r="K180" s="87">
        <v>102.4</v>
      </c>
      <c r="L180" s="87">
        <v>92</v>
      </c>
      <c r="M180" s="87">
        <v>103.1</v>
      </c>
      <c r="N180" s="87">
        <v>102.6</v>
      </c>
      <c r="O180" s="87">
        <v>99.7</v>
      </c>
      <c r="P180" s="87">
        <v>106.5</v>
      </c>
      <c r="Q180" s="87"/>
      <c r="R180" s="88">
        <v>86.6</v>
      </c>
      <c r="S180" s="50">
        <v>136.25</v>
      </c>
      <c r="T180" s="88"/>
      <c r="U180" s="88">
        <v>101.9</v>
      </c>
      <c r="V180" s="88">
        <v>114.1</v>
      </c>
      <c r="W180" s="88"/>
      <c r="X180" s="88"/>
      <c r="Y180" s="88">
        <v>14051330343</v>
      </c>
      <c r="Z180" s="88">
        <v>4275043440</v>
      </c>
      <c r="AA180" s="88">
        <v>1938008109</v>
      </c>
      <c r="AB180" s="88">
        <v>7528100527</v>
      </c>
      <c r="AC180" s="88">
        <v>310178267</v>
      </c>
      <c r="AD180" s="88">
        <v>12030737023</v>
      </c>
      <c r="AE180" s="88">
        <v>1381864751</v>
      </c>
      <c r="AF180" s="88">
        <v>6855048521</v>
      </c>
      <c r="AG180" s="88">
        <v>1518434647</v>
      </c>
      <c r="AH180" s="50">
        <v>118.29</v>
      </c>
      <c r="AI180" s="50">
        <v>115.23</v>
      </c>
      <c r="AJ180" s="88">
        <f t="shared" si="23"/>
        <v>102.65555844832075</v>
      </c>
      <c r="AK180" s="88">
        <f t="shared" si="24"/>
        <v>11878713621.607912</v>
      </c>
      <c r="AL180" s="88">
        <f t="shared" si="25"/>
        <v>3614036216.0791268</v>
      </c>
      <c r="AM180" s="88">
        <f t="shared" si="26"/>
        <v>10440629196.389828</v>
      </c>
      <c r="AN180" s="88">
        <f t="shared" si="31"/>
        <v>1199223076.4557841</v>
      </c>
      <c r="AO180" s="88">
        <f t="shared" si="32"/>
        <v>5949013729.9314413</v>
      </c>
      <c r="AP180" s="88">
        <f t="shared" si="33"/>
        <v>1317742468.9750931</v>
      </c>
      <c r="AQ180" s="88">
        <v>39467</v>
      </c>
      <c r="AR180" s="88">
        <f t="shared" si="27"/>
        <v>36903.073542270911</v>
      </c>
      <c r="AS180" s="88">
        <v>900178</v>
      </c>
      <c r="AT180" s="108"/>
      <c r="AU180" s="88">
        <f t="shared" si="28"/>
        <v>900178</v>
      </c>
      <c r="AV180" s="88">
        <f t="shared" si="29"/>
        <v>8416.9901272289117</v>
      </c>
    </row>
    <row r="181" spans="1:48">
      <c r="A181" s="17">
        <v>39417</v>
      </c>
      <c r="B181" s="26">
        <v>2007</v>
      </c>
      <c r="C181" s="26">
        <v>12</v>
      </c>
      <c r="D181" s="87">
        <v>0.74</v>
      </c>
      <c r="E181" s="87">
        <f t="shared" si="30"/>
        <v>107.73914469334834</v>
      </c>
      <c r="F181" s="87">
        <v>89.3</v>
      </c>
      <c r="G181" s="87">
        <v>150.83000000000001</v>
      </c>
      <c r="H181" s="87">
        <v>76.393510889060551</v>
      </c>
      <c r="I181" s="87">
        <v>151.15</v>
      </c>
      <c r="J181" s="87">
        <v>122.43</v>
      </c>
      <c r="K181" s="87">
        <v>92.6</v>
      </c>
      <c r="L181" s="87">
        <v>98.6</v>
      </c>
      <c r="M181" s="87">
        <v>92.3</v>
      </c>
      <c r="N181" s="87">
        <v>90.6</v>
      </c>
      <c r="O181" s="87">
        <v>93.8</v>
      </c>
      <c r="P181" s="87">
        <v>91.5</v>
      </c>
      <c r="Q181" s="87"/>
      <c r="R181" s="88">
        <v>85.8</v>
      </c>
      <c r="S181" s="50">
        <v>139.9</v>
      </c>
      <c r="T181" s="88"/>
      <c r="U181" s="88">
        <v>109.7</v>
      </c>
      <c r="V181" s="88">
        <v>114.8</v>
      </c>
      <c r="W181" s="88"/>
      <c r="X181" s="88"/>
      <c r="Y181" s="88">
        <v>14230803436</v>
      </c>
      <c r="Z181" s="88">
        <v>4877491513</v>
      </c>
      <c r="AA181" s="88">
        <v>1792422873</v>
      </c>
      <c r="AB181" s="88">
        <v>7221022143</v>
      </c>
      <c r="AC181" s="88">
        <v>339866907</v>
      </c>
      <c r="AD181" s="88">
        <v>10592473629</v>
      </c>
      <c r="AE181" s="88">
        <v>1398977362</v>
      </c>
      <c r="AF181" s="88">
        <v>5935459467</v>
      </c>
      <c r="AG181" s="88">
        <v>1310135538</v>
      </c>
      <c r="AH181" s="50">
        <v>121.08</v>
      </c>
      <c r="AI181" s="50">
        <v>116.77</v>
      </c>
      <c r="AJ181" s="88">
        <f t="shared" si="23"/>
        <v>103.69101652821787</v>
      </c>
      <c r="AK181" s="88">
        <f t="shared" si="24"/>
        <v>11753223848.695078</v>
      </c>
      <c r="AL181" s="88">
        <f t="shared" si="25"/>
        <v>4028321368.5166836</v>
      </c>
      <c r="AM181" s="88">
        <f t="shared" si="26"/>
        <v>9071228593.8169041</v>
      </c>
      <c r="AN181" s="88">
        <f t="shared" si="31"/>
        <v>1198062312.2377324</v>
      </c>
      <c r="AO181" s="88">
        <f t="shared" si="32"/>
        <v>5083034569.6668673</v>
      </c>
      <c r="AP181" s="88">
        <f t="shared" si="33"/>
        <v>1121979564.9567525</v>
      </c>
      <c r="AQ181" s="88">
        <v>45045</v>
      </c>
      <c r="AR181" s="88">
        <f t="shared" si="27"/>
        <v>41809.316500710083</v>
      </c>
      <c r="AS181" s="88">
        <v>925092</v>
      </c>
      <c r="AT181" s="108"/>
      <c r="AU181" s="88">
        <f t="shared" si="28"/>
        <v>925092</v>
      </c>
      <c r="AV181" s="88">
        <f t="shared" si="29"/>
        <v>8586.4056433066689</v>
      </c>
    </row>
    <row r="182" spans="1:48">
      <c r="A182" s="17">
        <v>39448</v>
      </c>
      <c r="B182" s="26">
        <v>2008</v>
      </c>
      <c r="C182" s="26">
        <v>1</v>
      </c>
      <c r="D182" s="87">
        <v>0.54</v>
      </c>
      <c r="E182" s="87">
        <f t="shared" si="30"/>
        <v>108.32093607469243</v>
      </c>
      <c r="F182" s="87">
        <v>64.5</v>
      </c>
      <c r="G182" s="87">
        <v>138.30000000000001</v>
      </c>
      <c r="H182" s="87">
        <v>76.268256482072943</v>
      </c>
      <c r="I182" s="87">
        <v>149.19</v>
      </c>
      <c r="J182" s="87">
        <v>121.86</v>
      </c>
      <c r="K182" s="87">
        <v>94.8</v>
      </c>
      <c r="L182" s="87">
        <v>95.1</v>
      </c>
      <c r="M182" s="87">
        <v>94.8</v>
      </c>
      <c r="N182" s="87">
        <v>90.6</v>
      </c>
      <c r="O182" s="87">
        <v>97.4</v>
      </c>
      <c r="P182" s="87">
        <v>92</v>
      </c>
      <c r="Q182" s="87"/>
      <c r="R182" s="88">
        <v>84.1</v>
      </c>
      <c r="S182" s="50">
        <v>142.61000000000001</v>
      </c>
      <c r="T182" s="88"/>
      <c r="U182" s="88">
        <v>104.9</v>
      </c>
      <c r="V182" s="88">
        <v>113.7</v>
      </c>
      <c r="W182" s="88"/>
      <c r="X182" s="88"/>
      <c r="Y182" s="88">
        <v>13276884351</v>
      </c>
      <c r="Z182" s="88">
        <v>3992542773</v>
      </c>
      <c r="AA182" s="88">
        <v>2015694464</v>
      </c>
      <c r="AB182" s="88">
        <v>6864214634</v>
      </c>
      <c r="AC182" s="88">
        <v>404432480</v>
      </c>
      <c r="AD182" s="88">
        <v>12354335506</v>
      </c>
      <c r="AE182" s="88">
        <v>1648980025</v>
      </c>
      <c r="AF182" s="88">
        <v>7795404456</v>
      </c>
      <c r="AG182" s="88">
        <v>1358393814</v>
      </c>
      <c r="AH182" s="50">
        <v>124.49</v>
      </c>
      <c r="AI182" s="50">
        <v>117.76</v>
      </c>
      <c r="AJ182" s="88">
        <f t="shared" si="23"/>
        <v>105.71501358695652</v>
      </c>
      <c r="AK182" s="88">
        <f t="shared" si="24"/>
        <v>10665020765.523335</v>
      </c>
      <c r="AL182" s="88">
        <f t="shared" si="25"/>
        <v>3207119265.001205</v>
      </c>
      <c r="AM182" s="88">
        <f t="shared" si="26"/>
        <v>10491113710.9375</v>
      </c>
      <c r="AN182" s="88">
        <f t="shared" si="31"/>
        <v>1400288744.0557065</v>
      </c>
      <c r="AO182" s="88">
        <f t="shared" si="32"/>
        <v>6619738838.315217</v>
      </c>
      <c r="AP182" s="88">
        <f t="shared" si="33"/>
        <v>1153527355.638587</v>
      </c>
      <c r="AQ182" s="88">
        <v>48816</v>
      </c>
      <c r="AR182" s="88">
        <f t="shared" si="27"/>
        <v>45066.080269412603</v>
      </c>
      <c r="AS182" s="88">
        <v>934570</v>
      </c>
      <c r="AT182" s="108"/>
      <c r="AU182" s="88">
        <f t="shared" si="28"/>
        <v>934570</v>
      </c>
      <c r="AV182" s="88">
        <f t="shared" si="29"/>
        <v>8627.7873314865901</v>
      </c>
    </row>
    <row r="183" spans="1:48">
      <c r="A183" s="17">
        <v>39479</v>
      </c>
      <c r="B183" s="26">
        <v>2008</v>
      </c>
      <c r="C183" s="26">
        <v>2</v>
      </c>
      <c r="D183" s="87">
        <v>0.49</v>
      </c>
      <c r="E183" s="87">
        <f t="shared" si="30"/>
        <v>108.8517086614584</v>
      </c>
      <c r="F183" s="87">
        <v>60</v>
      </c>
      <c r="G183" s="87">
        <v>138.05000000000001</v>
      </c>
      <c r="H183" s="87">
        <v>74.574390046554967</v>
      </c>
      <c r="I183" s="87">
        <v>136.06</v>
      </c>
      <c r="J183" s="87">
        <v>121.91</v>
      </c>
      <c r="K183" s="87">
        <v>91.1</v>
      </c>
      <c r="L183" s="87">
        <v>88.6</v>
      </c>
      <c r="M183" s="87">
        <v>91.2</v>
      </c>
      <c r="N183" s="87">
        <v>94.1</v>
      </c>
      <c r="O183" s="87">
        <v>94.4</v>
      </c>
      <c r="P183" s="87">
        <v>85</v>
      </c>
      <c r="Q183" s="87"/>
      <c r="R183" s="88">
        <v>84.3</v>
      </c>
      <c r="S183" s="50">
        <v>146.9</v>
      </c>
      <c r="T183" s="88"/>
      <c r="U183" s="88">
        <v>107</v>
      </c>
      <c r="V183" s="88">
        <v>114.3</v>
      </c>
      <c r="W183" s="88"/>
      <c r="X183" s="88"/>
      <c r="Y183" s="88">
        <v>12799919840</v>
      </c>
      <c r="Z183" s="88">
        <v>3791708108</v>
      </c>
      <c r="AA183" s="88">
        <v>1925449156</v>
      </c>
      <c r="AB183" s="88">
        <v>6688566817</v>
      </c>
      <c r="AC183" s="88">
        <v>394195759</v>
      </c>
      <c r="AD183" s="88">
        <v>11952229583</v>
      </c>
      <c r="AE183" s="88">
        <v>1397161208</v>
      </c>
      <c r="AF183" s="88">
        <v>7274406310</v>
      </c>
      <c r="AG183" s="88">
        <v>1268834091</v>
      </c>
      <c r="AH183" s="50">
        <v>124.94</v>
      </c>
      <c r="AI183" s="50">
        <v>122.35</v>
      </c>
      <c r="AJ183" s="88">
        <f t="shared" si="23"/>
        <v>102.11687780956274</v>
      </c>
      <c r="AK183" s="88">
        <f t="shared" si="24"/>
        <v>10244853401.632784</v>
      </c>
      <c r="AL183" s="88">
        <f t="shared" si="25"/>
        <v>3034823201.5367379</v>
      </c>
      <c r="AM183" s="88">
        <f t="shared" si="26"/>
        <v>9768884007.3559456</v>
      </c>
      <c r="AN183" s="88">
        <f t="shared" si="31"/>
        <v>1141938053.1262772</v>
      </c>
      <c r="AO183" s="88">
        <f t="shared" si="32"/>
        <v>5945571156.5181856</v>
      </c>
      <c r="AP183" s="88">
        <f t="shared" si="33"/>
        <v>1037052791.9901921</v>
      </c>
      <c r="AQ183" s="88">
        <v>34979</v>
      </c>
      <c r="AR183" s="88">
        <f t="shared" si="27"/>
        <v>32134.5438028803</v>
      </c>
      <c r="AS183" s="88">
        <v>948628</v>
      </c>
      <c r="AT183" s="108"/>
      <c r="AU183" s="88">
        <f t="shared" si="28"/>
        <v>948628</v>
      </c>
      <c r="AV183" s="88">
        <f t="shared" si="29"/>
        <v>8714.8654960515541</v>
      </c>
    </row>
    <row r="184" spans="1:48">
      <c r="A184" s="17">
        <v>39508</v>
      </c>
      <c r="B184" s="26">
        <v>2008</v>
      </c>
      <c r="C184" s="26">
        <v>3</v>
      </c>
      <c r="D184" s="87">
        <v>0.48</v>
      </c>
      <c r="E184" s="87">
        <f t="shared" si="30"/>
        <v>109.37419686303339</v>
      </c>
      <c r="F184" s="87">
        <v>67.5</v>
      </c>
      <c r="G184" s="87">
        <v>156.03</v>
      </c>
      <c r="H184" s="87">
        <v>75.113406788658082</v>
      </c>
      <c r="I184" s="87">
        <v>148.63999999999999</v>
      </c>
      <c r="J184" s="87">
        <v>128.99</v>
      </c>
      <c r="K184" s="87">
        <v>97.7</v>
      </c>
      <c r="L184" s="87">
        <v>94</v>
      </c>
      <c r="M184" s="87">
        <v>98</v>
      </c>
      <c r="N184" s="87">
        <v>102.8</v>
      </c>
      <c r="O184" s="87">
        <v>99.9</v>
      </c>
      <c r="P184" s="87">
        <v>93</v>
      </c>
      <c r="Q184" s="87"/>
      <c r="R184" s="88">
        <v>84.4</v>
      </c>
      <c r="S184" s="50">
        <v>147.72</v>
      </c>
      <c r="T184" s="88"/>
      <c r="U184" s="88">
        <v>111</v>
      </c>
      <c r="V184" s="88">
        <v>112.4</v>
      </c>
      <c r="W184" s="88"/>
      <c r="X184" s="88"/>
      <c r="Y184" s="88">
        <v>12612774542</v>
      </c>
      <c r="Z184" s="88">
        <v>3664273877</v>
      </c>
      <c r="AA184" s="88">
        <v>1645121998</v>
      </c>
      <c r="AB184" s="88">
        <v>6987933345</v>
      </c>
      <c r="AC184" s="88">
        <v>315445322</v>
      </c>
      <c r="AD184" s="88">
        <v>11626158922</v>
      </c>
      <c r="AE184" s="88">
        <v>1207057420</v>
      </c>
      <c r="AF184" s="88">
        <v>6756691914</v>
      </c>
      <c r="AG184" s="88">
        <v>1390646880</v>
      </c>
      <c r="AH184" s="50">
        <v>127.97</v>
      </c>
      <c r="AI184" s="50">
        <v>126.42</v>
      </c>
      <c r="AJ184" s="88">
        <f t="shared" si="23"/>
        <v>101.22607182407847</v>
      </c>
      <c r="AK184" s="88">
        <f t="shared" si="24"/>
        <v>9856040120.3407059</v>
      </c>
      <c r="AL184" s="88">
        <f t="shared" si="25"/>
        <v>2863385072.2825661</v>
      </c>
      <c r="AM184" s="88">
        <f t="shared" si="26"/>
        <v>9196455404.2081947</v>
      </c>
      <c r="AN184" s="88">
        <f t="shared" si="31"/>
        <v>954799414.64958084</v>
      </c>
      <c r="AO184" s="88">
        <f t="shared" si="32"/>
        <v>5344638438.5382061</v>
      </c>
      <c r="AP184" s="88">
        <f t="shared" si="33"/>
        <v>1100021262.4584718</v>
      </c>
      <c r="AQ184" s="88">
        <v>37638</v>
      </c>
      <c r="AR184" s="88">
        <f t="shared" si="27"/>
        <v>34412.138401466975</v>
      </c>
      <c r="AS184" s="88">
        <v>982190</v>
      </c>
      <c r="AT184" s="108"/>
      <c r="AU184" s="88">
        <f t="shared" si="28"/>
        <v>982190</v>
      </c>
      <c r="AV184" s="88">
        <f t="shared" si="29"/>
        <v>8980.0887976345311</v>
      </c>
    </row>
    <row r="185" spans="1:48">
      <c r="A185" s="17">
        <v>39539</v>
      </c>
      <c r="B185" s="26">
        <v>2008</v>
      </c>
      <c r="C185" s="26">
        <v>4</v>
      </c>
      <c r="D185" s="87">
        <v>0.55000000000000004</v>
      </c>
      <c r="E185" s="87">
        <f t="shared" si="30"/>
        <v>109.97575494578008</v>
      </c>
      <c r="F185" s="87">
        <v>64.3</v>
      </c>
      <c r="G185" s="87">
        <v>159.18</v>
      </c>
      <c r="H185" s="87">
        <v>74.605921502194633</v>
      </c>
      <c r="I185" s="87">
        <v>145.83000000000001</v>
      </c>
      <c r="J185" s="87">
        <v>129.47999999999999</v>
      </c>
      <c r="K185" s="87">
        <v>99.2</v>
      </c>
      <c r="L185" s="87">
        <v>91.4</v>
      </c>
      <c r="M185" s="87">
        <v>99.7</v>
      </c>
      <c r="N185" s="87">
        <v>106.2</v>
      </c>
      <c r="O185" s="87">
        <v>100.1</v>
      </c>
      <c r="P185" s="87">
        <v>96</v>
      </c>
      <c r="Q185" s="87"/>
      <c r="R185" s="88">
        <v>83.8</v>
      </c>
      <c r="S185" s="50">
        <v>148.56</v>
      </c>
      <c r="T185" s="88"/>
      <c r="U185" s="88">
        <v>103.8</v>
      </c>
      <c r="V185" s="88">
        <v>111.6</v>
      </c>
      <c r="W185" s="88"/>
      <c r="X185" s="88"/>
      <c r="Y185" s="88">
        <v>14058430155</v>
      </c>
      <c r="Z185" s="88">
        <v>4610412160</v>
      </c>
      <c r="AA185" s="88">
        <v>1818583321</v>
      </c>
      <c r="AB185" s="88">
        <v>7287256635</v>
      </c>
      <c r="AC185" s="88">
        <v>342178039</v>
      </c>
      <c r="AD185" s="88">
        <v>12326151785</v>
      </c>
      <c r="AE185" s="88">
        <v>1516885572</v>
      </c>
      <c r="AF185" s="88">
        <v>7216368019</v>
      </c>
      <c r="AG185" s="88">
        <v>1444683131</v>
      </c>
      <c r="AH185" s="50">
        <v>131.44999999999999</v>
      </c>
      <c r="AI185" s="50">
        <v>131.91999999999999</v>
      </c>
      <c r="AJ185" s="88">
        <f t="shared" si="23"/>
        <v>99.64372346876894</v>
      </c>
      <c r="AK185" s="88">
        <f t="shared" si="24"/>
        <v>10694887907.949791</v>
      </c>
      <c r="AL185" s="88">
        <f t="shared" si="25"/>
        <v>3507350445.0361357</v>
      </c>
      <c r="AM185" s="88">
        <f t="shared" si="26"/>
        <v>9343656598.6961803</v>
      </c>
      <c r="AN185" s="88">
        <f t="shared" si="31"/>
        <v>1149852616.7374167</v>
      </c>
      <c r="AO185" s="88">
        <f t="shared" si="32"/>
        <v>5470260778.5021229</v>
      </c>
      <c r="AP185" s="88">
        <f t="shared" si="33"/>
        <v>1095120626.895088</v>
      </c>
      <c r="AQ185" s="88">
        <v>45793</v>
      </c>
      <c r="AR185" s="88">
        <f t="shared" si="27"/>
        <v>41639.177673821585</v>
      </c>
      <c r="AS185" s="88">
        <v>1007340</v>
      </c>
      <c r="AT185" s="108"/>
      <c r="AU185" s="88">
        <f t="shared" si="28"/>
        <v>1007340</v>
      </c>
      <c r="AV185" s="88">
        <f t="shared" si="29"/>
        <v>9159.6552394355986</v>
      </c>
    </row>
    <row r="186" spans="1:48">
      <c r="A186" s="17">
        <v>39569</v>
      </c>
      <c r="B186" s="26">
        <v>2008</v>
      </c>
      <c r="C186" s="26">
        <v>5</v>
      </c>
      <c r="D186" s="87">
        <v>0.79</v>
      </c>
      <c r="E186" s="87">
        <f t="shared" si="30"/>
        <v>110.84456340985174</v>
      </c>
      <c r="F186" s="87">
        <v>70.3</v>
      </c>
      <c r="G186" s="87">
        <v>156.76</v>
      </c>
      <c r="H186" s="87">
        <v>72.704031833070985</v>
      </c>
      <c r="I186" s="87">
        <v>149.30000000000001</v>
      </c>
      <c r="J186" s="87">
        <v>128.91999999999999</v>
      </c>
      <c r="K186" s="87">
        <v>102.5</v>
      </c>
      <c r="L186" s="87">
        <v>99.6</v>
      </c>
      <c r="M186" s="87">
        <v>102.6</v>
      </c>
      <c r="N186" s="87">
        <v>102.4</v>
      </c>
      <c r="O186" s="87">
        <v>105</v>
      </c>
      <c r="P186" s="87">
        <v>98.5</v>
      </c>
      <c r="Q186" s="87"/>
      <c r="R186" s="88">
        <v>84</v>
      </c>
      <c r="S186" s="50">
        <v>147.36000000000001</v>
      </c>
      <c r="T186" s="88"/>
      <c r="U186" s="88">
        <v>104.9</v>
      </c>
      <c r="V186" s="88">
        <v>112.8</v>
      </c>
      <c r="W186" s="88"/>
      <c r="X186" s="88"/>
      <c r="Y186" s="88">
        <v>19303363465</v>
      </c>
      <c r="Z186" s="88">
        <v>8358912750</v>
      </c>
      <c r="AA186" s="88">
        <v>2603126274</v>
      </c>
      <c r="AB186" s="88">
        <v>7858767975</v>
      </c>
      <c r="AC186" s="88">
        <v>482556466</v>
      </c>
      <c r="AD186" s="88">
        <v>15226891780</v>
      </c>
      <c r="AE186" s="88">
        <v>1765485663</v>
      </c>
      <c r="AF186" s="88">
        <v>8728665907</v>
      </c>
      <c r="AG186" s="88">
        <v>1487343085</v>
      </c>
      <c r="AH186" s="50">
        <v>137.66</v>
      </c>
      <c r="AI186" s="50">
        <v>131.53</v>
      </c>
      <c r="AJ186" s="88">
        <f t="shared" si="23"/>
        <v>104.66053371854329</v>
      </c>
      <c r="AK186" s="88">
        <f t="shared" si="24"/>
        <v>14022492710.300741</v>
      </c>
      <c r="AL186" s="88">
        <f t="shared" si="25"/>
        <v>6072143505.7387772</v>
      </c>
      <c r="AM186" s="88">
        <f t="shared" si="26"/>
        <v>11576744301.680225</v>
      </c>
      <c r="AN186" s="88">
        <f t="shared" si="31"/>
        <v>1342268427.7351174</v>
      </c>
      <c r="AO186" s="88">
        <f t="shared" si="32"/>
        <v>6636254776.0967073</v>
      </c>
      <c r="AP186" s="88">
        <f t="shared" si="33"/>
        <v>1130801402.7218125</v>
      </c>
      <c r="AQ186" s="88">
        <v>36499</v>
      </c>
      <c r="AR186" s="88">
        <f t="shared" si="27"/>
        <v>32928.092165462047</v>
      </c>
      <c r="AS186" s="88">
        <v>1034301</v>
      </c>
      <c r="AT186" s="108"/>
      <c r="AU186" s="88">
        <f t="shared" si="28"/>
        <v>1034301</v>
      </c>
      <c r="AV186" s="88">
        <f t="shared" si="29"/>
        <v>9331.0936340254684</v>
      </c>
    </row>
    <row r="187" spans="1:48">
      <c r="A187" s="17">
        <v>39600</v>
      </c>
      <c r="B187" s="26">
        <v>2008</v>
      </c>
      <c r="C187" s="26">
        <v>6</v>
      </c>
      <c r="D187" s="87">
        <v>0.74</v>
      </c>
      <c r="E187" s="87">
        <f t="shared" si="30"/>
        <v>111.66481317908466</v>
      </c>
      <c r="F187" s="87">
        <v>65.5</v>
      </c>
      <c r="G187" s="87">
        <v>169.01</v>
      </c>
      <c r="H187" s="87">
        <v>70.876280945618731</v>
      </c>
      <c r="I187" s="87">
        <v>147.44</v>
      </c>
      <c r="J187" s="87">
        <v>130.59</v>
      </c>
      <c r="K187" s="87">
        <v>103.3</v>
      </c>
      <c r="L187" s="87">
        <v>98.5</v>
      </c>
      <c r="M187" s="87">
        <v>103.6</v>
      </c>
      <c r="N187" s="87">
        <v>110</v>
      </c>
      <c r="O187" s="87">
        <v>105.3</v>
      </c>
      <c r="P187" s="87">
        <v>98.2</v>
      </c>
      <c r="Q187" s="87"/>
      <c r="R187" s="88">
        <v>84.3</v>
      </c>
      <c r="S187" s="50">
        <v>142.59</v>
      </c>
      <c r="T187" s="88"/>
      <c r="U187" s="88">
        <v>97.6</v>
      </c>
      <c r="V187" s="88">
        <v>114.9</v>
      </c>
      <c r="W187" s="88">
        <v>110.7</v>
      </c>
      <c r="X187" s="88">
        <f t="shared" ref="X187:X250" si="34">AVERAGE(U187:W187)</f>
        <v>107.73333333333333</v>
      </c>
      <c r="Y187" s="88">
        <v>18593307478</v>
      </c>
      <c r="Z187" s="88">
        <v>7585843414</v>
      </c>
      <c r="AA187" s="88">
        <v>2190418383</v>
      </c>
      <c r="AB187" s="88">
        <v>8317230177</v>
      </c>
      <c r="AC187" s="88">
        <v>499815504</v>
      </c>
      <c r="AD187" s="88">
        <v>15865662420</v>
      </c>
      <c r="AE187" s="88">
        <v>1777824743</v>
      </c>
      <c r="AF187" s="88">
        <v>9031375723</v>
      </c>
      <c r="AG187" s="88">
        <v>1670270586</v>
      </c>
      <c r="AH187" s="50">
        <v>146.49</v>
      </c>
      <c r="AI187" s="50">
        <v>137.32</v>
      </c>
      <c r="AJ187" s="88">
        <f t="shared" si="23"/>
        <v>106.6778327993009</v>
      </c>
      <c r="AK187" s="88">
        <f t="shared" si="24"/>
        <v>12692543844.631033</v>
      </c>
      <c r="AL187" s="88">
        <f t="shared" si="25"/>
        <v>5178403586.5929413</v>
      </c>
      <c r="AM187" s="88">
        <f t="shared" si="26"/>
        <v>11553788537.722109</v>
      </c>
      <c r="AN187" s="88">
        <f t="shared" si="31"/>
        <v>1294658274.8325081</v>
      </c>
      <c r="AO187" s="88">
        <f t="shared" si="32"/>
        <v>6576882990.8243523</v>
      </c>
      <c r="AP187" s="88">
        <f t="shared" si="33"/>
        <v>1216334536.8482378</v>
      </c>
      <c r="AQ187" s="88">
        <v>41542</v>
      </c>
      <c r="AR187" s="88">
        <f t="shared" si="27"/>
        <v>37202.408545094855</v>
      </c>
      <c r="AS187" s="88">
        <v>1057502</v>
      </c>
      <c r="AT187" s="108"/>
      <c r="AU187" s="88">
        <f t="shared" si="28"/>
        <v>1057502</v>
      </c>
      <c r="AV187" s="88">
        <f t="shared" si="29"/>
        <v>9470.3243563754513</v>
      </c>
    </row>
    <row r="188" spans="1:48">
      <c r="A188" s="17">
        <v>39630</v>
      </c>
      <c r="B188" s="26">
        <v>2008</v>
      </c>
      <c r="C188" s="26">
        <v>7</v>
      </c>
      <c r="D188" s="87">
        <v>0.53</v>
      </c>
      <c r="E188" s="87">
        <f t="shared" si="30"/>
        <v>112.25663668893382</v>
      </c>
      <c r="F188" s="87">
        <v>67.7</v>
      </c>
      <c r="G188" s="87">
        <v>168.35</v>
      </c>
      <c r="H188" s="87">
        <v>69.941553043172902</v>
      </c>
      <c r="I188" s="87">
        <v>162.41</v>
      </c>
      <c r="J188" s="87">
        <v>136.53</v>
      </c>
      <c r="K188" s="87">
        <v>108.5</v>
      </c>
      <c r="L188" s="87">
        <v>104.3</v>
      </c>
      <c r="M188" s="87">
        <v>108.8</v>
      </c>
      <c r="N188" s="87">
        <v>114.9</v>
      </c>
      <c r="O188" s="87">
        <v>111.3</v>
      </c>
      <c r="P188" s="87">
        <v>102.3</v>
      </c>
      <c r="Q188" s="87"/>
      <c r="R188" s="88">
        <v>84.9</v>
      </c>
      <c r="S188" s="50">
        <v>131.22999999999999</v>
      </c>
      <c r="T188" s="88"/>
      <c r="U188" s="88">
        <v>93.2</v>
      </c>
      <c r="V188" s="88">
        <v>114</v>
      </c>
      <c r="W188" s="88">
        <v>110.3</v>
      </c>
      <c r="X188" s="88">
        <f t="shared" si="34"/>
        <v>105.83333333333333</v>
      </c>
      <c r="Y188" s="88">
        <v>20451410348</v>
      </c>
      <c r="Z188" s="88">
        <v>8317789770</v>
      </c>
      <c r="AA188" s="88">
        <v>2966801863</v>
      </c>
      <c r="AB188" s="88">
        <v>8652365290</v>
      </c>
      <c r="AC188" s="88">
        <v>514453425</v>
      </c>
      <c r="AD188" s="88">
        <v>17123308265</v>
      </c>
      <c r="AE188" s="88">
        <v>2103727227</v>
      </c>
      <c r="AF188" s="88">
        <v>9849707964</v>
      </c>
      <c r="AG188" s="88">
        <v>1843099799</v>
      </c>
      <c r="AH188" s="50">
        <v>153.56</v>
      </c>
      <c r="AI188" s="50">
        <v>142.36000000000001</v>
      </c>
      <c r="AJ188" s="88">
        <f t="shared" si="23"/>
        <v>107.8673784771003</v>
      </c>
      <c r="AK188" s="88">
        <f t="shared" si="24"/>
        <v>13318188556.915863</v>
      </c>
      <c r="AL188" s="88">
        <f t="shared" si="25"/>
        <v>5416638297.7337847</v>
      </c>
      <c r="AM188" s="88">
        <f t="shared" si="26"/>
        <v>12028173830.429895</v>
      </c>
      <c r="AN188" s="88">
        <f t="shared" si="31"/>
        <v>1477751634.5883672</v>
      </c>
      <c r="AO188" s="88">
        <f t="shared" si="32"/>
        <v>6918873253.7229557</v>
      </c>
      <c r="AP188" s="88">
        <f t="shared" si="33"/>
        <v>1294675329.4464736</v>
      </c>
      <c r="AQ188" s="88">
        <v>47283</v>
      </c>
      <c r="AR188" s="88">
        <f t="shared" si="27"/>
        <v>42120.449529431804</v>
      </c>
      <c r="AS188" s="88">
        <v>1074874</v>
      </c>
      <c r="AT188" s="108"/>
      <c r="AU188" s="88">
        <f t="shared" si="28"/>
        <v>1074874</v>
      </c>
      <c r="AV188" s="88">
        <f t="shared" si="29"/>
        <v>9575.1487992509956</v>
      </c>
    </row>
    <row r="189" spans="1:48">
      <c r="A189" s="17">
        <v>39661</v>
      </c>
      <c r="B189" s="26">
        <v>2008</v>
      </c>
      <c r="C189" s="26">
        <v>8</v>
      </c>
      <c r="D189" s="87">
        <v>0.28000000000000003</v>
      </c>
      <c r="E189" s="87">
        <f t="shared" si="30"/>
        <v>112.57095527166283</v>
      </c>
      <c r="F189" s="87">
        <v>69.599999999999994</v>
      </c>
      <c r="G189" s="87">
        <v>168.33</v>
      </c>
      <c r="H189" s="87">
        <v>69.132329563028236</v>
      </c>
      <c r="I189" s="87">
        <v>158.03</v>
      </c>
      <c r="J189" s="87">
        <v>133.87</v>
      </c>
      <c r="K189" s="87">
        <v>106.9</v>
      </c>
      <c r="L189" s="87">
        <v>104.1</v>
      </c>
      <c r="M189" s="87">
        <v>107.1</v>
      </c>
      <c r="N189" s="87">
        <v>114.5</v>
      </c>
      <c r="O189" s="87">
        <v>107.6</v>
      </c>
      <c r="P189" s="87">
        <v>103.7</v>
      </c>
      <c r="Q189" s="87"/>
      <c r="R189" s="88">
        <v>85.5</v>
      </c>
      <c r="S189" s="50">
        <v>137.05000000000001</v>
      </c>
      <c r="T189" s="88"/>
      <c r="U189" s="88">
        <v>96.5</v>
      </c>
      <c r="V189" s="88">
        <v>114.5</v>
      </c>
      <c r="W189" s="88">
        <v>110.5</v>
      </c>
      <c r="X189" s="88">
        <f t="shared" si="34"/>
        <v>107.16666666666667</v>
      </c>
      <c r="Y189" s="88">
        <v>19746866637</v>
      </c>
      <c r="Z189" s="88">
        <v>8183189443</v>
      </c>
      <c r="AA189" s="88">
        <v>2788142928</v>
      </c>
      <c r="AB189" s="88">
        <v>8286218794</v>
      </c>
      <c r="AC189" s="88">
        <v>489315472</v>
      </c>
      <c r="AD189" s="88">
        <v>17446643280</v>
      </c>
      <c r="AE189" s="88">
        <v>2291253465</v>
      </c>
      <c r="AF189" s="88">
        <v>9561835959</v>
      </c>
      <c r="AG189" s="88">
        <v>1905494766</v>
      </c>
      <c r="AH189" s="50">
        <v>157.38</v>
      </c>
      <c r="AI189" s="50">
        <v>141.66999999999999</v>
      </c>
      <c r="AJ189" s="88">
        <f t="shared" si="23"/>
        <v>111.08915084350957</v>
      </c>
      <c r="AK189" s="88">
        <f t="shared" si="24"/>
        <v>12547252914.601603</v>
      </c>
      <c r="AL189" s="88">
        <f t="shared" si="25"/>
        <v>5199637465.3704414</v>
      </c>
      <c r="AM189" s="88">
        <f t="shared" si="26"/>
        <v>12314987844.991884</v>
      </c>
      <c r="AN189" s="88">
        <f t="shared" si="31"/>
        <v>1617317332.5333524</v>
      </c>
      <c r="AO189" s="88">
        <f t="shared" si="32"/>
        <v>6749372456.4127903</v>
      </c>
      <c r="AP189" s="88">
        <f t="shared" si="33"/>
        <v>1345023481.3298512</v>
      </c>
      <c r="AQ189" s="88">
        <v>39331</v>
      </c>
      <c r="AR189" s="88">
        <f t="shared" si="27"/>
        <v>34938.852482049318</v>
      </c>
      <c r="AS189" s="88">
        <v>1099004</v>
      </c>
      <c r="AT189" s="108"/>
      <c r="AU189" s="88">
        <f t="shared" si="28"/>
        <v>1099004</v>
      </c>
      <c r="AV189" s="88">
        <f t="shared" si="29"/>
        <v>9762.7669352882294</v>
      </c>
    </row>
    <row r="190" spans="1:48">
      <c r="A190" s="17">
        <v>39692</v>
      </c>
      <c r="B190" s="26">
        <v>2008</v>
      </c>
      <c r="C190" s="26">
        <v>9</v>
      </c>
      <c r="D190" s="87">
        <v>0.26</v>
      </c>
      <c r="E190" s="87">
        <f t="shared" si="30"/>
        <v>112.86363975536914</v>
      </c>
      <c r="F190" s="87">
        <v>67.599999999999994</v>
      </c>
      <c r="G190" s="87">
        <v>204.83</v>
      </c>
      <c r="H190" s="87">
        <v>75.896974930242806</v>
      </c>
      <c r="I190" s="87">
        <v>151.34</v>
      </c>
      <c r="J190" s="87">
        <v>132.6</v>
      </c>
      <c r="K190" s="87">
        <v>107.3</v>
      </c>
      <c r="L190" s="87">
        <v>99.9</v>
      </c>
      <c r="M190" s="87">
        <v>107.8</v>
      </c>
      <c r="N190" s="87">
        <v>119.9</v>
      </c>
      <c r="O190" s="87">
        <v>105.2</v>
      </c>
      <c r="P190" s="87">
        <v>106.9</v>
      </c>
      <c r="Q190" s="87"/>
      <c r="R190" s="88">
        <v>85.6</v>
      </c>
      <c r="S190" s="50">
        <v>141.28</v>
      </c>
      <c r="T190" s="88"/>
      <c r="U190" s="88">
        <v>99.8</v>
      </c>
      <c r="V190" s="88">
        <v>111.4</v>
      </c>
      <c r="W190" s="88">
        <v>104.8</v>
      </c>
      <c r="X190" s="88">
        <f t="shared" si="34"/>
        <v>105.33333333333333</v>
      </c>
      <c r="Y190" s="88">
        <v>20017207512</v>
      </c>
      <c r="Z190" s="88">
        <v>7426652788</v>
      </c>
      <c r="AA190" s="88">
        <v>2746270365</v>
      </c>
      <c r="AB190" s="88">
        <v>9290315371</v>
      </c>
      <c r="AC190" s="88">
        <v>553968988</v>
      </c>
      <c r="AD190" s="88">
        <v>17259382504</v>
      </c>
      <c r="AE190" s="88">
        <v>2152937723</v>
      </c>
      <c r="AF190" s="88">
        <v>9974991280</v>
      </c>
      <c r="AG190" s="88">
        <v>2158851748</v>
      </c>
      <c r="AH190" s="50">
        <v>154.11000000000001</v>
      </c>
      <c r="AI190" s="50">
        <v>141.68</v>
      </c>
      <c r="AJ190" s="88">
        <f t="shared" si="23"/>
        <v>108.77329192546584</v>
      </c>
      <c r="AK190" s="88">
        <f t="shared" si="24"/>
        <v>12988908904.029589</v>
      </c>
      <c r="AL190" s="88">
        <f t="shared" si="25"/>
        <v>4819059624.943222</v>
      </c>
      <c r="AM190" s="88">
        <f t="shared" si="26"/>
        <v>12181946996.04743</v>
      </c>
      <c r="AN190" s="88">
        <f t="shared" si="31"/>
        <v>1519577726.5669112</v>
      </c>
      <c r="AO190" s="88">
        <f t="shared" si="32"/>
        <v>7040507679.2772446</v>
      </c>
      <c r="AP190" s="88">
        <f t="shared" si="33"/>
        <v>1523751939.5821569</v>
      </c>
      <c r="AQ190" s="88">
        <v>40812</v>
      </c>
      <c r="AR190" s="88">
        <f t="shared" si="27"/>
        <v>36160.449980578</v>
      </c>
      <c r="AS190" s="88">
        <v>1139381</v>
      </c>
      <c r="AT190" s="108"/>
      <c r="AU190" s="88">
        <f t="shared" si="28"/>
        <v>1139381</v>
      </c>
      <c r="AV190" s="88">
        <f t="shared" si="29"/>
        <v>10095.199857718548</v>
      </c>
    </row>
    <row r="191" spans="1:48">
      <c r="A191" s="17">
        <v>39722</v>
      </c>
      <c r="B191" s="26">
        <v>2008</v>
      </c>
      <c r="C191" s="26">
        <v>10</v>
      </c>
      <c r="D191" s="87">
        <v>0.45</v>
      </c>
      <c r="E191" s="87">
        <f t="shared" si="30"/>
        <v>113.37152613426829</v>
      </c>
      <c r="F191" s="87">
        <v>70.7</v>
      </c>
      <c r="G191" s="87">
        <v>178.03</v>
      </c>
      <c r="H191" s="87">
        <v>88.726368897102105</v>
      </c>
      <c r="I191" s="87">
        <v>145.49</v>
      </c>
      <c r="J191" s="87">
        <v>132.80000000000001</v>
      </c>
      <c r="K191" s="87">
        <v>108.4</v>
      </c>
      <c r="L191" s="87">
        <v>100.8</v>
      </c>
      <c r="M191" s="87">
        <v>108.9</v>
      </c>
      <c r="N191" s="87">
        <v>124.8</v>
      </c>
      <c r="O191" s="87">
        <v>104.1</v>
      </c>
      <c r="P191" s="87">
        <v>110.3</v>
      </c>
      <c r="Q191" s="87"/>
      <c r="R191" s="88">
        <v>86</v>
      </c>
      <c r="S191" s="50">
        <v>140.46</v>
      </c>
      <c r="T191" s="88"/>
      <c r="U191" s="88">
        <v>89.1</v>
      </c>
      <c r="V191" s="88">
        <v>102.1</v>
      </c>
      <c r="W191" s="88">
        <v>96.3</v>
      </c>
      <c r="X191" s="88">
        <f t="shared" si="34"/>
        <v>95.833333333333329</v>
      </c>
      <c r="Y191" s="88">
        <v>18512307590</v>
      </c>
      <c r="Z191" s="88">
        <v>7180107030</v>
      </c>
      <c r="AA191" s="88">
        <v>2777266400</v>
      </c>
      <c r="AB191" s="88">
        <v>7975998238</v>
      </c>
      <c r="AC191" s="88">
        <v>578935922</v>
      </c>
      <c r="AD191" s="88">
        <v>17184275994</v>
      </c>
      <c r="AE191" s="88">
        <v>2074575974</v>
      </c>
      <c r="AF191" s="88">
        <v>9982150281</v>
      </c>
      <c r="AG191" s="88">
        <v>1962423644</v>
      </c>
      <c r="AH191" s="50">
        <v>151.22</v>
      </c>
      <c r="AI191" s="50">
        <v>135.78</v>
      </c>
      <c r="AJ191" s="88">
        <f t="shared" si="23"/>
        <v>111.3713359846811</v>
      </c>
      <c r="AK191" s="88">
        <f t="shared" si="24"/>
        <v>12241970367.676233</v>
      </c>
      <c r="AL191" s="88">
        <f t="shared" si="25"/>
        <v>4748119977.516202</v>
      </c>
      <c r="AM191" s="88">
        <f t="shared" si="26"/>
        <v>12655969946.973045</v>
      </c>
      <c r="AN191" s="88">
        <f t="shared" si="31"/>
        <v>1527895105.3174253</v>
      </c>
      <c r="AO191" s="88">
        <f t="shared" si="32"/>
        <v>7351708853.2920895</v>
      </c>
      <c r="AP191" s="88">
        <f t="shared" si="33"/>
        <v>1445296541.4641333</v>
      </c>
      <c r="AQ191" s="88">
        <v>50606</v>
      </c>
      <c r="AR191" s="88">
        <f t="shared" si="27"/>
        <v>44637.310377269016</v>
      </c>
      <c r="AS191" s="88">
        <v>1171447</v>
      </c>
      <c r="AT191" s="108"/>
      <c r="AU191" s="88">
        <f t="shared" si="28"/>
        <v>1171447</v>
      </c>
      <c r="AV191" s="88">
        <f t="shared" si="29"/>
        <v>10332.814948725578</v>
      </c>
    </row>
    <row r="192" spans="1:48">
      <c r="A192" s="17">
        <v>39753</v>
      </c>
      <c r="B192" s="26">
        <v>2008</v>
      </c>
      <c r="C192" s="26">
        <v>11</v>
      </c>
      <c r="D192" s="87">
        <v>0.36</v>
      </c>
      <c r="E192" s="87">
        <f t="shared" si="30"/>
        <v>113.77966362835167</v>
      </c>
      <c r="F192" s="87">
        <v>69</v>
      </c>
      <c r="G192" s="87">
        <v>149.79</v>
      </c>
      <c r="H192" s="87">
        <v>89.538073547915147</v>
      </c>
      <c r="I192" s="87">
        <v>116.68</v>
      </c>
      <c r="J192" s="87">
        <v>124.58</v>
      </c>
      <c r="K192" s="87">
        <v>96.2</v>
      </c>
      <c r="L192" s="87">
        <v>87.8</v>
      </c>
      <c r="M192" s="87">
        <v>96.7</v>
      </c>
      <c r="N192" s="87">
        <v>110</v>
      </c>
      <c r="O192" s="87">
        <v>92.5</v>
      </c>
      <c r="P192" s="87">
        <v>97.9</v>
      </c>
      <c r="Q192" s="87"/>
      <c r="R192" s="88">
        <v>84.8</v>
      </c>
      <c r="S192" s="50">
        <v>133.85</v>
      </c>
      <c r="T192" s="88"/>
      <c r="U192" s="88">
        <v>83.4</v>
      </c>
      <c r="V192" s="88">
        <v>82.9</v>
      </c>
      <c r="W192" s="88">
        <v>87.9</v>
      </c>
      <c r="X192" s="88">
        <f t="shared" si="34"/>
        <v>84.733333333333334</v>
      </c>
      <c r="Y192" s="88">
        <v>14752572586</v>
      </c>
      <c r="Z192" s="88">
        <v>5174602867</v>
      </c>
      <c r="AA192" s="88">
        <v>2048167021</v>
      </c>
      <c r="AB192" s="88">
        <v>7210673151</v>
      </c>
      <c r="AC192" s="88">
        <v>319129547</v>
      </c>
      <c r="AD192" s="88">
        <v>13118556063</v>
      </c>
      <c r="AE192" s="88">
        <v>1705072901</v>
      </c>
      <c r="AF192" s="88">
        <v>8003508184</v>
      </c>
      <c r="AG192" s="88">
        <v>1744413768</v>
      </c>
      <c r="AH192" s="50">
        <v>138.66</v>
      </c>
      <c r="AI192" s="50">
        <v>131.13999999999999</v>
      </c>
      <c r="AJ192" s="88">
        <f t="shared" si="23"/>
        <v>105.73432972395914</v>
      </c>
      <c r="AK192" s="88">
        <f t="shared" si="24"/>
        <v>10639385969.998558</v>
      </c>
      <c r="AL192" s="88">
        <f t="shared" si="25"/>
        <v>3731864176.4027119</v>
      </c>
      <c r="AM192" s="88">
        <f t="shared" si="26"/>
        <v>10003474197.803875</v>
      </c>
      <c r="AN192" s="88">
        <f t="shared" si="31"/>
        <v>1300192848.1012659</v>
      </c>
      <c r="AO192" s="88">
        <f t="shared" si="32"/>
        <v>6103025914.2900724</v>
      </c>
      <c r="AP192" s="88">
        <f t="shared" si="33"/>
        <v>1330191984.1390882</v>
      </c>
      <c r="AQ192" s="88">
        <v>39677</v>
      </c>
      <c r="AR192" s="88">
        <f t="shared" si="27"/>
        <v>34871.785286341154</v>
      </c>
      <c r="AS192" s="88">
        <v>1191364</v>
      </c>
      <c r="AT192" s="108"/>
      <c r="AU192" s="88">
        <f t="shared" si="28"/>
        <v>1191364</v>
      </c>
      <c r="AV192" s="88">
        <f t="shared" si="29"/>
        <v>10470.799104235841</v>
      </c>
    </row>
    <row r="193" spans="1:48">
      <c r="A193" s="17">
        <v>39783</v>
      </c>
      <c r="B193" s="26">
        <v>2008</v>
      </c>
      <c r="C193" s="26">
        <v>12</v>
      </c>
      <c r="D193" s="87">
        <v>0.28000000000000003</v>
      </c>
      <c r="E193" s="87">
        <f t="shared" si="30"/>
        <v>114.09824668651105</v>
      </c>
      <c r="F193" s="87">
        <v>92.7</v>
      </c>
      <c r="G193" s="87">
        <v>149.97999999999999</v>
      </c>
      <c r="H193" s="87">
        <v>95.208216176945072</v>
      </c>
      <c r="I193" s="87">
        <v>82.83</v>
      </c>
      <c r="J193" s="87">
        <v>118.9</v>
      </c>
      <c r="K193" s="87">
        <v>79.099999999999994</v>
      </c>
      <c r="L193" s="87">
        <v>77.5</v>
      </c>
      <c r="M193" s="87">
        <v>79.2</v>
      </c>
      <c r="N193" s="87">
        <v>80.099999999999994</v>
      </c>
      <c r="O193" s="87">
        <v>77.599999999999994</v>
      </c>
      <c r="P193" s="87">
        <v>81.2</v>
      </c>
      <c r="Q193" s="87"/>
      <c r="R193" s="88">
        <v>80.099999999999994</v>
      </c>
      <c r="S193" s="50">
        <v>128.66</v>
      </c>
      <c r="T193" s="88"/>
      <c r="U193" s="88">
        <v>84.2</v>
      </c>
      <c r="V193" s="88">
        <v>73.7</v>
      </c>
      <c r="W193" s="88">
        <v>85.2</v>
      </c>
      <c r="X193" s="88">
        <f t="shared" si="34"/>
        <v>81.033333333333346</v>
      </c>
      <c r="Y193" s="88">
        <v>13817398405</v>
      </c>
      <c r="Z193" s="88">
        <v>4741624971</v>
      </c>
      <c r="AA193" s="88">
        <v>1548118877</v>
      </c>
      <c r="AB193" s="88">
        <v>7263072398</v>
      </c>
      <c r="AC193" s="88">
        <v>264582159</v>
      </c>
      <c r="AD193" s="88">
        <v>11501171512</v>
      </c>
      <c r="AE193" s="88">
        <v>1939954280</v>
      </c>
      <c r="AF193" s="88">
        <v>6144637386</v>
      </c>
      <c r="AG193" s="88">
        <v>1458615046</v>
      </c>
      <c r="AH193" s="50">
        <v>127.35</v>
      </c>
      <c r="AI193" s="50">
        <v>122.25</v>
      </c>
      <c r="AJ193" s="88">
        <f t="shared" si="23"/>
        <v>104.1717791411043</v>
      </c>
      <c r="AK193" s="88">
        <f t="shared" si="24"/>
        <v>10849939854.731056</v>
      </c>
      <c r="AL193" s="88">
        <f t="shared" si="25"/>
        <v>3723301901.060071</v>
      </c>
      <c r="AM193" s="88">
        <f t="shared" si="26"/>
        <v>9407911257.2597122</v>
      </c>
      <c r="AN193" s="88">
        <f t="shared" si="31"/>
        <v>1586874666.6666665</v>
      </c>
      <c r="AO193" s="88">
        <f t="shared" si="32"/>
        <v>5026288250.3067484</v>
      </c>
      <c r="AP193" s="88">
        <f t="shared" si="33"/>
        <v>1193141141.9222903</v>
      </c>
      <c r="AQ193" s="88">
        <v>42221</v>
      </c>
      <c r="AR193" s="88">
        <f t="shared" si="27"/>
        <v>37004.07431851577</v>
      </c>
      <c r="AS193" s="88">
        <v>1206774</v>
      </c>
      <c r="AT193" s="108"/>
      <c r="AU193" s="88">
        <f t="shared" si="28"/>
        <v>1206774</v>
      </c>
      <c r="AV193" s="88">
        <f t="shared" si="29"/>
        <v>10576.621771547938</v>
      </c>
    </row>
    <row r="194" spans="1:48">
      <c r="A194" s="17">
        <v>39814</v>
      </c>
      <c r="B194" s="26">
        <v>2009</v>
      </c>
      <c r="C194" s="26">
        <v>1</v>
      </c>
      <c r="D194" s="87">
        <v>0.48</v>
      </c>
      <c r="E194" s="87">
        <f t="shared" si="30"/>
        <v>114.64591827060629</v>
      </c>
      <c r="F194" s="87">
        <v>68.3</v>
      </c>
      <c r="G194" s="87">
        <v>94.72</v>
      </c>
      <c r="H194" s="87">
        <v>91.151708419381194</v>
      </c>
      <c r="I194" s="87">
        <v>81.180000000000007</v>
      </c>
      <c r="J194" s="87">
        <v>115.2</v>
      </c>
      <c r="K194" s="87">
        <v>78.7</v>
      </c>
      <c r="L194" s="87">
        <v>77.599999999999994</v>
      </c>
      <c r="M194" s="87">
        <v>78.7</v>
      </c>
      <c r="N194" s="87">
        <v>79.599999999999994</v>
      </c>
      <c r="O194" s="87">
        <v>78.7</v>
      </c>
      <c r="P194" s="87">
        <v>78.5</v>
      </c>
      <c r="Q194" s="87"/>
      <c r="R194" s="88">
        <v>75.7</v>
      </c>
      <c r="S194" s="50">
        <v>125.16</v>
      </c>
      <c r="T194" s="88"/>
      <c r="U194" s="88">
        <v>85.4</v>
      </c>
      <c r="V194" s="88">
        <v>75.3</v>
      </c>
      <c r="W194" s="88">
        <v>84.1</v>
      </c>
      <c r="X194" s="88">
        <f t="shared" si="34"/>
        <v>81.599999999999994</v>
      </c>
      <c r="Y194" s="88">
        <v>9781920008</v>
      </c>
      <c r="Z194" s="88">
        <v>3558542689</v>
      </c>
      <c r="AA194" s="88">
        <v>1659868679</v>
      </c>
      <c r="AB194" s="88">
        <v>4325881604</v>
      </c>
      <c r="AC194" s="88">
        <v>237627036</v>
      </c>
      <c r="AD194" s="88">
        <v>10311642361</v>
      </c>
      <c r="AE194" s="88">
        <v>1737100352</v>
      </c>
      <c r="AF194" s="88">
        <v>5917844680</v>
      </c>
      <c r="AG194" s="88">
        <v>1248121424</v>
      </c>
      <c r="AH194" s="50">
        <v>120.05</v>
      </c>
      <c r="AI194" s="50">
        <v>123.7</v>
      </c>
      <c r="AJ194" s="88">
        <f t="shared" ref="AJ194:AJ257" si="35">100*AH194/AI194</f>
        <v>97.049312853678245</v>
      </c>
      <c r="AK194" s="88">
        <f t="shared" ref="AK194:AK257" si="36">Y194/$AH194*100</f>
        <v>8148204921.2827997</v>
      </c>
      <c r="AL194" s="88">
        <f t="shared" ref="AL194:AL257" si="37">Z194/$AH194*100</f>
        <v>2964217150.3540192</v>
      </c>
      <c r="AM194" s="88">
        <f t="shared" ref="AM194:AM257" si="38">AD194/$AI194*100</f>
        <v>8336008375.9094582</v>
      </c>
      <c r="AN194" s="88">
        <f t="shared" si="31"/>
        <v>1404284843.9773645</v>
      </c>
      <c r="AO194" s="88">
        <f t="shared" si="32"/>
        <v>4784029652.3848019</v>
      </c>
      <c r="AP194" s="88">
        <f t="shared" si="33"/>
        <v>1008990641.8755052</v>
      </c>
      <c r="AQ194" s="88">
        <v>46533</v>
      </c>
      <c r="AR194" s="88">
        <f t="shared" si="27"/>
        <v>40588.448940820643</v>
      </c>
      <c r="AS194" s="88">
        <v>1207585</v>
      </c>
      <c r="AT194" s="108"/>
      <c r="AU194" s="88">
        <f t="shared" si="28"/>
        <v>1207585</v>
      </c>
      <c r="AV194" s="88">
        <f t="shared" si="29"/>
        <v>10533.170462725571</v>
      </c>
    </row>
    <row r="195" spans="1:48">
      <c r="A195" s="17">
        <v>39845</v>
      </c>
      <c r="B195" s="26">
        <v>2009</v>
      </c>
      <c r="C195" s="26">
        <v>2</v>
      </c>
      <c r="D195" s="87">
        <v>0.55000000000000004</v>
      </c>
      <c r="E195" s="87">
        <f t="shared" si="30"/>
        <v>115.27647082109463</v>
      </c>
      <c r="F195" s="87">
        <v>62.3</v>
      </c>
      <c r="G195" s="87">
        <v>101.41</v>
      </c>
      <c r="H195" s="87">
        <v>90.007361444105968</v>
      </c>
      <c r="I195" s="87">
        <v>83.05</v>
      </c>
      <c r="J195" s="87">
        <v>115.26</v>
      </c>
      <c r="K195" s="87">
        <v>76.099999999999994</v>
      </c>
      <c r="L195" s="87">
        <v>71.8</v>
      </c>
      <c r="M195" s="87">
        <v>76.3</v>
      </c>
      <c r="N195" s="87">
        <v>73.400000000000006</v>
      </c>
      <c r="O195" s="87">
        <v>75.8</v>
      </c>
      <c r="P195" s="87">
        <v>77.3</v>
      </c>
      <c r="Q195" s="87"/>
      <c r="R195" s="88">
        <v>76.8</v>
      </c>
      <c r="S195" s="50">
        <v>134.12</v>
      </c>
      <c r="T195" s="88"/>
      <c r="U195" s="88">
        <v>83</v>
      </c>
      <c r="V195" s="88">
        <v>76</v>
      </c>
      <c r="W195" s="88">
        <v>84.8</v>
      </c>
      <c r="X195" s="88">
        <f t="shared" si="34"/>
        <v>81.266666666666666</v>
      </c>
      <c r="Y195" s="88">
        <v>9586405593</v>
      </c>
      <c r="Z195" s="88">
        <v>3489181535</v>
      </c>
      <c r="AA195" s="88">
        <v>1303976933</v>
      </c>
      <c r="AB195" s="88">
        <v>4628859714</v>
      </c>
      <c r="AC195" s="88">
        <v>164387411</v>
      </c>
      <c r="AD195" s="88">
        <v>7825670189</v>
      </c>
      <c r="AE195" s="88">
        <v>1257824124</v>
      </c>
      <c r="AF195" s="88">
        <v>4594745686</v>
      </c>
      <c r="AG195" s="88">
        <v>1102537527</v>
      </c>
      <c r="AH195" s="50">
        <v>115.86</v>
      </c>
      <c r="AI195" s="50">
        <v>117.19</v>
      </c>
      <c r="AJ195" s="88">
        <f t="shared" si="35"/>
        <v>98.865090878061267</v>
      </c>
      <c r="AK195" s="88">
        <f t="shared" si="36"/>
        <v>8274128770.0673218</v>
      </c>
      <c r="AL195" s="88">
        <f t="shared" si="37"/>
        <v>3011549745.3823581</v>
      </c>
      <c r="AM195" s="88">
        <f t="shared" si="38"/>
        <v>6677762769.0075951</v>
      </c>
      <c r="AN195" s="88">
        <f t="shared" si="31"/>
        <v>1073320354.9790938</v>
      </c>
      <c r="AO195" s="88">
        <f t="shared" si="32"/>
        <v>3920766009.0451403</v>
      </c>
      <c r="AP195" s="88">
        <f t="shared" si="33"/>
        <v>940811952.38501573</v>
      </c>
      <c r="AQ195" s="88">
        <v>30665</v>
      </c>
      <c r="AR195" s="88">
        <f t="shared" si="27"/>
        <v>26601.265446086643</v>
      </c>
      <c r="AS195" s="88">
        <v>1206996</v>
      </c>
      <c r="AT195" s="108"/>
      <c r="AU195" s="88">
        <f t="shared" si="28"/>
        <v>1206996</v>
      </c>
      <c r="AV195" s="88">
        <f t="shared" si="29"/>
        <v>10470.445455198042</v>
      </c>
    </row>
    <row r="196" spans="1:48">
      <c r="A196" s="17">
        <v>39873</v>
      </c>
      <c r="B196" s="26">
        <v>2009</v>
      </c>
      <c r="C196" s="26">
        <v>3</v>
      </c>
      <c r="D196" s="87">
        <v>0.2</v>
      </c>
      <c r="E196" s="87">
        <f t="shared" si="30"/>
        <v>115.50702376273682</v>
      </c>
      <c r="F196" s="87">
        <v>68.3</v>
      </c>
      <c r="G196" s="87">
        <v>134.61000000000001</v>
      </c>
      <c r="H196" s="87">
        <v>89.709737237523811</v>
      </c>
      <c r="I196" s="87">
        <v>86.92</v>
      </c>
      <c r="J196" s="87">
        <v>127.81</v>
      </c>
      <c r="K196" s="87">
        <v>88.6</v>
      </c>
      <c r="L196" s="87">
        <v>84.2</v>
      </c>
      <c r="M196" s="87">
        <v>88.8</v>
      </c>
      <c r="N196" s="87">
        <v>82.9</v>
      </c>
      <c r="O196" s="87">
        <v>87.8</v>
      </c>
      <c r="P196" s="87">
        <v>91.3</v>
      </c>
      <c r="Q196" s="87"/>
      <c r="R196" s="88">
        <v>76</v>
      </c>
      <c r="S196" s="50">
        <v>130.88</v>
      </c>
      <c r="T196" s="88"/>
      <c r="U196" s="88">
        <v>87.3</v>
      </c>
      <c r="V196" s="88">
        <v>78.8</v>
      </c>
      <c r="W196" s="88">
        <v>85</v>
      </c>
      <c r="X196" s="88">
        <f t="shared" si="34"/>
        <v>83.7</v>
      </c>
      <c r="Y196" s="88">
        <v>11809225427</v>
      </c>
      <c r="Z196" s="88">
        <v>4601160849</v>
      </c>
      <c r="AA196" s="88">
        <v>1343038016</v>
      </c>
      <c r="AB196" s="88">
        <v>5599789466</v>
      </c>
      <c r="AC196" s="88">
        <v>265237096</v>
      </c>
      <c r="AD196" s="88">
        <v>10053047413</v>
      </c>
      <c r="AE196" s="88">
        <v>1665874677</v>
      </c>
      <c r="AF196" s="88">
        <v>5520444122</v>
      </c>
      <c r="AG196" s="88">
        <v>1632864092</v>
      </c>
      <c r="AH196" s="50">
        <v>115.77</v>
      </c>
      <c r="AI196" s="50">
        <v>115.94</v>
      </c>
      <c r="AJ196" s="88">
        <f t="shared" si="35"/>
        <v>99.853372434017601</v>
      </c>
      <c r="AK196" s="88">
        <f t="shared" si="36"/>
        <v>10200592059.255421</v>
      </c>
      <c r="AL196" s="88">
        <f t="shared" si="37"/>
        <v>3974398245.6594973</v>
      </c>
      <c r="AM196" s="88">
        <f t="shared" si="38"/>
        <v>8670905134.5523548</v>
      </c>
      <c r="AN196" s="88">
        <f t="shared" si="31"/>
        <v>1436842053.6484389</v>
      </c>
      <c r="AO196" s="88">
        <f t="shared" si="32"/>
        <v>4761466380.8866653</v>
      </c>
      <c r="AP196" s="88">
        <f t="shared" si="33"/>
        <v>1408369925.8237019</v>
      </c>
      <c r="AQ196" s="88">
        <v>37610</v>
      </c>
      <c r="AR196" s="88">
        <f t="shared" si="27"/>
        <v>32560.790482537897</v>
      </c>
      <c r="AS196" s="88">
        <v>1220251</v>
      </c>
      <c r="AT196" s="108"/>
      <c r="AU196" s="88">
        <f t="shared" si="28"/>
        <v>1220251</v>
      </c>
      <c r="AV196" s="88">
        <f t="shared" si="29"/>
        <v>10564.301288781535</v>
      </c>
    </row>
    <row r="197" spans="1:48">
      <c r="A197" s="17">
        <v>39904</v>
      </c>
      <c r="B197" s="26">
        <v>2009</v>
      </c>
      <c r="C197" s="26">
        <v>4</v>
      </c>
      <c r="D197" s="87">
        <v>0.48</v>
      </c>
      <c r="E197" s="87">
        <f t="shared" si="30"/>
        <v>116.06145747679795</v>
      </c>
      <c r="F197" s="87">
        <v>68.900000000000006</v>
      </c>
      <c r="G197" s="87">
        <v>114.34</v>
      </c>
      <c r="H197" s="87">
        <v>86.253048159314531</v>
      </c>
      <c r="I197" s="87">
        <v>86.8</v>
      </c>
      <c r="J197" s="87">
        <v>123.09</v>
      </c>
      <c r="K197" s="87">
        <v>85.2</v>
      </c>
      <c r="L197" s="87">
        <v>80.8</v>
      </c>
      <c r="M197" s="87">
        <v>85.5</v>
      </c>
      <c r="N197" s="87">
        <v>77.099999999999994</v>
      </c>
      <c r="O197" s="87">
        <v>85.4</v>
      </c>
      <c r="P197" s="87">
        <v>87.2</v>
      </c>
      <c r="Q197" s="87"/>
      <c r="R197" s="88">
        <v>76.2</v>
      </c>
      <c r="S197" s="50">
        <v>126.33</v>
      </c>
      <c r="T197" s="88"/>
      <c r="U197" s="88">
        <v>88.1</v>
      </c>
      <c r="V197" s="88">
        <v>83.8</v>
      </c>
      <c r="W197" s="88">
        <v>89.8</v>
      </c>
      <c r="X197" s="88">
        <f t="shared" si="34"/>
        <v>87.233333333333334</v>
      </c>
      <c r="Y197" s="88">
        <v>12321617241</v>
      </c>
      <c r="Z197" s="88">
        <v>5594067276</v>
      </c>
      <c r="AA197" s="88">
        <v>1433670151</v>
      </c>
      <c r="AB197" s="88">
        <v>5041298743</v>
      </c>
      <c r="AC197" s="88">
        <v>252581071</v>
      </c>
      <c r="AD197" s="88">
        <v>8629548972</v>
      </c>
      <c r="AE197" s="88">
        <v>1631748288</v>
      </c>
      <c r="AF197" s="88">
        <v>4792152200</v>
      </c>
      <c r="AG197" s="88">
        <v>1319076691</v>
      </c>
      <c r="AH197" s="50">
        <v>114.71</v>
      </c>
      <c r="AI197" s="50">
        <v>113.9</v>
      </c>
      <c r="AJ197" s="88">
        <f t="shared" si="35"/>
        <v>100.71115013169447</v>
      </c>
      <c r="AK197" s="88">
        <f t="shared" si="36"/>
        <v>10741537129.282539</v>
      </c>
      <c r="AL197" s="88">
        <f t="shared" si="37"/>
        <v>4876704102.5193968</v>
      </c>
      <c r="AM197" s="88">
        <f t="shared" si="38"/>
        <v>7576425787.5329227</v>
      </c>
      <c r="AN197" s="88">
        <f t="shared" si="31"/>
        <v>1432614827.0412643</v>
      </c>
      <c r="AO197" s="88">
        <f t="shared" si="32"/>
        <v>4207332923.617208</v>
      </c>
      <c r="AP197" s="88">
        <f t="shared" si="33"/>
        <v>1158100694.4688323</v>
      </c>
      <c r="AQ197" s="88">
        <v>42110</v>
      </c>
      <c r="AR197" s="88">
        <f t="shared" si="27"/>
        <v>36282.501456970138</v>
      </c>
      <c r="AS197" s="88">
        <v>1226247</v>
      </c>
      <c r="AT197" s="108"/>
      <c r="AU197" s="88">
        <f t="shared" si="28"/>
        <v>1226247</v>
      </c>
      <c r="AV197" s="88">
        <f t="shared" si="29"/>
        <v>10565.497165543877</v>
      </c>
    </row>
    <row r="198" spans="1:48">
      <c r="A198" s="17">
        <v>39934</v>
      </c>
      <c r="B198" s="26">
        <v>2009</v>
      </c>
      <c r="C198" s="26">
        <v>5</v>
      </c>
      <c r="D198" s="87">
        <v>0.47</v>
      </c>
      <c r="E198" s="87">
        <f t="shared" si="30"/>
        <v>116.6069463269389</v>
      </c>
      <c r="F198" s="87">
        <v>72.3</v>
      </c>
      <c r="G198" s="87">
        <v>121.46</v>
      </c>
      <c r="H198" s="87">
        <v>81.81855648180489</v>
      </c>
      <c r="I198" s="87">
        <v>95.11</v>
      </c>
      <c r="J198" s="87">
        <v>124.41</v>
      </c>
      <c r="K198" s="87">
        <v>91.3</v>
      </c>
      <c r="L198" s="87">
        <v>85.4</v>
      </c>
      <c r="M198" s="87">
        <v>91.6</v>
      </c>
      <c r="N198" s="87">
        <v>81.5</v>
      </c>
      <c r="O198" s="87">
        <v>91.7</v>
      </c>
      <c r="P198" s="87">
        <v>93.4</v>
      </c>
      <c r="Q198" s="87"/>
      <c r="R198" s="88">
        <v>77.400000000000006</v>
      </c>
      <c r="S198" s="50">
        <v>128.94999999999999</v>
      </c>
      <c r="T198" s="88"/>
      <c r="U198" s="88">
        <v>89.9</v>
      </c>
      <c r="V198" s="88">
        <v>88.7</v>
      </c>
      <c r="W198" s="88">
        <v>93.2</v>
      </c>
      <c r="X198" s="88">
        <f t="shared" si="34"/>
        <v>90.600000000000009</v>
      </c>
      <c r="Y198" s="88">
        <v>11984585301</v>
      </c>
      <c r="Z198" s="88">
        <v>5369692948</v>
      </c>
      <c r="AA198" s="88">
        <v>1428890547</v>
      </c>
      <c r="AB198" s="88">
        <v>4966129384</v>
      </c>
      <c r="AC198" s="88">
        <v>219872422</v>
      </c>
      <c r="AD198" s="88">
        <v>9361505436</v>
      </c>
      <c r="AE198" s="88">
        <v>1432742945</v>
      </c>
      <c r="AF198" s="88">
        <v>5261080814</v>
      </c>
      <c r="AG198" s="88">
        <v>1376379392</v>
      </c>
      <c r="AH198" s="50">
        <v>114.32</v>
      </c>
      <c r="AI198" s="50">
        <v>113.46</v>
      </c>
      <c r="AJ198" s="88">
        <f t="shared" si="35"/>
        <v>100.75797637934075</v>
      </c>
      <c r="AK198" s="88">
        <f t="shared" si="36"/>
        <v>10483367128.236528</v>
      </c>
      <c r="AL198" s="88">
        <f t="shared" si="37"/>
        <v>4697072207.8376484</v>
      </c>
      <c r="AM198" s="88">
        <f t="shared" si="38"/>
        <v>8250930227.3929148</v>
      </c>
      <c r="AN198" s="88">
        <f t="shared" si="31"/>
        <v>1262773616.2524238</v>
      </c>
      <c r="AO198" s="88">
        <f t="shared" si="32"/>
        <v>4636947659.0869036</v>
      </c>
      <c r="AP198" s="88">
        <f t="shared" si="33"/>
        <v>1213096590.8690288</v>
      </c>
      <c r="AQ198" s="88">
        <v>34023</v>
      </c>
      <c r="AR198" s="88">
        <f t="shared" si="27"/>
        <v>29177.507062578741</v>
      </c>
      <c r="AS198" s="88">
        <v>1238483</v>
      </c>
      <c r="AT198" s="108"/>
      <c r="AU198" s="88">
        <f t="shared" si="28"/>
        <v>1238483</v>
      </c>
      <c r="AV198" s="88">
        <f t="shared" si="29"/>
        <v>10621.005343263001</v>
      </c>
    </row>
    <row r="199" spans="1:48">
      <c r="A199" s="17">
        <v>39965</v>
      </c>
      <c r="B199" s="26">
        <v>2009</v>
      </c>
      <c r="C199" s="26">
        <v>6</v>
      </c>
      <c r="D199" s="87">
        <v>0.36</v>
      </c>
      <c r="E199" s="87">
        <f t="shared" si="30"/>
        <v>117.02673133371589</v>
      </c>
      <c r="F199" s="87">
        <v>69.2</v>
      </c>
      <c r="G199" s="87">
        <v>133.30000000000001</v>
      </c>
      <c r="H199" s="87">
        <v>78.195325191786509</v>
      </c>
      <c r="I199" s="87">
        <v>97.5</v>
      </c>
      <c r="J199" s="87">
        <v>125.61</v>
      </c>
      <c r="K199" s="87">
        <v>92.2</v>
      </c>
      <c r="L199" s="87">
        <v>89.1</v>
      </c>
      <c r="M199" s="87">
        <v>92.4</v>
      </c>
      <c r="N199" s="87">
        <v>84.3</v>
      </c>
      <c r="O199" s="87">
        <v>93.8</v>
      </c>
      <c r="P199" s="87">
        <v>91.9</v>
      </c>
      <c r="Q199" s="87"/>
      <c r="R199" s="88">
        <v>78.099999999999994</v>
      </c>
      <c r="S199" s="50">
        <v>139.99</v>
      </c>
      <c r="T199" s="88"/>
      <c r="U199" s="88">
        <v>94.9</v>
      </c>
      <c r="V199" s="88">
        <v>93.2</v>
      </c>
      <c r="W199" s="88">
        <v>95.1</v>
      </c>
      <c r="X199" s="88">
        <f t="shared" si="34"/>
        <v>94.40000000000002</v>
      </c>
      <c r="Y199" s="88">
        <v>14467784664</v>
      </c>
      <c r="Z199" s="88">
        <v>6775868177</v>
      </c>
      <c r="AA199" s="88">
        <v>1671439236</v>
      </c>
      <c r="AB199" s="88">
        <v>5737685970</v>
      </c>
      <c r="AC199" s="88">
        <v>282791281</v>
      </c>
      <c r="AD199" s="88">
        <v>9864887680</v>
      </c>
      <c r="AE199" s="88">
        <v>1360927053</v>
      </c>
      <c r="AF199" s="88">
        <v>5771736263</v>
      </c>
      <c r="AG199" s="88">
        <v>1393267783</v>
      </c>
      <c r="AH199" s="50">
        <v>119</v>
      </c>
      <c r="AI199" s="50">
        <v>116.21</v>
      </c>
      <c r="AJ199" s="88">
        <f t="shared" si="35"/>
        <v>102.40082609069788</v>
      </c>
      <c r="AK199" s="88">
        <f t="shared" si="36"/>
        <v>12157802238.655462</v>
      </c>
      <c r="AL199" s="88">
        <f t="shared" si="37"/>
        <v>5694006871.4285717</v>
      </c>
      <c r="AM199" s="88">
        <f t="shared" si="38"/>
        <v>8488845779.1928406</v>
      </c>
      <c r="AN199" s="88">
        <f t="shared" si="31"/>
        <v>1171092894.7594872</v>
      </c>
      <c r="AO199" s="88">
        <f t="shared" si="32"/>
        <v>4966643372.3431721</v>
      </c>
      <c r="AP199" s="88">
        <f t="shared" si="33"/>
        <v>1198922453.3172705</v>
      </c>
      <c r="AQ199" s="88">
        <v>38437</v>
      </c>
      <c r="AR199" s="88">
        <f t="shared" si="27"/>
        <v>32844.63264242786</v>
      </c>
      <c r="AS199" s="88">
        <v>1254427</v>
      </c>
      <c r="AT199" s="108"/>
      <c r="AU199" s="88">
        <f t="shared" si="28"/>
        <v>1254427</v>
      </c>
      <c r="AV199" s="88">
        <f t="shared" si="29"/>
        <v>10719.149255077882</v>
      </c>
    </row>
    <row r="200" spans="1:48">
      <c r="A200" s="17">
        <v>39995</v>
      </c>
      <c r="B200" s="26">
        <v>2009</v>
      </c>
      <c r="C200" s="26">
        <v>7</v>
      </c>
      <c r="D200" s="87">
        <v>0.24</v>
      </c>
      <c r="E200" s="87">
        <f t="shared" si="30"/>
        <v>117.3075954889168</v>
      </c>
      <c r="F200" s="87">
        <v>71.7</v>
      </c>
      <c r="G200" s="87">
        <v>123.92</v>
      </c>
      <c r="H200" s="87">
        <v>77.080035487011031</v>
      </c>
      <c r="I200" s="87">
        <v>125.33</v>
      </c>
      <c r="J200" s="87">
        <v>131.44</v>
      </c>
      <c r="K200" s="87">
        <v>97.7</v>
      </c>
      <c r="L200" s="87">
        <v>93.6</v>
      </c>
      <c r="M200" s="87">
        <v>98</v>
      </c>
      <c r="N200" s="87">
        <v>88.4</v>
      </c>
      <c r="O200" s="87">
        <v>99</v>
      </c>
      <c r="P200" s="87">
        <v>98.4</v>
      </c>
      <c r="Q200" s="87"/>
      <c r="R200" s="88">
        <v>77.5</v>
      </c>
      <c r="S200" s="50">
        <v>145.01</v>
      </c>
      <c r="T200" s="88"/>
      <c r="U200" s="88">
        <v>98</v>
      </c>
      <c r="V200" s="88">
        <v>97.5</v>
      </c>
      <c r="W200" s="88">
        <v>97.5</v>
      </c>
      <c r="X200" s="88">
        <f t="shared" si="34"/>
        <v>97.666666666666671</v>
      </c>
      <c r="Y200" s="88">
        <v>14141930086</v>
      </c>
      <c r="Z200" s="88">
        <v>6398490666</v>
      </c>
      <c r="AA200" s="88">
        <v>1735830756</v>
      </c>
      <c r="AB200" s="88">
        <v>5744725421</v>
      </c>
      <c r="AC200" s="88">
        <v>262883243</v>
      </c>
      <c r="AD200" s="88">
        <v>11231404032</v>
      </c>
      <c r="AE200" s="88">
        <v>1491433293</v>
      </c>
      <c r="AF200" s="88">
        <v>6576969227</v>
      </c>
      <c r="AG200" s="88">
        <v>1586379944</v>
      </c>
      <c r="AH200" s="50">
        <v>119.5</v>
      </c>
      <c r="AI200" s="50">
        <v>117.08</v>
      </c>
      <c r="AJ200" s="88">
        <f t="shared" si="35"/>
        <v>102.06696276050563</v>
      </c>
      <c r="AK200" s="88">
        <f t="shared" si="36"/>
        <v>11834251117.991632</v>
      </c>
      <c r="AL200" s="88">
        <f t="shared" si="37"/>
        <v>5354385494.5606689</v>
      </c>
      <c r="AM200" s="88">
        <f t="shared" si="38"/>
        <v>9592931356.3375473</v>
      </c>
      <c r="AN200" s="88">
        <f t="shared" si="31"/>
        <v>1273858296.0368979</v>
      </c>
      <c r="AO200" s="88">
        <f t="shared" si="32"/>
        <v>5617500193.8845234</v>
      </c>
      <c r="AP200" s="88">
        <f t="shared" si="33"/>
        <v>1354953829.8599248</v>
      </c>
      <c r="AQ200" s="88">
        <v>42879</v>
      </c>
      <c r="AR200" s="88">
        <f t="shared" si="27"/>
        <v>36552.620332288032</v>
      </c>
      <c r="AS200" s="88">
        <v>1259582</v>
      </c>
      <c r="AT200" s="108"/>
      <c r="AU200" s="88">
        <f t="shared" si="28"/>
        <v>1259582</v>
      </c>
      <c r="AV200" s="88">
        <f t="shared" si="29"/>
        <v>10737.429189902754</v>
      </c>
    </row>
    <row r="201" spans="1:48">
      <c r="A201" s="17">
        <v>40026</v>
      </c>
      <c r="B201" s="26">
        <v>2009</v>
      </c>
      <c r="C201" s="26">
        <v>8</v>
      </c>
      <c r="D201" s="87">
        <v>0.15</v>
      </c>
      <c r="E201" s="87">
        <f t="shared" si="30"/>
        <v>117.48355688215018</v>
      </c>
      <c r="F201" s="87">
        <v>72.8</v>
      </c>
      <c r="G201" s="87">
        <v>144.27000000000001</v>
      </c>
      <c r="H201" s="87">
        <v>74.102203700795442</v>
      </c>
      <c r="I201" s="87">
        <v>134.4</v>
      </c>
      <c r="J201" s="87">
        <v>130.69999999999999</v>
      </c>
      <c r="K201" s="87">
        <v>99.6</v>
      </c>
      <c r="L201" s="87">
        <v>93.4</v>
      </c>
      <c r="M201" s="87">
        <v>100</v>
      </c>
      <c r="N201" s="87">
        <v>88.8</v>
      </c>
      <c r="O201" s="87">
        <v>100.1</v>
      </c>
      <c r="P201" s="87">
        <v>101.9</v>
      </c>
      <c r="Q201" s="87"/>
      <c r="R201" s="88">
        <v>79.599999999999994</v>
      </c>
      <c r="S201" s="50">
        <v>145.61000000000001</v>
      </c>
      <c r="T201" s="88"/>
      <c r="U201" s="88">
        <v>96.7</v>
      </c>
      <c r="V201" s="88">
        <v>101.3</v>
      </c>
      <c r="W201" s="88">
        <v>99.3</v>
      </c>
      <c r="X201" s="88">
        <f t="shared" si="34"/>
        <v>99.100000000000009</v>
      </c>
      <c r="Y201" s="88">
        <v>13840850343</v>
      </c>
      <c r="Z201" s="88">
        <v>6089500818</v>
      </c>
      <c r="AA201" s="88">
        <v>1862741308</v>
      </c>
      <c r="AB201" s="88">
        <v>5585019036</v>
      </c>
      <c r="AC201" s="88">
        <v>303589181</v>
      </c>
      <c r="AD201" s="88">
        <v>10787874378</v>
      </c>
      <c r="AE201" s="88">
        <v>1372637234</v>
      </c>
      <c r="AF201" s="88">
        <v>6547232388</v>
      </c>
      <c r="AG201" s="88">
        <v>1614323856</v>
      </c>
      <c r="AH201" s="50">
        <v>120.56</v>
      </c>
      <c r="AI201" s="50">
        <v>117.39</v>
      </c>
      <c r="AJ201" s="88">
        <f t="shared" si="35"/>
        <v>102.70040037481898</v>
      </c>
      <c r="AK201" s="88">
        <f t="shared" si="36"/>
        <v>11480466442.435303</v>
      </c>
      <c r="AL201" s="88">
        <f t="shared" si="37"/>
        <v>5051012622.7604504</v>
      </c>
      <c r="AM201" s="88">
        <f t="shared" si="38"/>
        <v>9189772875.0319443</v>
      </c>
      <c r="AN201" s="88">
        <f t="shared" si="31"/>
        <v>1169296561.8877246</v>
      </c>
      <c r="AO201" s="88">
        <f t="shared" si="32"/>
        <v>5577334004.6000509</v>
      </c>
      <c r="AP201" s="88">
        <f t="shared" si="33"/>
        <v>1375180046.0005112</v>
      </c>
      <c r="AQ201" s="88">
        <v>36256</v>
      </c>
      <c r="AR201" s="88">
        <f t="shared" si="27"/>
        <v>30860.488873663428</v>
      </c>
      <c r="AS201" s="88">
        <v>1277695</v>
      </c>
      <c r="AT201" s="108"/>
      <c r="AU201" s="88">
        <f t="shared" si="28"/>
        <v>1277695</v>
      </c>
      <c r="AV201" s="88">
        <f t="shared" si="29"/>
        <v>10875.521936075516</v>
      </c>
    </row>
    <row r="202" spans="1:48">
      <c r="A202" s="17">
        <v>40057</v>
      </c>
      <c r="B202" s="26">
        <v>2009</v>
      </c>
      <c r="C202" s="26">
        <v>9</v>
      </c>
      <c r="D202" s="87">
        <v>0.24</v>
      </c>
      <c r="E202" s="87">
        <f t="shared" si="30"/>
        <v>117.76551741866734</v>
      </c>
      <c r="F202" s="87">
        <v>71</v>
      </c>
      <c r="G202" s="87">
        <v>143.99</v>
      </c>
      <c r="H202" s="87">
        <v>73.698691801297556</v>
      </c>
      <c r="I202" s="87">
        <v>136.43</v>
      </c>
      <c r="J202" s="87">
        <v>129.81</v>
      </c>
      <c r="K202" s="87">
        <v>99.4</v>
      </c>
      <c r="L202" s="87">
        <v>90.5</v>
      </c>
      <c r="M202" s="87">
        <v>100</v>
      </c>
      <c r="N202" s="87">
        <v>94.8</v>
      </c>
      <c r="O202" s="87">
        <v>98.7</v>
      </c>
      <c r="P202" s="87">
        <v>101.8</v>
      </c>
      <c r="Q202" s="87"/>
      <c r="R202" s="88">
        <v>81.5</v>
      </c>
      <c r="S202" s="50">
        <v>148.81</v>
      </c>
      <c r="T202" s="88"/>
      <c r="U202" s="88">
        <v>98</v>
      </c>
      <c r="V202" s="88">
        <v>105.5</v>
      </c>
      <c r="W202" s="88">
        <v>103.2</v>
      </c>
      <c r="X202" s="88">
        <f t="shared" si="34"/>
        <v>102.23333333333333</v>
      </c>
      <c r="Y202" s="88">
        <v>13863221927</v>
      </c>
      <c r="Z202" s="88">
        <v>5502411041</v>
      </c>
      <c r="AA202" s="88">
        <v>1881696930</v>
      </c>
      <c r="AB202" s="88">
        <v>6161765340</v>
      </c>
      <c r="AC202" s="88">
        <v>317348616</v>
      </c>
      <c r="AD202" s="88">
        <v>12554379998</v>
      </c>
      <c r="AE202" s="88">
        <v>1562291238</v>
      </c>
      <c r="AF202" s="88">
        <v>7281821553</v>
      </c>
      <c r="AG202" s="88">
        <v>1854879946</v>
      </c>
      <c r="AH202" s="50">
        <v>124.72</v>
      </c>
      <c r="AI202" s="50">
        <v>117.57</v>
      </c>
      <c r="AJ202" s="88">
        <f t="shared" si="35"/>
        <v>106.08148337160841</v>
      </c>
      <c r="AK202" s="88">
        <f t="shared" si="36"/>
        <v>11115476208.306608</v>
      </c>
      <c r="AL202" s="88">
        <f t="shared" si="37"/>
        <v>4411811290.0898008</v>
      </c>
      <c r="AM202" s="88">
        <f t="shared" si="38"/>
        <v>10678217230.586035</v>
      </c>
      <c r="AN202" s="88">
        <f t="shared" si="31"/>
        <v>1328817928.0428681</v>
      </c>
      <c r="AO202" s="88">
        <f t="shared" si="32"/>
        <v>6193605131.4110746</v>
      </c>
      <c r="AP202" s="88">
        <f t="shared" si="33"/>
        <v>1577681335.3746705</v>
      </c>
      <c r="AQ202" s="88">
        <v>35861</v>
      </c>
      <c r="AR202" s="88">
        <f t="shared" si="27"/>
        <v>30451.188757156153</v>
      </c>
      <c r="AS202" s="88">
        <v>1298577</v>
      </c>
      <c r="AT202" s="108"/>
      <c r="AU202" s="88">
        <f t="shared" si="28"/>
        <v>1298577</v>
      </c>
      <c r="AV202" s="88">
        <f t="shared" si="29"/>
        <v>11026.801634840513</v>
      </c>
    </row>
    <row r="203" spans="1:48">
      <c r="A203" s="17">
        <v>40087</v>
      </c>
      <c r="B203" s="26">
        <v>2009</v>
      </c>
      <c r="C203" s="26">
        <v>10</v>
      </c>
      <c r="D203" s="87">
        <v>0.28000000000000003</v>
      </c>
      <c r="E203" s="87">
        <f t="shared" si="30"/>
        <v>118.09526086743961</v>
      </c>
      <c r="F203" s="87">
        <v>76.7</v>
      </c>
      <c r="G203" s="87">
        <v>134.94</v>
      </c>
      <c r="H203" s="87">
        <v>71.093432479851174</v>
      </c>
      <c r="I203" s="87">
        <v>140.44999999999999</v>
      </c>
      <c r="J203" s="87">
        <v>132.47999999999999</v>
      </c>
      <c r="K203" s="87">
        <v>105.6</v>
      </c>
      <c r="L203" s="87">
        <v>92.8</v>
      </c>
      <c r="M203" s="87">
        <v>106.4</v>
      </c>
      <c r="N203" s="87">
        <v>104.1</v>
      </c>
      <c r="O203" s="87">
        <v>102.7</v>
      </c>
      <c r="P203" s="87">
        <v>110.4</v>
      </c>
      <c r="Q203" s="87"/>
      <c r="R203" s="88">
        <v>82.9</v>
      </c>
      <c r="S203" s="50">
        <v>157.15</v>
      </c>
      <c r="T203" s="88"/>
      <c r="U203" s="88">
        <v>97</v>
      </c>
      <c r="V203" s="88">
        <v>109.6</v>
      </c>
      <c r="W203" s="88">
        <v>103.5</v>
      </c>
      <c r="X203" s="88">
        <f t="shared" si="34"/>
        <v>103.36666666666667</v>
      </c>
      <c r="Y203" s="88">
        <v>14081686044</v>
      </c>
      <c r="Z203" s="88">
        <v>5454002141</v>
      </c>
      <c r="AA203" s="88">
        <v>2142575852</v>
      </c>
      <c r="AB203" s="88">
        <v>6221708675</v>
      </c>
      <c r="AC203" s="88">
        <v>263399376</v>
      </c>
      <c r="AD203" s="88">
        <v>12766155040</v>
      </c>
      <c r="AE203" s="88">
        <v>1557541404</v>
      </c>
      <c r="AF203" s="88">
        <v>7472931391</v>
      </c>
      <c r="AG203" s="88">
        <v>1985780925</v>
      </c>
      <c r="AH203" s="50">
        <v>125.51</v>
      </c>
      <c r="AI203" s="50">
        <v>117.7</v>
      </c>
      <c r="AJ203" s="88">
        <f t="shared" si="35"/>
        <v>106.63551401869158</v>
      </c>
      <c r="AK203" s="88">
        <f t="shared" si="36"/>
        <v>11219572977.451996</v>
      </c>
      <c r="AL203" s="88">
        <f t="shared" si="37"/>
        <v>4345472186.2799778</v>
      </c>
      <c r="AM203" s="88">
        <f t="shared" si="38"/>
        <v>10846350926.083261</v>
      </c>
      <c r="AN203" s="88">
        <f t="shared" si="31"/>
        <v>1323314701.7841971</v>
      </c>
      <c r="AO203" s="88">
        <f t="shared" si="32"/>
        <v>6349134571.7926931</v>
      </c>
      <c r="AP203" s="88">
        <f t="shared" si="33"/>
        <v>1687154566.6949873</v>
      </c>
      <c r="AQ203" s="88">
        <v>52390</v>
      </c>
      <c r="AR203" s="88">
        <f t="shared" si="27"/>
        <v>44362.491445619562</v>
      </c>
      <c r="AS203" s="88">
        <v>1316724</v>
      </c>
      <c r="AT203" s="108"/>
      <c r="AU203" s="88">
        <f t="shared" si="28"/>
        <v>1316724</v>
      </c>
      <c r="AV203" s="88">
        <f t="shared" si="29"/>
        <v>11149.67688227562</v>
      </c>
    </row>
    <row r="204" spans="1:48">
      <c r="A204" s="17">
        <v>40118</v>
      </c>
      <c r="B204" s="26">
        <v>2009</v>
      </c>
      <c r="C204" s="26">
        <v>11</v>
      </c>
      <c r="D204" s="87">
        <v>0.41</v>
      </c>
      <c r="E204" s="87">
        <f t="shared" si="30"/>
        <v>118.57945143699611</v>
      </c>
      <c r="F204" s="87">
        <v>74.900000000000006</v>
      </c>
      <c r="G204" s="87">
        <v>140.41999999999999</v>
      </c>
      <c r="H204" s="87">
        <v>70.69331969644324</v>
      </c>
      <c r="I204" s="87">
        <v>134.35</v>
      </c>
      <c r="J204" s="87">
        <v>129.62</v>
      </c>
      <c r="K204" s="87">
        <v>101.4</v>
      </c>
      <c r="L204" s="87">
        <v>88.8</v>
      </c>
      <c r="M204" s="87">
        <v>102.2</v>
      </c>
      <c r="N204" s="87">
        <v>106.9</v>
      </c>
      <c r="O204" s="87">
        <v>97.7</v>
      </c>
      <c r="P204" s="87">
        <v>105.4</v>
      </c>
      <c r="Q204" s="87"/>
      <c r="R204" s="88">
        <v>83.9</v>
      </c>
      <c r="S204" s="50">
        <v>155.79</v>
      </c>
      <c r="T204" s="88"/>
      <c r="U204" s="88">
        <v>99.6</v>
      </c>
      <c r="V204" s="88">
        <v>111.3</v>
      </c>
      <c r="W204" s="88">
        <v>105.4</v>
      </c>
      <c r="X204" s="88">
        <f t="shared" si="34"/>
        <v>105.43333333333332</v>
      </c>
      <c r="Y204" s="88">
        <v>12652892311</v>
      </c>
      <c r="Z204" s="88">
        <v>4394394872</v>
      </c>
      <c r="AA204" s="88">
        <v>2041975168</v>
      </c>
      <c r="AB204" s="88">
        <v>5897713033</v>
      </c>
      <c r="AC204" s="88">
        <v>318809238</v>
      </c>
      <c r="AD204" s="88">
        <v>12042461279</v>
      </c>
      <c r="AE204" s="88">
        <v>1609259928</v>
      </c>
      <c r="AF204" s="88">
        <v>6922410882</v>
      </c>
      <c r="AG204" s="88">
        <v>2032146476</v>
      </c>
      <c r="AH204" s="50">
        <v>128.38</v>
      </c>
      <c r="AI204" s="50">
        <v>117.99</v>
      </c>
      <c r="AJ204" s="88">
        <f t="shared" si="35"/>
        <v>108.80583100262734</v>
      </c>
      <c r="AK204" s="88">
        <f t="shared" si="36"/>
        <v>9855812674.0925388</v>
      </c>
      <c r="AL204" s="88">
        <f t="shared" si="37"/>
        <v>3422959083.9694657</v>
      </c>
      <c r="AM204" s="88">
        <f t="shared" si="38"/>
        <v>10206340604.2885</v>
      </c>
      <c r="AN204" s="88">
        <f t="shared" si="31"/>
        <v>1363895184.3376558</v>
      </c>
      <c r="AO204" s="88">
        <f t="shared" si="32"/>
        <v>5866947098.9066868</v>
      </c>
      <c r="AP204" s="88">
        <f t="shared" si="33"/>
        <v>1722303988.4735994</v>
      </c>
      <c r="AQ204" s="88">
        <v>53400</v>
      </c>
      <c r="AR204" s="88">
        <f t="shared" si="27"/>
        <v>45033.097516370784</v>
      </c>
      <c r="AS204" s="88">
        <v>1336230</v>
      </c>
      <c r="AT204" s="108"/>
      <c r="AU204" s="88">
        <f t="shared" si="28"/>
        <v>1336230</v>
      </c>
      <c r="AV204" s="88">
        <f t="shared" si="29"/>
        <v>11268.647171217255</v>
      </c>
    </row>
    <row r="205" spans="1:48">
      <c r="A205" s="17">
        <v>40148</v>
      </c>
      <c r="B205" s="26">
        <v>2009</v>
      </c>
      <c r="C205" s="26">
        <v>12</v>
      </c>
      <c r="D205" s="87">
        <v>0.37</v>
      </c>
      <c r="E205" s="87">
        <f t="shared" si="30"/>
        <v>119.018195407313</v>
      </c>
      <c r="F205" s="87">
        <v>101.2</v>
      </c>
      <c r="G205" s="87">
        <v>150.49</v>
      </c>
      <c r="H205" s="87">
        <v>70.655367960048522</v>
      </c>
      <c r="I205" s="87">
        <v>129.56</v>
      </c>
      <c r="J205" s="87">
        <v>129.22999999999999</v>
      </c>
      <c r="K205" s="87">
        <v>94.1</v>
      </c>
      <c r="L205" s="87">
        <v>92.4</v>
      </c>
      <c r="M205" s="87">
        <v>94.2</v>
      </c>
      <c r="N205" s="87">
        <v>99.1</v>
      </c>
      <c r="O205" s="87">
        <v>92.9</v>
      </c>
      <c r="P205" s="87">
        <v>94.4</v>
      </c>
      <c r="Q205" s="87"/>
      <c r="R205" s="88">
        <v>83.7</v>
      </c>
      <c r="S205" s="50">
        <v>156.63</v>
      </c>
      <c r="T205" s="88">
        <v>65.900000000000006</v>
      </c>
      <c r="U205" s="88">
        <v>97.9</v>
      </c>
      <c r="V205" s="88">
        <v>113</v>
      </c>
      <c r="W205" s="88">
        <v>108.3</v>
      </c>
      <c r="X205" s="88">
        <f t="shared" si="34"/>
        <v>106.39999999999999</v>
      </c>
      <c r="Y205" s="88">
        <v>14462623860</v>
      </c>
      <c r="Z205" s="88">
        <v>4730137128</v>
      </c>
      <c r="AA205" s="88">
        <v>1993488769</v>
      </c>
      <c r="AB205" s="88">
        <v>7438484042</v>
      </c>
      <c r="AC205" s="88">
        <v>300513921</v>
      </c>
      <c r="AD205" s="88">
        <v>12293766210</v>
      </c>
      <c r="AE205" s="88">
        <v>1794471190</v>
      </c>
      <c r="AF205" s="88">
        <v>6532713277</v>
      </c>
      <c r="AG205" s="88">
        <v>2120248216</v>
      </c>
      <c r="AH205" s="50">
        <v>132.44</v>
      </c>
      <c r="AI205" s="50">
        <v>117.94</v>
      </c>
      <c r="AJ205" s="88">
        <f t="shared" si="35"/>
        <v>112.2943869764287</v>
      </c>
      <c r="AK205" s="88">
        <f t="shared" si="36"/>
        <v>10920132784.657204</v>
      </c>
      <c r="AL205" s="88">
        <f t="shared" si="37"/>
        <v>3571532111.1446695</v>
      </c>
      <c r="AM205" s="88">
        <f t="shared" si="38"/>
        <v>10423746150.585043</v>
      </c>
      <c r="AN205" s="88">
        <f t="shared" si="31"/>
        <v>1521511946.7525861</v>
      </c>
      <c r="AO205" s="88">
        <f t="shared" si="32"/>
        <v>5539014140.2408009</v>
      </c>
      <c r="AP205" s="88">
        <f t="shared" si="33"/>
        <v>1797734624.3852806</v>
      </c>
      <c r="AQ205" s="88">
        <v>47455</v>
      </c>
      <c r="AR205" s="88">
        <f t="shared" si="27"/>
        <v>39872.054720369386</v>
      </c>
      <c r="AS205" s="88">
        <v>1361543</v>
      </c>
      <c r="AT205" s="108"/>
      <c r="AU205" s="88">
        <f t="shared" si="28"/>
        <v>1361543</v>
      </c>
      <c r="AV205" s="88">
        <f t="shared" si="29"/>
        <v>11439.788641899882</v>
      </c>
    </row>
    <row r="206" spans="1:48">
      <c r="A206" s="17">
        <v>40179</v>
      </c>
      <c r="B206" s="26">
        <v>2010</v>
      </c>
      <c r="C206" s="26">
        <v>1</v>
      </c>
      <c r="D206" s="87">
        <v>0.75</v>
      </c>
      <c r="E206" s="87">
        <f t="shared" si="30"/>
        <v>119.91083187286786</v>
      </c>
      <c r="F206" s="87">
        <v>75.400000000000006</v>
      </c>
      <c r="G206" s="87">
        <v>124.61</v>
      </c>
      <c r="H206" s="87">
        <v>71.472719168348064</v>
      </c>
      <c r="I206" s="87">
        <v>138.44999999999999</v>
      </c>
      <c r="J206" s="87">
        <v>125.81</v>
      </c>
      <c r="K206" s="87">
        <v>91.2</v>
      </c>
      <c r="L206" s="87">
        <v>94.2</v>
      </c>
      <c r="M206" s="87">
        <v>91</v>
      </c>
      <c r="N206" s="87">
        <v>89.6</v>
      </c>
      <c r="O206" s="87">
        <v>93.5</v>
      </c>
      <c r="P206" s="87">
        <v>88.1</v>
      </c>
      <c r="Q206" s="87"/>
      <c r="R206" s="88">
        <v>80.7</v>
      </c>
      <c r="S206" s="50">
        <v>160.47</v>
      </c>
      <c r="T206" s="88">
        <v>68.5</v>
      </c>
      <c r="U206" s="88">
        <v>99.5</v>
      </c>
      <c r="V206" s="88">
        <v>113.6</v>
      </c>
      <c r="W206" s="88">
        <v>109.1</v>
      </c>
      <c r="X206" s="88">
        <f t="shared" si="34"/>
        <v>107.39999999999999</v>
      </c>
      <c r="Y206" s="88">
        <v>11305066944</v>
      </c>
      <c r="Z206" s="88">
        <v>4075255413</v>
      </c>
      <c r="AA206" s="88">
        <v>1716629927</v>
      </c>
      <c r="AB206" s="88">
        <v>5197766009</v>
      </c>
      <c r="AC206" s="88">
        <v>315415595</v>
      </c>
      <c r="AD206" s="88">
        <v>11485733370</v>
      </c>
      <c r="AE206" s="88">
        <v>1525947583</v>
      </c>
      <c r="AF206" s="88">
        <v>6965615513</v>
      </c>
      <c r="AG206" s="88">
        <v>1676802515</v>
      </c>
      <c r="AH206" s="50">
        <v>132.88999999999999</v>
      </c>
      <c r="AI206" s="50">
        <v>117.59</v>
      </c>
      <c r="AJ206" s="88">
        <f t="shared" si="35"/>
        <v>113.0113104855855</v>
      </c>
      <c r="AK206" s="88">
        <f t="shared" si="36"/>
        <v>8507086269.8472424</v>
      </c>
      <c r="AL206" s="88">
        <f t="shared" si="37"/>
        <v>3066638131.5373621</v>
      </c>
      <c r="AM206" s="88">
        <f t="shared" si="38"/>
        <v>9767610655.6679993</v>
      </c>
      <c r="AN206" s="88">
        <f t="shared" si="31"/>
        <v>1297684822.6890039</v>
      </c>
      <c r="AO206" s="88">
        <f t="shared" si="32"/>
        <v>5923646154.4349003</v>
      </c>
      <c r="AP206" s="88">
        <f t="shared" si="33"/>
        <v>1425973735.0114806</v>
      </c>
      <c r="AQ206" s="88">
        <v>57316</v>
      </c>
      <c r="AR206" s="88">
        <f t="shared" si="27"/>
        <v>47798.851116943049</v>
      </c>
      <c r="AS206" s="88">
        <v>1369181</v>
      </c>
      <c r="AT206" s="108"/>
      <c r="AU206" s="88">
        <f t="shared" si="28"/>
        <v>1369181</v>
      </c>
      <c r="AV206" s="88">
        <f t="shared" si="29"/>
        <v>11418.326256393886</v>
      </c>
    </row>
    <row r="207" spans="1:48">
      <c r="A207" s="17">
        <v>40210</v>
      </c>
      <c r="B207" s="26">
        <v>2010</v>
      </c>
      <c r="C207" s="26">
        <v>2</v>
      </c>
      <c r="D207" s="87">
        <v>0.78</v>
      </c>
      <c r="E207" s="87">
        <f t="shared" si="30"/>
        <v>120.84613636147623</v>
      </c>
      <c r="F207" s="87">
        <v>69.900000000000006</v>
      </c>
      <c r="G207" s="87">
        <v>137.11000000000001</v>
      </c>
      <c r="H207" s="87">
        <v>72.531365542765556</v>
      </c>
      <c r="I207" s="87">
        <v>123.08</v>
      </c>
      <c r="J207" s="87">
        <v>127.61</v>
      </c>
      <c r="K207" s="87">
        <v>89</v>
      </c>
      <c r="L207" s="87">
        <v>86.8</v>
      </c>
      <c r="M207" s="87">
        <v>89.1</v>
      </c>
      <c r="N207" s="87">
        <v>91.2</v>
      </c>
      <c r="O207" s="87">
        <v>89.2</v>
      </c>
      <c r="P207" s="87">
        <v>88</v>
      </c>
      <c r="Q207" s="87"/>
      <c r="R207" s="88">
        <v>82.1</v>
      </c>
      <c r="S207" s="50">
        <v>161.43</v>
      </c>
      <c r="T207" s="88">
        <v>67.5</v>
      </c>
      <c r="U207" s="88">
        <v>95.5</v>
      </c>
      <c r="V207" s="88">
        <v>115.2</v>
      </c>
      <c r="W207" s="88">
        <v>109.4</v>
      </c>
      <c r="X207" s="88">
        <f t="shared" si="34"/>
        <v>106.7</v>
      </c>
      <c r="Y207" s="88">
        <v>12197237398</v>
      </c>
      <c r="Z207" s="88">
        <v>4754599286</v>
      </c>
      <c r="AA207" s="88">
        <v>1795415918</v>
      </c>
      <c r="AB207" s="88">
        <v>5320666004</v>
      </c>
      <c r="AC207" s="88">
        <v>326556190</v>
      </c>
      <c r="AD207" s="88">
        <v>11808086277</v>
      </c>
      <c r="AE207" s="88">
        <v>1512463760</v>
      </c>
      <c r="AF207" s="88">
        <v>6954241079</v>
      </c>
      <c r="AG207" s="88">
        <v>1664970507</v>
      </c>
      <c r="AH207" s="50">
        <v>133.72</v>
      </c>
      <c r="AI207" s="50">
        <v>119.46</v>
      </c>
      <c r="AJ207" s="88">
        <f t="shared" si="35"/>
        <v>111.93705005859702</v>
      </c>
      <c r="AK207" s="88">
        <f t="shared" si="36"/>
        <v>9121475768.770565</v>
      </c>
      <c r="AL207" s="88">
        <f t="shared" si="37"/>
        <v>3555638113.9694886</v>
      </c>
      <c r="AM207" s="88">
        <f t="shared" si="38"/>
        <v>9884552383.2245102</v>
      </c>
      <c r="AN207" s="88">
        <f t="shared" si="31"/>
        <v>1266083843.9645071</v>
      </c>
      <c r="AO207" s="88">
        <f t="shared" si="32"/>
        <v>5821397186.5059433</v>
      </c>
      <c r="AP207" s="88">
        <f t="shared" si="33"/>
        <v>1393747285.2837772</v>
      </c>
      <c r="AQ207" s="88">
        <v>38253</v>
      </c>
      <c r="AR207" s="88">
        <f t="shared" si="27"/>
        <v>31654.301206268792</v>
      </c>
      <c r="AS207" s="88">
        <v>1380776</v>
      </c>
      <c r="AT207" s="108"/>
      <c r="AU207" s="88">
        <f t="shared" si="28"/>
        <v>1380776</v>
      </c>
      <c r="AV207" s="88">
        <f t="shared" si="29"/>
        <v>11425.901080277887</v>
      </c>
    </row>
    <row r="208" spans="1:48">
      <c r="A208" s="17">
        <v>40238</v>
      </c>
      <c r="B208" s="26">
        <v>2010</v>
      </c>
      <c r="C208" s="26">
        <v>3</v>
      </c>
      <c r="D208" s="87">
        <v>0.52</v>
      </c>
      <c r="E208" s="87">
        <f t="shared" si="30"/>
        <v>121.47453627055592</v>
      </c>
      <c r="F208" s="87">
        <v>79.099999999999994</v>
      </c>
      <c r="G208" s="87">
        <v>196.56</v>
      </c>
      <c r="H208" s="87">
        <v>70.029303609678763</v>
      </c>
      <c r="I208" s="87">
        <v>142.34</v>
      </c>
      <c r="J208" s="87">
        <v>143.44</v>
      </c>
      <c r="K208" s="87">
        <v>105.1</v>
      </c>
      <c r="L208" s="87">
        <v>97</v>
      </c>
      <c r="M208" s="87">
        <v>105.6</v>
      </c>
      <c r="N208" s="87">
        <v>114.9</v>
      </c>
      <c r="O208" s="87">
        <v>103</v>
      </c>
      <c r="P208" s="87">
        <v>105.4</v>
      </c>
      <c r="Q208" s="87"/>
      <c r="R208" s="88">
        <v>81.900000000000006</v>
      </c>
      <c r="S208" s="50">
        <v>159.91999999999999</v>
      </c>
      <c r="T208" s="88">
        <v>67.400000000000006</v>
      </c>
      <c r="U208" s="88">
        <v>99.1</v>
      </c>
      <c r="V208" s="88">
        <v>115.7</v>
      </c>
      <c r="W208" s="88">
        <v>112.4</v>
      </c>
      <c r="X208" s="88">
        <f t="shared" si="34"/>
        <v>109.06666666666668</v>
      </c>
      <c r="Y208" s="88">
        <v>15727499154</v>
      </c>
      <c r="Z208" s="88">
        <v>6636897316</v>
      </c>
      <c r="AA208" s="88">
        <v>2071891544</v>
      </c>
      <c r="AB208" s="88">
        <v>6648489560</v>
      </c>
      <c r="AC208" s="88">
        <v>370220734</v>
      </c>
      <c r="AD208" s="88">
        <v>15055315330</v>
      </c>
      <c r="AE208" s="88">
        <v>1934540933</v>
      </c>
      <c r="AF208" s="88">
        <v>8828816519</v>
      </c>
      <c r="AG208" s="88">
        <v>2225865835</v>
      </c>
      <c r="AH208" s="50">
        <v>134.38</v>
      </c>
      <c r="AI208" s="50">
        <v>118.75</v>
      </c>
      <c r="AJ208" s="88">
        <f t="shared" si="35"/>
        <v>113.1621052631579</v>
      </c>
      <c r="AK208" s="88">
        <f t="shared" si="36"/>
        <v>11703749928.560799</v>
      </c>
      <c r="AL208" s="88">
        <f t="shared" si="37"/>
        <v>4938902601.5776157</v>
      </c>
      <c r="AM208" s="88">
        <f t="shared" si="38"/>
        <v>12678160277.894737</v>
      </c>
      <c r="AN208" s="88">
        <f t="shared" si="31"/>
        <v>1629087101.4736843</v>
      </c>
      <c r="AO208" s="88">
        <f t="shared" si="32"/>
        <v>7434792858.1052628</v>
      </c>
      <c r="AP208" s="88">
        <f t="shared" si="33"/>
        <v>1874413334.7368424</v>
      </c>
      <c r="AQ208" s="88">
        <v>43434</v>
      </c>
      <c r="AR208" s="88">
        <f t="shared" si="27"/>
        <v>35755.641744752989</v>
      </c>
      <c r="AS208" s="88">
        <v>1398621</v>
      </c>
      <c r="AT208" s="108"/>
      <c r="AU208" s="88">
        <f t="shared" si="28"/>
        <v>1398621</v>
      </c>
      <c r="AV208" s="88">
        <f t="shared" si="29"/>
        <v>11513.696968432143</v>
      </c>
    </row>
    <row r="209" spans="1:48">
      <c r="A209" s="17">
        <v>40269</v>
      </c>
      <c r="B209" s="26">
        <v>2010</v>
      </c>
      <c r="C209" s="26">
        <v>4</v>
      </c>
      <c r="D209" s="87">
        <v>0.56999999999999995</v>
      </c>
      <c r="E209" s="87">
        <f t="shared" si="30"/>
        <v>122.16694112729809</v>
      </c>
      <c r="F209" s="87">
        <v>75.2</v>
      </c>
      <c r="G209" s="87">
        <v>142.44999999999999</v>
      </c>
      <c r="H209" s="87">
        <v>68.86541343811939</v>
      </c>
      <c r="I209" s="87">
        <v>136.25</v>
      </c>
      <c r="J209" s="87">
        <v>136.87</v>
      </c>
      <c r="K209" s="87">
        <v>99.3</v>
      </c>
      <c r="L209" s="87">
        <v>95</v>
      </c>
      <c r="M209" s="87">
        <v>99.6</v>
      </c>
      <c r="N209" s="87">
        <v>104.6</v>
      </c>
      <c r="O209" s="87">
        <v>99.8</v>
      </c>
      <c r="P209" s="87">
        <v>97</v>
      </c>
      <c r="Q209" s="87"/>
      <c r="R209" s="88">
        <v>82.8</v>
      </c>
      <c r="S209" s="50">
        <v>154.66</v>
      </c>
      <c r="T209" s="88">
        <v>66.5</v>
      </c>
      <c r="U209" s="88">
        <v>101.7</v>
      </c>
      <c r="V209" s="88">
        <v>115.7</v>
      </c>
      <c r="W209" s="88">
        <v>109.8</v>
      </c>
      <c r="X209" s="88">
        <f t="shared" si="34"/>
        <v>109.06666666666666</v>
      </c>
      <c r="Y209" s="88">
        <v>15161211373</v>
      </c>
      <c r="Z209" s="88">
        <v>7017385143</v>
      </c>
      <c r="AA209" s="88">
        <v>1918917236</v>
      </c>
      <c r="AB209" s="88">
        <v>5946500831</v>
      </c>
      <c r="AC209" s="88">
        <v>278408163</v>
      </c>
      <c r="AD209" s="88">
        <v>13878956346</v>
      </c>
      <c r="AE209" s="88">
        <v>1634187634</v>
      </c>
      <c r="AF209" s="88">
        <v>7911319016</v>
      </c>
      <c r="AG209" s="88">
        <v>1881409795</v>
      </c>
      <c r="AH209" s="50">
        <v>136.97</v>
      </c>
      <c r="AI209" s="50">
        <v>122.01</v>
      </c>
      <c r="AJ209" s="88">
        <f t="shared" si="35"/>
        <v>112.26129005819195</v>
      </c>
      <c r="AK209" s="88">
        <f t="shared" si="36"/>
        <v>11069001513.470102</v>
      </c>
      <c r="AL209" s="88">
        <f t="shared" si="37"/>
        <v>5123300827.1884356</v>
      </c>
      <c r="AM209" s="88">
        <f t="shared" si="38"/>
        <v>11375261327.760019</v>
      </c>
      <c r="AN209" s="88">
        <f t="shared" si="31"/>
        <v>1339388274.7315793</v>
      </c>
      <c r="AO209" s="88">
        <f t="shared" si="32"/>
        <v>6484156229.8172283</v>
      </c>
      <c r="AP209" s="88">
        <f t="shared" si="33"/>
        <v>1542012781.7392015</v>
      </c>
      <c r="AQ209" s="88">
        <v>54433</v>
      </c>
      <c r="AR209" s="88">
        <f t="shared" si="27"/>
        <v>44556.243692211916</v>
      </c>
      <c r="AS209" s="88">
        <v>1414696</v>
      </c>
      <c r="AT209" s="108"/>
      <c r="AU209" s="88">
        <f t="shared" si="28"/>
        <v>1414696</v>
      </c>
      <c r="AV209" s="88">
        <f t="shared" si="29"/>
        <v>11580.02309745879</v>
      </c>
    </row>
    <row r="210" spans="1:48">
      <c r="A210" s="17">
        <v>40299</v>
      </c>
      <c r="B210" s="26">
        <v>2010</v>
      </c>
      <c r="C210" s="26">
        <v>5</v>
      </c>
      <c r="D210" s="87">
        <v>0.43</v>
      </c>
      <c r="E210" s="87">
        <f t="shared" si="30"/>
        <v>122.69225897414546</v>
      </c>
      <c r="F210" s="87">
        <v>79.8</v>
      </c>
      <c r="G210" s="87">
        <v>154.22</v>
      </c>
      <c r="H210" s="87">
        <v>69.171654807456235</v>
      </c>
      <c r="I210" s="87">
        <v>143.72999999999999</v>
      </c>
      <c r="J210" s="87">
        <v>136.52000000000001</v>
      </c>
      <c r="K210" s="87">
        <v>104.3</v>
      </c>
      <c r="L210" s="87">
        <v>98.8</v>
      </c>
      <c r="M210" s="87">
        <v>104.6</v>
      </c>
      <c r="N210" s="87">
        <v>110.3</v>
      </c>
      <c r="O210" s="87">
        <v>105.2</v>
      </c>
      <c r="P210" s="87">
        <v>100.9</v>
      </c>
      <c r="Q210" s="87"/>
      <c r="R210" s="88">
        <v>83.3</v>
      </c>
      <c r="S210" s="50">
        <v>155.77000000000001</v>
      </c>
      <c r="T210" s="88">
        <v>65.900000000000006</v>
      </c>
      <c r="U210" s="88">
        <v>103.2</v>
      </c>
      <c r="V210" s="88">
        <v>116.5</v>
      </c>
      <c r="W210" s="88">
        <v>109.7</v>
      </c>
      <c r="X210" s="88">
        <f t="shared" si="34"/>
        <v>109.8</v>
      </c>
      <c r="Y210" s="88">
        <v>17702500109</v>
      </c>
      <c r="Z210" s="88">
        <v>8573802264</v>
      </c>
      <c r="AA210" s="88">
        <v>2330527855</v>
      </c>
      <c r="AB210" s="88">
        <v>6494274971</v>
      </c>
      <c r="AC210" s="88">
        <v>303895019</v>
      </c>
      <c r="AD210" s="88">
        <v>14252236189</v>
      </c>
      <c r="AE210" s="88">
        <v>1963073156</v>
      </c>
      <c r="AF210" s="88">
        <v>8155787741</v>
      </c>
      <c r="AG210" s="88">
        <v>2132489429</v>
      </c>
      <c r="AH210" s="50">
        <v>143.59</v>
      </c>
      <c r="AI210" s="50">
        <v>122.49</v>
      </c>
      <c r="AJ210" s="88">
        <f t="shared" si="35"/>
        <v>117.22589599150952</v>
      </c>
      <c r="AK210" s="88">
        <f t="shared" si="36"/>
        <v>12328504846.437775</v>
      </c>
      <c r="AL210" s="88">
        <f t="shared" si="37"/>
        <v>5971030199.8746433</v>
      </c>
      <c r="AM210" s="88">
        <f t="shared" si="38"/>
        <v>11635428352.518574</v>
      </c>
      <c r="AN210" s="88">
        <f t="shared" si="31"/>
        <v>1602639526.4919586</v>
      </c>
      <c r="AO210" s="88">
        <f t="shared" si="32"/>
        <v>6658329448.1182146</v>
      </c>
      <c r="AP210" s="88">
        <f t="shared" si="33"/>
        <v>1740949815.4951427</v>
      </c>
      <c r="AQ210" s="88">
        <v>44436</v>
      </c>
      <c r="AR210" s="88">
        <f t="shared" si="27"/>
        <v>36217.443848159855</v>
      </c>
      <c r="AS210" s="88">
        <v>1443775</v>
      </c>
      <c r="AT210" s="108"/>
      <c r="AU210" s="88">
        <f t="shared" si="28"/>
        <v>1443775</v>
      </c>
      <c r="AV210" s="88">
        <f t="shared" si="29"/>
        <v>11767.449813636915</v>
      </c>
    </row>
    <row r="211" spans="1:48">
      <c r="A211" s="17">
        <v>40330</v>
      </c>
      <c r="B211" s="26">
        <v>2010</v>
      </c>
      <c r="C211" s="26">
        <v>6</v>
      </c>
      <c r="D211" s="87">
        <v>0</v>
      </c>
      <c r="E211" s="87">
        <f t="shared" si="30"/>
        <v>122.69225897414546</v>
      </c>
      <c r="F211" s="87">
        <v>77.099999999999994</v>
      </c>
      <c r="G211" s="87">
        <v>166.46</v>
      </c>
      <c r="H211" s="87">
        <v>68.332229308187934</v>
      </c>
      <c r="I211" s="87">
        <v>143.43</v>
      </c>
      <c r="J211" s="87">
        <v>136.09</v>
      </c>
      <c r="K211" s="87">
        <v>102.5</v>
      </c>
      <c r="L211" s="87">
        <v>97.4</v>
      </c>
      <c r="M211" s="87">
        <v>102.8</v>
      </c>
      <c r="N211" s="87">
        <v>106.5</v>
      </c>
      <c r="O211" s="87">
        <v>104.7</v>
      </c>
      <c r="P211" s="87">
        <v>97.8</v>
      </c>
      <c r="Q211" s="87"/>
      <c r="R211" s="88">
        <v>83.8</v>
      </c>
      <c r="S211" s="50">
        <v>160.55000000000001</v>
      </c>
      <c r="T211" s="88">
        <v>66</v>
      </c>
      <c r="U211" s="88">
        <v>104.9</v>
      </c>
      <c r="V211" s="88">
        <v>114.7</v>
      </c>
      <c r="W211" s="88">
        <v>108.9</v>
      </c>
      <c r="X211" s="88">
        <f t="shared" si="34"/>
        <v>109.5</v>
      </c>
      <c r="Y211" s="88">
        <v>17093911550</v>
      </c>
      <c r="Z211" s="88">
        <v>7628235753</v>
      </c>
      <c r="AA211" s="88">
        <v>2540327178</v>
      </c>
      <c r="AB211" s="88">
        <v>6531524282</v>
      </c>
      <c r="AC211" s="88">
        <v>393824337</v>
      </c>
      <c r="AD211" s="88">
        <v>14827292678</v>
      </c>
      <c r="AE211" s="88">
        <v>2177458001</v>
      </c>
      <c r="AF211" s="88">
        <v>8306051885</v>
      </c>
      <c r="AG211" s="88">
        <v>2118936448</v>
      </c>
      <c r="AH211" s="50">
        <v>142.44</v>
      </c>
      <c r="AI211" s="50">
        <v>121.57</v>
      </c>
      <c r="AJ211" s="88">
        <f t="shared" si="35"/>
        <v>117.16706424282307</v>
      </c>
      <c r="AK211" s="88">
        <f t="shared" si="36"/>
        <v>12000780363.661892</v>
      </c>
      <c r="AL211" s="88">
        <f t="shared" si="37"/>
        <v>5355402803.285594</v>
      </c>
      <c r="AM211" s="88">
        <f t="shared" si="38"/>
        <v>12196506274.57432</v>
      </c>
      <c r="AN211" s="88">
        <f t="shared" si="31"/>
        <v>1791114585.0127499</v>
      </c>
      <c r="AO211" s="88">
        <f t="shared" si="32"/>
        <v>6832320379.2053967</v>
      </c>
      <c r="AP211" s="88">
        <f t="shared" si="33"/>
        <v>1742976431.6854489</v>
      </c>
      <c r="AQ211" s="88">
        <v>44645</v>
      </c>
      <c r="AR211" s="88">
        <f t="shared" si="27"/>
        <v>36387.788743385921</v>
      </c>
      <c r="AS211" s="88">
        <v>1472398</v>
      </c>
      <c r="AT211" s="108"/>
      <c r="AU211" s="88">
        <f t="shared" si="28"/>
        <v>1472398</v>
      </c>
      <c r="AV211" s="88">
        <f t="shared" si="29"/>
        <v>12000.740815362065</v>
      </c>
    </row>
    <row r="212" spans="1:48">
      <c r="A212" s="17">
        <v>40360</v>
      </c>
      <c r="B212" s="26">
        <v>2010</v>
      </c>
      <c r="C212" s="26">
        <v>7</v>
      </c>
      <c r="D212" s="87">
        <v>0.01</v>
      </c>
      <c r="E212" s="87">
        <f t="shared" si="30"/>
        <v>122.70452820004287</v>
      </c>
      <c r="F212" s="87">
        <v>79.7</v>
      </c>
      <c r="G212" s="87">
        <v>163.92</v>
      </c>
      <c r="H212" s="87">
        <v>68.04404654723173</v>
      </c>
      <c r="I212" s="87">
        <v>143.57</v>
      </c>
      <c r="J212" s="87">
        <v>141.63999999999999</v>
      </c>
      <c r="K212" s="87">
        <v>106.9</v>
      </c>
      <c r="L212" s="87">
        <v>103.2</v>
      </c>
      <c r="M212" s="87">
        <v>107.1</v>
      </c>
      <c r="N212" s="87">
        <v>108.8</v>
      </c>
      <c r="O212" s="87">
        <v>109.4</v>
      </c>
      <c r="P212" s="87">
        <v>102.4</v>
      </c>
      <c r="Q212" s="87"/>
      <c r="R212" s="88">
        <v>83.9</v>
      </c>
      <c r="S212" s="50">
        <v>157.16</v>
      </c>
      <c r="T212" s="88">
        <v>63.2</v>
      </c>
      <c r="U212" s="88">
        <v>103.8</v>
      </c>
      <c r="V212" s="88">
        <v>113</v>
      </c>
      <c r="W212" s="88">
        <v>108.3</v>
      </c>
      <c r="X212" s="88">
        <f t="shared" si="34"/>
        <v>108.36666666666667</v>
      </c>
      <c r="Y212" s="88">
        <v>17672924687</v>
      </c>
      <c r="Z212" s="88">
        <v>7954498846</v>
      </c>
      <c r="AA212" s="88">
        <v>2569677340</v>
      </c>
      <c r="AB212" s="88">
        <v>6830350276</v>
      </c>
      <c r="AC212" s="88">
        <v>318398225</v>
      </c>
      <c r="AD212" s="88">
        <v>16329294795</v>
      </c>
      <c r="AE212" s="88">
        <v>2352124549</v>
      </c>
      <c r="AF212" s="88">
        <v>9319345716</v>
      </c>
      <c r="AG212" s="88">
        <v>2209557491</v>
      </c>
      <c r="AH212" s="50">
        <v>146.03</v>
      </c>
      <c r="AI212" s="50">
        <v>120.57</v>
      </c>
      <c r="AJ212" s="88">
        <f t="shared" si="35"/>
        <v>121.11636393796135</v>
      </c>
      <c r="AK212" s="88">
        <f t="shared" si="36"/>
        <v>12102256171.334658</v>
      </c>
      <c r="AL212" s="88">
        <f t="shared" si="37"/>
        <v>5447167599.808259</v>
      </c>
      <c r="AM212" s="88">
        <f t="shared" si="38"/>
        <v>13543414443.891516</v>
      </c>
      <c r="AN212" s="88">
        <f t="shared" si="31"/>
        <v>1950837313.5937631</v>
      </c>
      <c r="AO212" s="88">
        <f t="shared" si="32"/>
        <v>7729406747.9472504</v>
      </c>
      <c r="AP212" s="88">
        <f t="shared" si="33"/>
        <v>1832593091.979763</v>
      </c>
      <c r="AQ212" s="88">
        <v>51024</v>
      </c>
      <c r="AR212" s="88">
        <f t="shared" ref="AR212:AR275" si="39">AQ212/$E212*100</f>
        <v>41582.817479088088</v>
      </c>
      <c r="AS212" s="88">
        <v>1490978</v>
      </c>
      <c r="AT212" s="108"/>
      <c r="AU212" s="88">
        <f t="shared" ref="AU212:AU228" si="40">AS212</f>
        <v>1490978</v>
      </c>
      <c r="AV212" s="88">
        <f t="shared" ref="AV212:AV275" si="41">AU212/E212</f>
        <v>12150.96151601909</v>
      </c>
    </row>
    <row r="213" spans="1:48">
      <c r="A213" s="17">
        <v>40391</v>
      </c>
      <c r="B213" s="26">
        <v>2010</v>
      </c>
      <c r="C213" s="26">
        <v>8</v>
      </c>
      <c r="D213" s="87">
        <v>0.04</v>
      </c>
      <c r="E213" s="87">
        <f t="shared" si="30"/>
        <v>122.75361001132289</v>
      </c>
      <c r="F213" s="87">
        <v>80.5</v>
      </c>
      <c r="G213" s="87">
        <v>168.65</v>
      </c>
      <c r="H213" s="87">
        <v>68.09242540747637</v>
      </c>
      <c r="I213" s="87">
        <v>146.81</v>
      </c>
      <c r="J213" s="87">
        <v>141.55000000000001</v>
      </c>
      <c r="K213" s="87">
        <v>108.1</v>
      </c>
      <c r="L213" s="87">
        <v>103.4</v>
      </c>
      <c r="M213" s="87">
        <v>108.4</v>
      </c>
      <c r="N213" s="87">
        <v>114</v>
      </c>
      <c r="O213" s="87">
        <v>107.7</v>
      </c>
      <c r="P213" s="87">
        <v>107</v>
      </c>
      <c r="Q213" s="87"/>
      <c r="R213" s="88">
        <v>84.4</v>
      </c>
      <c r="S213" s="50">
        <v>164.5</v>
      </c>
      <c r="T213" s="88">
        <v>63.7</v>
      </c>
      <c r="U213" s="88">
        <v>106.3</v>
      </c>
      <c r="V213" s="88">
        <v>113.2</v>
      </c>
      <c r="W213" s="88">
        <v>110.1</v>
      </c>
      <c r="X213" s="88">
        <f t="shared" si="34"/>
        <v>109.86666666666667</v>
      </c>
      <c r="Y213" s="88">
        <v>19236252688</v>
      </c>
      <c r="Z213" s="88">
        <v>9181822455</v>
      </c>
      <c r="AA213" s="88">
        <v>2476097931</v>
      </c>
      <c r="AB213" s="88">
        <v>7138442843</v>
      </c>
      <c r="AC213" s="88">
        <v>439889459</v>
      </c>
      <c r="AD213" s="88">
        <v>16845865380</v>
      </c>
      <c r="AE213" s="88">
        <v>2642647664</v>
      </c>
      <c r="AF213" s="88">
        <v>9564739096</v>
      </c>
      <c r="AG213" s="88">
        <v>2461581748</v>
      </c>
      <c r="AH213" s="50">
        <v>150.41</v>
      </c>
      <c r="AI213" s="50">
        <v>123.63</v>
      </c>
      <c r="AJ213" s="88">
        <f t="shared" si="35"/>
        <v>121.66140904311251</v>
      </c>
      <c r="AK213" s="88">
        <f t="shared" si="36"/>
        <v>12789211281.164816</v>
      </c>
      <c r="AL213" s="88">
        <f t="shared" si="37"/>
        <v>6104529256.6983585</v>
      </c>
      <c r="AM213" s="88">
        <f t="shared" si="38"/>
        <v>13626033632.613445</v>
      </c>
      <c r="AN213" s="88">
        <f t="shared" si="31"/>
        <v>2137545631.3192592</v>
      </c>
      <c r="AO213" s="88">
        <f t="shared" si="32"/>
        <v>7736584240.0711803</v>
      </c>
      <c r="AP213" s="88">
        <f t="shared" si="33"/>
        <v>1991087719.8091078</v>
      </c>
      <c r="AQ213" s="88">
        <v>45354</v>
      </c>
      <c r="AR213" s="88">
        <f t="shared" si="39"/>
        <v>36947.182242393123</v>
      </c>
      <c r="AS213" s="88">
        <v>1523593</v>
      </c>
      <c r="AT213" s="108"/>
      <c r="AU213" s="88">
        <f t="shared" si="40"/>
        <v>1523593</v>
      </c>
      <c r="AV213" s="88">
        <f t="shared" si="41"/>
        <v>12411.797908505196</v>
      </c>
    </row>
    <row r="214" spans="1:48">
      <c r="A214" s="17">
        <v>40422</v>
      </c>
      <c r="B214" s="26">
        <v>2010</v>
      </c>
      <c r="C214" s="26">
        <v>9</v>
      </c>
      <c r="D214" s="87">
        <v>0.45</v>
      </c>
      <c r="E214" s="87">
        <f t="shared" si="30"/>
        <v>123.30600125637383</v>
      </c>
      <c r="F214" s="87">
        <v>79.5</v>
      </c>
      <c r="G214" s="87">
        <v>171.75</v>
      </c>
      <c r="H214" s="87">
        <v>66.960460319677665</v>
      </c>
      <c r="I214" s="87">
        <v>136.04</v>
      </c>
      <c r="J214" s="87">
        <v>139.46</v>
      </c>
      <c r="K214" s="87">
        <v>105.8</v>
      </c>
      <c r="L214" s="87">
        <v>102.8</v>
      </c>
      <c r="M214" s="87">
        <v>106</v>
      </c>
      <c r="N214" s="87">
        <v>111.5</v>
      </c>
      <c r="O214" s="87">
        <v>103.9</v>
      </c>
      <c r="P214" s="87">
        <v>107</v>
      </c>
      <c r="Q214" s="87"/>
      <c r="R214" s="88">
        <v>84.5</v>
      </c>
      <c r="S214" s="50">
        <v>162.62</v>
      </c>
      <c r="T214" s="88">
        <v>63.3</v>
      </c>
      <c r="U214" s="88">
        <v>107.3</v>
      </c>
      <c r="V214" s="88">
        <v>113.8</v>
      </c>
      <c r="W214" s="88">
        <v>110.9</v>
      </c>
      <c r="X214" s="88">
        <f t="shared" si="34"/>
        <v>110.66666666666667</v>
      </c>
      <c r="Y214" s="88">
        <v>18832790420</v>
      </c>
      <c r="Z214" s="88">
        <v>8906244678</v>
      </c>
      <c r="AA214" s="88">
        <v>2448800590</v>
      </c>
      <c r="AB214" s="88">
        <v>7152069916</v>
      </c>
      <c r="AC214" s="88">
        <v>325675236</v>
      </c>
      <c r="AD214" s="88">
        <v>17761624377</v>
      </c>
      <c r="AE214" s="88">
        <v>2690782390</v>
      </c>
      <c r="AF214" s="88">
        <v>9852548660</v>
      </c>
      <c r="AG214" s="88">
        <v>2637983097</v>
      </c>
      <c r="AH214" s="50">
        <v>153.52000000000001</v>
      </c>
      <c r="AI214" s="50">
        <v>121.18</v>
      </c>
      <c r="AJ214" s="88">
        <f t="shared" si="35"/>
        <v>126.68757220663477</v>
      </c>
      <c r="AK214" s="88">
        <f t="shared" si="36"/>
        <v>12267320492.443981</v>
      </c>
      <c r="AL214" s="88">
        <f t="shared" si="37"/>
        <v>5801357919.4893169</v>
      </c>
      <c r="AM214" s="88">
        <f t="shared" si="38"/>
        <v>14657224275.457996</v>
      </c>
      <c r="AN214" s="88">
        <f t="shared" si="31"/>
        <v>2220483899.9834957</v>
      </c>
      <c r="AO214" s="88">
        <f t="shared" si="32"/>
        <v>8130507228.9156618</v>
      </c>
      <c r="AP214" s="88">
        <f t="shared" si="33"/>
        <v>2176912936.9532924</v>
      </c>
      <c r="AQ214" s="88">
        <v>46099</v>
      </c>
      <c r="AR214" s="88">
        <f t="shared" si="39"/>
        <v>37385.852700025898</v>
      </c>
      <c r="AS214" s="88">
        <v>1555671</v>
      </c>
      <c r="AT214" s="108"/>
      <c r="AU214" s="88">
        <f t="shared" si="40"/>
        <v>1555671</v>
      </c>
      <c r="AV214" s="88">
        <f t="shared" si="41"/>
        <v>12616.344574871902</v>
      </c>
    </row>
    <row r="215" spans="1:48">
      <c r="A215" s="17">
        <v>40452</v>
      </c>
      <c r="B215" s="26">
        <v>2010</v>
      </c>
      <c r="C215" s="26">
        <v>10</v>
      </c>
      <c r="D215" s="87">
        <v>0.75</v>
      </c>
      <c r="E215" s="87">
        <f t="shared" si="30"/>
        <v>124.23079626579664</v>
      </c>
      <c r="F215" s="87">
        <v>83.4</v>
      </c>
      <c r="G215" s="87">
        <v>159.32</v>
      </c>
      <c r="H215" s="87">
        <v>66.974626777172617</v>
      </c>
      <c r="I215" s="87">
        <v>147.34</v>
      </c>
      <c r="J215" s="87">
        <v>139.33000000000001</v>
      </c>
      <c r="K215" s="87">
        <v>107.7</v>
      </c>
      <c r="L215" s="87">
        <v>100.8</v>
      </c>
      <c r="M215" s="87">
        <v>108.2</v>
      </c>
      <c r="N215" s="87">
        <v>111.7</v>
      </c>
      <c r="O215" s="87">
        <v>105.1</v>
      </c>
      <c r="P215" s="87">
        <v>110.7</v>
      </c>
      <c r="Q215" s="87"/>
      <c r="R215" s="88">
        <v>86</v>
      </c>
      <c r="S215" s="50">
        <v>155.37</v>
      </c>
      <c r="T215" s="88">
        <v>62.5</v>
      </c>
      <c r="U215" s="88">
        <v>105.2</v>
      </c>
      <c r="V215" s="88">
        <v>113.6</v>
      </c>
      <c r="W215" s="88">
        <v>110.8</v>
      </c>
      <c r="X215" s="88">
        <f t="shared" si="34"/>
        <v>109.86666666666667</v>
      </c>
      <c r="Y215" s="88">
        <v>18380418198</v>
      </c>
      <c r="Z215" s="88">
        <v>8209612842</v>
      </c>
      <c r="AA215" s="88">
        <v>2691182957</v>
      </c>
      <c r="AB215" s="88">
        <v>7183268779</v>
      </c>
      <c r="AC215" s="88">
        <v>296353620</v>
      </c>
      <c r="AD215" s="88">
        <v>16553985801</v>
      </c>
      <c r="AE215" s="88">
        <v>2295497559</v>
      </c>
      <c r="AF215" s="88">
        <v>9476076565</v>
      </c>
      <c r="AG215" s="88">
        <v>2556605754</v>
      </c>
      <c r="AH215" s="50">
        <v>154.88</v>
      </c>
      <c r="AI215" s="50">
        <v>123.31</v>
      </c>
      <c r="AJ215" s="88">
        <f t="shared" si="35"/>
        <v>125.6021409455843</v>
      </c>
      <c r="AK215" s="88">
        <f t="shared" si="36"/>
        <v>11867522080.320248</v>
      </c>
      <c r="AL215" s="88">
        <f t="shared" si="37"/>
        <v>5300628126.2913227</v>
      </c>
      <c r="AM215" s="88">
        <f t="shared" si="38"/>
        <v>13424690455.7619</v>
      </c>
      <c r="AN215" s="88">
        <f t="shared" si="31"/>
        <v>1861566425.2696455</v>
      </c>
      <c r="AO215" s="88">
        <f t="shared" si="32"/>
        <v>7684759196.3344412</v>
      </c>
      <c r="AP215" s="88">
        <f t="shared" si="33"/>
        <v>2073315833.265753</v>
      </c>
      <c r="AQ215" s="88">
        <v>56712</v>
      </c>
      <c r="AR215" s="88">
        <f t="shared" si="39"/>
        <v>45650.516381350775</v>
      </c>
      <c r="AS215" s="88">
        <v>1585443</v>
      </c>
      <c r="AT215" s="108"/>
      <c r="AU215" s="88">
        <f t="shared" si="40"/>
        <v>1585443</v>
      </c>
      <c r="AV215" s="88">
        <f t="shared" si="41"/>
        <v>12762.077098885229</v>
      </c>
    </row>
    <row r="216" spans="1:48">
      <c r="A216" s="17">
        <v>40483</v>
      </c>
      <c r="B216" s="26">
        <v>2010</v>
      </c>
      <c r="C216" s="26">
        <v>11</v>
      </c>
      <c r="D216" s="87">
        <v>0.83</v>
      </c>
      <c r="E216" s="87">
        <f t="shared" si="30"/>
        <v>125.26191187480275</v>
      </c>
      <c r="F216" s="87">
        <v>82.4</v>
      </c>
      <c r="G216" s="87">
        <v>167.61</v>
      </c>
      <c r="H216" s="87">
        <v>67.314527995658125</v>
      </c>
      <c r="I216" s="87">
        <v>132.99</v>
      </c>
      <c r="J216" s="87">
        <v>139.68</v>
      </c>
      <c r="K216" s="87">
        <v>106.8</v>
      </c>
      <c r="L216" s="87">
        <v>99.1</v>
      </c>
      <c r="M216" s="87">
        <v>107.3</v>
      </c>
      <c r="N216" s="87">
        <v>118.3</v>
      </c>
      <c r="O216" s="87">
        <v>102.6</v>
      </c>
      <c r="P216" s="87">
        <v>109.9</v>
      </c>
      <c r="Q216" s="87"/>
      <c r="R216" s="88">
        <v>86</v>
      </c>
      <c r="S216" s="50">
        <v>160.06</v>
      </c>
      <c r="T216" s="88">
        <v>61.7</v>
      </c>
      <c r="U216" s="88">
        <v>109.6</v>
      </c>
      <c r="V216" s="88">
        <v>111.7</v>
      </c>
      <c r="W216" s="88">
        <v>110.4</v>
      </c>
      <c r="X216" s="88">
        <f t="shared" si="34"/>
        <v>110.56666666666668</v>
      </c>
      <c r="Y216" s="88">
        <v>17687332378</v>
      </c>
      <c r="Z216" s="88">
        <v>7432400340</v>
      </c>
      <c r="AA216" s="88">
        <v>2970617584</v>
      </c>
      <c r="AB216" s="88">
        <v>6983125059</v>
      </c>
      <c r="AC216" s="88">
        <v>301189395</v>
      </c>
      <c r="AD216" s="88">
        <v>17395959689</v>
      </c>
      <c r="AE216" s="88">
        <v>2479196501</v>
      </c>
      <c r="AF216" s="88">
        <v>9553998874</v>
      </c>
      <c r="AG216" s="88">
        <v>2840544222</v>
      </c>
      <c r="AH216" s="50">
        <v>157.51</v>
      </c>
      <c r="AI216" s="50">
        <v>124.56</v>
      </c>
      <c r="AJ216" s="88">
        <f t="shared" si="35"/>
        <v>126.45311496467565</v>
      </c>
      <c r="AK216" s="88">
        <f t="shared" si="36"/>
        <v>11229339329.566378</v>
      </c>
      <c r="AL216" s="88">
        <f t="shared" si="37"/>
        <v>4718684743.8257885</v>
      </c>
      <c r="AM216" s="88">
        <f t="shared" si="38"/>
        <v>13965927817.116249</v>
      </c>
      <c r="AN216" s="88">
        <f t="shared" si="31"/>
        <v>1990363279.5439947</v>
      </c>
      <c r="AO216" s="88">
        <f t="shared" si="32"/>
        <v>7670198196.8529224</v>
      </c>
      <c r="AP216" s="88">
        <f t="shared" si="33"/>
        <v>2280462605.9730248</v>
      </c>
      <c r="AQ216" s="88">
        <v>49612</v>
      </c>
      <c r="AR216" s="88">
        <f t="shared" si="39"/>
        <v>39606.612463001838</v>
      </c>
      <c r="AS216" s="88">
        <v>1618680</v>
      </c>
      <c r="AT216" s="108"/>
      <c r="AU216" s="88">
        <f t="shared" si="40"/>
        <v>1618680</v>
      </c>
      <c r="AV216" s="88">
        <f t="shared" si="41"/>
        <v>12922.363835687294</v>
      </c>
    </row>
    <row r="217" spans="1:48">
      <c r="A217" s="17">
        <v>40513</v>
      </c>
      <c r="B217" s="26">
        <v>2010</v>
      </c>
      <c r="C217" s="26">
        <v>12</v>
      </c>
      <c r="D217" s="87">
        <v>0.63</v>
      </c>
      <c r="E217" s="87">
        <f t="shared" si="30"/>
        <v>126.051061919614</v>
      </c>
      <c r="F217" s="87">
        <v>111.6</v>
      </c>
      <c r="G217" s="87">
        <v>179.6</v>
      </c>
      <c r="H217" s="87">
        <v>65.528685491244289</v>
      </c>
      <c r="I217" s="87">
        <v>122.15</v>
      </c>
      <c r="J217" s="87">
        <v>136.69</v>
      </c>
      <c r="K217" s="87">
        <v>96.6</v>
      </c>
      <c r="L217" s="87">
        <v>102</v>
      </c>
      <c r="M217" s="87">
        <v>96.2</v>
      </c>
      <c r="N217" s="87">
        <v>105.3</v>
      </c>
      <c r="O217" s="87">
        <v>95.1</v>
      </c>
      <c r="P217" s="87">
        <v>96.5</v>
      </c>
      <c r="Q217" s="87"/>
      <c r="R217" s="88">
        <v>85.4</v>
      </c>
      <c r="S217" s="50">
        <v>164.26</v>
      </c>
      <c r="T217" s="88">
        <v>61.4</v>
      </c>
      <c r="U217" s="88">
        <v>107.2</v>
      </c>
      <c r="V217" s="88">
        <v>112.2</v>
      </c>
      <c r="W217" s="88">
        <v>110.9</v>
      </c>
      <c r="X217" s="88">
        <f t="shared" si="34"/>
        <v>110.10000000000001</v>
      </c>
      <c r="Y217" s="88">
        <v>20918140436</v>
      </c>
      <c r="Z217" s="88">
        <v>9634222687</v>
      </c>
      <c r="AA217" s="88">
        <v>2677288263</v>
      </c>
      <c r="AB217" s="88">
        <v>8136158219</v>
      </c>
      <c r="AC217" s="88">
        <v>470471267</v>
      </c>
      <c r="AD217" s="88">
        <v>15574077206</v>
      </c>
      <c r="AE217" s="88">
        <v>2480253444</v>
      </c>
      <c r="AF217" s="88">
        <v>8752755133</v>
      </c>
      <c r="AG217" s="88">
        <v>2692610761</v>
      </c>
      <c r="AH217" s="50">
        <v>162.26</v>
      </c>
      <c r="AI217" s="50">
        <v>125.74</v>
      </c>
      <c r="AJ217" s="88">
        <f t="shared" si="35"/>
        <v>129.0440591697153</v>
      </c>
      <c r="AK217" s="88">
        <f t="shared" si="36"/>
        <v>12891741917.909529</v>
      </c>
      <c r="AL217" s="88">
        <f t="shared" si="37"/>
        <v>5937521685.5663757</v>
      </c>
      <c r="AM217" s="88">
        <f t="shared" si="38"/>
        <v>12385937017.655479</v>
      </c>
      <c r="AN217" s="88">
        <f t="shared" si="31"/>
        <v>1972525404.8035629</v>
      </c>
      <c r="AO217" s="88">
        <f t="shared" si="32"/>
        <v>6960995015.905838</v>
      </c>
      <c r="AP217" s="88">
        <f t="shared" si="33"/>
        <v>2141411452.9982502</v>
      </c>
      <c r="AQ217" s="88">
        <v>61590</v>
      </c>
      <c r="AR217" s="88">
        <f t="shared" si="39"/>
        <v>48861.151236692895</v>
      </c>
      <c r="AS217" s="88">
        <v>1644908</v>
      </c>
      <c r="AT217" s="108"/>
      <c r="AU217" s="88">
        <f t="shared" si="40"/>
        <v>1644908</v>
      </c>
      <c r="AV217" s="88">
        <f t="shared" si="41"/>
        <v>13049.537028486124</v>
      </c>
    </row>
    <row r="218" spans="1:48">
      <c r="A218" s="17">
        <v>40544</v>
      </c>
      <c r="B218" s="26">
        <v>2011</v>
      </c>
      <c r="C218" s="26">
        <v>1</v>
      </c>
      <c r="D218" s="87">
        <v>0.83</v>
      </c>
      <c r="E218" s="87">
        <f t="shared" si="30"/>
        <v>127.0972857335468</v>
      </c>
      <c r="F218" s="87">
        <v>81.7</v>
      </c>
      <c r="G218" s="87">
        <v>140.97999999999999</v>
      </c>
      <c r="H218" s="87">
        <v>65.060336044465629</v>
      </c>
      <c r="I218" s="87">
        <v>139.09</v>
      </c>
      <c r="J218" s="87">
        <v>132.66</v>
      </c>
      <c r="K218" s="87">
        <v>93.2</v>
      </c>
      <c r="L218" s="87">
        <v>99.4</v>
      </c>
      <c r="M218" s="87">
        <v>92.8</v>
      </c>
      <c r="N218" s="87">
        <v>96.1</v>
      </c>
      <c r="O218" s="87">
        <v>94.2</v>
      </c>
      <c r="P218" s="87">
        <v>90.8</v>
      </c>
      <c r="Q218" s="87"/>
      <c r="R218" s="88">
        <v>82.1</v>
      </c>
      <c r="S218" s="50">
        <v>160.83000000000001</v>
      </c>
      <c r="T218" s="88">
        <v>61.7</v>
      </c>
      <c r="U218" s="88">
        <v>108.6</v>
      </c>
      <c r="V218" s="88">
        <v>111.2</v>
      </c>
      <c r="W218" s="88">
        <v>110.4</v>
      </c>
      <c r="X218" s="88">
        <f t="shared" si="34"/>
        <v>110.06666666666668</v>
      </c>
      <c r="Y218" s="88">
        <v>15214352952</v>
      </c>
      <c r="Z218" s="88">
        <v>6685876936</v>
      </c>
      <c r="AA218" s="88">
        <v>2332265507</v>
      </c>
      <c r="AB218" s="88">
        <v>5924166844</v>
      </c>
      <c r="AC218" s="88">
        <v>272043665</v>
      </c>
      <c r="AD218" s="88">
        <v>14817194573</v>
      </c>
      <c r="AE218" s="88">
        <v>2106779345</v>
      </c>
      <c r="AF218" s="88">
        <v>8752958222</v>
      </c>
      <c r="AG218" s="88">
        <v>2326172680</v>
      </c>
      <c r="AH218" s="50">
        <v>166.41</v>
      </c>
      <c r="AI218" s="50">
        <v>129.53</v>
      </c>
      <c r="AJ218" s="88">
        <f t="shared" si="35"/>
        <v>128.47216860958852</v>
      </c>
      <c r="AK218" s="88">
        <f t="shared" si="36"/>
        <v>9142691516.1348476</v>
      </c>
      <c r="AL218" s="88">
        <f t="shared" si="37"/>
        <v>4017713440.298059</v>
      </c>
      <c r="AM218" s="88">
        <f t="shared" si="38"/>
        <v>11439199083.609974</v>
      </c>
      <c r="AN218" s="88">
        <f t="shared" si="31"/>
        <v>1626479846.3676369</v>
      </c>
      <c r="AO218" s="88">
        <f t="shared" si="32"/>
        <v>6757475659.6927347</v>
      </c>
      <c r="AP218" s="88">
        <f t="shared" si="33"/>
        <v>1795856311.2792401</v>
      </c>
      <c r="AQ218" s="88">
        <v>70270</v>
      </c>
      <c r="AR218" s="88">
        <f t="shared" si="39"/>
        <v>55288.356155234978</v>
      </c>
      <c r="AS218" s="88">
        <v>1650573</v>
      </c>
      <c r="AT218" s="108"/>
      <c r="AU218" s="88">
        <f t="shared" si="40"/>
        <v>1650573</v>
      </c>
      <c r="AV218" s="88">
        <f t="shared" si="41"/>
        <v>12986.68960925212</v>
      </c>
    </row>
    <row r="219" spans="1:48">
      <c r="A219" s="17">
        <v>40575</v>
      </c>
      <c r="B219" s="26">
        <v>2011</v>
      </c>
      <c r="C219" s="26">
        <v>2</v>
      </c>
      <c r="D219" s="87">
        <v>0.8</v>
      </c>
      <c r="E219" s="87">
        <f t="shared" si="30"/>
        <v>128.11406401941517</v>
      </c>
      <c r="F219" s="87">
        <v>75.900000000000006</v>
      </c>
      <c r="G219" s="87">
        <v>156.12</v>
      </c>
      <c r="H219" s="87">
        <v>65.006444513266459</v>
      </c>
      <c r="I219" s="87">
        <v>135.22999999999999</v>
      </c>
      <c r="J219" s="87">
        <v>136.18</v>
      </c>
      <c r="K219" s="87">
        <v>95.4</v>
      </c>
      <c r="L219" s="87">
        <v>90.7</v>
      </c>
      <c r="M219" s="87">
        <v>95.7</v>
      </c>
      <c r="N219" s="87">
        <v>109.1</v>
      </c>
      <c r="O219" s="87">
        <v>93</v>
      </c>
      <c r="P219" s="87">
        <v>95.2</v>
      </c>
      <c r="Q219" s="87"/>
      <c r="R219" s="88">
        <v>82.4</v>
      </c>
      <c r="S219" s="50">
        <v>164.21</v>
      </c>
      <c r="T219" s="88">
        <v>61.6</v>
      </c>
      <c r="U219" s="88">
        <v>109.4</v>
      </c>
      <c r="V219" s="88">
        <v>111.6</v>
      </c>
      <c r="W219" s="88">
        <v>110.8</v>
      </c>
      <c r="X219" s="88">
        <f t="shared" si="34"/>
        <v>110.60000000000001</v>
      </c>
      <c r="Y219" s="88">
        <v>16732470279</v>
      </c>
      <c r="Z219" s="88">
        <v>7361487173</v>
      </c>
      <c r="AA219" s="88">
        <v>2274966652</v>
      </c>
      <c r="AB219" s="88">
        <v>6648643738</v>
      </c>
      <c r="AC219" s="88">
        <v>447372716</v>
      </c>
      <c r="AD219" s="88">
        <v>15539947134</v>
      </c>
      <c r="AE219" s="88">
        <v>2152506124</v>
      </c>
      <c r="AF219" s="88">
        <v>8611979506</v>
      </c>
      <c r="AG219" s="88">
        <v>2453001977</v>
      </c>
      <c r="AH219" s="50">
        <v>167.96</v>
      </c>
      <c r="AI219" s="50">
        <v>130.85</v>
      </c>
      <c r="AJ219" s="88">
        <f t="shared" si="35"/>
        <v>128.36071837982422</v>
      </c>
      <c r="AK219" s="88">
        <f t="shared" si="36"/>
        <v>9962175684.0914497</v>
      </c>
      <c r="AL219" s="88">
        <f t="shared" si="37"/>
        <v>4382881146.1062155</v>
      </c>
      <c r="AM219" s="88">
        <f t="shared" si="38"/>
        <v>11876153713.412304</v>
      </c>
      <c r="AN219" s="88">
        <f t="shared" si="31"/>
        <v>1645018054.2606039</v>
      </c>
      <c r="AO219" s="88">
        <f t="shared" si="32"/>
        <v>6581566301.8723736</v>
      </c>
      <c r="AP219" s="88">
        <f t="shared" si="33"/>
        <v>1874667158.5785251</v>
      </c>
      <c r="AQ219" s="88">
        <v>44898</v>
      </c>
      <c r="AR219" s="88">
        <f t="shared" si="39"/>
        <v>35045.3327225619</v>
      </c>
      <c r="AS219" s="88">
        <v>1672829</v>
      </c>
      <c r="AT219" s="108"/>
      <c r="AU219" s="88">
        <f t="shared" si="40"/>
        <v>1672829</v>
      </c>
      <c r="AV219" s="88">
        <f t="shared" si="41"/>
        <v>13057.340837665484</v>
      </c>
    </row>
    <row r="220" spans="1:48">
      <c r="A220" s="17">
        <v>40603</v>
      </c>
      <c r="B220" s="26">
        <v>2011</v>
      </c>
      <c r="C220" s="26">
        <v>3</v>
      </c>
      <c r="D220" s="87">
        <v>0.79</v>
      </c>
      <c r="E220" s="87">
        <f t="shared" si="30"/>
        <v>129.12616512516854</v>
      </c>
      <c r="F220" s="87">
        <v>82.2</v>
      </c>
      <c r="G220" s="87">
        <v>189.76</v>
      </c>
      <c r="H220" s="87">
        <v>64.995466037230031</v>
      </c>
      <c r="I220" s="87">
        <v>152.88</v>
      </c>
      <c r="J220" s="87">
        <v>144.93</v>
      </c>
      <c r="K220" s="87">
        <v>104.4</v>
      </c>
      <c r="L220" s="87">
        <v>97</v>
      </c>
      <c r="M220" s="87">
        <v>104.8</v>
      </c>
      <c r="N220" s="87">
        <v>116.9</v>
      </c>
      <c r="O220" s="87">
        <v>103.1</v>
      </c>
      <c r="P220" s="87">
        <v>102.8</v>
      </c>
      <c r="Q220" s="87"/>
      <c r="R220" s="88">
        <v>81.8</v>
      </c>
      <c r="S220" s="50">
        <v>160.29</v>
      </c>
      <c r="T220" s="88">
        <v>60.2</v>
      </c>
      <c r="U220" s="88">
        <v>105.5</v>
      </c>
      <c r="V220" s="88">
        <v>112.6</v>
      </c>
      <c r="W220" s="88">
        <v>109.1</v>
      </c>
      <c r="X220" s="88">
        <f t="shared" si="34"/>
        <v>109.06666666666666</v>
      </c>
      <c r="Y220" s="88">
        <v>19285976953</v>
      </c>
      <c r="Z220" s="88">
        <v>8763133878</v>
      </c>
      <c r="AA220" s="88">
        <v>2709673202</v>
      </c>
      <c r="AB220" s="88">
        <v>7430489917</v>
      </c>
      <c r="AC220" s="88">
        <v>382679956</v>
      </c>
      <c r="AD220" s="88">
        <v>17733527066</v>
      </c>
      <c r="AE220" s="88">
        <v>2318905953</v>
      </c>
      <c r="AF220" s="88">
        <v>9968904610</v>
      </c>
      <c r="AG220" s="88">
        <v>2714616536</v>
      </c>
      <c r="AH220" s="50">
        <v>171.98</v>
      </c>
      <c r="AI220" s="50">
        <v>135.80000000000001</v>
      </c>
      <c r="AJ220" s="88">
        <f t="shared" si="35"/>
        <v>126.64212076583209</v>
      </c>
      <c r="AK220" s="88">
        <f t="shared" si="36"/>
        <v>11214081261.193163</v>
      </c>
      <c r="AL220" s="88">
        <f t="shared" si="37"/>
        <v>5095437770.6710081</v>
      </c>
      <c r="AM220" s="88">
        <f t="shared" si="38"/>
        <v>13058561904.270987</v>
      </c>
      <c r="AN220" s="88">
        <f t="shared" si="31"/>
        <v>1707589067.0103092</v>
      </c>
      <c r="AO220" s="88">
        <f t="shared" si="32"/>
        <v>7340872319.5876284</v>
      </c>
      <c r="AP220" s="88">
        <f t="shared" si="33"/>
        <v>1998981248.8954344</v>
      </c>
      <c r="AQ220" s="88">
        <v>51531</v>
      </c>
      <c r="AR220" s="88">
        <f t="shared" si="39"/>
        <v>39907.481144544479</v>
      </c>
      <c r="AS220" s="88">
        <v>1691790</v>
      </c>
      <c r="AT220" s="108"/>
      <c r="AU220" s="88">
        <f t="shared" si="40"/>
        <v>1691790</v>
      </c>
      <c r="AV220" s="88">
        <f t="shared" si="41"/>
        <v>13101.837248555024</v>
      </c>
    </row>
    <row r="221" spans="1:48">
      <c r="A221" s="17">
        <v>40634</v>
      </c>
      <c r="B221" s="26">
        <v>2011</v>
      </c>
      <c r="C221" s="26">
        <v>4</v>
      </c>
      <c r="D221" s="87">
        <v>0.77</v>
      </c>
      <c r="E221" s="87">
        <f t="shared" si="30"/>
        <v>130.12043659663235</v>
      </c>
      <c r="F221" s="87">
        <v>82.9</v>
      </c>
      <c r="G221" s="87">
        <v>170.59</v>
      </c>
      <c r="H221" s="87">
        <v>62.850048544948066</v>
      </c>
      <c r="I221" s="87">
        <v>154.29</v>
      </c>
      <c r="J221" s="87">
        <v>139.88999999999999</v>
      </c>
      <c r="K221" s="87">
        <v>97.5</v>
      </c>
      <c r="L221" s="87">
        <v>96.5</v>
      </c>
      <c r="M221" s="87">
        <v>97.6</v>
      </c>
      <c r="N221" s="87">
        <v>104.3</v>
      </c>
      <c r="O221" s="87">
        <v>98.4</v>
      </c>
      <c r="P221" s="87">
        <v>94.2</v>
      </c>
      <c r="Q221" s="87"/>
      <c r="R221" s="88">
        <v>82.2</v>
      </c>
      <c r="S221" s="50">
        <v>159.44</v>
      </c>
      <c r="T221" s="88">
        <v>59.5</v>
      </c>
      <c r="U221" s="88">
        <v>102.8</v>
      </c>
      <c r="V221" s="88">
        <v>111.5</v>
      </c>
      <c r="W221" s="88">
        <v>110.9</v>
      </c>
      <c r="X221" s="88">
        <f t="shared" si="34"/>
        <v>108.40000000000002</v>
      </c>
      <c r="Y221" s="88">
        <v>20172976975</v>
      </c>
      <c r="Z221" s="88">
        <v>10316049122</v>
      </c>
      <c r="AA221" s="88">
        <v>2588096583</v>
      </c>
      <c r="AB221" s="88">
        <v>6779687733</v>
      </c>
      <c r="AC221" s="88">
        <v>489143537</v>
      </c>
      <c r="AD221" s="88">
        <v>18313419671</v>
      </c>
      <c r="AE221" s="88">
        <v>2396107242</v>
      </c>
      <c r="AF221" s="88">
        <v>9863602180</v>
      </c>
      <c r="AG221" s="88">
        <v>2774680588</v>
      </c>
      <c r="AH221" s="50">
        <v>180.03</v>
      </c>
      <c r="AI221" s="50">
        <v>141.66</v>
      </c>
      <c r="AJ221" s="88">
        <f t="shared" si="35"/>
        <v>127.0859805167302</v>
      </c>
      <c r="AK221" s="88">
        <f t="shared" si="36"/>
        <v>11205341873.576626</v>
      </c>
      <c r="AL221" s="88">
        <f t="shared" si="37"/>
        <v>5730183370.5493536</v>
      </c>
      <c r="AM221" s="88">
        <f t="shared" si="38"/>
        <v>12927728131.441481</v>
      </c>
      <c r="AN221" s="88">
        <f t="shared" si="31"/>
        <v>1691449415.5019059</v>
      </c>
      <c r="AO221" s="88">
        <f t="shared" si="32"/>
        <v>6962870379.7825785</v>
      </c>
      <c r="AP221" s="88">
        <f t="shared" si="33"/>
        <v>1958690235.7758012</v>
      </c>
      <c r="AQ221" s="88">
        <v>63699</v>
      </c>
      <c r="AR221" s="88">
        <f t="shared" si="39"/>
        <v>48953.878165552203</v>
      </c>
      <c r="AS221" s="88">
        <v>1716161</v>
      </c>
      <c r="AT221" s="108"/>
      <c r="AU221" s="88">
        <f t="shared" si="40"/>
        <v>1716161</v>
      </c>
      <c r="AV221" s="88">
        <f t="shared" si="41"/>
        <v>13189.01968735337</v>
      </c>
    </row>
    <row r="222" spans="1:48">
      <c r="A222" s="17">
        <v>40664</v>
      </c>
      <c r="B222" s="26">
        <v>2011</v>
      </c>
      <c r="C222" s="26">
        <v>5</v>
      </c>
      <c r="D222" s="87">
        <v>0.47</v>
      </c>
      <c r="E222" s="87">
        <f t="shared" ref="E222:E269" si="42">E221*(1+D222/100)</f>
        <v>130.7320026486365</v>
      </c>
      <c r="F222" s="87">
        <v>84.8</v>
      </c>
      <c r="G222" s="87">
        <v>189.22</v>
      </c>
      <c r="H222" s="87">
        <v>63.678922855988674</v>
      </c>
      <c r="I222" s="87">
        <v>164.49</v>
      </c>
      <c r="J222" s="87">
        <v>143.22999999999999</v>
      </c>
      <c r="K222" s="87">
        <v>107.1</v>
      </c>
      <c r="L222" s="87">
        <v>101.7</v>
      </c>
      <c r="M222" s="87">
        <v>107.4</v>
      </c>
      <c r="N222" s="87">
        <v>118.3</v>
      </c>
      <c r="O222" s="87">
        <v>107.2</v>
      </c>
      <c r="P222" s="87">
        <v>103.7</v>
      </c>
      <c r="Q222" s="87"/>
      <c r="R222" s="88">
        <v>83</v>
      </c>
      <c r="S222" s="50">
        <v>153</v>
      </c>
      <c r="T222" s="88">
        <v>57.3</v>
      </c>
      <c r="U222" s="88">
        <v>101.8</v>
      </c>
      <c r="V222" s="88">
        <v>110.2</v>
      </c>
      <c r="W222" s="88">
        <v>110.6</v>
      </c>
      <c r="X222" s="88">
        <f t="shared" si="34"/>
        <v>107.53333333333335</v>
      </c>
      <c r="Y222" s="88">
        <v>23208656952</v>
      </c>
      <c r="Z222" s="88">
        <v>12100665048</v>
      </c>
      <c r="AA222" s="88">
        <v>2970655334</v>
      </c>
      <c r="AB222" s="88">
        <v>7611810409</v>
      </c>
      <c r="AC222" s="88">
        <v>525526161</v>
      </c>
      <c r="AD222" s="88">
        <v>19686561502</v>
      </c>
      <c r="AE222" s="88">
        <v>2731214543</v>
      </c>
      <c r="AF222" s="88">
        <v>10991651906</v>
      </c>
      <c r="AG222" s="88">
        <v>2667729102</v>
      </c>
      <c r="AH222" s="50">
        <v>183.64</v>
      </c>
      <c r="AI222" s="50">
        <v>142.04</v>
      </c>
      <c r="AJ222" s="88">
        <f t="shared" si="35"/>
        <v>129.28752464094623</v>
      </c>
      <c r="AK222" s="88">
        <f t="shared" si="36"/>
        <v>12638127288.172512</v>
      </c>
      <c r="AL222" s="88">
        <f t="shared" si="37"/>
        <v>6589340583.7508173</v>
      </c>
      <c r="AM222" s="88">
        <f t="shared" si="38"/>
        <v>13859871516.474232</v>
      </c>
      <c r="AN222" s="88">
        <f t="shared" si="31"/>
        <v>1922848875.6688259</v>
      </c>
      <c r="AO222" s="88">
        <f t="shared" si="32"/>
        <v>7738420097.1557322</v>
      </c>
      <c r="AP222" s="88">
        <f t="shared" si="33"/>
        <v>1878153408.8989019</v>
      </c>
      <c r="AQ222" s="88">
        <v>50606</v>
      </c>
      <c r="AR222" s="88">
        <f t="shared" si="39"/>
        <v>38709.72598500755</v>
      </c>
      <c r="AS222" s="88">
        <v>1743768</v>
      </c>
      <c r="AT222" s="108"/>
      <c r="AU222" s="88">
        <f t="shared" si="40"/>
        <v>1743768</v>
      </c>
      <c r="AV222" s="88">
        <f t="shared" si="41"/>
        <v>13338.493748058461</v>
      </c>
    </row>
    <row r="223" spans="1:48">
      <c r="A223" s="17">
        <v>40695</v>
      </c>
      <c r="B223" s="26">
        <v>2011</v>
      </c>
      <c r="C223" s="26">
        <v>6</v>
      </c>
      <c r="D223" s="87">
        <v>0.15</v>
      </c>
      <c r="E223" s="87">
        <f t="shared" si="42"/>
        <v>130.92810065260946</v>
      </c>
      <c r="F223" s="87">
        <v>82.5</v>
      </c>
      <c r="G223" s="87">
        <v>181.17</v>
      </c>
      <c r="H223" s="87">
        <v>62.73247484687532</v>
      </c>
      <c r="I223" s="87">
        <v>151.16999999999999</v>
      </c>
      <c r="J223" s="87">
        <v>141.75</v>
      </c>
      <c r="K223" s="87">
        <v>102.8</v>
      </c>
      <c r="L223" s="87">
        <v>101.2</v>
      </c>
      <c r="M223" s="87">
        <v>102.9</v>
      </c>
      <c r="N223" s="87">
        <v>114.5</v>
      </c>
      <c r="O223" s="87">
        <v>104.3</v>
      </c>
      <c r="P223" s="87">
        <v>96.8</v>
      </c>
      <c r="Q223" s="87"/>
      <c r="R223" s="88">
        <v>82.9</v>
      </c>
      <c r="S223" s="50">
        <v>153.81</v>
      </c>
      <c r="T223" s="88">
        <v>57.6</v>
      </c>
      <c r="U223" s="88">
        <v>104.1</v>
      </c>
      <c r="V223" s="88">
        <v>108</v>
      </c>
      <c r="W223" s="88">
        <v>110.2</v>
      </c>
      <c r="X223" s="88">
        <f t="shared" si="34"/>
        <v>107.43333333333334</v>
      </c>
      <c r="Y223" s="88">
        <v>23689078794</v>
      </c>
      <c r="Z223" s="88">
        <v>10948554093</v>
      </c>
      <c r="AA223" s="88">
        <v>3297018466</v>
      </c>
      <c r="AB223" s="88">
        <v>8987592945</v>
      </c>
      <c r="AC223" s="88">
        <v>455913290</v>
      </c>
      <c r="AD223" s="88">
        <v>19260295866</v>
      </c>
      <c r="AE223" s="88">
        <v>2511396932</v>
      </c>
      <c r="AF223" s="88">
        <v>10743125233</v>
      </c>
      <c r="AG223" s="88">
        <v>2767151330</v>
      </c>
      <c r="AH223" s="50">
        <v>183.28</v>
      </c>
      <c r="AI223" s="50">
        <v>141.37</v>
      </c>
      <c r="AJ223" s="88">
        <f t="shared" si="35"/>
        <v>129.64561080851666</v>
      </c>
      <c r="AK223" s="88">
        <f t="shared" si="36"/>
        <v>12925075727.848101</v>
      </c>
      <c r="AL223" s="88">
        <f t="shared" si="37"/>
        <v>5973676392.950676</v>
      </c>
      <c r="AM223" s="88">
        <f t="shared" si="38"/>
        <v>13624033292.777815</v>
      </c>
      <c r="AN223" s="88">
        <f t="shared" si="31"/>
        <v>1776470914.6212068</v>
      </c>
      <c r="AO223" s="88">
        <f t="shared" si="32"/>
        <v>7599296337.9783545</v>
      </c>
      <c r="AP223" s="88">
        <f t="shared" si="33"/>
        <v>1957382280.5404258</v>
      </c>
      <c r="AQ223" s="88">
        <v>61236</v>
      </c>
      <c r="AR223" s="88">
        <f t="shared" si="39"/>
        <v>46770.708270241405</v>
      </c>
      <c r="AS223" s="88">
        <v>1771671</v>
      </c>
      <c r="AT223" s="108"/>
      <c r="AU223" s="88">
        <f t="shared" si="40"/>
        <v>1771671</v>
      </c>
      <c r="AV223" s="88">
        <f t="shared" si="41"/>
        <v>13531.632943341638</v>
      </c>
    </row>
    <row r="224" spans="1:48">
      <c r="A224" s="17">
        <v>40725</v>
      </c>
      <c r="B224" s="26">
        <v>2011</v>
      </c>
      <c r="C224" s="26">
        <v>7</v>
      </c>
      <c r="D224" s="87">
        <v>0.16</v>
      </c>
      <c r="E224" s="87">
        <f t="shared" si="42"/>
        <v>131.13758561365364</v>
      </c>
      <c r="F224" s="87">
        <v>85.3</v>
      </c>
      <c r="G224" s="87">
        <v>179.62</v>
      </c>
      <c r="H224" s="87">
        <v>61.79867202970506</v>
      </c>
      <c r="I224" s="87">
        <v>157.46</v>
      </c>
      <c r="J224" s="87">
        <v>145.19</v>
      </c>
      <c r="K224" s="87">
        <v>106.1</v>
      </c>
      <c r="L224" s="87">
        <v>104.2</v>
      </c>
      <c r="M224" s="87">
        <v>106.2</v>
      </c>
      <c r="N224" s="87">
        <v>114.2</v>
      </c>
      <c r="O224" s="87">
        <v>106.8</v>
      </c>
      <c r="P224" s="87">
        <v>102.5</v>
      </c>
      <c r="Q224" s="87"/>
      <c r="R224" s="88">
        <v>82.5</v>
      </c>
      <c r="S224" s="50">
        <v>152.93</v>
      </c>
      <c r="T224" s="88">
        <v>57.8</v>
      </c>
      <c r="U224" s="88">
        <v>108.2</v>
      </c>
      <c r="V224" s="88">
        <v>104.6</v>
      </c>
      <c r="W224" s="88">
        <v>111.4</v>
      </c>
      <c r="X224" s="88">
        <f t="shared" si="34"/>
        <v>108.06666666666668</v>
      </c>
      <c r="Y224" s="88">
        <v>22251876846</v>
      </c>
      <c r="Z224" s="88">
        <v>10678290061</v>
      </c>
      <c r="AA224" s="88">
        <v>3322233961</v>
      </c>
      <c r="AB224" s="88">
        <v>7792268736</v>
      </c>
      <c r="AC224" s="88">
        <v>459084088</v>
      </c>
      <c r="AD224" s="88">
        <v>19114348043</v>
      </c>
      <c r="AE224" s="88">
        <v>2440583469</v>
      </c>
      <c r="AF224" s="88">
        <v>11012461534</v>
      </c>
      <c r="AG224" s="88">
        <v>2915545703</v>
      </c>
      <c r="AH224" s="50">
        <v>184.7</v>
      </c>
      <c r="AI224" s="50">
        <v>141.76</v>
      </c>
      <c r="AJ224" s="88">
        <f t="shared" si="35"/>
        <v>130.29063205417609</v>
      </c>
      <c r="AK224" s="88">
        <f t="shared" si="36"/>
        <v>12047578151.597185</v>
      </c>
      <c r="AL224" s="88">
        <f t="shared" si="37"/>
        <v>5781423963.7249594</v>
      </c>
      <c r="AM224" s="88">
        <f t="shared" si="38"/>
        <v>13483597660.129797</v>
      </c>
      <c r="AN224" s="88">
        <f t="shared" si="31"/>
        <v>1721630550.9311512</v>
      </c>
      <c r="AO224" s="88">
        <f t="shared" si="32"/>
        <v>7768384264.9548531</v>
      </c>
      <c r="AP224" s="88">
        <f t="shared" si="33"/>
        <v>2056677273.5609484</v>
      </c>
      <c r="AQ224" s="88">
        <v>68232</v>
      </c>
      <c r="AR224" s="88">
        <f t="shared" si="39"/>
        <v>52030.849645973583</v>
      </c>
      <c r="AS224" s="88">
        <v>1792442</v>
      </c>
      <c r="AT224" s="108"/>
      <c r="AU224" s="88">
        <f t="shared" si="40"/>
        <v>1792442</v>
      </c>
      <c r="AV224" s="88">
        <f t="shared" si="41"/>
        <v>13668.407814680526</v>
      </c>
    </row>
    <row r="225" spans="1:48">
      <c r="A225" s="17">
        <v>40756</v>
      </c>
      <c r="B225" s="26">
        <v>2011</v>
      </c>
      <c r="C225" s="26">
        <v>8</v>
      </c>
      <c r="D225" s="87">
        <v>0.37</v>
      </c>
      <c r="E225" s="87">
        <f t="shared" si="42"/>
        <v>131.62279468042416</v>
      </c>
      <c r="F225" s="87">
        <v>85.7</v>
      </c>
      <c r="G225" s="87">
        <v>192.03</v>
      </c>
      <c r="H225" s="87">
        <v>63.207587579356826</v>
      </c>
      <c r="I225" s="87">
        <v>152.29</v>
      </c>
      <c r="J225" s="87">
        <v>147.51</v>
      </c>
      <c r="K225" s="87">
        <v>110.8</v>
      </c>
      <c r="L225" s="87">
        <v>104.3</v>
      </c>
      <c r="M225" s="87">
        <v>111.2</v>
      </c>
      <c r="N225" s="87">
        <v>126.2</v>
      </c>
      <c r="O225" s="87">
        <v>108.7</v>
      </c>
      <c r="P225" s="87">
        <v>109.7</v>
      </c>
      <c r="Q225" s="87"/>
      <c r="R225" s="88">
        <v>82.6</v>
      </c>
      <c r="S225" s="50">
        <v>152.71</v>
      </c>
      <c r="T225" s="88">
        <v>56.3</v>
      </c>
      <c r="U225" s="88">
        <v>104.8</v>
      </c>
      <c r="V225" s="88">
        <v>102.6</v>
      </c>
      <c r="W225" s="88">
        <v>108.5</v>
      </c>
      <c r="X225" s="88">
        <f t="shared" si="34"/>
        <v>105.3</v>
      </c>
      <c r="Y225" s="88">
        <v>26158507329</v>
      </c>
      <c r="Z225" s="88">
        <v>12767704340</v>
      </c>
      <c r="AA225" s="88">
        <v>3935585000</v>
      </c>
      <c r="AB225" s="88">
        <v>8949221558</v>
      </c>
      <c r="AC225" s="88">
        <v>505996431</v>
      </c>
      <c r="AD225" s="88">
        <v>22262135210</v>
      </c>
      <c r="AE225" s="88">
        <v>2982048426</v>
      </c>
      <c r="AF225" s="88">
        <v>12531120783</v>
      </c>
      <c r="AG225" s="88">
        <v>3306830168</v>
      </c>
      <c r="AH225" s="50">
        <v>187.34</v>
      </c>
      <c r="AI225" s="50">
        <v>143.38</v>
      </c>
      <c r="AJ225" s="88">
        <f t="shared" si="35"/>
        <v>130.65978518621844</v>
      </c>
      <c r="AK225" s="88">
        <f t="shared" si="36"/>
        <v>13963119103.768549</v>
      </c>
      <c r="AL225" s="88">
        <f t="shared" si="37"/>
        <v>6815258001.4946089</v>
      </c>
      <c r="AM225" s="88">
        <f t="shared" si="38"/>
        <v>15526667045.613056</v>
      </c>
      <c r="AN225" s="88">
        <f t="shared" si="31"/>
        <v>2079821750.5928304</v>
      </c>
      <c r="AO225" s="88">
        <f t="shared" si="32"/>
        <v>8739796891.4771938</v>
      </c>
      <c r="AP225" s="88">
        <f t="shared" si="33"/>
        <v>2306339913.5165296</v>
      </c>
      <c r="AQ225" s="88">
        <v>53029</v>
      </c>
      <c r="AR225" s="88">
        <f t="shared" si="39"/>
        <v>40288.614239465649</v>
      </c>
      <c r="AS225" s="88">
        <v>1824176</v>
      </c>
      <c r="AT225" s="88"/>
      <c r="AU225" s="88">
        <f t="shared" si="40"/>
        <v>1824176</v>
      </c>
      <c r="AV225" s="88">
        <f t="shared" si="41"/>
        <v>13859.119193062566</v>
      </c>
    </row>
    <row r="226" spans="1:48">
      <c r="A226" s="17">
        <v>40787</v>
      </c>
      <c r="B226" s="26">
        <v>2011</v>
      </c>
      <c r="C226" s="26">
        <v>9</v>
      </c>
      <c r="D226" s="87">
        <v>0.53</v>
      </c>
      <c r="E226" s="87">
        <f t="shared" si="42"/>
        <v>132.32039549223043</v>
      </c>
      <c r="F226" s="87">
        <v>83.6</v>
      </c>
      <c r="G226" s="87">
        <v>198.2</v>
      </c>
      <c r="H226" s="87">
        <v>68.198292553851175</v>
      </c>
      <c r="I226" s="87">
        <v>143.88999999999999</v>
      </c>
      <c r="J226" s="87">
        <v>142.30000000000001</v>
      </c>
      <c r="K226" s="87">
        <v>104.8</v>
      </c>
      <c r="L226" s="87">
        <v>101.4</v>
      </c>
      <c r="M226" s="87">
        <v>105</v>
      </c>
      <c r="N226" s="87">
        <v>113.6</v>
      </c>
      <c r="O226" s="87">
        <v>104.2</v>
      </c>
      <c r="P226" s="87">
        <v>103.2</v>
      </c>
      <c r="Q226" s="87"/>
      <c r="R226" s="88">
        <v>83.2</v>
      </c>
      <c r="S226" s="50">
        <v>154.08000000000001</v>
      </c>
      <c r="T226" s="88">
        <v>56.4</v>
      </c>
      <c r="U226" s="88">
        <v>100.9</v>
      </c>
      <c r="V226" s="88">
        <v>100.4</v>
      </c>
      <c r="W226" s="88">
        <v>107.9</v>
      </c>
      <c r="X226" s="88">
        <f t="shared" si="34"/>
        <v>103.06666666666668</v>
      </c>
      <c r="Y226" s="88">
        <v>23285058030</v>
      </c>
      <c r="Z226" s="88">
        <v>11353068036</v>
      </c>
      <c r="AA226" s="88">
        <v>3449398986</v>
      </c>
      <c r="AB226" s="88">
        <v>8034105373</v>
      </c>
      <c r="AC226" s="88">
        <v>448485635</v>
      </c>
      <c r="AD226" s="88">
        <v>20210806623</v>
      </c>
      <c r="AE226" s="88">
        <v>2473368943</v>
      </c>
      <c r="AF226" s="88">
        <v>11236140873</v>
      </c>
      <c r="AG226" s="88">
        <v>3011749612</v>
      </c>
      <c r="AH226" s="50">
        <v>186.52</v>
      </c>
      <c r="AI226" s="50">
        <v>140.62</v>
      </c>
      <c r="AJ226" s="88">
        <f t="shared" si="35"/>
        <v>132.64116057459822</v>
      </c>
      <c r="AK226" s="88">
        <f t="shared" si="36"/>
        <v>12483947045.893202</v>
      </c>
      <c r="AL226" s="88">
        <f t="shared" si="37"/>
        <v>6086783206.0904999</v>
      </c>
      <c r="AM226" s="88">
        <f t="shared" si="38"/>
        <v>14372640181.339779</v>
      </c>
      <c r="AN226" s="88">
        <f t="shared" si="31"/>
        <v>1758902676.006258</v>
      </c>
      <c r="AO226" s="88">
        <f t="shared" si="32"/>
        <v>7990428724.9324408</v>
      </c>
      <c r="AP226" s="88">
        <f t="shared" si="33"/>
        <v>2141764764.613853</v>
      </c>
      <c r="AQ226" s="88">
        <v>52243</v>
      </c>
      <c r="AR226" s="88">
        <f t="shared" si="39"/>
        <v>39482.197589915457</v>
      </c>
      <c r="AS226" s="88">
        <v>1861426</v>
      </c>
      <c r="AT226" s="88"/>
      <c r="AU226" s="88">
        <f t="shared" si="40"/>
        <v>1861426</v>
      </c>
      <c r="AV226" s="88">
        <f t="shared" si="41"/>
        <v>14067.566780431056</v>
      </c>
    </row>
    <row r="227" spans="1:48">
      <c r="A227" s="17">
        <v>40817</v>
      </c>
      <c r="B227" s="26">
        <v>2011</v>
      </c>
      <c r="C227" s="26">
        <v>10</v>
      </c>
      <c r="D227" s="87">
        <v>0.43</v>
      </c>
      <c r="E227" s="87">
        <f t="shared" si="42"/>
        <v>132.88937319284702</v>
      </c>
      <c r="F227" s="87">
        <v>87</v>
      </c>
      <c r="G227" s="87">
        <v>174.43</v>
      </c>
      <c r="H227" s="87">
        <v>68.732821446826662</v>
      </c>
      <c r="I227" s="87">
        <v>147.35</v>
      </c>
      <c r="J227" s="87">
        <v>142.02000000000001</v>
      </c>
      <c r="K227" s="87">
        <v>106.3</v>
      </c>
      <c r="L227" s="87">
        <v>102.7</v>
      </c>
      <c r="M227" s="87">
        <v>106.5</v>
      </c>
      <c r="N227" s="87">
        <v>113.6</v>
      </c>
      <c r="O227" s="87">
        <v>104.8</v>
      </c>
      <c r="P227" s="87">
        <v>106.5</v>
      </c>
      <c r="Q227" s="87"/>
      <c r="R227" s="88">
        <v>84.3</v>
      </c>
      <c r="S227" s="50">
        <v>151.91</v>
      </c>
      <c r="T227" s="88">
        <v>54.6</v>
      </c>
      <c r="U227" s="88">
        <v>103.3</v>
      </c>
      <c r="V227" s="88">
        <v>101.6</v>
      </c>
      <c r="W227" s="88">
        <v>107</v>
      </c>
      <c r="X227" s="88">
        <f t="shared" si="34"/>
        <v>103.96666666666665</v>
      </c>
      <c r="Y227" s="88">
        <v>22139952919</v>
      </c>
      <c r="Z227" s="88">
        <v>10929296610</v>
      </c>
      <c r="AA227" s="88">
        <v>3011442405</v>
      </c>
      <c r="AB227" s="88">
        <v>7764278736</v>
      </c>
      <c r="AC227" s="88">
        <v>434935168</v>
      </c>
      <c r="AD227" s="88">
        <v>19777859541</v>
      </c>
      <c r="AE227" s="88">
        <v>2553738350</v>
      </c>
      <c r="AF227" s="88">
        <v>10528028932</v>
      </c>
      <c r="AG227" s="88">
        <v>3034904687</v>
      </c>
      <c r="AH227" s="50">
        <v>185.49</v>
      </c>
      <c r="AI227" s="50">
        <v>139.97999999999999</v>
      </c>
      <c r="AJ227" s="88">
        <f t="shared" si="35"/>
        <v>132.51178739819974</v>
      </c>
      <c r="AK227" s="88">
        <f t="shared" si="36"/>
        <v>11935928038.708286</v>
      </c>
      <c r="AL227" s="88">
        <f t="shared" si="37"/>
        <v>5892121737.0208635</v>
      </c>
      <c r="AM227" s="88">
        <f t="shared" si="38"/>
        <v>14129060966.566652</v>
      </c>
      <c r="AN227" s="88">
        <f t="shared" si="31"/>
        <v>1824359444.2063153</v>
      </c>
      <c r="AO227" s="88">
        <f t="shared" si="32"/>
        <v>7521095107.8725529</v>
      </c>
      <c r="AP227" s="88">
        <f t="shared" si="33"/>
        <v>2168098790.5415063</v>
      </c>
      <c r="AQ227" s="88">
        <v>66154</v>
      </c>
      <c r="AR227" s="88">
        <f t="shared" si="39"/>
        <v>49781.256702895516</v>
      </c>
      <c r="AS227" s="88">
        <v>1878274</v>
      </c>
      <c r="AT227" s="88"/>
      <c r="AU227" s="88">
        <f t="shared" si="40"/>
        <v>1878274</v>
      </c>
      <c r="AV227" s="88">
        <f t="shared" si="41"/>
        <v>14134.117385551044</v>
      </c>
    </row>
    <row r="228" spans="1:48">
      <c r="A228" s="17">
        <v>40848</v>
      </c>
      <c r="B228" s="26">
        <v>2011</v>
      </c>
      <c r="C228" s="26">
        <v>11</v>
      </c>
      <c r="D228" s="87">
        <v>0.52</v>
      </c>
      <c r="E228" s="87">
        <f t="shared" si="42"/>
        <v>133.58039793344983</v>
      </c>
      <c r="F228" s="87">
        <v>87.9</v>
      </c>
      <c r="G228" s="87">
        <v>179.4</v>
      </c>
      <c r="H228" s="87">
        <v>68.913154018128211</v>
      </c>
      <c r="I228" s="87">
        <v>139.72999999999999</v>
      </c>
      <c r="J228" s="87">
        <v>141.87</v>
      </c>
      <c r="K228" s="87">
        <v>104.2</v>
      </c>
      <c r="L228" s="87">
        <v>102.6</v>
      </c>
      <c r="M228" s="87">
        <v>104.3</v>
      </c>
      <c r="N228" s="87">
        <v>116</v>
      </c>
      <c r="O228" s="87">
        <v>100.8</v>
      </c>
      <c r="P228" s="87">
        <v>106</v>
      </c>
      <c r="Q228" s="87"/>
      <c r="R228" s="88">
        <v>84.1</v>
      </c>
      <c r="S228" s="50">
        <v>155.36000000000001</v>
      </c>
      <c r="T228" s="88">
        <v>55.1</v>
      </c>
      <c r="U228" s="88">
        <v>106.1</v>
      </c>
      <c r="V228" s="88">
        <v>100.2</v>
      </c>
      <c r="W228" s="88">
        <v>106.2</v>
      </c>
      <c r="X228" s="88">
        <f t="shared" si="34"/>
        <v>104.16666666666667</v>
      </c>
      <c r="Y228" s="88">
        <v>21773462792</v>
      </c>
      <c r="Z228" s="88">
        <v>10059313690</v>
      </c>
      <c r="AA228" s="88">
        <v>3389779210</v>
      </c>
      <c r="AB228" s="88">
        <v>7867418269</v>
      </c>
      <c r="AC228" s="88">
        <v>456951623</v>
      </c>
      <c r="AD228" s="88">
        <v>21201551582</v>
      </c>
      <c r="AE228" s="88">
        <v>3014403686</v>
      </c>
      <c r="AF228" s="88">
        <v>10916848467</v>
      </c>
      <c r="AG228" s="88">
        <v>3734491767</v>
      </c>
      <c r="AH228" s="50">
        <v>180.7</v>
      </c>
      <c r="AI228" s="50">
        <v>140.94</v>
      </c>
      <c r="AJ228" s="88">
        <f t="shared" si="35"/>
        <v>128.21058606499219</v>
      </c>
      <c r="AK228" s="88">
        <f t="shared" si="36"/>
        <v>12049509016.0487</v>
      </c>
      <c r="AL228" s="88">
        <f t="shared" si="37"/>
        <v>5566858710.5700064</v>
      </c>
      <c r="AM228" s="88">
        <f t="shared" si="38"/>
        <v>15042962666.382858</v>
      </c>
      <c r="AN228" s="88">
        <f t="shared" si="31"/>
        <v>2138785075.9188306</v>
      </c>
      <c r="AO228" s="88">
        <f t="shared" si="32"/>
        <v>7745741781.6091957</v>
      </c>
      <c r="AP228" s="88">
        <f t="shared" si="33"/>
        <v>2649703254.5764155</v>
      </c>
      <c r="AQ228" s="88">
        <v>56223</v>
      </c>
      <c r="AR228" s="88">
        <f t="shared" si="39"/>
        <v>42089.259254947327</v>
      </c>
      <c r="AS228" s="88">
        <v>1910910</v>
      </c>
      <c r="AT228" s="88"/>
      <c r="AU228" s="88">
        <f t="shared" si="40"/>
        <v>1910910</v>
      </c>
      <c r="AV228" s="88">
        <f t="shared" si="41"/>
        <v>14305.317468450883</v>
      </c>
    </row>
    <row r="229" spans="1:48">
      <c r="A229" s="17">
        <v>40878</v>
      </c>
      <c r="B229" s="26">
        <v>2011</v>
      </c>
      <c r="C229" s="26">
        <v>12</v>
      </c>
      <c r="D229" s="87">
        <v>0.5</v>
      </c>
      <c r="E229" s="87">
        <f t="shared" si="42"/>
        <v>134.24829992311706</v>
      </c>
      <c r="F229" s="87">
        <v>119</v>
      </c>
      <c r="G229" s="87">
        <v>189.06</v>
      </c>
      <c r="H229" s="87">
        <v>69.542197143586762</v>
      </c>
      <c r="I229" s="87">
        <v>134.58000000000001</v>
      </c>
      <c r="J229" s="87">
        <v>139.22999999999999</v>
      </c>
      <c r="K229" s="87">
        <v>95.7</v>
      </c>
      <c r="L229" s="87">
        <v>104.2</v>
      </c>
      <c r="M229" s="87">
        <v>95.1</v>
      </c>
      <c r="N229" s="87">
        <v>108.3</v>
      </c>
      <c r="O229" s="87">
        <v>94.1</v>
      </c>
      <c r="P229" s="87">
        <v>94.5</v>
      </c>
      <c r="Q229" s="87"/>
      <c r="R229" s="88">
        <v>83</v>
      </c>
      <c r="S229" s="50">
        <v>158.16999999999999</v>
      </c>
      <c r="T229" s="88">
        <v>55</v>
      </c>
      <c r="U229" s="88">
        <v>107</v>
      </c>
      <c r="V229" s="88">
        <v>101</v>
      </c>
      <c r="W229" s="88">
        <v>105.9</v>
      </c>
      <c r="X229" s="88">
        <f t="shared" si="34"/>
        <v>104.63333333333333</v>
      </c>
      <c r="Y229" s="88">
        <v>22127203947</v>
      </c>
      <c r="Z229" s="88">
        <v>10493419732</v>
      </c>
      <c r="AA229" s="88">
        <v>2745362001</v>
      </c>
      <c r="AB229" s="88">
        <v>8501183099</v>
      </c>
      <c r="AC229" s="88">
        <v>387239115</v>
      </c>
      <c r="AD229" s="88">
        <v>18329108990</v>
      </c>
      <c r="AE229" s="88">
        <v>2836376407</v>
      </c>
      <c r="AF229" s="88">
        <v>9525484465</v>
      </c>
      <c r="AG229" s="88">
        <v>3153899348</v>
      </c>
      <c r="AH229" s="50">
        <v>176.26</v>
      </c>
      <c r="AI229" s="50">
        <v>141.44999999999999</v>
      </c>
      <c r="AJ229" s="88">
        <f t="shared" si="35"/>
        <v>124.6094026157653</v>
      </c>
      <c r="AK229" s="88">
        <f t="shared" si="36"/>
        <v>12553729687.393623</v>
      </c>
      <c r="AL229" s="88">
        <f t="shared" si="37"/>
        <v>5953375542.9479179</v>
      </c>
      <c r="AM229" s="88">
        <f t="shared" si="38"/>
        <v>12958012718.275011</v>
      </c>
      <c r="AN229" s="88">
        <f t="shared" si="31"/>
        <v>2005214851.1841643</v>
      </c>
      <c r="AO229" s="88">
        <f t="shared" si="32"/>
        <v>6734170706.9635916</v>
      </c>
      <c r="AP229" s="88">
        <f t="shared" si="33"/>
        <v>2229692009.8974905</v>
      </c>
      <c r="AQ229" s="88">
        <v>60199</v>
      </c>
      <c r="AR229" s="88">
        <f t="shared" si="39"/>
        <v>44841.536194108594</v>
      </c>
      <c r="AS229" s="88">
        <v>1952184</v>
      </c>
      <c r="AT229" s="88"/>
      <c r="AU229" s="88">
        <f>AS229</f>
        <v>1952184</v>
      </c>
      <c r="AV229" s="88">
        <f t="shared" si="41"/>
        <v>14541.591968896442</v>
      </c>
    </row>
    <row r="230" spans="1:48">
      <c r="A230" s="103">
        <v>40909</v>
      </c>
      <c r="B230" s="34">
        <v>2012</v>
      </c>
      <c r="C230" s="34">
        <v>1</v>
      </c>
      <c r="D230" s="53">
        <v>0.56000000000000005</v>
      </c>
      <c r="E230" s="89">
        <f t="shared" si="42"/>
        <v>135.00009040268651</v>
      </c>
      <c r="F230" s="89">
        <v>88</v>
      </c>
      <c r="G230" s="53">
        <v>158.13999999999999</v>
      </c>
      <c r="H230" s="53">
        <v>67.363867991666595</v>
      </c>
      <c r="I230" s="53">
        <v>140.46</v>
      </c>
      <c r="J230" s="53">
        <v>133.34</v>
      </c>
      <c r="K230" s="53">
        <v>88.7</v>
      </c>
      <c r="L230" s="53">
        <v>92.4</v>
      </c>
      <c r="M230" s="53">
        <v>88.2</v>
      </c>
      <c r="N230" s="53">
        <v>79.8</v>
      </c>
      <c r="O230" s="53">
        <v>90.2</v>
      </c>
      <c r="P230" s="53">
        <v>87.8</v>
      </c>
      <c r="Q230" s="53">
        <v>93.5</v>
      </c>
      <c r="R230" s="90">
        <v>80.599999999999994</v>
      </c>
      <c r="S230" s="90">
        <v>158.33000000000001</v>
      </c>
      <c r="T230" s="90">
        <v>57.3</v>
      </c>
      <c r="U230" s="90">
        <v>102.6</v>
      </c>
      <c r="V230" s="90">
        <v>103.7</v>
      </c>
      <c r="W230" s="90">
        <v>106.1</v>
      </c>
      <c r="X230" s="90">
        <f t="shared" si="34"/>
        <v>104.13333333333333</v>
      </c>
      <c r="Y230" s="90">
        <v>16140344319</v>
      </c>
      <c r="Z230" s="90">
        <v>6953050169</v>
      </c>
      <c r="AA230" s="90">
        <v>2503373414</v>
      </c>
      <c r="AB230" s="90">
        <v>6196577920</v>
      </c>
      <c r="AC230" s="90">
        <v>487342816</v>
      </c>
      <c r="AD230" s="90">
        <v>17448479413</v>
      </c>
      <c r="AE230" s="90">
        <v>2331163104</v>
      </c>
      <c r="AF230" s="90">
        <v>9749474501</v>
      </c>
      <c r="AG230" s="90">
        <v>2763742288</v>
      </c>
      <c r="AH230" s="53">
        <v>171.51</v>
      </c>
      <c r="AI230" s="53">
        <v>139.66999999999999</v>
      </c>
      <c r="AJ230" s="90">
        <f t="shared" si="35"/>
        <v>122.79659196677885</v>
      </c>
      <c r="AK230" s="90">
        <f t="shared" si="36"/>
        <v>9410730755.6410713</v>
      </c>
      <c r="AL230" s="90">
        <f t="shared" si="37"/>
        <v>4054020272.2873302</v>
      </c>
      <c r="AM230" s="90">
        <f t="shared" si="38"/>
        <v>12492646533.256964</v>
      </c>
      <c r="AN230" s="90">
        <f t="shared" si="31"/>
        <v>1669050693.7781918</v>
      </c>
      <c r="AO230" s="90">
        <f t="shared" si="32"/>
        <v>6980364073.1724787</v>
      </c>
      <c r="AP230" s="90">
        <f t="shared" si="33"/>
        <v>1978765868.1177061</v>
      </c>
      <c r="AQ230" s="90">
        <v>78887</v>
      </c>
      <c r="AR230" s="90">
        <f t="shared" si="39"/>
        <v>58434.775683994754</v>
      </c>
      <c r="AS230" s="90">
        <v>1951537</v>
      </c>
      <c r="AT230" s="90">
        <v>1942176</v>
      </c>
      <c r="AU230" s="90">
        <f t="shared" ref="AU230:AU267" si="43">AT230</f>
        <v>1942176</v>
      </c>
      <c r="AV230" s="90">
        <f t="shared" si="41"/>
        <v>14386.479254989821</v>
      </c>
    </row>
    <row r="231" spans="1:48">
      <c r="A231" s="17">
        <v>40940</v>
      </c>
      <c r="B231" s="26">
        <v>2012</v>
      </c>
      <c r="C231" s="26">
        <v>2</v>
      </c>
      <c r="D231" s="87">
        <v>0.45</v>
      </c>
      <c r="E231" s="87">
        <f t="shared" si="42"/>
        <v>135.60759080949859</v>
      </c>
      <c r="F231" s="87">
        <v>83.9</v>
      </c>
      <c r="G231" s="87">
        <v>171.32</v>
      </c>
      <c r="H231" s="87">
        <v>65.11937353553293</v>
      </c>
      <c r="I231" s="87">
        <v>141.04</v>
      </c>
      <c r="J231" s="87">
        <v>135.35</v>
      </c>
      <c r="K231" s="87">
        <v>89.8</v>
      </c>
      <c r="L231" s="87">
        <v>93.6</v>
      </c>
      <c r="M231" s="87">
        <v>89.4</v>
      </c>
      <c r="N231" s="87">
        <v>98.4</v>
      </c>
      <c r="O231" s="87">
        <v>89.9</v>
      </c>
      <c r="P231" s="87">
        <v>87.5</v>
      </c>
      <c r="Q231" s="87">
        <v>93.6</v>
      </c>
      <c r="R231" s="88">
        <v>81.900000000000006</v>
      </c>
      <c r="S231" s="50">
        <v>170.18</v>
      </c>
      <c r="T231" s="88">
        <v>58.2</v>
      </c>
      <c r="U231" s="88">
        <v>105.6</v>
      </c>
      <c r="V231" s="88">
        <v>102.5</v>
      </c>
      <c r="W231" s="88">
        <v>106.5</v>
      </c>
      <c r="X231" s="88">
        <f t="shared" si="34"/>
        <v>104.86666666666667</v>
      </c>
      <c r="Y231" s="88">
        <v>18027792015</v>
      </c>
      <c r="Z231" s="88">
        <v>7454805143</v>
      </c>
      <c r="AA231" s="88">
        <v>2705337511</v>
      </c>
      <c r="AB231" s="88">
        <v>7442780480</v>
      </c>
      <c r="AC231" s="88">
        <v>424868881</v>
      </c>
      <c r="AD231" s="88">
        <v>16325134459</v>
      </c>
      <c r="AE231" s="88">
        <v>2363440816</v>
      </c>
      <c r="AF231" s="88">
        <v>8963580516</v>
      </c>
      <c r="AG231" s="88">
        <v>2680801797</v>
      </c>
      <c r="AH231" s="50">
        <v>170.18</v>
      </c>
      <c r="AI231" s="50">
        <v>141.32</v>
      </c>
      <c r="AJ231" s="88">
        <f t="shared" si="35"/>
        <v>120.42173789980187</v>
      </c>
      <c r="AK231" s="88">
        <f t="shared" si="36"/>
        <v>10593367031.966152</v>
      </c>
      <c r="AL231" s="88">
        <f t="shared" si="37"/>
        <v>4380541275.7080736</v>
      </c>
      <c r="AM231" s="88">
        <f t="shared" si="38"/>
        <v>11551892484.432495</v>
      </c>
      <c r="AN231" s="88">
        <f t="shared" si="31"/>
        <v>1672403634.3051233</v>
      </c>
      <c r="AO231" s="88">
        <f t="shared" si="32"/>
        <v>6342754398.528163</v>
      </c>
      <c r="AP231" s="88">
        <f t="shared" si="33"/>
        <v>1896972683.9796207</v>
      </c>
      <c r="AQ231" s="88">
        <v>51274</v>
      </c>
      <c r="AR231" s="88">
        <f t="shared" si="39"/>
        <v>37810.567752088202</v>
      </c>
      <c r="AS231" s="88">
        <v>1959743</v>
      </c>
      <c r="AT231" s="88">
        <v>1950655</v>
      </c>
      <c r="AU231" s="88">
        <f t="shared" si="43"/>
        <v>1950655</v>
      </c>
      <c r="AV231" s="88">
        <f t="shared" si="41"/>
        <v>14384.556117808172</v>
      </c>
    </row>
    <row r="232" spans="1:48">
      <c r="A232" s="17">
        <v>40969</v>
      </c>
      <c r="B232" s="26">
        <v>2012</v>
      </c>
      <c r="C232" s="26">
        <v>3</v>
      </c>
      <c r="D232" s="87">
        <v>0.21</v>
      </c>
      <c r="E232" s="87">
        <f t="shared" si="42"/>
        <v>135.89236675019853</v>
      </c>
      <c r="F232" s="87">
        <v>92.5</v>
      </c>
      <c r="G232" s="87">
        <v>199.38</v>
      </c>
      <c r="H232" s="87">
        <v>67.943023806601829</v>
      </c>
      <c r="I232" s="87">
        <v>157.62</v>
      </c>
      <c r="J232" s="87">
        <v>146.35</v>
      </c>
      <c r="K232" s="87">
        <v>99.7</v>
      </c>
      <c r="L232" s="87">
        <v>98.6</v>
      </c>
      <c r="M232" s="87">
        <v>99.8</v>
      </c>
      <c r="N232" s="87">
        <v>112.7</v>
      </c>
      <c r="O232" s="87">
        <v>97.5</v>
      </c>
      <c r="P232" s="87">
        <v>100.5</v>
      </c>
      <c r="Q232" s="87">
        <v>102.8</v>
      </c>
      <c r="R232" s="88">
        <v>80.900000000000006</v>
      </c>
      <c r="S232" s="50">
        <v>164.42</v>
      </c>
      <c r="T232" s="88">
        <v>58.6</v>
      </c>
      <c r="U232" s="88">
        <v>110</v>
      </c>
      <c r="V232" s="88">
        <v>101.6</v>
      </c>
      <c r="W232" s="88">
        <v>108</v>
      </c>
      <c r="X232" s="88">
        <f t="shared" si="34"/>
        <v>106.53333333333335</v>
      </c>
      <c r="Y232" s="88">
        <v>20910732221</v>
      </c>
      <c r="Z232" s="88">
        <v>10138627652</v>
      </c>
      <c r="AA232" s="88">
        <v>2400577348</v>
      </c>
      <c r="AB232" s="88">
        <v>7888251138</v>
      </c>
      <c r="AC232" s="88">
        <v>483276083</v>
      </c>
      <c r="AD232" s="88">
        <v>18887409095</v>
      </c>
      <c r="AE232" s="88">
        <v>2483064600</v>
      </c>
      <c r="AF232" s="88">
        <v>10355427376</v>
      </c>
      <c r="AG232" s="88">
        <v>3045177404</v>
      </c>
      <c r="AH232" s="50">
        <v>172.83</v>
      </c>
      <c r="AI232" s="50">
        <v>143.78</v>
      </c>
      <c r="AJ232" s="88">
        <f t="shared" si="35"/>
        <v>120.20447906523856</v>
      </c>
      <c r="AK232" s="88">
        <f t="shared" si="36"/>
        <v>12099017659.549847</v>
      </c>
      <c r="AL232" s="88">
        <f t="shared" si="37"/>
        <v>5866242927.7324533</v>
      </c>
      <c r="AM232" s="88">
        <f t="shared" si="38"/>
        <v>13136325702.462095</v>
      </c>
      <c r="AN232" s="88">
        <f t="shared" si="31"/>
        <v>1726988871.8876059</v>
      </c>
      <c r="AO232" s="88">
        <f t="shared" si="32"/>
        <v>7202272482.9600782</v>
      </c>
      <c r="AP232" s="88">
        <f t="shared" si="33"/>
        <v>2117942275.6989844</v>
      </c>
      <c r="AQ232" s="88">
        <v>57911</v>
      </c>
      <c r="AR232" s="88">
        <f t="shared" si="39"/>
        <v>42615.344323536403</v>
      </c>
      <c r="AS232" s="88">
        <v>1993832</v>
      </c>
      <c r="AT232" s="88">
        <v>1986834</v>
      </c>
      <c r="AU232" s="88">
        <f t="shared" si="43"/>
        <v>1986834</v>
      </c>
      <c r="AV232" s="88">
        <f t="shared" si="41"/>
        <v>14620.644613926392</v>
      </c>
    </row>
    <row r="233" spans="1:48">
      <c r="A233" s="17">
        <v>41000</v>
      </c>
      <c r="B233" s="26">
        <v>2012</v>
      </c>
      <c r="C233" s="26">
        <v>4</v>
      </c>
      <c r="D233" s="87">
        <v>0.64</v>
      </c>
      <c r="E233" s="87">
        <f t="shared" si="42"/>
        <v>136.76207789739979</v>
      </c>
      <c r="F233" s="87">
        <v>87.8</v>
      </c>
      <c r="G233" s="87">
        <v>175.32</v>
      </c>
      <c r="H233" s="87">
        <v>70.31265574398104</v>
      </c>
      <c r="I233" s="87">
        <v>151.62</v>
      </c>
      <c r="J233" s="87">
        <v>139.85</v>
      </c>
      <c r="K233" s="87">
        <v>92.8</v>
      </c>
      <c r="L233" s="87">
        <v>96.2</v>
      </c>
      <c r="M233" s="87">
        <v>92.3</v>
      </c>
      <c r="N233" s="87">
        <v>97.5</v>
      </c>
      <c r="O233" s="87">
        <v>92.5</v>
      </c>
      <c r="P233" s="87">
        <v>91.6</v>
      </c>
      <c r="Q233" s="87">
        <v>95</v>
      </c>
      <c r="R233" s="88">
        <v>80.8</v>
      </c>
      <c r="S233" s="50">
        <v>164.99</v>
      </c>
      <c r="T233" s="88">
        <v>57.2</v>
      </c>
      <c r="U233" s="88">
        <v>114.1</v>
      </c>
      <c r="V233" s="88">
        <v>101</v>
      </c>
      <c r="W233" s="88">
        <v>106.4</v>
      </c>
      <c r="X233" s="88">
        <f t="shared" si="34"/>
        <v>107.16666666666667</v>
      </c>
      <c r="Y233" s="88">
        <v>19566298497</v>
      </c>
      <c r="Z233" s="88">
        <v>10074723663</v>
      </c>
      <c r="AA233" s="88">
        <v>2201509307</v>
      </c>
      <c r="AB233" s="88">
        <v>6851652663</v>
      </c>
      <c r="AC233" s="88">
        <v>438412864</v>
      </c>
      <c r="AD233" s="88">
        <v>18687197542</v>
      </c>
      <c r="AE233" s="88">
        <v>2605928826</v>
      </c>
      <c r="AF233" s="88">
        <v>9793192781</v>
      </c>
      <c r="AG233" s="88">
        <v>2494029753</v>
      </c>
      <c r="AH233" s="50">
        <v>176</v>
      </c>
      <c r="AI233" s="50">
        <v>145.41999999999999</v>
      </c>
      <c r="AJ233" s="88">
        <f t="shared" si="35"/>
        <v>121.02874432677763</v>
      </c>
      <c r="AK233" s="88">
        <f t="shared" si="36"/>
        <v>11117215055.113636</v>
      </c>
      <c r="AL233" s="88">
        <f t="shared" si="37"/>
        <v>5724274808.522727</v>
      </c>
      <c r="AM233" s="88">
        <f t="shared" si="38"/>
        <v>12850500303.947187</v>
      </c>
      <c r="AN233" s="88">
        <f t="shared" si="31"/>
        <v>1792001668.2712145</v>
      </c>
      <c r="AO233" s="88">
        <f t="shared" si="32"/>
        <v>6734419461.5596209</v>
      </c>
      <c r="AP233" s="88">
        <f t="shared" si="33"/>
        <v>1715052780.2228029</v>
      </c>
      <c r="AQ233" s="88">
        <v>68696</v>
      </c>
      <c r="AR233" s="88">
        <f t="shared" si="39"/>
        <v>50230.298527298182</v>
      </c>
      <c r="AS233" s="88">
        <v>2020154</v>
      </c>
      <c r="AT233" s="88">
        <v>2013873</v>
      </c>
      <c r="AU233" s="88">
        <f t="shared" si="43"/>
        <v>2013873</v>
      </c>
      <c r="AV233" s="88">
        <f t="shared" si="41"/>
        <v>14725.375856827992</v>
      </c>
    </row>
    <row r="234" spans="1:48">
      <c r="A234" s="17">
        <v>41030</v>
      </c>
      <c r="B234" s="26">
        <v>2012</v>
      </c>
      <c r="C234" s="26">
        <v>5</v>
      </c>
      <c r="D234" s="87">
        <v>0.36</v>
      </c>
      <c r="E234" s="87">
        <f t="shared" si="42"/>
        <v>137.25442137783043</v>
      </c>
      <c r="F234" s="87">
        <v>91.7</v>
      </c>
      <c r="G234" s="87">
        <v>198.6</v>
      </c>
      <c r="H234" s="87">
        <v>73.921122865659385</v>
      </c>
      <c r="I234" s="87">
        <v>143.74</v>
      </c>
      <c r="J234" s="87">
        <v>144.56</v>
      </c>
      <c r="K234" s="87">
        <v>102.5</v>
      </c>
      <c r="L234" s="87">
        <v>104.3</v>
      </c>
      <c r="M234" s="87">
        <v>102.2</v>
      </c>
      <c r="N234" s="87">
        <v>106.7</v>
      </c>
      <c r="O234" s="87">
        <v>102.9</v>
      </c>
      <c r="P234" s="87">
        <v>100.2</v>
      </c>
      <c r="Q234" s="87">
        <v>103</v>
      </c>
      <c r="R234" s="88">
        <v>81.8</v>
      </c>
      <c r="S234" s="50">
        <v>163.05000000000001</v>
      </c>
      <c r="T234" s="88">
        <v>57.9</v>
      </c>
      <c r="U234" s="88">
        <v>113.2</v>
      </c>
      <c r="V234" s="88">
        <v>101.7</v>
      </c>
      <c r="W234" s="88">
        <v>105.5</v>
      </c>
      <c r="X234" s="88">
        <f t="shared" si="34"/>
        <v>106.8</v>
      </c>
      <c r="Y234" s="88">
        <v>23213925742</v>
      </c>
      <c r="Z234" s="88">
        <v>11849370748</v>
      </c>
      <c r="AA234" s="88">
        <v>2989020513</v>
      </c>
      <c r="AB234" s="88">
        <v>7818328984</v>
      </c>
      <c r="AC234" s="88">
        <v>557205497</v>
      </c>
      <c r="AD234" s="88">
        <v>20253705998</v>
      </c>
      <c r="AE234" s="88">
        <v>3231439622</v>
      </c>
      <c r="AF234" s="88">
        <v>10860086885</v>
      </c>
      <c r="AG234" s="88">
        <v>2836330773</v>
      </c>
      <c r="AH234" s="50">
        <v>176.49</v>
      </c>
      <c r="AI234" s="50">
        <v>143.88</v>
      </c>
      <c r="AJ234" s="88">
        <f t="shared" si="35"/>
        <v>122.66472060050042</v>
      </c>
      <c r="AK234" s="88">
        <f t="shared" si="36"/>
        <v>13153111078.248058</v>
      </c>
      <c r="AL234" s="88">
        <f t="shared" si="37"/>
        <v>6713904894.32829</v>
      </c>
      <c r="AM234" s="88">
        <f t="shared" si="38"/>
        <v>14076804279.955519</v>
      </c>
      <c r="AN234" s="88">
        <f t="shared" si="31"/>
        <v>2245926898.8045597</v>
      </c>
      <c r="AO234" s="88">
        <f t="shared" si="32"/>
        <v>7548017017.6536007</v>
      </c>
      <c r="AP234" s="88">
        <f t="shared" si="33"/>
        <v>1971316912.0100086</v>
      </c>
      <c r="AQ234" s="88">
        <v>53958</v>
      </c>
      <c r="AR234" s="88">
        <f t="shared" si="39"/>
        <v>39312.394790886785</v>
      </c>
      <c r="AS234" s="88">
        <v>2052093</v>
      </c>
      <c r="AT234" s="88">
        <v>2046822</v>
      </c>
      <c r="AU234" s="88">
        <f t="shared" si="43"/>
        <v>2046822</v>
      </c>
      <c r="AV234" s="88">
        <f t="shared" si="41"/>
        <v>14912.612500587949</v>
      </c>
    </row>
    <row r="235" spans="1:48">
      <c r="A235" s="17">
        <v>41061</v>
      </c>
      <c r="B235" s="26">
        <v>2012</v>
      </c>
      <c r="C235" s="26">
        <v>6</v>
      </c>
      <c r="D235" s="87">
        <v>0.08</v>
      </c>
      <c r="E235" s="87">
        <f t="shared" si="42"/>
        <v>137.36422491493269</v>
      </c>
      <c r="F235" s="87">
        <v>90.2</v>
      </c>
      <c r="G235" s="87">
        <v>209.54</v>
      </c>
      <c r="H235" s="87">
        <v>75.574855033364543</v>
      </c>
      <c r="I235" s="87">
        <v>138.72</v>
      </c>
      <c r="J235" s="87">
        <v>142.28</v>
      </c>
      <c r="K235" s="87">
        <v>98.3</v>
      </c>
      <c r="L235" s="87">
        <v>100.5</v>
      </c>
      <c r="M235" s="87">
        <v>98</v>
      </c>
      <c r="N235" s="87">
        <v>96.8</v>
      </c>
      <c r="O235" s="87">
        <v>100.1</v>
      </c>
      <c r="P235" s="87">
        <v>94.9</v>
      </c>
      <c r="Q235" s="87">
        <v>97.7</v>
      </c>
      <c r="R235" s="88">
        <v>81.599999999999994</v>
      </c>
      <c r="S235" s="50">
        <v>162.35</v>
      </c>
      <c r="T235" s="88">
        <v>56.1</v>
      </c>
      <c r="U235" s="88">
        <v>109.8</v>
      </c>
      <c r="V235" s="88">
        <v>100.7</v>
      </c>
      <c r="W235" s="88">
        <v>103.8</v>
      </c>
      <c r="X235" s="88">
        <f t="shared" si="34"/>
        <v>104.76666666666667</v>
      </c>
      <c r="Y235" s="88">
        <v>19352834494</v>
      </c>
      <c r="Z235" s="88">
        <v>9365497506</v>
      </c>
      <c r="AA235" s="88">
        <v>2440739673</v>
      </c>
      <c r="AB235" s="88">
        <v>7090205171</v>
      </c>
      <c r="AC235" s="88">
        <v>456392144</v>
      </c>
      <c r="AD235" s="88">
        <v>18552761964</v>
      </c>
      <c r="AE235" s="88">
        <v>2525529538</v>
      </c>
      <c r="AF235" s="88">
        <v>9894073964</v>
      </c>
      <c r="AG235" s="88">
        <v>2357481819</v>
      </c>
      <c r="AH235" s="50">
        <v>172.7</v>
      </c>
      <c r="AI235" s="50">
        <v>140.56</v>
      </c>
      <c r="AJ235" s="88">
        <f t="shared" si="35"/>
        <v>122.86568013659647</v>
      </c>
      <c r="AK235" s="88">
        <f t="shared" si="36"/>
        <v>11206041976.838449</v>
      </c>
      <c r="AL235" s="88">
        <f t="shared" si="37"/>
        <v>5422986396.0625362</v>
      </c>
      <c r="AM235" s="88">
        <f t="shared" si="38"/>
        <v>13199176126.920887</v>
      </c>
      <c r="AN235" s="88">
        <f t="shared" si="31"/>
        <v>1796762619.5219121</v>
      </c>
      <c r="AO235" s="88">
        <f t="shared" si="32"/>
        <v>7039039530.4496307</v>
      </c>
      <c r="AP235" s="88">
        <f t="shared" si="33"/>
        <v>1677206757.9681275</v>
      </c>
      <c r="AQ235" s="88">
        <v>57234</v>
      </c>
      <c r="AR235" s="88">
        <f t="shared" si="39"/>
        <v>41665.870451672577</v>
      </c>
      <c r="AS235" s="88">
        <v>2083803</v>
      </c>
      <c r="AT235" s="88">
        <v>2078483</v>
      </c>
      <c r="AU235" s="88">
        <f t="shared" si="43"/>
        <v>2078483</v>
      </c>
      <c r="AV235" s="88">
        <f t="shared" si="41"/>
        <v>15131.181363176394</v>
      </c>
    </row>
    <row r="236" spans="1:48">
      <c r="A236" s="17">
        <v>41091</v>
      </c>
      <c r="B236" s="26">
        <v>2012</v>
      </c>
      <c r="C236" s="26">
        <v>7</v>
      </c>
      <c r="D236" s="87">
        <v>0.43</v>
      </c>
      <c r="E236" s="87">
        <f t="shared" si="42"/>
        <v>137.95489108206689</v>
      </c>
      <c r="F236" s="87">
        <v>91.4</v>
      </c>
      <c r="G236" s="87">
        <v>184.34</v>
      </c>
      <c r="H236" s="87">
        <v>74.128150774485746</v>
      </c>
      <c r="I236" s="87">
        <v>150.63999999999999</v>
      </c>
      <c r="J236" s="87">
        <v>147.46</v>
      </c>
      <c r="K236" s="87">
        <v>104.5</v>
      </c>
      <c r="L236" s="87">
        <v>103.9</v>
      </c>
      <c r="M236" s="87">
        <v>104.6</v>
      </c>
      <c r="N236" s="87">
        <v>103.5</v>
      </c>
      <c r="O236" s="87">
        <v>106</v>
      </c>
      <c r="P236" s="87">
        <v>102</v>
      </c>
      <c r="Q236" s="87">
        <v>102.3</v>
      </c>
      <c r="R236" s="88">
        <v>81.8</v>
      </c>
      <c r="S236" s="50">
        <v>160.56</v>
      </c>
      <c r="T236" s="88">
        <v>53.3</v>
      </c>
      <c r="U236" s="88">
        <v>107.7</v>
      </c>
      <c r="V236" s="88">
        <v>99.9</v>
      </c>
      <c r="W236" s="88">
        <v>103.6</v>
      </c>
      <c r="X236" s="88">
        <f t="shared" si="34"/>
        <v>103.73333333333335</v>
      </c>
      <c r="Y236" s="88">
        <v>21003237336</v>
      </c>
      <c r="Z236" s="88">
        <v>9993863801</v>
      </c>
      <c r="AA236" s="88">
        <v>3044572603</v>
      </c>
      <c r="AB236" s="88">
        <v>7538501091</v>
      </c>
      <c r="AC236" s="88">
        <v>426299841</v>
      </c>
      <c r="AD236" s="88">
        <v>18139764399</v>
      </c>
      <c r="AE236" s="88">
        <v>2494745507</v>
      </c>
      <c r="AF236" s="88">
        <v>10257652950</v>
      </c>
      <c r="AG236" s="88">
        <v>2574039857</v>
      </c>
      <c r="AH236" s="50">
        <v>169.75</v>
      </c>
      <c r="AI236" s="50">
        <v>138.38</v>
      </c>
      <c r="AJ236" s="88">
        <f t="shared" si="35"/>
        <v>122.66946090475503</v>
      </c>
      <c r="AK236" s="88">
        <f t="shared" si="36"/>
        <v>12373041140.500736</v>
      </c>
      <c r="AL236" s="88">
        <f t="shared" si="37"/>
        <v>5887401355.5228281</v>
      </c>
      <c r="AM236" s="88">
        <f t="shared" si="38"/>
        <v>13108660499.349617</v>
      </c>
      <c r="AN236" s="88">
        <f t="shared" si="31"/>
        <v>1802822305.9690707</v>
      </c>
      <c r="AO236" s="88">
        <f t="shared" si="32"/>
        <v>7412670147.4201469</v>
      </c>
      <c r="AP236" s="88">
        <f t="shared" si="33"/>
        <v>1860124192.0797803</v>
      </c>
      <c r="AQ236" s="88">
        <v>63530</v>
      </c>
      <c r="AR236" s="88">
        <f t="shared" si="39"/>
        <v>46051.284953867376</v>
      </c>
      <c r="AS236" s="88">
        <v>2088665</v>
      </c>
      <c r="AT236" s="88">
        <v>2091968</v>
      </c>
      <c r="AU236" s="88">
        <f t="shared" si="43"/>
        <v>2091968</v>
      </c>
      <c r="AV236" s="88">
        <f t="shared" si="41"/>
        <v>15164.145204214077</v>
      </c>
    </row>
    <row r="237" spans="1:48">
      <c r="A237" s="17">
        <v>41122</v>
      </c>
      <c r="B237" s="26">
        <v>2012</v>
      </c>
      <c r="C237" s="26">
        <v>8</v>
      </c>
      <c r="D237" s="87">
        <v>0.41</v>
      </c>
      <c r="E237" s="87">
        <f t="shared" si="42"/>
        <v>138.52050613550335</v>
      </c>
      <c r="F237" s="87">
        <v>94.2</v>
      </c>
      <c r="G237" s="87">
        <v>198.45</v>
      </c>
      <c r="H237" s="87">
        <v>74.418089280048918</v>
      </c>
      <c r="I237" s="87">
        <v>144.47999999999999</v>
      </c>
      <c r="J237" s="87">
        <v>149.91</v>
      </c>
      <c r="K237" s="87">
        <v>111.5</v>
      </c>
      <c r="L237" s="87">
        <v>104</v>
      </c>
      <c r="M237" s="87">
        <v>112.5</v>
      </c>
      <c r="N237" s="87">
        <v>110.7</v>
      </c>
      <c r="O237" s="87">
        <v>111.4</v>
      </c>
      <c r="P237" s="87">
        <v>112.2</v>
      </c>
      <c r="Q237" s="87">
        <v>108.3</v>
      </c>
      <c r="R237" s="88">
        <v>83</v>
      </c>
      <c r="S237" s="50">
        <v>156.30000000000001</v>
      </c>
      <c r="T237" s="88">
        <v>54.5</v>
      </c>
      <c r="U237" s="88">
        <v>106.7</v>
      </c>
      <c r="V237" s="88">
        <v>103.3</v>
      </c>
      <c r="W237" s="88">
        <v>101.3</v>
      </c>
      <c r="X237" s="88">
        <f t="shared" si="34"/>
        <v>103.76666666666667</v>
      </c>
      <c r="Y237" s="88">
        <v>22380911208</v>
      </c>
      <c r="Z237" s="88">
        <v>10788620087</v>
      </c>
      <c r="AA237" s="88">
        <v>3006310804</v>
      </c>
      <c r="AB237" s="88">
        <v>8180845402</v>
      </c>
      <c r="AC237" s="88">
        <v>405134915</v>
      </c>
      <c r="AD237" s="88">
        <v>19159799196</v>
      </c>
      <c r="AE237" s="88">
        <v>2696295199</v>
      </c>
      <c r="AF237" s="88">
        <v>11711852466</v>
      </c>
      <c r="AG237" s="88">
        <v>3004513759</v>
      </c>
      <c r="AH237" s="50">
        <v>169.95</v>
      </c>
      <c r="AI237" s="50">
        <v>137.61000000000001</v>
      </c>
      <c r="AJ237" s="88">
        <f t="shared" si="35"/>
        <v>123.50119904076737</v>
      </c>
      <c r="AK237" s="88">
        <f t="shared" si="36"/>
        <v>13169115156.22242</v>
      </c>
      <c r="AL237" s="88">
        <f t="shared" si="37"/>
        <v>6348114202.4124746</v>
      </c>
      <c r="AM237" s="88">
        <f t="shared" si="38"/>
        <v>13923260806.627422</v>
      </c>
      <c r="AN237" s="88">
        <f t="shared" si="31"/>
        <v>1959374463.3384199</v>
      </c>
      <c r="AO237" s="88">
        <f t="shared" si="32"/>
        <v>8510902162.6335297</v>
      </c>
      <c r="AP237" s="88">
        <f t="shared" si="33"/>
        <v>2183354232.2505631</v>
      </c>
      <c r="AQ237" s="88">
        <v>52210</v>
      </c>
      <c r="AR237" s="88">
        <f t="shared" si="39"/>
        <v>37691.170395325586</v>
      </c>
      <c r="AS237" s="88">
        <v>2114105</v>
      </c>
      <c r="AT237" s="88">
        <v>2117627</v>
      </c>
      <c r="AU237" s="88">
        <f t="shared" si="43"/>
        <v>2117627</v>
      </c>
      <c r="AV237" s="88">
        <f t="shared" si="41"/>
        <v>15287.462189377922</v>
      </c>
    </row>
    <row r="238" spans="1:48">
      <c r="A238" s="17">
        <v>41153</v>
      </c>
      <c r="B238" s="26">
        <v>2012</v>
      </c>
      <c r="C238" s="26">
        <v>9</v>
      </c>
      <c r="D238" s="87">
        <v>0.56999999999999995</v>
      </c>
      <c r="E238" s="87">
        <f t="shared" si="42"/>
        <v>139.31007302047573</v>
      </c>
      <c r="F238" s="87">
        <v>90.8</v>
      </c>
      <c r="G238" s="87">
        <v>174.79</v>
      </c>
      <c r="H238" s="87">
        <v>75.351808069898141</v>
      </c>
      <c r="I238" s="87">
        <v>144.12</v>
      </c>
      <c r="J238" s="87">
        <v>141.6</v>
      </c>
      <c r="K238" s="87">
        <v>103.4</v>
      </c>
      <c r="L238" s="87">
        <v>97.5</v>
      </c>
      <c r="M238" s="87">
        <v>104.2</v>
      </c>
      <c r="N238" s="87">
        <v>96.1</v>
      </c>
      <c r="O238" s="87">
        <v>104.2</v>
      </c>
      <c r="P238" s="87">
        <v>104.2</v>
      </c>
      <c r="Q238" s="87">
        <v>101.3</v>
      </c>
      <c r="R238" s="88">
        <v>83</v>
      </c>
      <c r="S238" s="50">
        <v>158.29</v>
      </c>
      <c r="T238" s="88">
        <v>57.4</v>
      </c>
      <c r="U238" s="88">
        <v>106.9</v>
      </c>
      <c r="V238" s="88">
        <v>104.6</v>
      </c>
      <c r="W238" s="88">
        <v>102.7</v>
      </c>
      <c r="X238" s="88">
        <f t="shared" si="34"/>
        <v>104.73333333333333</v>
      </c>
      <c r="Y238" s="88">
        <v>19998382904</v>
      </c>
      <c r="Z238" s="88">
        <v>9460589689</v>
      </c>
      <c r="AA238" s="88">
        <v>2634836063</v>
      </c>
      <c r="AB238" s="88">
        <v>7482055622</v>
      </c>
      <c r="AC238" s="88">
        <v>420901530</v>
      </c>
      <c r="AD238" s="88">
        <v>17445239914</v>
      </c>
      <c r="AE238" s="88">
        <v>2518601864</v>
      </c>
      <c r="AF238" s="88">
        <v>9919085728</v>
      </c>
      <c r="AG238" s="88">
        <v>2655593701</v>
      </c>
      <c r="AH238" s="50">
        <v>168.58</v>
      </c>
      <c r="AI238" s="50">
        <v>138.72</v>
      </c>
      <c r="AJ238" s="88">
        <f t="shared" si="35"/>
        <v>121.52537485582468</v>
      </c>
      <c r="AK238" s="88">
        <f t="shared" si="36"/>
        <v>11862844289.951357</v>
      </c>
      <c r="AL238" s="88">
        <f t="shared" si="37"/>
        <v>5611928869.9727125</v>
      </c>
      <c r="AM238" s="88">
        <f t="shared" si="38"/>
        <v>12575864989.907728</v>
      </c>
      <c r="AN238" s="88">
        <f t="shared" si="31"/>
        <v>1815601113.0334485</v>
      </c>
      <c r="AO238" s="88">
        <f t="shared" si="32"/>
        <v>7150436655.1326408</v>
      </c>
      <c r="AP238" s="88">
        <f t="shared" si="33"/>
        <v>1914355320.7900808</v>
      </c>
      <c r="AQ238" s="88">
        <v>54136</v>
      </c>
      <c r="AR238" s="88">
        <f t="shared" si="39"/>
        <v>38860.075819530379</v>
      </c>
      <c r="AS238" s="88">
        <v>2138427</v>
      </c>
      <c r="AT238" s="88">
        <v>2141746</v>
      </c>
      <c r="AU238" s="88">
        <f t="shared" si="43"/>
        <v>2141746</v>
      </c>
      <c r="AV238" s="88">
        <f t="shared" si="41"/>
        <v>15373.949302899347</v>
      </c>
    </row>
    <row r="239" spans="1:48">
      <c r="A239" s="17">
        <v>41183</v>
      </c>
      <c r="B239" s="26">
        <v>2012</v>
      </c>
      <c r="C239" s="26">
        <v>10</v>
      </c>
      <c r="D239" s="87">
        <v>0.59</v>
      </c>
      <c r="E239" s="87">
        <f t="shared" si="42"/>
        <v>140.13200245129653</v>
      </c>
      <c r="F239" s="87">
        <v>94.9</v>
      </c>
      <c r="G239" s="87">
        <v>191.66</v>
      </c>
      <c r="H239" s="87">
        <v>75.610095458941629</v>
      </c>
      <c r="I239" s="87">
        <v>158.72999999999999</v>
      </c>
      <c r="J239" s="87">
        <v>147.71</v>
      </c>
      <c r="K239" s="87">
        <v>111.8</v>
      </c>
      <c r="L239" s="87">
        <v>108.1</v>
      </c>
      <c r="M239" s="87">
        <v>112.3</v>
      </c>
      <c r="N239" s="87">
        <v>108.8</v>
      </c>
      <c r="O239" s="87">
        <v>110.5</v>
      </c>
      <c r="P239" s="87">
        <v>115.6</v>
      </c>
      <c r="Q239" s="87">
        <v>109.3</v>
      </c>
      <c r="R239" s="88">
        <v>84</v>
      </c>
      <c r="S239" s="50">
        <v>161.38</v>
      </c>
      <c r="T239" s="88">
        <v>56.2</v>
      </c>
      <c r="U239" s="88">
        <v>107.5</v>
      </c>
      <c r="V239" s="88">
        <v>106.1</v>
      </c>
      <c r="W239" s="88">
        <v>102.1</v>
      </c>
      <c r="X239" s="88">
        <f t="shared" si="34"/>
        <v>105.23333333333333</v>
      </c>
      <c r="Y239" s="88">
        <v>21763367937</v>
      </c>
      <c r="Z239" s="88">
        <v>9241098829</v>
      </c>
      <c r="AA239" s="88">
        <v>3460787811</v>
      </c>
      <c r="AB239" s="88">
        <v>8617956868</v>
      </c>
      <c r="AC239" s="88">
        <v>443524429</v>
      </c>
      <c r="AD239" s="88">
        <v>20112875633</v>
      </c>
      <c r="AE239" s="88">
        <v>3037103585</v>
      </c>
      <c r="AF239" s="88">
        <v>11642409431</v>
      </c>
      <c r="AG239" s="88">
        <v>3163101877</v>
      </c>
      <c r="AH239" s="50">
        <v>166.68</v>
      </c>
      <c r="AI239" s="50">
        <v>138.04</v>
      </c>
      <c r="AJ239" s="88">
        <f t="shared" si="35"/>
        <v>120.74760938858303</v>
      </c>
      <c r="AK239" s="88">
        <f t="shared" si="36"/>
        <v>13056976204.10367</v>
      </c>
      <c r="AL239" s="88">
        <f t="shared" si="37"/>
        <v>5544215760.1391888</v>
      </c>
      <c r="AM239" s="88">
        <f t="shared" si="38"/>
        <v>14570324277.745581</v>
      </c>
      <c r="AN239" s="88">
        <f t="shared" si="31"/>
        <v>2200161971.1677775</v>
      </c>
      <c r="AO239" s="88">
        <f t="shared" si="32"/>
        <v>8434083911.1851645</v>
      </c>
      <c r="AP239" s="88">
        <f t="shared" si="33"/>
        <v>2291438624.3117938</v>
      </c>
      <c r="AQ239" s="88">
        <v>65818</v>
      </c>
      <c r="AR239" s="88">
        <f t="shared" si="39"/>
        <v>46968.571667185963</v>
      </c>
      <c r="AS239" s="88">
        <v>2169312</v>
      </c>
      <c r="AT239" s="88">
        <v>2173451</v>
      </c>
      <c r="AU239" s="88">
        <f t="shared" si="43"/>
        <v>2173451</v>
      </c>
      <c r="AV239" s="88">
        <f t="shared" si="41"/>
        <v>15510.025989640675</v>
      </c>
    </row>
    <row r="240" spans="1:48">
      <c r="A240" s="17">
        <v>41214</v>
      </c>
      <c r="B240" s="26">
        <v>2012</v>
      </c>
      <c r="C240" s="26">
        <v>11</v>
      </c>
      <c r="D240" s="87">
        <v>0.6</v>
      </c>
      <c r="E240" s="87">
        <f t="shared" si="42"/>
        <v>140.9727944660043</v>
      </c>
      <c r="F240" s="87">
        <v>95.3</v>
      </c>
      <c r="G240" s="87">
        <v>171.59</v>
      </c>
      <c r="H240" s="87">
        <v>76.153215864874227</v>
      </c>
      <c r="I240" s="87">
        <v>140.19999999999999</v>
      </c>
      <c r="J240" s="87">
        <v>144.15</v>
      </c>
      <c r="K240" s="87">
        <v>104.8</v>
      </c>
      <c r="L240" s="87">
        <v>97.3</v>
      </c>
      <c r="M240" s="87">
        <v>105.8</v>
      </c>
      <c r="N240" s="87">
        <v>100.2</v>
      </c>
      <c r="O240" s="87">
        <v>102.5</v>
      </c>
      <c r="P240" s="87">
        <v>111</v>
      </c>
      <c r="Q240" s="87">
        <v>102.4</v>
      </c>
      <c r="R240" s="88">
        <v>84</v>
      </c>
      <c r="S240" s="50">
        <v>159.69</v>
      </c>
      <c r="T240" s="88">
        <v>58.4</v>
      </c>
      <c r="U240" s="88">
        <v>106.3</v>
      </c>
      <c r="V240" s="88">
        <v>104.1</v>
      </c>
      <c r="W240" s="88">
        <v>103.9</v>
      </c>
      <c r="X240" s="88">
        <f t="shared" si="34"/>
        <v>104.76666666666665</v>
      </c>
      <c r="Y240" s="88">
        <v>20471895783</v>
      </c>
      <c r="Z240" s="88">
        <v>8854880559</v>
      </c>
      <c r="AA240" s="88">
        <v>2914884150</v>
      </c>
      <c r="AB240" s="88">
        <v>8258874350</v>
      </c>
      <c r="AC240" s="88">
        <v>443256724</v>
      </c>
      <c r="AD240" s="88">
        <v>20665858221</v>
      </c>
      <c r="AE240" s="88">
        <v>2698848121</v>
      </c>
      <c r="AF240" s="88">
        <v>10320164898</v>
      </c>
      <c r="AG240" s="88">
        <v>2996693696</v>
      </c>
      <c r="AH240" s="50">
        <v>166.3</v>
      </c>
      <c r="AI240" s="50">
        <v>139.21</v>
      </c>
      <c r="AJ240" s="88">
        <f t="shared" si="35"/>
        <v>119.45980892177286</v>
      </c>
      <c r="AK240" s="88">
        <f t="shared" si="36"/>
        <v>12310219953.698135</v>
      </c>
      <c r="AL240" s="88">
        <f t="shared" si="37"/>
        <v>5324642549.0078163</v>
      </c>
      <c r="AM240" s="88">
        <f t="shared" si="38"/>
        <v>14845096057.036131</v>
      </c>
      <c r="AN240" s="88">
        <f t="shared" si="31"/>
        <v>1938688399.5402627</v>
      </c>
      <c r="AO240" s="88">
        <f t="shared" si="32"/>
        <v>7413378994.325119</v>
      </c>
      <c r="AP240" s="88">
        <f t="shared" si="33"/>
        <v>2152642551.5408373</v>
      </c>
      <c r="AQ240" s="88">
        <v>58847</v>
      </c>
      <c r="AR240" s="88">
        <f t="shared" si="39"/>
        <v>41743.515281021828</v>
      </c>
      <c r="AS240" s="88">
        <v>2201369</v>
      </c>
      <c r="AT240" s="88">
        <v>2205686</v>
      </c>
      <c r="AU240" s="88">
        <f t="shared" si="43"/>
        <v>2205686</v>
      </c>
      <c r="AV240" s="88">
        <f t="shared" si="41"/>
        <v>15646.182005223021</v>
      </c>
    </row>
    <row r="241" spans="1:48">
      <c r="A241" s="17">
        <v>41244</v>
      </c>
      <c r="B241" s="26">
        <v>2012</v>
      </c>
      <c r="C241" s="26">
        <v>12</v>
      </c>
      <c r="D241" s="87">
        <v>0.79</v>
      </c>
      <c r="E241" s="87">
        <f t="shared" si="42"/>
        <v>142.08647954228573</v>
      </c>
      <c r="F241" s="87">
        <v>125.1</v>
      </c>
      <c r="G241" s="87">
        <v>164.52</v>
      </c>
      <c r="H241" s="87">
        <v>76.055368179766319</v>
      </c>
      <c r="I241" s="87">
        <v>128.41999999999999</v>
      </c>
      <c r="J241" s="87">
        <v>139.52000000000001</v>
      </c>
      <c r="K241" s="87">
        <v>92.2</v>
      </c>
      <c r="L241" s="87">
        <v>103.5</v>
      </c>
      <c r="M241" s="87">
        <v>90.8</v>
      </c>
      <c r="N241" s="87">
        <v>88.9</v>
      </c>
      <c r="O241" s="87">
        <v>92.5</v>
      </c>
      <c r="P241" s="87">
        <v>92.4</v>
      </c>
      <c r="Q241" s="87">
        <v>90.9</v>
      </c>
      <c r="R241" s="88">
        <v>84.1</v>
      </c>
      <c r="S241" s="50">
        <v>161.81</v>
      </c>
      <c r="T241" s="88">
        <v>57.4</v>
      </c>
      <c r="U241" s="88">
        <v>106.3</v>
      </c>
      <c r="V241" s="88">
        <v>105.8</v>
      </c>
      <c r="W241" s="88">
        <v>101.9</v>
      </c>
      <c r="X241" s="88">
        <f t="shared" si="34"/>
        <v>104.66666666666667</v>
      </c>
      <c r="Y241" s="88">
        <v>19748291090</v>
      </c>
      <c r="Z241" s="88">
        <v>9279107999</v>
      </c>
      <c r="AA241" s="88">
        <v>2740100640</v>
      </c>
      <c r="AB241" s="88">
        <v>7341150698</v>
      </c>
      <c r="AC241" s="88">
        <v>387931753</v>
      </c>
      <c r="AD241" s="88">
        <v>17505250809</v>
      </c>
      <c r="AE241" s="88">
        <v>2675840731</v>
      </c>
      <c r="AF241" s="88">
        <v>9440358712</v>
      </c>
      <c r="AG241" s="88">
        <v>2808994533</v>
      </c>
      <c r="AH241" s="50">
        <v>166.89</v>
      </c>
      <c r="AI241" s="50">
        <v>138.68</v>
      </c>
      <c r="AJ241" s="88">
        <f t="shared" si="35"/>
        <v>120.34179405826362</v>
      </c>
      <c r="AK241" s="88">
        <f t="shared" si="36"/>
        <v>11833118275.510817</v>
      </c>
      <c r="AL241" s="88">
        <f t="shared" si="37"/>
        <v>5560014380.1306257</v>
      </c>
      <c r="AM241" s="88">
        <f t="shared" si="38"/>
        <v>12622765221.372944</v>
      </c>
      <c r="AN241" s="88">
        <f t="shared" si="31"/>
        <v>1929507305.3071818</v>
      </c>
      <c r="AO241" s="88">
        <f t="shared" si="32"/>
        <v>6807296446.4955282</v>
      </c>
      <c r="AP241" s="88">
        <f t="shared" si="33"/>
        <v>2025522449.5240841</v>
      </c>
      <c r="AQ241" s="88">
        <v>64440</v>
      </c>
      <c r="AR241" s="88">
        <f t="shared" si="39"/>
        <v>45352.661426749117</v>
      </c>
      <c r="AS241" s="88">
        <v>2249471</v>
      </c>
      <c r="AT241" s="88">
        <v>2251618</v>
      </c>
      <c r="AU241" s="88">
        <f t="shared" si="43"/>
        <v>2251618</v>
      </c>
      <c r="AV241" s="88">
        <f t="shared" si="41"/>
        <v>15846.813906948169</v>
      </c>
    </row>
    <row r="242" spans="1:48">
      <c r="A242" s="103">
        <v>41275</v>
      </c>
      <c r="B242" s="34">
        <v>2013</v>
      </c>
      <c r="C242" s="34">
        <v>1</v>
      </c>
      <c r="D242" s="53">
        <v>0.86</v>
      </c>
      <c r="E242" s="89">
        <f t="shared" si="42"/>
        <v>143.30842326634937</v>
      </c>
      <c r="F242" s="89">
        <v>93.3</v>
      </c>
      <c r="G242" s="53">
        <v>139.46</v>
      </c>
      <c r="H242" s="53">
        <v>74.198907995595548</v>
      </c>
      <c r="I242" s="53">
        <v>139.69</v>
      </c>
      <c r="J242" s="53">
        <v>139.32</v>
      </c>
      <c r="K242" s="53">
        <v>94.5</v>
      </c>
      <c r="L242" s="53">
        <v>94.3</v>
      </c>
      <c r="M242" s="53">
        <v>94.5</v>
      </c>
      <c r="N242" s="53">
        <v>98.8</v>
      </c>
      <c r="O242" s="53">
        <v>93.9</v>
      </c>
      <c r="P242" s="53">
        <v>94.8</v>
      </c>
      <c r="Q242" s="53">
        <v>95.4</v>
      </c>
      <c r="R242" s="90">
        <v>80.5</v>
      </c>
      <c r="S242" s="90">
        <v>160.55000000000001</v>
      </c>
      <c r="T242" s="90">
        <v>56.7</v>
      </c>
      <c r="U242" s="90">
        <v>107.2</v>
      </c>
      <c r="V242" s="90">
        <v>107.1</v>
      </c>
      <c r="W242" s="90">
        <v>101.9</v>
      </c>
      <c r="X242" s="90">
        <f t="shared" si="34"/>
        <v>105.40000000000002</v>
      </c>
      <c r="Y242" s="90">
        <v>15966728014</v>
      </c>
      <c r="Z242" s="90">
        <v>6545898582</v>
      </c>
      <c r="AA242" s="90">
        <v>2667977590</v>
      </c>
      <c r="AB242" s="90">
        <v>6259932124</v>
      </c>
      <c r="AC242" s="90">
        <v>492919718</v>
      </c>
      <c r="AD242" s="90">
        <v>20014320036</v>
      </c>
      <c r="AE242" s="90">
        <v>2649981956</v>
      </c>
      <c r="AF242" s="90">
        <v>10574589539</v>
      </c>
      <c r="AG242" s="90">
        <v>2713579630</v>
      </c>
      <c r="AH242" s="53">
        <v>167.71</v>
      </c>
      <c r="AI242" s="53">
        <v>138.38</v>
      </c>
      <c r="AJ242" s="90">
        <f t="shared" si="35"/>
        <v>121.19525943055355</v>
      </c>
      <c r="AK242" s="90">
        <f t="shared" si="36"/>
        <v>9520438861.1293297</v>
      </c>
      <c r="AL242" s="90">
        <f t="shared" si="37"/>
        <v>3903105707.47123</v>
      </c>
      <c r="AM242" s="90">
        <f t="shared" si="38"/>
        <v>14463303971.672207</v>
      </c>
      <c r="AN242" s="90">
        <f t="shared" ref="AN242:AN299" si="44">AE242/$AI242*100</f>
        <v>1915003581.442405</v>
      </c>
      <c r="AO242" s="90">
        <f t="shared" ref="AO242:AO299" si="45">AF242/$AI242*100</f>
        <v>7641703670.3280821</v>
      </c>
      <c r="AP242" s="90">
        <f t="shared" ref="AP242:AP299" si="46">AG242/$AI242*100</f>
        <v>1960962299.4652405</v>
      </c>
      <c r="AQ242" s="90">
        <v>89977</v>
      </c>
      <c r="AR242" s="90">
        <f t="shared" si="39"/>
        <v>62785.562738884553</v>
      </c>
      <c r="AS242" s="90">
        <v>2246425</v>
      </c>
      <c r="AT242" s="90">
        <v>2248223</v>
      </c>
      <c r="AU242" s="90">
        <f t="shared" si="43"/>
        <v>2248223</v>
      </c>
      <c r="AV242" s="90">
        <f t="shared" si="41"/>
        <v>15688.003180535385</v>
      </c>
    </row>
    <row r="243" spans="1:48">
      <c r="A243" s="17">
        <v>41306</v>
      </c>
      <c r="B243" s="26">
        <v>2013</v>
      </c>
      <c r="C243" s="26">
        <v>2</v>
      </c>
      <c r="D243" s="87">
        <v>0.6</v>
      </c>
      <c r="E243" s="87">
        <f t="shared" si="42"/>
        <v>144.16827380594745</v>
      </c>
      <c r="F243" s="87">
        <v>83.7</v>
      </c>
      <c r="G243" s="87">
        <v>147.96</v>
      </c>
      <c r="H243" s="87">
        <v>71.971589190391683</v>
      </c>
      <c r="I243" s="87">
        <v>129.79</v>
      </c>
      <c r="J243" s="87">
        <v>136.13999999999999</v>
      </c>
      <c r="K243" s="87">
        <v>88.1</v>
      </c>
      <c r="L243" s="87">
        <v>85.4</v>
      </c>
      <c r="M243" s="87">
        <v>88.4</v>
      </c>
      <c r="N243" s="87">
        <v>103.4</v>
      </c>
      <c r="O243" s="87">
        <v>86.7</v>
      </c>
      <c r="P243" s="87">
        <v>86.4</v>
      </c>
      <c r="Q243" s="87">
        <v>88.7</v>
      </c>
      <c r="R243" s="88">
        <v>81.8</v>
      </c>
      <c r="S243" s="50">
        <v>165.85</v>
      </c>
      <c r="T243" s="88">
        <v>58.1</v>
      </c>
      <c r="U243" s="88">
        <v>105.3</v>
      </c>
      <c r="V243" s="88">
        <v>105.8</v>
      </c>
      <c r="W243" s="88">
        <v>101.5</v>
      </c>
      <c r="X243" s="88">
        <f t="shared" si="34"/>
        <v>104.2</v>
      </c>
      <c r="Y243" s="88">
        <v>15549464516</v>
      </c>
      <c r="Z243" s="88">
        <v>7053696032</v>
      </c>
      <c r="AA243" s="88">
        <v>2126848151</v>
      </c>
      <c r="AB243" s="88">
        <v>6034108644</v>
      </c>
      <c r="AC243" s="88">
        <v>334811689</v>
      </c>
      <c r="AD243" s="88">
        <v>16835771760</v>
      </c>
      <c r="AE243" s="88">
        <v>2514111298</v>
      </c>
      <c r="AF243" s="88">
        <v>8961359377</v>
      </c>
      <c r="AG243" s="88">
        <v>2350684050</v>
      </c>
      <c r="AH243" s="50">
        <v>169.24</v>
      </c>
      <c r="AI243" s="50">
        <v>140.26</v>
      </c>
      <c r="AJ243" s="88">
        <f t="shared" si="35"/>
        <v>120.66162840439185</v>
      </c>
      <c r="AK243" s="88">
        <f t="shared" si="36"/>
        <v>9187818787.5206795</v>
      </c>
      <c r="AL243" s="88">
        <f t="shared" si="37"/>
        <v>4167865771.6851807</v>
      </c>
      <c r="AM243" s="88">
        <f t="shared" si="38"/>
        <v>12003259489.519464</v>
      </c>
      <c r="AN243" s="88">
        <f t="shared" si="44"/>
        <v>1792464920.8612576</v>
      </c>
      <c r="AO243" s="88">
        <f t="shared" si="45"/>
        <v>6389105501.9249964</v>
      </c>
      <c r="AP243" s="88">
        <f t="shared" si="46"/>
        <v>1675947561.6711822</v>
      </c>
      <c r="AQ243" s="88">
        <v>51446</v>
      </c>
      <c r="AR243" s="88">
        <f t="shared" si="39"/>
        <v>35684.688899894194</v>
      </c>
      <c r="AS243" s="88">
        <v>2263863</v>
      </c>
      <c r="AT243" s="88">
        <v>2266880</v>
      </c>
      <c r="AU243" s="88">
        <f t="shared" si="43"/>
        <v>2266880</v>
      </c>
      <c r="AV243" s="88">
        <f t="shared" si="41"/>
        <v>15723.847835282073</v>
      </c>
    </row>
    <row r="244" spans="1:48">
      <c r="A244" s="17">
        <v>41334</v>
      </c>
      <c r="B244" s="26">
        <v>2013</v>
      </c>
      <c r="C244" s="26">
        <v>3</v>
      </c>
      <c r="D244" s="87">
        <v>0.47</v>
      </c>
      <c r="E244" s="87">
        <f t="shared" si="42"/>
        <v>144.84586469283539</v>
      </c>
      <c r="F244" s="87">
        <v>96.6</v>
      </c>
      <c r="G244" s="87">
        <v>175.23</v>
      </c>
      <c r="H244" s="87">
        <v>71.368064859108472</v>
      </c>
      <c r="I244" s="87">
        <v>143.33000000000001</v>
      </c>
      <c r="J244" s="87">
        <v>148.01</v>
      </c>
      <c r="K244" s="87">
        <v>97.7</v>
      </c>
      <c r="L244" s="87">
        <v>89.6</v>
      </c>
      <c r="M244" s="87">
        <v>98.7</v>
      </c>
      <c r="N244" s="87">
        <v>113.7</v>
      </c>
      <c r="O244" s="87">
        <v>95.9</v>
      </c>
      <c r="P244" s="87">
        <v>96.8</v>
      </c>
      <c r="Q244" s="87">
        <v>100.6</v>
      </c>
      <c r="R244" s="88">
        <v>81.2</v>
      </c>
      <c r="S244" s="50">
        <v>159.96</v>
      </c>
      <c r="T244" s="88">
        <v>57.1</v>
      </c>
      <c r="U244" s="88">
        <v>102.4</v>
      </c>
      <c r="V244" s="88">
        <v>105.2</v>
      </c>
      <c r="W244" s="88">
        <v>101.7</v>
      </c>
      <c r="X244" s="88">
        <f t="shared" si="34"/>
        <v>103.10000000000001</v>
      </c>
      <c r="Y244" s="88">
        <v>19320425611</v>
      </c>
      <c r="Z244" s="88">
        <v>8878733102</v>
      </c>
      <c r="AA244" s="88">
        <v>2557139101</v>
      </c>
      <c r="AB244" s="88">
        <v>7466984351</v>
      </c>
      <c r="AC244" s="88">
        <v>417569057</v>
      </c>
      <c r="AD244" s="88">
        <v>19168260866</v>
      </c>
      <c r="AE244" s="88">
        <v>2582185411</v>
      </c>
      <c r="AF244" s="88">
        <v>10522109102</v>
      </c>
      <c r="AG244" s="88">
        <v>2878037026</v>
      </c>
      <c r="AH244" s="50">
        <v>171.31</v>
      </c>
      <c r="AI244" s="50">
        <v>140.69</v>
      </c>
      <c r="AJ244" s="88">
        <f t="shared" si="35"/>
        <v>121.76416234273935</v>
      </c>
      <c r="AK244" s="88">
        <f t="shared" si="36"/>
        <v>11278048923.588816</v>
      </c>
      <c r="AL244" s="88">
        <f t="shared" si="37"/>
        <v>5182845777.8296661</v>
      </c>
      <c r="AM244" s="88">
        <f t="shared" si="38"/>
        <v>13624465751.652569</v>
      </c>
      <c r="AN244" s="88">
        <f t="shared" si="44"/>
        <v>1835372386.8078754</v>
      </c>
      <c r="AO244" s="88">
        <f t="shared" si="45"/>
        <v>7478931766.2946911</v>
      </c>
      <c r="AP244" s="88">
        <f t="shared" si="46"/>
        <v>2045658558.5329447</v>
      </c>
      <c r="AQ244" s="88">
        <v>54580</v>
      </c>
      <c r="AR244" s="88">
        <f t="shared" si="39"/>
        <v>37681.434755313196</v>
      </c>
      <c r="AS244" s="88">
        <v>2305895</v>
      </c>
      <c r="AT244" s="88">
        <v>2307963</v>
      </c>
      <c r="AU244" s="88">
        <f t="shared" si="43"/>
        <v>2307963</v>
      </c>
      <c r="AV244" s="88">
        <f t="shared" si="41"/>
        <v>15933.924001864585</v>
      </c>
    </row>
    <row r="245" spans="1:48">
      <c r="A245" s="17">
        <v>41365</v>
      </c>
      <c r="B245" s="26">
        <v>2013</v>
      </c>
      <c r="C245" s="26">
        <v>4</v>
      </c>
      <c r="D245" s="87">
        <v>0.55000000000000004</v>
      </c>
      <c r="E245" s="87">
        <f t="shared" si="42"/>
        <v>145.642516948646</v>
      </c>
      <c r="F245" s="87">
        <v>89.3</v>
      </c>
      <c r="G245" s="87">
        <v>181.55</v>
      </c>
      <c r="H245" s="87">
        <v>72.008889112741599</v>
      </c>
      <c r="I245" s="87">
        <v>146.82</v>
      </c>
      <c r="J245" s="87">
        <v>149.79</v>
      </c>
      <c r="K245" s="87">
        <v>101.8</v>
      </c>
      <c r="L245" s="87">
        <v>90.6</v>
      </c>
      <c r="M245" s="87">
        <v>103.2</v>
      </c>
      <c r="N245" s="87">
        <v>120.1</v>
      </c>
      <c r="O245" s="87">
        <v>98.8</v>
      </c>
      <c r="P245" s="87">
        <v>103</v>
      </c>
      <c r="Q245" s="87">
        <v>104.1</v>
      </c>
      <c r="R245" s="88">
        <v>81</v>
      </c>
      <c r="S245" s="50">
        <v>155.62</v>
      </c>
      <c r="T245" s="88">
        <v>55.4</v>
      </c>
      <c r="U245" s="88">
        <v>103.2</v>
      </c>
      <c r="V245" s="88">
        <v>105.5</v>
      </c>
      <c r="W245" s="88">
        <v>100.4</v>
      </c>
      <c r="X245" s="88">
        <f t="shared" si="34"/>
        <v>103.03333333333335</v>
      </c>
      <c r="Y245" s="88">
        <v>20631040493</v>
      </c>
      <c r="Z245" s="88">
        <v>10472073414</v>
      </c>
      <c r="AA245" s="88">
        <v>2456705859</v>
      </c>
      <c r="AB245" s="88">
        <v>7244709119</v>
      </c>
      <c r="AC245" s="88">
        <v>457552101</v>
      </c>
      <c r="AD245" s="88">
        <v>21638348485</v>
      </c>
      <c r="AE245" s="88">
        <v>2845383837</v>
      </c>
      <c r="AF245" s="88">
        <v>11490087656</v>
      </c>
      <c r="AG245" s="88">
        <v>3105221871</v>
      </c>
      <c r="AH245" s="50">
        <v>169.37</v>
      </c>
      <c r="AI245" s="50">
        <v>141.78</v>
      </c>
      <c r="AJ245" s="88">
        <f t="shared" si="35"/>
        <v>119.4597263365778</v>
      </c>
      <c r="AK245" s="88">
        <f t="shared" si="36"/>
        <v>12181047702.072386</v>
      </c>
      <c r="AL245" s="88">
        <f t="shared" si="37"/>
        <v>6182956494.0662451</v>
      </c>
      <c r="AM245" s="88">
        <f t="shared" si="38"/>
        <v>15261918807.307095</v>
      </c>
      <c r="AN245" s="88">
        <f t="shared" si="44"/>
        <v>2006900717.308506</v>
      </c>
      <c r="AO245" s="88">
        <f t="shared" si="45"/>
        <v>8104166776.69629</v>
      </c>
      <c r="AP245" s="88">
        <f t="shared" si="46"/>
        <v>2190169185.3575964</v>
      </c>
      <c r="AQ245" s="88">
        <v>72659</v>
      </c>
      <c r="AR245" s="88">
        <f t="shared" si="39"/>
        <v>49888.591272849109</v>
      </c>
      <c r="AS245" s="88">
        <v>2322763</v>
      </c>
      <c r="AT245" s="88">
        <v>2325546</v>
      </c>
      <c r="AU245" s="88">
        <f t="shared" si="43"/>
        <v>2325546</v>
      </c>
      <c r="AV245" s="88">
        <f t="shared" si="41"/>
        <v>15967.49389342121</v>
      </c>
    </row>
    <row r="246" spans="1:48">
      <c r="A246" s="17">
        <v>41395</v>
      </c>
      <c r="B246" s="26">
        <v>2013</v>
      </c>
      <c r="C246" s="26">
        <v>5</v>
      </c>
      <c r="D246" s="87">
        <v>0.37</v>
      </c>
      <c r="E246" s="87">
        <f t="shared" si="42"/>
        <v>146.18139426135599</v>
      </c>
      <c r="F246" s="87">
        <v>95.8</v>
      </c>
      <c r="G246" s="87">
        <v>197.03</v>
      </c>
      <c r="H246" s="87">
        <v>72.829419968055902</v>
      </c>
      <c r="I246" s="87">
        <v>151.30000000000001</v>
      </c>
      <c r="J246" s="87">
        <v>147.03</v>
      </c>
      <c r="K246" s="87">
        <v>105</v>
      </c>
      <c r="L246" s="87">
        <v>95.5</v>
      </c>
      <c r="M246" s="87">
        <v>106.2</v>
      </c>
      <c r="N246" s="87">
        <v>114.9</v>
      </c>
      <c r="O246" s="87">
        <v>104.1</v>
      </c>
      <c r="P246" s="87">
        <v>104.4</v>
      </c>
      <c r="Q246" s="87">
        <v>103.2</v>
      </c>
      <c r="R246" s="88">
        <v>81.900000000000006</v>
      </c>
      <c r="S246" s="50">
        <v>145.97</v>
      </c>
      <c r="T246" s="88">
        <v>55.5</v>
      </c>
      <c r="U246" s="88">
        <v>102.3</v>
      </c>
      <c r="V246" s="88">
        <v>106</v>
      </c>
      <c r="W246" s="88">
        <v>101.9</v>
      </c>
      <c r="X246" s="88">
        <f t="shared" si="34"/>
        <v>103.40000000000002</v>
      </c>
      <c r="Y246" s="88">
        <v>21822419593</v>
      </c>
      <c r="Z246" s="88">
        <v>11503082601</v>
      </c>
      <c r="AA246" s="88">
        <v>2468154759</v>
      </c>
      <c r="AB246" s="88">
        <v>7395592874</v>
      </c>
      <c r="AC246" s="88">
        <v>455589359</v>
      </c>
      <c r="AD246" s="88">
        <v>21065147912</v>
      </c>
      <c r="AE246" s="88">
        <v>2789240829</v>
      </c>
      <c r="AF246" s="88">
        <v>11365312030</v>
      </c>
      <c r="AG246" s="88">
        <v>2796895954</v>
      </c>
      <c r="AH246" s="50">
        <v>168.55</v>
      </c>
      <c r="AI246" s="50">
        <v>141.43</v>
      </c>
      <c r="AJ246" s="88">
        <f t="shared" si="35"/>
        <v>119.17556388319309</v>
      </c>
      <c r="AK246" s="88">
        <f t="shared" si="36"/>
        <v>12947148972.411745</v>
      </c>
      <c r="AL246" s="88">
        <f t="shared" si="37"/>
        <v>6824730110.3530111</v>
      </c>
      <c r="AM246" s="88">
        <f t="shared" si="38"/>
        <v>14894398580.21636</v>
      </c>
      <c r="AN246" s="88">
        <f t="shared" si="44"/>
        <v>1972170564.2367249</v>
      </c>
      <c r="AO246" s="88">
        <f t="shared" si="45"/>
        <v>8035998041.4339247</v>
      </c>
      <c r="AP246" s="88">
        <f t="shared" si="46"/>
        <v>1977583224.2098563</v>
      </c>
      <c r="AQ246" s="88">
        <v>61658</v>
      </c>
      <c r="AR246" s="88">
        <f t="shared" si="39"/>
        <v>42179.102416934395</v>
      </c>
      <c r="AS246" s="88">
        <v>2360713</v>
      </c>
      <c r="AT246" s="88">
        <v>2363264</v>
      </c>
      <c r="AU246" s="88">
        <f t="shared" si="43"/>
        <v>2363264</v>
      </c>
      <c r="AV246" s="88">
        <f t="shared" si="41"/>
        <v>16166.653847717093</v>
      </c>
    </row>
    <row r="247" spans="1:48">
      <c r="A247" s="17">
        <v>41426</v>
      </c>
      <c r="B247" s="26">
        <v>2013</v>
      </c>
      <c r="C247" s="26">
        <v>6</v>
      </c>
      <c r="D247" s="87">
        <v>0.26</v>
      </c>
      <c r="E247" s="87">
        <f t="shared" si="42"/>
        <v>146.56146588643551</v>
      </c>
      <c r="F247" s="87">
        <v>91.7</v>
      </c>
      <c r="G247" s="87">
        <v>182.48</v>
      </c>
      <c r="H247" s="87">
        <v>77.860986845035114</v>
      </c>
      <c r="I247" s="87">
        <v>142.22</v>
      </c>
      <c r="J247" s="87">
        <v>144.87</v>
      </c>
      <c r="K247" s="87">
        <v>101.7</v>
      </c>
      <c r="L247" s="87">
        <v>97.1</v>
      </c>
      <c r="M247" s="87">
        <v>102.3</v>
      </c>
      <c r="N247" s="87">
        <v>112.1</v>
      </c>
      <c r="O247" s="87">
        <v>100.8</v>
      </c>
      <c r="P247" s="87">
        <v>100.7</v>
      </c>
      <c r="Q247" s="87">
        <v>100.3</v>
      </c>
      <c r="R247" s="88">
        <v>82.3</v>
      </c>
      <c r="S247" s="50">
        <v>145.04</v>
      </c>
      <c r="T247" s="88">
        <v>54.8</v>
      </c>
      <c r="U247" s="88">
        <v>101.1</v>
      </c>
      <c r="V247" s="88">
        <v>104.9</v>
      </c>
      <c r="W247" s="88">
        <v>101</v>
      </c>
      <c r="X247" s="88">
        <f t="shared" si="34"/>
        <v>102.33333333333333</v>
      </c>
      <c r="Y247" s="88">
        <v>21134041444</v>
      </c>
      <c r="Z247" s="88">
        <v>9920640535</v>
      </c>
      <c r="AA247" s="88">
        <v>2384797909</v>
      </c>
      <c r="AB247" s="88">
        <v>8356699313</v>
      </c>
      <c r="AC247" s="88">
        <v>471903687</v>
      </c>
      <c r="AD247" s="88">
        <v>18833500006</v>
      </c>
      <c r="AE247" s="88">
        <v>2982368402</v>
      </c>
      <c r="AF247" s="88">
        <v>10673641186</v>
      </c>
      <c r="AG247" s="88">
        <v>2852723841</v>
      </c>
      <c r="AH247" s="50">
        <v>164.44</v>
      </c>
      <c r="AI247" s="50">
        <v>139.32</v>
      </c>
      <c r="AJ247" s="88">
        <f t="shared" si="35"/>
        <v>118.03043353430951</v>
      </c>
      <c r="AK247" s="88">
        <f t="shared" si="36"/>
        <v>12852129314.035515</v>
      </c>
      <c r="AL247" s="88">
        <f t="shared" si="37"/>
        <v>6032985000.6081247</v>
      </c>
      <c r="AM247" s="88">
        <f t="shared" si="38"/>
        <v>13518159636.80735</v>
      </c>
      <c r="AN247" s="88">
        <f t="shared" si="44"/>
        <v>2140660638.8171117</v>
      </c>
      <c r="AO247" s="88">
        <f t="shared" si="45"/>
        <v>7661241161.355154</v>
      </c>
      <c r="AP247" s="88">
        <f t="shared" si="46"/>
        <v>2047605398.3634801</v>
      </c>
      <c r="AQ247" s="88">
        <v>59791</v>
      </c>
      <c r="AR247" s="88">
        <f t="shared" si="39"/>
        <v>40795.85287877074</v>
      </c>
      <c r="AS247" s="88">
        <v>2397595</v>
      </c>
      <c r="AT247" s="88">
        <v>2400406</v>
      </c>
      <c r="AU247" s="88">
        <f t="shared" si="43"/>
        <v>2400406</v>
      </c>
      <c r="AV247" s="88">
        <f t="shared" si="41"/>
        <v>16378.152234503279</v>
      </c>
    </row>
    <row r="248" spans="1:48">
      <c r="A248" s="17">
        <v>41456</v>
      </c>
      <c r="B248" s="26">
        <v>2013</v>
      </c>
      <c r="C248" s="26">
        <v>7</v>
      </c>
      <c r="D248" s="87">
        <v>0.03</v>
      </c>
      <c r="E248" s="87">
        <f t="shared" si="42"/>
        <v>146.60543432620145</v>
      </c>
      <c r="F248" s="87">
        <v>97</v>
      </c>
      <c r="G248" s="87">
        <v>182.66</v>
      </c>
      <c r="H248" s="87">
        <v>80.299133067721456</v>
      </c>
      <c r="I248" s="87">
        <v>146.62</v>
      </c>
      <c r="J248" s="87">
        <v>152.13</v>
      </c>
      <c r="K248" s="87">
        <v>108</v>
      </c>
      <c r="L248" s="87">
        <v>100.6</v>
      </c>
      <c r="M248" s="87">
        <v>109</v>
      </c>
      <c r="N248" s="87">
        <v>117</v>
      </c>
      <c r="O248" s="87">
        <v>107.8</v>
      </c>
      <c r="P248" s="87">
        <v>106.2</v>
      </c>
      <c r="Q248" s="87">
        <v>105.9</v>
      </c>
      <c r="R248" s="88">
        <v>82.3</v>
      </c>
      <c r="S248" s="50">
        <v>136.72999999999999</v>
      </c>
      <c r="T248" s="88">
        <v>49.9</v>
      </c>
      <c r="U248" s="88">
        <v>98.4</v>
      </c>
      <c r="V248" s="88">
        <v>100.7</v>
      </c>
      <c r="W248" s="88">
        <v>97.6</v>
      </c>
      <c r="X248" s="88">
        <f t="shared" si="34"/>
        <v>98.90000000000002</v>
      </c>
      <c r="Y248" s="88">
        <v>20806765049</v>
      </c>
      <c r="Z248" s="88">
        <v>9983836560</v>
      </c>
      <c r="AA248" s="88">
        <v>2402164105</v>
      </c>
      <c r="AB248" s="88">
        <v>7929581364</v>
      </c>
      <c r="AC248" s="88">
        <v>491183020</v>
      </c>
      <c r="AD248" s="88">
        <v>22713864691</v>
      </c>
      <c r="AE248" s="88">
        <v>2769411957</v>
      </c>
      <c r="AF248" s="88">
        <v>11890731239</v>
      </c>
      <c r="AG248" s="88">
        <v>3048526826</v>
      </c>
      <c r="AH248" s="50">
        <v>161.91</v>
      </c>
      <c r="AI248" s="50">
        <v>137.32</v>
      </c>
      <c r="AJ248" s="88">
        <f t="shared" si="35"/>
        <v>117.90707835712206</v>
      </c>
      <c r="AK248" s="88">
        <f t="shared" si="36"/>
        <v>12850821474.275831</v>
      </c>
      <c r="AL248" s="88">
        <f t="shared" si="37"/>
        <v>6166287789.5126925</v>
      </c>
      <c r="AM248" s="88">
        <f t="shared" si="38"/>
        <v>16540827767.987183</v>
      </c>
      <c r="AN248" s="88">
        <f t="shared" si="44"/>
        <v>2016757906.3501313</v>
      </c>
      <c r="AO248" s="88">
        <f t="shared" si="45"/>
        <v>8659140139.0911751</v>
      </c>
      <c r="AP248" s="88">
        <f t="shared" si="46"/>
        <v>2220016622.4876204</v>
      </c>
      <c r="AQ248" s="88">
        <v>67803</v>
      </c>
      <c r="AR248" s="88">
        <f t="shared" si="39"/>
        <v>46248.626670370424</v>
      </c>
      <c r="AS248" s="88">
        <v>2408121</v>
      </c>
      <c r="AT248" s="88">
        <v>2411008</v>
      </c>
      <c r="AU248" s="88">
        <f t="shared" si="43"/>
        <v>2411008</v>
      </c>
      <c r="AV248" s="88">
        <f t="shared" si="41"/>
        <v>16445.556817733206</v>
      </c>
    </row>
    <row r="249" spans="1:48">
      <c r="A249" s="17">
        <v>41487</v>
      </c>
      <c r="B249" s="26">
        <v>2013</v>
      </c>
      <c r="C249" s="26">
        <v>8</v>
      </c>
      <c r="D249" s="87">
        <v>0.24</v>
      </c>
      <c r="E249" s="87">
        <f t="shared" si="42"/>
        <v>146.95728736858433</v>
      </c>
      <c r="F249" s="87">
        <v>100</v>
      </c>
      <c r="G249" s="87">
        <v>191.31</v>
      </c>
      <c r="H249" s="87">
        <v>84.071077230268884</v>
      </c>
      <c r="I249" s="87">
        <v>150.37</v>
      </c>
      <c r="J249" s="87">
        <v>151.81</v>
      </c>
      <c r="K249" s="87">
        <v>112</v>
      </c>
      <c r="L249" s="87">
        <v>101.9</v>
      </c>
      <c r="M249" s="87">
        <v>113.3</v>
      </c>
      <c r="N249" s="87">
        <v>122.1</v>
      </c>
      <c r="O249" s="87">
        <v>110.5</v>
      </c>
      <c r="P249" s="87">
        <v>112.3</v>
      </c>
      <c r="Q249" s="87">
        <v>109.3</v>
      </c>
      <c r="R249" s="88">
        <v>83</v>
      </c>
      <c r="S249" s="50">
        <v>133.04</v>
      </c>
      <c r="T249" s="88">
        <v>52.5</v>
      </c>
      <c r="U249" s="88">
        <v>101.1</v>
      </c>
      <c r="V249" s="88">
        <v>101.5</v>
      </c>
      <c r="W249" s="88">
        <v>99.6</v>
      </c>
      <c r="X249" s="88">
        <f t="shared" si="34"/>
        <v>100.73333333333333</v>
      </c>
      <c r="Y249" s="88">
        <v>21424021374</v>
      </c>
      <c r="Z249" s="88">
        <v>10616621013</v>
      </c>
      <c r="AA249" s="88">
        <v>2732693416</v>
      </c>
      <c r="AB249" s="88">
        <v>7549592400</v>
      </c>
      <c r="AC249" s="88">
        <v>525114545</v>
      </c>
      <c r="AD249" s="88">
        <v>20209514301</v>
      </c>
      <c r="AE249" s="88">
        <v>2644242149</v>
      </c>
      <c r="AF249" s="88">
        <v>12091365309</v>
      </c>
      <c r="AG249" s="88">
        <v>3083418628</v>
      </c>
      <c r="AH249" s="50">
        <v>159.16</v>
      </c>
      <c r="AI249" s="50">
        <v>136.88</v>
      </c>
      <c r="AJ249" s="88">
        <f t="shared" si="35"/>
        <v>116.27703097603741</v>
      </c>
      <c r="AK249" s="88">
        <f t="shared" si="36"/>
        <v>13460681938.929379</v>
      </c>
      <c r="AL249" s="88">
        <f t="shared" si="37"/>
        <v>6670407773.9381752</v>
      </c>
      <c r="AM249" s="88">
        <f t="shared" si="38"/>
        <v>14764402616.160139</v>
      </c>
      <c r="AN249" s="88">
        <f t="shared" si="44"/>
        <v>1931795842.3436587</v>
      </c>
      <c r="AO249" s="88">
        <f t="shared" si="45"/>
        <v>8833551511.5429573</v>
      </c>
      <c r="AP249" s="88">
        <f t="shared" si="46"/>
        <v>2252643649.9123321</v>
      </c>
      <c r="AQ249" s="88">
        <v>57065</v>
      </c>
      <c r="AR249" s="88">
        <f t="shared" si="39"/>
        <v>38831.010711891395</v>
      </c>
      <c r="AS249" s="88">
        <v>2437242</v>
      </c>
      <c r="AT249" s="88">
        <v>2440443</v>
      </c>
      <c r="AU249" s="88">
        <f t="shared" si="43"/>
        <v>2440443</v>
      </c>
      <c r="AV249" s="88">
        <f t="shared" si="41"/>
        <v>16606.478274732388</v>
      </c>
    </row>
    <row r="250" spans="1:48">
      <c r="A250" s="17">
        <v>41518</v>
      </c>
      <c r="B250" s="26">
        <v>2013</v>
      </c>
      <c r="C250" s="26">
        <v>9</v>
      </c>
      <c r="D250" s="87">
        <v>0.35</v>
      </c>
      <c r="E250" s="87">
        <f t="shared" si="42"/>
        <v>147.47163787437438</v>
      </c>
      <c r="F250" s="87">
        <v>94.6</v>
      </c>
      <c r="G250" s="87">
        <v>187.98</v>
      </c>
      <c r="H250" s="87">
        <v>81.525137127453974</v>
      </c>
      <c r="I250" s="87">
        <v>149.71</v>
      </c>
      <c r="J250" s="87">
        <v>147.27000000000001</v>
      </c>
      <c r="K250" s="87">
        <v>107.3</v>
      </c>
      <c r="L250" s="87">
        <v>97.2</v>
      </c>
      <c r="M250" s="87">
        <v>108.6</v>
      </c>
      <c r="N250" s="87">
        <v>119.2</v>
      </c>
      <c r="O250" s="87">
        <v>104.6</v>
      </c>
      <c r="P250" s="87">
        <v>109.1</v>
      </c>
      <c r="Q250" s="87">
        <v>104.8</v>
      </c>
      <c r="R250" s="88">
        <v>83.1</v>
      </c>
      <c r="S250" s="50">
        <v>136.74</v>
      </c>
      <c r="T250" s="88">
        <v>54.2</v>
      </c>
      <c r="U250" s="88">
        <v>102.2</v>
      </c>
      <c r="V250" s="88">
        <v>101.3</v>
      </c>
      <c r="W250" s="88">
        <v>101.7</v>
      </c>
      <c r="X250" s="88">
        <f t="shared" si="34"/>
        <v>101.73333333333333</v>
      </c>
      <c r="Y250" s="88">
        <v>20850461196</v>
      </c>
      <c r="Z250" s="88">
        <v>10494346510</v>
      </c>
      <c r="AA250" s="88">
        <v>2673176859</v>
      </c>
      <c r="AB250" s="88">
        <v>7210080599</v>
      </c>
      <c r="AC250" s="88">
        <v>472857228</v>
      </c>
      <c r="AD250" s="88">
        <v>18868779861</v>
      </c>
      <c r="AE250" s="88">
        <v>2437389883</v>
      </c>
      <c r="AF250" s="88">
        <v>11148025204</v>
      </c>
      <c r="AG250" s="88">
        <v>2758814430</v>
      </c>
      <c r="AH250" s="50">
        <v>162.80000000000001</v>
      </c>
      <c r="AI250" s="50">
        <v>137.69</v>
      </c>
      <c r="AJ250" s="88">
        <f t="shared" si="35"/>
        <v>118.23661849081272</v>
      </c>
      <c r="AK250" s="88">
        <f t="shared" si="36"/>
        <v>12807408597.051598</v>
      </c>
      <c r="AL250" s="88">
        <f t="shared" si="37"/>
        <v>6446158789.9262896</v>
      </c>
      <c r="AM250" s="88">
        <f t="shared" si="38"/>
        <v>13703812812.11417</v>
      </c>
      <c r="AN250" s="88">
        <f t="shared" si="44"/>
        <v>1770201091.5825405</v>
      </c>
      <c r="AO250" s="88">
        <f t="shared" si="45"/>
        <v>8096466848.7181349</v>
      </c>
      <c r="AP250" s="88">
        <f t="shared" si="46"/>
        <v>2003641825.8406565</v>
      </c>
      <c r="AQ250" s="88">
        <v>57464</v>
      </c>
      <c r="AR250" s="88">
        <f t="shared" si="39"/>
        <v>38966.136694671724</v>
      </c>
      <c r="AS250" s="88">
        <v>2460070</v>
      </c>
      <c r="AT250" s="88">
        <v>2461628</v>
      </c>
      <c r="AU250" s="88">
        <f t="shared" si="43"/>
        <v>2461628</v>
      </c>
      <c r="AV250" s="88">
        <f t="shared" si="41"/>
        <v>16692.213061992094</v>
      </c>
    </row>
    <row r="251" spans="1:48">
      <c r="A251" s="17">
        <v>41548</v>
      </c>
      <c r="B251" s="26">
        <v>2013</v>
      </c>
      <c r="C251" s="26">
        <v>10</v>
      </c>
      <c r="D251" s="87">
        <v>0.56999999999999995</v>
      </c>
      <c r="E251" s="87">
        <f t="shared" si="42"/>
        <v>148.31222621025833</v>
      </c>
      <c r="F251" s="87">
        <v>100</v>
      </c>
      <c r="G251" s="87">
        <v>187.52</v>
      </c>
      <c r="H251" s="87">
        <v>79.148692869566233</v>
      </c>
      <c r="I251" s="87">
        <v>149.51</v>
      </c>
      <c r="J251" s="87">
        <v>151.9</v>
      </c>
      <c r="K251" s="87">
        <v>112.6</v>
      </c>
      <c r="L251" s="87">
        <v>104</v>
      </c>
      <c r="M251" s="87">
        <v>113.7</v>
      </c>
      <c r="N251" s="87">
        <v>127.1</v>
      </c>
      <c r="O251" s="87">
        <v>108.5</v>
      </c>
      <c r="P251" s="87">
        <v>116.3</v>
      </c>
      <c r="Q251" s="87">
        <v>110.9</v>
      </c>
      <c r="R251" s="88">
        <v>84.2</v>
      </c>
      <c r="S251" s="50">
        <v>139.24</v>
      </c>
      <c r="T251" s="88">
        <v>53.8</v>
      </c>
      <c r="U251" s="88">
        <v>100.5</v>
      </c>
      <c r="V251" s="88">
        <v>99.7</v>
      </c>
      <c r="W251" s="88">
        <v>98.6</v>
      </c>
      <c r="X251" s="88">
        <f t="shared" ref="X251:X292" si="47">AVERAGE(U251:W251)</f>
        <v>99.59999999999998</v>
      </c>
      <c r="Y251" s="88">
        <v>22821002540</v>
      </c>
      <c r="Z251" s="88">
        <v>9627717060</v>
      </c>
      <c r="AA251" s="88">
        <v>2831763003</v>
      </c>
      <c r="AB251" s="88">
        <v>9830452313</v>
      </c>
      <c r="AC251" s="88">
        <v>531070164</v>
      </c>
      <c r="AD251" s="88">
        <v>23061083210</v>
      </c>
      <c r="AE251" s="88">
        <v>2961516193</v>
      </c>
      <c r="AF251" s="88">
        <v>12588982497</v>
      </c>
      <c r="AG251" s="88">
        <v>3493561109</v>
      </c>
      <c r="AH251" s="50">
        <v>162.91</v>
      </c>
      <c r="AI251" s="50">
        <v>136.22999999999999</v>
      </c>
      <c r="AJ251" s="88">
        <f t="shared" si="35"/>
        <v>119.58452616897894</v>
      </c>
      <c r="AK251" s="88">
        <f t="shared" si="36"/>
        <v>14008349726.84304</v>
      </c>
      <c r="AL251" s="88">
        <f t="shared" si="37"/>
        <v>5909837984.1630344</v>
      </c>
      <c r="AM251" s="88">
        <f t="shared" si="38"/>
        <v>16928050510.16663</v>
      </c>
      <c r="AN251" s="88">
        <f t="shared" si="44"/>
        <v>2173908972.3262129</v>
      </c>
      <c r="AO251" s="88">
        <f t="shared" si="45"/>
        <v>9240976654.9218235</v>
      </c>
      <c r="AP251" s="88">
        <f t="shared" si="46"/>
        <v>2564457982.0891142</v>
      </c>
      <c r="AQ251" s="88">
        <v>73629</v>
      </c>
      <c r="AR251" s="88">
        <f t="shared" si="39"/>
        <v>49644.592277657612</v>
      </c>
      <c r="AS251" s="88">
        <v>2470566</v>
      </c>
      <c r="AT251" s="88">
        <v>2468072</v>
      </c>
      <c r="AU251" s="88">
        <f t="shared" si="43"/>
        <v>2468072</v>
      </c>
      <c r="AV251" s="88">
        <f t="shared" si="41"/>
        <v>16641.05558297722</v>
      </c>
    </row>
    <row r="252" spans="1:48">
      <c r="A252" s="17">
        <v>41579</v>
      </c>
      <c r="B252" s="26">
        <v>2013</v>
      </c>
      <c r="C252" s="26">
        <v>11</v>
      </c>
      <c r="D252" s="87">
        <v>0.54</v>
      </c>
      <c r="E252" s="87">
        <f t="shared" si="42"/>
        <v>149.11311223179374</v>
      </c>
      <c r="F252" s="87">
        <v>102</v>
      </c>
      <c r="G252" s="87">
        <v>161.63999999999999</v>
      </c>
      <c r="H252" s="87">
        <v>82.187296851620701</v>
      </c>
      <c r="I252" s="87">
        <v>136.25</v>
      </c>
      <c r="J252" s="87">
        <v>147.79</v>
      </c>
      <c r="K252" s="87">
        <v>106.1</v>
      </c>
      <c r="L252" s="87">
        <v>100.2</v>
      </c>
      <c r="M252" s="87">
        <v>106.9</v>
      </c>
      <c r="N252" s="87">
        <v>113</v>
      </c>
      <c r="O252" s="87">
        <v>103</v>
      </c>
      <c r="P252" s="87">
        <v>110.2</v>
      </c>
      <c r="Q252" s="87">
        <v>103.6</v>
      </c>
      <c r="R252" s="88">
        <v>85.1</v>
      </c>
      <c r="S252" s="50">
        <v>138.01</v>
      </c>
      <c r="T252" s="88">
        <v>54.5</v>
      </c>
      <c r="U252" s="88">
        <v>102.4</v>
      </c>
      <c r="V252" s="88">
        <v>99.3</v>
      </c>
      <c r="W252" s="88">
        <v>98.1</v>
      </c>
      <c r="X252" s="88">
        <f t="shared" si="47"/>
        <v>99.933333333333323</v>
      </c>
      <c r="Y252" s="88">
        <v>20861367401</v>
      </c>
      <c r="Z252" s="88">
        <v>9129151600</v>
      </c>
      <c r="AA252" s="88">
        <v>2483323490</v>
      </c>
      <c r="AB252" s="88">
        <v>8778872313</v>
      </c>
      <c r="AC252" s="88">
        <v>470019998</v>
      </c>
      <c r="AD252" s="88">
        <v>19132674799</v>
      </c>
      <c r="AE252" s="88">
        <v>2570816830</v>
      </c>
      <c r="AF252" s="88">
        <v>10977506523</v>
      </c>
      <c r="AG252" s="88">
        <v>2877461097</v>
      </c>
      <c r="AH252" s="50">
        <v>162.03</v>
      </c>
      <c r="AI252" s="50">
        <v>137.44999999999999</v>
      </c>
      <c r="AJ252" s="88">
        <f t="shared" si="35"/>
        <v>117.88286649690798</v>
      </c>
      <c r="AK252" s="88">
        <f t="shared" si="36"/>
        <v>12875003024.748503</v>
      </c>
      <c r="AL252" s="88">
        <f t="shared" si="37"/>
        <v>5634235388.5083008</v>
      </c>
      <c r="AM252" s="88">
        <f t="shared" si="38"/>
        <v>13919734302.655512</v>
      </c>
      <c r="AN252" s="88">
        <f t="shared" si="44"/>
        <v>1870365100.0363772</v>
      </c>
      <c r="AO252" s="88">
        <f t="shared" si="45"/>
        <v>7986545305.92943</v>
      </c>
      <c r="AP252" s="88">
        <f t="shared" si="46"/>
        <v>2093460237.9046929</v>
      </c>
      <c r="AQ252" s="88">
        <v>84918</v>
      </c>
      <c r="AR252" s="88">
        <f t="shared" si="39"/>
        <v>56948.714119786084</v>
      </c>
      <c r="AS252" s="88">
        <v>2510213</v>
      </c>
      <c r="AT252" s="88">
        <v>2508658</v>
      </c>
      <c r="AU252" s="88">
        <f t="shared" si="43"/>
        <v>2508658</v>
      </c>
      <c r="AV252" s="88">
        <f t="shared" si="41"/>
        <v>16823.859166055998</v>
      </c>
    </row>
    <row r="253" spans="1:48">
      <c r="A253" s="17">
        <v>41609</v>
      </c>
      <c r="B253" s="26">
        <v>2013</v>
      </c>
      <c r="C253" s="26">
        <v>12</v>
      </c>
      <c r="D253" s="87">
        <v>0.92</v>
      </c>
      <c r="E253" s="87">
        <f t="shared" si="42"/>
        <v>150.48495286432626</v>
      </c>
      <c r="F253" s="87">
        <v>129.9</v>
      </c>
      <c r="G253" s="87">
        <v>152.13</v>
      </c>
      <c r="H253" s="87">
        <v>83.156502000909285</v>
      </c>
      <c r="I253" s="87">
        <v>133.61000000000001</v>
      </c>
      <c r="J253" s="87">
        <v>145.77000000000001</v>
      </c>
      <c r="K253" s="87">
        <v>90.1</v>
      </c>
      <c r="L253" s="87">
        <v>99.9</v>
      </c>
      <c r="M253" s="87">
        <v>88.9</v>
      </c>
      <c r="N253" s="87">
        <v>85</v>
      </c>
      <c r="O253" s="87">
        <v>90.1</v>
      </c>
      <c r="P253" s="87">
        <v>91.3</v>
      </c>
      <c r="Q253" s="87">
        <v>86.8</v>
      </c>
      <c r="R253" s="88">
        <v>84</v>
      </c>
      <c r="S253" s="50">
        <v>136.57</v>
      </c>
      <c r="T253" s="88">
        <v>54.3</v>
      </c>
      <c r="U253" s="88">
        <v>101.4</v>
      </c>
      <c r="V253" s="88">
        <v>99.8</v>
      </c>
      <c r="W253" s="88">
        <v>98.7</v>
      </c>
      <c r="X253" s="88">
        <f t="shared" si="47"/>
        <v>99.966666666666654</v>
      </c>
      <c r="Y253" s="88">
        <v>20845837489</v>
      </c>
      <c r="Z253" s="88">
        <v>8797539248</v>
      </c>
      <c r="AA253" s="88">
        <v>2740759863</v>
      </c>
      <c r="AB253" s="88">
        <v>8888532125</v>
      </c>
      <c r="AC253" s="88">
        <v>419006253</v>
      </c>
      <c r="AD253" s="88">
        <v>18206250060</v>
      </c>
      <c r="AE253" s="88">
        <v>2944299228</v>
      </c>
      <c r="AF253" s="88">
        <v>9445261140</v>
      </c>
      <c r="AG253" s="88">
        <v>2717301033</v>
      </c>
      <c r="AH253" s="50">
        <v>163.25</v>
      </c>
      <c r="AI253" s="50">
        <v>138.19</v>
      </c>
      <c r="AJ253" s="88">
        <f t="shared" si="35"/>
        <v>118.13445256530864</v>
      </c>
      <c r="AK253" s="88">
        <f t="shared" si="36"/>
        <v>12769272581.316999</v>
      </c>
      <c r="AL253" s="88">
        <f t="shared" si="37"/>
        <v>5388998007.9632473</v>
      </c>
      <c r="AM253" s="88">
        <f t="shared" si="38"/>
        <v>13174795614.733337</v>
      </c>
      <c r="AN253" s="88">
        <f t="shared" si="44"/>
        <v>2130616707.431797</v>
      </c>
      <c r="AO253" s="88">
        <f t="shared" si="45"/>
        <v>6834981648.4550257</v>
      </c>
      <c r="AP253" s="88">
        <f t="shared" si="46"/>
        <v>1966351424.1262031</v>
      </c>
      <c r="AQ253" s="88">
        <v>75399</v>
      </c>
      <c r="AR253" s="88">
        <f t="shared" si="39"/>
        <v>50104.012769953144</v>
      </c>
      <c r="AS253" s="88">
        <v>2565065</v>
      </c>
      <c r="AT253" s="88">
        <v>2562673</v>
      </c>
      <c r="AU253" s="88">
        <f t="shared" si="43"/>
        <v>2562673</v>
      </c>
      <c r="AV253" s="88">
        <f t="shared" si="41"/>
        <v>17029.430193664921</v>
      </c>
    </row>
    <row r="254" spans="1:48">
      <c r="A254" s="103">
        <v>41640</v>
      </c>
      <c r="B254" s="34">
        <v>2014</v>
      </c>
      <c r="C254" s="34">
        <v>1</v>
      </c>
      <c r="D254" s="53">
        <v>0.55000000000000004</v>
      </c>
      <c r="E254" s="89">
        <f t="shared" si="42"/>
        <v>151.31262010508007</v>
      </c>
      <c r="F254" s="89">
        <v>99.2</v>
      </c>
      <c r="G254" s="53">
        <v>138.86000000000001</v>
      </c>
      <c r="H254" s="53">
        <v>83.934230710693711</v>
      </c>
      <c r="I254" s="53">
        <v>138.5</v>
      </c>
      <c r="J254" s="53">
        <v>142.72</v>
      </c>
      <c r="K254" s="53">
        <v>92.6</v>
      </c>
      <c r="L254" s="53">
        <v>96.2</v>
      </c>
      <c r="M254" s="53">
        <v>92.2</v>
      </c>
      <c r="N254" s="53">
        <v>99.7</v>
      </c>
      <c r="O254" s="53">
        <v>91.2</v>
      </c>
      <c r="P254" s="53">
        <v>93.2</v>
      </c>
      <c r="Q254" s="53">
        <v>92.2</v>
      </c>
      <c r="R254" s="90">
        <v>81</v>
      </c>
      <c r="S254" s="90">
        <v>131.74</v>
      </c>
      <c r="T254" s="90">
        <v>53.1</v>
      </c>
      <c r="U254" s="90">
        <v>99.4</v>
      </c>
      <c r="V254" s="90">
        <v>100.1</v>
      </c>
      <c r="W254" s="90">
        <v>97.5</v>
      </c>
      <c r="X254" s="90">
        <f t="shared" si="47"/>
        <v>99</v>
      </c>
      <c r="Y254" s="90">
        <v>16026190798</v>
      </c>
      <c r="Z254" s="90">
        <v>6892895162</v>
      </c>
      <c r="AA254" s="90">
        <v>2512684347</v>
      </c>
      <c r="AB254" s="90">
        <v>6095350570</v>
      </c>
      <c r="AC254" s="90">
        <v>525260719</v>
      </c>
      <c r="AD254" s="90">
        <v>20092708772</v>
      </c>
      <c r="AE254" s="90">
        <v>2988473046</v>
      </c>
      <c r="AF254" s="90">
        <v>11063780737</v>
      </c>
      <c r="AG254" s="90">
        <v>2739491196</v>
      </c>
      <c r="AH254" s="53">
        <v>162.85</v>
      </c>
      <c r="AI254" s="53">
        <v>135.03</v>
      </c>
      <c r="AJ254" s="90">
        <f t="shared" si="35"/>
        <v>120.60282900096274</v>
      </c>
      <c r="AK254" s="90">
        <f t="shared" si="36"/>
        <v>9841075098.5569553</v>
      </c>
      <c r="AL254" s="90">
        <f t="shared" si="37"/>
        <v>4232665128.6459932</v>
      </c>
      <c r="AM254" s="90">
        <f t="shared" si="38"/>
        <v>14880181272.309858</v>
      </c>
      <c r="AN254" s="90">
        <f t="shared" si="44"/>
        <v>2213191917.3516998</v>
      </c>
      <c r="AO254" s="90">
        <f t="shared" si="45"/>
        <v>8193572344.6641493</v>
      </c>
      <c r="AP254" s="90">
        <f t="shared" si="46"/>
        <v>2028801892.9126859</v>
      </c>
      <c r="AQ254" s="90">
        <v>94948</v>
      </c>
      <c r="AR254" s="90">
        <f t="shared" si="39"/>
        <v>62749.557792378924</v>
      </c>
      <c r="AS254" s="90">
        <v>2562785</v>
      </c>
      <c r="AT254" s="90">
        <v>2560481</v>
      </c>
      <c r="AU254" s="90">
        <f t="shared" si="43"/>
        <v>2560481</v>
      </c>
      <c r="AV254" s="90">
        <f t="shared" si="41"/>
        <v>16921.794085793088</v>
      </c>
    </row>
    <row r="255" spans="1:48">
      <c r="A255" s="17">
        <v>41671</v>
      </c>
      <c r="B255" s="26">
        <v>2014</v>
      </c>
      <c r="C255" s="26">
        <v>2</v>
      </c>
      <c r="D255" s="87">
        <v>0.69</v>
      </c>
      <c r="E255" s="87">
        <f t="shared" si="42"/>
        <v>152.35667718380512</v>
      </c>
      <c r="F255" s="87">
        <v>90.9</v>
      </c>
      <c r="G255" s="87">
        <v>142.41999999999999</v>
      </c>
      <c r="H255" s="87">
        <v>83.53515773105903</v>
      </c>
      <c r="I255" s="87">
        <v>131.94</v>
      </c>
      <c r="J255" s="87">
        <v>143.53</v>
      </c>
      <c r="K255" s="87">
        <v>92.3</v>
      </c>
      <c r="L255" s="87">
        <v>86.8</v>
      </c>
      <c r="M255" s="87">
        <v>93</v>
      </c>
      <c r="N255" s="87">
        <v>112.3</v>
      </c>
      <c r="O255" s="87">
        <v>87.7</v>
      </c>
      <c r="P255" s="87">
        <v>95.8</v>
      </c>
      <c r="Q255" s="87">
        <v>93.2</v>
      </c>
      <c r="R255" s="88">
        <v>82</v>
      </c>
      <c r="S255" s="50">
        <v>136.38999999999999</v>
      </c>
      <c r="T255" s="88">
        <v>52.4</v>
      </c>
      <c r="U255" s="88">
        <v>97.9</v>
      </c>
      <c r="V255" s="88">
        <v>98.3</v>
      </c>
      <c r="W255" s="88">
        <v>98.5</v>
      </c>
      <c r="X255" s="88">
        <f t="shared" si="47"/>
        <v>98.233333333333334</v>
      </c>
      <c r="Y255" s="88">
        <v>15933832354</v>
      </c>
      <c r="Z255" s="88">
        <v>7170877609</v>
      </c>
      <c r="AA255" s="88">
        <v>2157036715</v>
      </c>
      <c r="AB255" s="88">
        <v>6086396935</v>
      </c>
      <c r="AC255" s="88">
        <v>519521095</v>
      </c>
      <c r="AD255" s="88">
        <v>18062519940</v>
      </c>
      <c r="AE255" s="88">
        <v>2210605577</v>
      </c>
      <c r="AF255" s="88">
        <v>9759684936</v>
      </c>
      <c r="AG255" s="88">
        <v>2497264258</v>
      </c>
      <c r="AH255" s="50">
        <v>159.1</v>
      </c>
      <c r="AI255" s="50">
        <v>136.51</v>
      </c>
      <c r="AJ255" s="88">
        <f t="shared" si="35"/>
        <v>116.54823822430592</v>
      </c>
      <c r="AK255" s="88">
        <f t="shared" si="36"/>
        <v>10014979480.829666</v>
      </c>
      <c r="AL255" s="88">
        <f t="shared" si="37"/>
        <v>4507151231.3010683</v>
      </c>
      <c r="AM255" s="88">
        <f t="shared" si="38"/>
        <v>13231645989.304813</v>
      </c>
      <c r="AN255" s="88">
        <f t="shared" si="44"/>
        <v>1619372629.8439677</v>
      </c>
      <c r="AO255" s="88">
        <f t="shared" si="45"/>
        <v>7149428566.4053917</v>
      </c>
      <c r="AP255" s="88">
        <f t="shared" si="46"/>
        <v>1829363605.5966597</v>
      </c>
      <c r="AQ255" s="88">
        <v>55805</v>
      </c>
      <c r="AR255" s="88">
        <f t="shared" si="39"/>
        <v>36627.866288181191</v>
      </c>
      <c r="AS255" s="88">
        <v>2573922</v>
      </c>
      <c r="AT255" s="88">
        <v>2570923</v>
      </c>
      <c r="AU255" s="88">
        <f t="shared" si="43"/>
        <v>2570923</v>
      </c>
      <c r="AV255" s="88">
        <f t="shared" si="41"/>
        <v>16874.370375631155</v>
      </c>
    </row>
    <row r="256" spans="1:48">
      <c r="A256" s="17">
        <v>41699</v>
      </c>
      <c r="B256" s="26">
        <v>2014</v>
      </c>
      <c r="C256" s="26">
        <v>3</v>
      </c>
      <c r="D256" s="87">
        <v>0.92</v>
      </c>
      <c r="E256" s="87">
        <f t="shared" si="42"/>
        <v>153.75835861389615</v>
      </c>
      <c r="F256" s="87">
        <v>95.6</v>
      </c>
      <c r="G256" s="87">
        <v>151.79</v>
      </c>
      <c r="H256" s="87">
        <v>81.017664891397843</v>
      </c>
      <c r="I256" s="87">
        <v>150.51</v>
      </c>
      <c r="J256" s="87">
        <v>149.03</v>
      </c>
      <c r="K256" s="87">
        <v>97.3</v>
      </c>
      <c r="L256" s="87">
        <v>97.5</v>
      </c>
      <c r="M256" s="87">
        <v>97.3</v>
      </c>
      <c r="N256" s="87">
        <v>106.2</v>
      </c>
      <c r="O256" s="87">
        <v>96</v>
      </c>
      <c r="P256" s="87">
        <v>97.5</v>
      </c>
      <c r="Q256" s="87">
        <v>96.8</v>
      </c>
      <c r="R256" s="88">
        <v>81.5</v>
      </c>
      <c r="S256" s="50">
        <v>125.78</v>
      </c>
      <c r="T256" s="88">
        <v>52.5</v>
      </c>
      <c r="U256" s="88">
        <v>97.2</v>
      </c>
      <c r="V256" s="88">
        <v>97.6</v>
      </c>
      <c r="W256" s="88">
        <v>98.9</v>
      </c>
      <c r="X256" s="88">
        <f t="shared" si="47"/>
        <v>97.90000000000002</v>
      </c>
      <c r="Y256" s="88">
        <v>17627934342</v>
      </c>
      <c r="Z256" s="88">
        <v>9238750025</v>
      </c>
      <c r="AA256" s="88">
        <v>1954271426</v>
      </c>
      <c r="AB256" s="88">
        <v>6007337516</v>
      </c>
      <c r="AC256" s="88">
        <v>427575375</v>
      </c>
      <c r="AD256" s="88">
        <v>17511530688</v>
      </c>
      <c r="AE256" s="88">
        <v>2255165185</v>
      </c>
      <c r="AF256" s="88">
        <v>10269559729</v>
      </c>
      <c r="AG256" s="88">
        <v>2708430689</v>
      </c>
      <c r="AH256" s="50">
        <v>160</v>
      </c>
      <c r="AI256" s="50">
        <v>138.51</v>
      </c>
      <c r="AJ256" s="88">
        <f t="shared" si="35"/>
        <v>115.51512526171396</v>
      </c>
      <c r="AK256" s="88">
        <f t="shared" si="36"/>
        <v>11017458963.75</v>
      </c>
      <c r="AL256" s="88">
        <f t="shared" si="37"/>
        <v>5774218765.625</v>
      </c>
      <c r="AM256" s="88">
        <f t="shared" si="38"/>
        <v>12642791630.929174</v>
      </c>
      <c r="AN256" s="88">
        <f t="shared" si="44"/>
        <v>1628160555.1945708</v>
      </c>
      <c r="AO256" s="88">
        <f t="shared" si="45"/>
        <v>7414309240.4880524</v>
      </c>
      <c r="AP256" s="88">
        <f t="shared" si="46"/>
        <v>1955404439.3906579</v>
      </c>
      <c r="AQ256" s="88">
        <v>59670</v>
      </c>
      <c r="AR256" s="88">
        <f t="shared" si="39"/>
        <v>38807.646321093875</v>
      </c>
      <c r="AS256" s="88">
        <v>2596001</v>
      </c>
      <c r="AT256" s="88">
        <v>2581158</v>
      </c>
      <c r="AU256" s="88">
        <f t="shared" si="43"/>
        <v>2581158</v>
      </c>
      <c r="AV256" s="88">
        <f t="shared" si="41"/>
        <v>16787.106881659467</v>
      </c>
    </row>
    <row r="257" spans="1:48">
      <c r="A257" s="17">
        <v>41730</v>
      </c>
      <c r="B257" s="26">
        <v>2014</v>
      </c>
      <c r="C257" s="26">
        <v>4</v>
      </c>
      <c r="D257" s="87">
        <v>0.67</v>
      </c>
      <c r="E257" s="87">
        <f t="shared" si="42"/>
        <v>154.78853961660926</v>
      </c>
      <c r="F257" s="87">
        <v>95.3</v>
      </c>
      <c r="G257" s="87">
        <v>159.47</v>
      </c>
      <c r="H257" s="87">
        <v>77.704427052582005</v>
      </c>
      <c r="I257" s="87">
        <v>140.36000000000001</v>
      </c>
      <c r="J257" s="87">
        <v>147.69</v>
      </c>
      <c r="K257" s="87">
        <v>96</v>
      </c>
      <c r="L257" s="87">
        <v>95.9</v>
      </c>
      <c r="M257" s="87">
        <v>96</v>
      </c>
      <c r="N257" s="87">
        <v>103.5</v>
      </c>
      <c r="O257" s="87">
        <v>94.3</v>
      </c>
      <c r="P257" s="87">
        <v>97</v>
      </c>
      <c r="Q257" s="87">
        <v>94</v>
      </c>
      <c r="R257" s="88">
        <v>80.8</v>
      </c>
      <c r="S257" s="50">
        <v>120.25</v>
      </c>
      <c r="T257" s="88">
        <v>49.2</v>
      </c>
      <c r="U257" s="88">
        <v>97.3</v>
      </c>
      <c r="V257" s="88">
        <v>97</v>
      </c>
      <c r="W257" s="88">
        <v>95.7</v>
      </c>
      <c r="X257" s="88">
        <f t="shared" si="47"/>
        <v>96.666666666666671</v>
      </c>
      <c r="Y257" s="88">
        <v>19723925778</v>
      </c>
      <c r="Z257" s="88">
        <v>10608502985</v>
      </c>
      <c r="AA257" s="88">
        <v>2144958504</v>
      </c>
      <c r="AB257" s="88">
        <v>6469344910</v>
      </c>
      <c r="AC257" s="88">
        <v>501119379</v>
      </c>
      <c r="AD257" s="88">
        <v>19219083316</v>
      </c>
      <c r="AE257" s="88">
        <v>2578268492</v>
      </c>
      <c r="AF257" s="88">
        <v>10632614423</v>
      </c>
      <c r="AG257" s="88">
        <v>2647371087</v>
      </c>
      <c r="AH257" s="50">
        <v>158.91999999999999</v>
      </c>
      <c r="AI257" s="50">
        <v>138.53</v>
      </c>
      <c r="AJ257" s="88">
        <f t="shared" si="35"/>
        <v>114.71883346567529</v>
      </c>
      <c r="AK257" s="88">
        <f t="shared" si="36"/>
        <v>12411229409.765921</v>
      </c>
      <c r="AL257" s="88">
        <f t="shared" si="37"/>
        <v>6675373134.2813997</v>
      </c>
      <c r="AM257" s="88">
        <f t="shared" si="38"/>
        <v>13873589342.380711</v>
      </c>
      <c r="AN257" s="88">
        <f t="shared" si="44"/>
        <v>1861162558.2906232</v>
      </c>
      <c r="AO257" s="88">
        <f t="shared" si="45"/>
        <v>7675315399.5524435</v>
      </c>
      <c r="AP257" s="88">
        <f t="shared" si="46"/>
        <v>1911045323.756587</v>
      </c>
      <c r="AQ257" s="88">
        <v>78161</v>
      </c>
      <c r="AR257" s="88">
        <f t="shared" si="39"/>
        <v>50495.34041318205</v>
      </c>
      <c r="AS257" s="88">
        <v>2611327</v>
      </c>
      <c r="AT257" s="88">
        <v>2597224</v>
      </c>
      <c r="AU257" s="88">
        <f t="shared" si="43"/>
        <v>2597224</v>
      </c>
      <c r="AV257" s="88">
        <f t="shared" si="41"/>
        <v>16779.17503733145</v>
      </c>
    </row>
    <row r="258" spans="1:48">
      <c r="A258" s="17">
        <v>41760</v>
      </c>
      <c r="B258" s="26">
        <v>2014</v>
      </c>
      <c r="C258" s="26">
        <v>5</v>
      </c>
      <c r="D258" s="87">
        <v>0.46</v>
      </c>
      <c r="E258" s="87">
        <f t="shared" si="42"/>
        <v>155.50056689884565</v>
      </c>
      <c r="F258" s="87">
        <v>100.2</v>
      </c>
      <c r="G258" s="87">
        <v>158.9</v>
      </c>
      <c r="H258" s="87">
        <v>76.956219764058304</v>
      </c>
      <c r="I258" s="87">
        <v>145.52000000000001</v>
      </c>
      <c r="J258" s="87">
        <v>147.13999999999999</v>
      </c>
      <c r="K258" s="87">
        <v>101.7</v>
      </c>
      <c r="L258" s="87">
        <v>102.8</v>
      </c>
      <c r="M258" s="87">
        <v>101.6</v>
      </c>
      <c r="N258" s="87">
        <v>104.8</v>
      </c>
      <c r="O258" s="87">
        <v>100.9</v>
      </c>
      <c r="P258" s="87">
        <v>102.4</v>
      </c>
      <c r="Q258" s="87">
        <v>98</v>
      </c>
      <c r="R258" s="88">
        <v>81.3</v>
      </c>
      <c r="S258" s="50">
        <v>109.48</v>
      </c>
      <c r="T258" s="88">
        <v>48</v>
      </c>
      <c r="U258" s="88">
        <v>92.7</v>
      </c>
      <c r="V258" s="88">
        <v>92.2</v>
      </c>
      <c r="W258" s="88">
        <v>92.1</v>
      </c>
      <c r="X258" s="88">
        <f t="shared" si="47"/>
        <v>92.333333333333329</v>
      </c>
      <c r="Y258" s="88">
        <v>20752083676</v>
      </c>
      <c r="Z258" s="88">
        <v>11387420482</v>
      </c>
      <c r="AA258" s="88">
        <v>2193711491</v>
      </c>
      <c r="AB258" s="88">
        <v>6675770957</v>
      </c>
      <c r="AC258" s="88">
        <v>495180746</v>
      </c>
      <c r="AD258" s="88">
        <v>20041179014</v>
      </c>
      <c r="AE258" s="88">
        <v>2654306356</v>
      </c>
      <c r="AF258" s="88">
        <v>11419562675</v>
      </c>
      <c r="AG258" s="88">
        <v>2788499950</v>
      </c>
      <c r="AH258" s="50">
        <v>160.75</v>
      </c>
      <c r="AI258" s="50">
        <v>137.56</v>
      </c>
      <c r="AJ258" s="88">
        <f t="shared" ref="AJ258:AJ299" si="48">100*AH258/AI258</f>
        <v>116.85809828438499</v>
      </c>
      <c r="AK258" s="88">
        <f t="shared" ref="AK258:AK290" si="49">Y258/$AH258*100</f>
        <v>12909538834.214619</v>
      </c>
      <c r="AL258" s="88">
        <f t="shared" ref="AL258:AL290" si="50">Z258/$AH258*100</f>
        <v>7083931870.6065311</v>
      </c>
      <c r="AM258" s="88">
        <f t="shared" ref="AM258:AM299" si="51">AD258/$AI258*100</f>
        <v>14569045517.592323</v>
      </c>
      <c r="AN258" s="88">
        <f t="shared" si="44"/>
        <v>1929562631.5789473</v>
      </c>
      <c r="AO258" s="88">
        <f t="shared" si="45"/>
        <v>8301514012.067461</v>
      </c>
      <c r="AP258" s="88">
        <f t="shared" si="46"/>
        <v>2027115404.1872635</v>
      </c>
      <c r="AQ258" s="88">
        <v>59862</v>
      </c>
      <c r="AR258" s="88">
        <f t="shared" si="39"/>
        <v>38496.322678322264</v>
      </c>
      <c r="AS258" s="88">
        <v>2636793</v>
      </c>
      <c r="AT258" s="88">
        <v>2623406</v>
      </c>
      <c r="AU258" s="88">
        <f t="shared" si="43"/>
        <v>2623406</v>
      </c>
      <c r="AV258" s="88">
        <f t="shared" si="41"/>
        <v>16870.716630290786</v>
      </c>
    </row>
    <row r="259" spans="1:48">
      <c r="A259" s="17">
        <v>41791</v>
      </c>
      <c r="B259" s="26">
        <v>2014</v>
      </c>
      <c r="C259" s="26">
        <v>6</v>
      </c>
      <c r="D259" s="87">
        <v>0.4</v>
      </c>
      <c r="E259" s="87">
        <f t="shared" si="42"/>
        <v>156.12256916644102</v>
      </c>
      <c r="F259" s="87">
        <v>92.6</v>
      </c>
      <c r="G259" s="87">
        <v>158.47</v>
      </c>
      <c r="H259" s="87">
        <v>77.0863425577203</v>
      </c>
      <c r="I259" s="87">
        <v>136.81</v>
      </c>
      <c r="J259" s="87">
        <v>140.88</v>
      </c>
      <c r="K259" s="87">
        <v>94.9</v>
      </c>
      <c r="L259" s="87">
        <v>101.1</v>
      </c>
      <c r="M259" s="87">
        <v>94.1</v>
      </c>
      <c r="N259" s="87">
        <v>89</v>
      </c>
      <c r="O259" s="87">
        <v>98.2</v>
      </c>
      <c r="P259" s="87">
        <v>90.1</v>
      </c>
      <c r="Q259" s="87">
        <v>88.4</v>
      </c>
      <c r="R259" s="88">
        <v>81.099999999999994</v>
      </c>
      <c r="S259" s="50">
        <v>107.37</v>
      </c>
      <c r="T259" s="88">
        <v>47.5</v>
      </c>
      <c r="U259" s="88">
        <v>92.3</v>
      </c>
      <c r="V259" s="88">
        <v>88.9</v>
      </c>
      <c r="W259" s="88">
        <v>92.2</v>
      </c>
      <c r="X259" s="88">
        <f t="shared" si="47"/>
        <v>91.133333333333326</v>
      </c>
      <c r="Y259" s="88">
        <v>20466916246</v>
      </c>
      <c r="Z259" s="88">
        <v>10863402532</v>
      </c>
      <c r="AA259" s="88">
        <v>2339223800</v>
      </c>
      <c r="AB259" s="88">
        <v>6740140149</v>
      </c>
      <c r="AC259" s="88">
        <v>524149765</v>
      </c>
      <c r="AD259" s="88">
        <v>18119226217</v>
      </c>
      <c r="AE259" s="88">
        <v>2412935294</v>
      </c>
      <c r="AF259" s="88">
        <v>9678457482</v>
      </c>
      <c r="AG259" s="88">
        <v>2690235877</v>
      </c>
      <c r="AH259" s="50">
        <v>161.84</v>
      </c>
      <c r="AI259" s="50">
        <v>138.94999999999999</v>
      </c>
      <c r="AJ259" s="88">
        <f t="shared" si="48"/>
        <v>116.47355163727961</v>
      </c>
      <c r="AK259" s="88">
        <f t="shared" si="49"/>
        <v>12646389178.200691</v>
      </c>
      <c r="AL259" s="88">
        <f t="shared" si="50"/>
        <v>6712433596.1443396</v>
      </c>
      <c r="AM259" s="88">
        <f t="shared" si="51"/>
        <v>13040105229.938828</v>
      </c>
      <c r="AN259" s="88">
        <f t="shared" si="44"/>
        <v>1736549329.9748111</v>
      </c>
      <c r="AO259" s="88">
        <f t="shared" si="45"/>
        <v>6965424600.2159061</v>
      </c>
      <c r="AP259" s="88">
        <f t="shared" si="46"/>
        <v>1936117939.5465996</v>
      </c>
      <c r="AQ259" s="88">
        <v>63327</v>
      </c>
      <c r="AR259" s="88">
        <f t="shared" si="39"/>
        <v>40562.360930973147</v>
      </c>
      <c r="AS259" s="88">
        <v>2660007</v>
      </c>
      <c r="AT259" s="88">
        <v>2646189</v>
      </c>
      <c r="AU259" s="88">
        <f t="shared" si="43"/>
        <v>2646189</v>
      </c>
      <c r="AV259" s="88">
        <f t="shared" si="41"/>
        <v>16949.432834268304</v>
      </c>
    </row>
    <row r="260" spans="1:48">
      <c r="A260" s="17">
        <v>41821</v>
      </c>
      <c r="B260" s="26">
        <v>2014</v>
      </c>
      <c r="C260" s="26">
        <v>7</v>
      </c>
      <c r="D260" s="87">
        <v>0.01</v>
      </c>
      <c r="E260" s="87">
        <f t="shared" si="42"/>
        <v>156.13818142335768</v>
      </c>
      <c r="F260" s="87">
        <v>96.1</v>
      </c>
      <c r="G260" s="87">
        <v>148.36000000000001</v>
      </c>
      <c r="H260" s="87">
        <v>76.704321087894002</v>
      </c>
      <c r="I260" s="87">
        <v>149.44</v>
      </c>
      <c r="J260" s="87">
        <v>149.85</v>
      </c>
      <c r="K260" s="87">
        <v>104.4</v>
      </c>
      <c r="L260" s="87">
        <v>107.4</v>
      </c>
      <c r="M260" s="87">
        <v>104.1</v>
      </c>
      <c r="N260" s="87">
        <v>105.9</v>
      </c>
      <c r="O260" s="87">
        <v>104.4</v>
      </c>
      <c r="P260" s="87">
        <v>104.2</v>
      </c>
      <c r="Q260" s="87">
        <v>98.1</v>
      </c>
      <c r="R260" s="88">
        <v>80.099999999999994</v>
      </c>
      <c r="S260" s="50">
        <v>109.55</v>
      </c>
      <c r="T260" s="88">
        <v>46.4</v>
      </c>
      <c r="U260" s="88">
        <v>93.5</v>
      </c>
      <c r="V260" s="88">
        <v>87.8</v>
      </c>
      <c r="W260" s="88">
        <v>92.1</v>
      </c>
      <c r="X260" s="88">
        <f t="shared" si="47"/>
        <v>91.133333333333326</v>
      </c>
      <c r="Y260" s="88">
        <v>23024072161</v>
      </c>
      <c r="Z260" s="88">
        <v>11630513669</v>
      </c>
      <c r="AA260" s="88">
        <v>2834338116</v>
      </c>
      <c r="AB260" s="88">
        <v>7979665492</v>
      </c>
      <c r="AC260" s="88">
        <v>579554884</v>
      </c>
      <c r="AD260" s="88">
        <v>21460736951</v>
      </c>
      <c r="AE260" s="88">
        <v>2521946392</v>
      </c>
      <c r="AF260" s="88">
        <v>11515519657</v>
      </c>
      <c r="AG260" s="88">
        <v>2847726805</v>
      </c>
      <c r="AH260" s="50">
        <v>158.22</v>
      </c>
      <c r="AI260" s="50">
        <v>137.29</v>
      </c>
      <c r="AJ260" s="88">
        <f t="shared" si="48"/>
        <v>115.24510160973124</v>
      </c>
      <c r="AK260" s="88">
        <f t="shared" si="49"/>
        <v>14551935381.746937</v>
      </c>
      <c r="AL260" s="88">
        <f t="shared" si="50"/>
        <v>7350849240.9303503</v>
      </c>
      <c r="AM260" s="88">
        <f t="shared" si="51"/>
        <v>15631682534.052008</v>
      </c>
      <c r="AN260" s="88">
        <f t="shared" si="44"/>
        <v>1836948351.6643603</v>
      </c>
      <c r="AO260" s="88">
        <f t="shared" si="45"/>
        <v>8387733743.8997746</v>
      </c>
      <c r="AP260" s="88">
        <f t="shared" si="46"/>
        <v>2074241973.1954257</v>
      </c>
      <c r="AQ260" s="88">
        <v>70698</v>
      </c>
      <c r="AR260" s="88">
        <f t="shared" si="39"/>
        <v>45279.123501706068</v>
      </c>
      <c r="AS260" s="88">
        <v>2661588</v>
      </c>
      <c r="AT260" s="88">
        <v>2648315</v>
      </c>
      <c r="AU260" s="88">
        <f t="shared" si="43"/>
        <v>2648315</v>
      </c>
      <c r="AV260" s="88">
        <f t="shared" si="41"/>
        <v>16961.354204704618</v>
      </c>
    </row>
    <row r="261" spans="1:48">
      <c r="A261" s="17">
        <v>41852</v>
      </c>
      <c r="B261" s="26">
        <v>2014</v>
      </c>
      <c r="C261" s="26">
        <v>8</v>
      </c>
      <c r="D261" s="87">
        <v>0.25</v>
      </c>
      <c r="E261" s="87">
        <f t="shared" si="42"/>
        <v>156.52852687691606</v>
      </c>
      <c r="F261" s="87">
        <v>99.1</v>
      </c>
      <c r="G261" s="87">
        <v>148.56</v>
      </c>
      <c r="H261" s="87">
        <v>77.61017457527511</v>
      </c>
      <c r="I261" s="87">
        <v>149.13</v>
      </c>
      <c r="J261" s="87">
        <v>148.27000000000001</v>
      </c>
      <c r="K261" s="87">
        <v>106.3</v>
      </c>
      <c r="L261" s="87">
        <v>110.9</v>
      </c>
      <c r="M261" s="87">
        <v>105.8</v>
      </c>
      <c r="N261" s="87">
        <v>104.1</v>
      </c>
      <c r="O261" s="87">
        <v>107.3</v>
      </c>
      <c r="P261" s="87">
        <v>105.6</v>
      </c>
      <c r="Q261" s="87">
        <v>101.2</v>
      </c>
      <c r="R261" s="88">
        <v>80.8</v>
      </c>
      <c r="S261" s="50">
        <v>110.54</v>
      </c>
      <c r="T261" s="88">
        <v>46.5</v>
      </c>
      <c r="U261" s="88">
        <v>90.9</v>
      </c>
      <c r="V261" s="88">
        <v>85.4</v>
      </c>
      <c r="W261" s="88">
        <v>90.3</v>
      </c>
      <c r="X261" s="88">
        <f t="shared" si="47"/>
        <v>88.866666666666674</v>
      </c>
      <c r="Y261" s="88">
        <v>20463307505</v>
      </c>
      <c r="Z261" s="88">
        <v>9801997200</v>
      </c>
      <c r="AA261" s="88">
        <v>2562615733</v>
      </c>
      <c r="AB261" s="88">
        <v>7480089696</v>
      </c>
      <c r="AC261" s="88">
        <v>618604876</v>
      </c>
      <c r="AD261" s="88">
        <v>19305409497</v>
      </c>
      <c r="AE261" s="88">
        <v>2264768155</v>
      </c>
      <c r="AF261" s="88">
        <v>11215624522</v>
      </c>
      <c r="AG261" s="88">
        <v>2844583784</v>
      </c>
      <c r="AH261" s="50">
        <v>157.88</v>
      </c>
      <c r="AI261" s="50">
        <v>137.05000000000001</v>
      </c>
      <c r="AJ261" s="88">
        <f t="shared" si="48"/>
        <v>115.19883254286756</v>
      </c>
      <c r="AK261" s="88">
        <f t="shared" si="49"/>
        <v>12961304474.91766</v>
      </c>
      <c r="AL261" s="88">
        <f t="shared" si="50"/>
        <v>6208511021.0286293</v>
      </c>
      <c r="AM261" s="88">
        <f t="shared" si="51"/>
        <v>14086398757.387814</v>
      </c>
      <c r="AN261" s="88">
        <f t="shared" si="44"/>
        <v>1652512334.9142647</v>
      </c>
      <c r="AO261" s="88">
        <f t="shared" si="45"/>
        <v>8183600526.8150301</v>
      </c>
      <c r="AP261" s="88">
        <f t="shared" si="46"/>
        <v>2075581017.1470265</v>
      </c>
      <c r="AQ261" s="88">
        <v>65092</v>
      </c>
      <c r="AR261" s="88">
        <f t="shared" si="39"/>
        <v>41584.752184618817</v>
      </c>
      <c r="AS261" s="88">
        <v>2686702</v>
      </c>
      <c r="AT261" s="88">
        <v>2672726</v>
      </c>
      <c r="AU261" s="88">
        <f t="shared" si="43"/>
        <v>2672726</v>
      </c>
      <c r="AV261" s="88">
        <f t="shared" si="41"/>
        <v>17075.008966906455</v>
      </c>
    </row>
    <row r="262" spans="1:48">
      <c r="A262" s="17">
        <v>41883</v>
      </c>
      <c r="B262" s="26">
        <v>2014</v>
      </c>
      <c r="C262" s="26">
        <v>9</v>
      </c>
      <c r="D262" s="87">
        <v>0.56999999999999995</v>
      </c>
      <c r="E262" s="87">
        <f t="shared" si="42"/>
        <v>157.42073948011449</v>
      </c>
      <c r="F262" s="87">
        <v>95.1</v>
      </c>
      <c r="G262" s="87">
        <v>158.65</v>
      </c>
      <c r="H262" s="87">
        <v>79.009699827021336</v>
      </c>
      <c r="I262" s="87">
        <v>144.68</v>
      </c>
      <c r="J262" s="87">
        <v>148.12</v>
      </c>
      <c r="K262" s="87">
        <v>105.6</v>
      </c>
      <c r="L262" s="87">
        <v>107.7</v>
      </c>
      <c r="M262" s="87">
        <v>105.3</v>
      </c>
      <c r="N262" s="87">
        <v>107.1</v>
      </c>
      <c r="O262" s="87">
        <v>103.4</v>
      </c>
      <c r="P262" s="87">
        <v>109.7</v>
      </c>
      <c r="Q262" s="87">
        <v>101</v>
      </c>
      <c r="R262" s="88">
        <v>81.400000000000006</v>
      </c>
      <c r="S262" s="50">
        <v>118.92</v>
      </c>
      <c r="T262" s="88">
        <v>46.5</v>
      </c>
      <c r="U262" s="88">
        <v>92.6</v>
      </c>
      <c r="V262" s="88">
        <v>85.7</v>
      </c>
      <c r="W262" s="88">
        <v>89.8</v>
      </c>
      <c r="X262" s="88">
        <f t="shared" si="47"/>
        <v>89.366666666666674</v>
      </c>
      <c r="Y262" s="88">
        <v>19616604854</v>
      </c>
      <c r="Z262" s="88">
        <v>9337850365</v>
      </c>
      <c r="AA262" s="88">
        <v>2717829340</v>
      </c>
      <c r="AB262" s="88">
        <v>6948189598</v>
      </c>
      <c r="AC262" s="88">
        <v>612735551</v>
      </c>
      <c r="AD262" s="88">
        <v>20559202732</v>
      </c>
      <c r="AE262" s="88">
        <v>2431458195</v>
      </c>
      <c r="AF262" s="88">
        <v>11188425902</v>
      </c>
      <c r="AG262" s="88">
        <v>2930169271</v>
      </c>
      <c r="AH262" s="50">
        <v>155.19999999999999</v>
      </c>
      <c r="AI262" s="50">
        <v>134.93</v>
      </c>
      <c r="AJ262" s="88">
        <f t="shared" si="48"/>
        <v>115.02260431334764</v>
      </c>
      <c r="AK262" s="88">
        <f t="shared" si="49"/>
        <v>12639564983.247423</v>
      </c>
      <c r="AL262" s="88">
        <f t="shared" si="50"/>
        <v>6016656163.0154648</v>
      </c>
      <c r="AM262" s="88">
        <f t="shared" si="51"/>
        <v>15236939696.138737</v>
      </c>
      <c r="AN262" s="88">
        <f t="shared" si="44"/>
        <v>1802014522.3449197</v>
      </c>
      <c r="AO262" s="88">
        <f t="shared" si="45"/>
        <v>8292022457.5705919</v>
      </c>
      <c r="AP262" s="88">
        <f t="shared" si="46"/>
        <v>2171621782.4056916</v>
      </c>
      <c r="AQ262" s="88">
        <v>61648</v>
      </c>
      <c r="AR262" s="88">
        <f t="shared" si="39"/>
        <v>39161.294886298907</v>
      </c>
      <c r="AS262" s="88">
        <v>2717538</v>
      </c>
      <c r="AT262" s="88">
        <v>2702789</v>
      </c>
      <c r="AU262" s="88">
        <f t="shared" si="43"/>
        <v>2702789</v>
      </c>
      <c r="AV262" s="88">
        <f t="shared" si="41"/>
        <v>17169.205334227376</v>
      </c>
    </row>
    <row r="263" spans="1:48">
      <c r="A263" s="17">
        <v>41913</v>
      </c>
      <c r="B263" s="26">
        <v>2014</v>
      </c>
      <c r="C263" s="26">
        <v>10</v>
      </c>
      <c r="D263" s="87">
        <v>0.42</v>
      </c>
      <c r="E263" s="87">
        <f t="shared" si="42"/>
        <v>158.08190658593097</v>
      </c>
      <c r="F263" s="87">
        <v>102.2</v>
      </c>
      <c r="G263" s="87">
        <v>167.58</v>
      </c>
      <c r="H263" s="87">
        <v>82.126528754857034</v>
      </c>
      <c r="I263" s="87">
        <v>153.61000000000001</v>
      </c>
      <c r="J263" s="87">
        <v>149.69999999999999</v>
      </c>
      <c r="K263" s="87">
        <v>109.3</v>
      </c>
      <c r="L263" s="87">
        <v>112.2</v>
      </c>
      <c r="M263" s="87">
        <v>108.9</v>
      </c>
      <c r="N263" s="87">
        <v>111.7</v>
      </c>
      <c r="O263" s="87">
        <v>106.3</v>
      </c>
      <c r="P263" s="87">
        <v>114.5</v>
      </c>
      <c r="Q263" s="87">
        <v>104.6</v>
      </c>
      <c r="R263" s="88">
        <v>81.5</v>
      </c>
      <c r="S263" s="50">
        <v>115.82</v>
      </c>
      <c r="T263" s="88">
        <v>45.8</v>
      </c>
      <c r="U263" s="88">
        <v>91.1</v>
      </c>
      <c r="V263" s="88">
        <v>86.6</v>
      </c>
      <c r="W263" s="88">
        <v>88.5</v>
      </c>
      <c r="X263" s="88">
        <f t="shared" si="47"/>
        <v>88.733333333333334</v>
      </c>
      <c r="Y263" s="88">
        <v>18329649885</v>
      </c>
      <c r="Z263" s="88">
        <v>8142691704</v>
      </c>
      <c r="AA263" s="88">
        <v>2803582035</v>
      </c>
      <c r="AB263" s="88">
        <v>6846775532</v>
      </c>
      <c r="AC263" s="88">
        <v>536600614</v>
      </c>
      <c r="AD263" s="88">
        <v>19508448629</v>
      </c>
      <c r="AE263" s="88">
        <v>2538392230</v>
      </c>
      <c r="AF263" s="88">
        <v>11288040773</v>
      </c>
      <c r="AG263" s="88">
        <v>3117062219</v>
      </c>
      <c r="AH263" s="50">
        <v>151.13</v>
      </c>
      <c r="AI263" s="50">
        <v>134.27000000000001</v>
      </c>
      <c r="AJ263" s="88">
        <f t="shared" si="48"/>
        <v>112.55678856036344</v>
      </c>
      <c r="AK263" s="88">
        <f t="shared" si="49"/>
        <v>12128399315.159134</v>
      </c>
      <c r="AL263" s="88">
        <f t="shared" si="50"/>
        <v>5387872496.5261698</v>
      </c>
      <c r="AM263" s="88">
        <f t="shared" si="51"/>
        <v>14529268361.510387</v>
      </c>
      <c r="AN263" s="88">
        <f t="shared" si="44"/>
        <v>1890513316.451925</v>
      </c>
      <c r="AO263" s="88">
        <f t="shared" si="45"/>
        <v>8406971604.2302818</v>
      </c>
      <c r="AP263" s="88">
        <f t="shared" si="46"/>
        <v>2321488209.5777164</v>
      </c>
      <c r="AQ263" s="88">
        <v>77066</v>
      </c>
      <c r="AR263" s="88">
        <f t="shared" si="39"/>
        <v>48750.677205495413</v>
      </c>
      <c r="AS263" s="88">
        <v>2737260</v>
      </c>
      <c r="AT263" s="88">
        <v>2722061</v>
      </c>
      <c r="AU263" s="88">
        <f t="shared" si="43"/>
        <v>2722061</v>
      </c>
      <c r="AV263" s="88">
        <f t="shared" si="41"/>
        <v>17219.307754998059</v>
      </c>
    </row>
    <row r="264" spans="1:48">
      <c r="A264" s="17">
        <v>41944</v>
      </c>
      <c r="B264" s="26">
        <v>2014</v>
      </c>
      <c r="C264" s="26">
        <v>11</v>
      </c>
      <c r="D264" s="87">
        <v>0.51</v>
      </c>
      <c r="E264" s="87">
        <f t="shared" si="42"/>
        <v>158.88812430951924</v>
      </c>
      <c r="F264" s="87">
        <v>103.5</v>
      </c>
      <c r="G264" s="87">
        <v>168.34</v>
      </c>
      <c r="H264" s="87">
        <v>83.883515007662695</v>
      </c>
      <c r="I264" s="87">
        <v>134.16999999999999</v>
      </c>
      <c r="J264" s="87">
        <v>144.91999999999999</v>
      </c>
      <c r="K264" s="87">
        <v>99.8</v>
      </c>
      <c r="L264" s="87">
        <v>105.7</v>
      </c>
      <c r="M264" s="87">
        <v>99.1</v>
      </c>
      <c r="N264" s="87">
        <v>100.9</v>
      </c>
      <c r="O264" s="87">
        <v>97.1</v>
      </c>
      <c r="P264" s="87">
        <v>104.3</v>
      </c>
      <c r="Q264" s="87">
        <v>95.6</v>
      </c>
      <c r="R264" s="88">
        <v>82.6</v>
      </c>
      <c r="S264" s="50">
        <v>115.99</v>
      </c>
      <c r="T264" s="88">
        <v>44.8</v>
      </c>
      <c r="U264" s="88">
        <v>85.7</v>
      </c>
      <c r="V264" s="88">
        <v>87.5</v>
      </c>
      <c r="W264" s="88">
        <v>86.3</v>
      </c>
      <c r="X264" s="88">
        <f t="shared" si="47"/>
        <v>86.5</v>
      </c>
      <c r="Y264" s="88">
        <v>15645630327</v>
      </c>
      <c r="Z264" s="88">
        <v>6846791040</v>
      </c>
      <c r="AA264" s="88">
        <v>2330359731</v>
      </c>
      <c r="AB264" s="88">
        <v>5993306886</v>
      </c>
      <c r="AC264" s="88">
        <v>475172670</v>
      </c>
      <c r="AD264" s="88">
        <v>18072284690</v>
      </c>
      <c r="AE264" s="88">
        <v>2392353700</v>
      </c>
      <c r="AF264" s="88">
        <v>10025626355</v>
      </c>
      <c r="AG264" s="88">
        <v>2685424932</v>
      </c>
      <c r="AH264" s="50">
        <v>148.56</v>
      </c>
      <c r="AI264" s="50">
        <v>134.13</v>
      </c>
      <c r="AJ264" s="88">
        <f t="shared" si="48"/>
        <v>110.75821963766495</v>
      </c>
      <c r="AK264" s="88">
        <f t="shared" si="49"/>
        <v>10531522837.23748</v>
      </c>
      <c r="AL264" s="88">
        <f t="shared" si="50"/>
        <v>4608771567.0436192</v>
      </c>
      <c r="AM264" s="88">
        <f t="shared" si="51"/>
        <v>13473708111.533588</v>
      </c>
      <c r="AN264" s="88">
        <f t="shared" si="44"/>
        <v>1783608215.9099381</v>
      </c>
      <c r="AO264" s="88">
        <f t="shared" si="45"/>
        <v>7474559274.5843592</v>
      </c>
      <c r="AP264" s="88">
        <f t="shared" si="46"/>
        <v>2002106114.9630957</v>
      </c>
      <c r="AQ264" s="88">
        <v>74147</v>
      </c>
      <c r="AR264" s="88">
        <f t="shared" si="39"/>
        <v>46666.168615320319</v>
      </c>
      <c r="AS264" s="88">
        <v>2769787</v>
      </c>
      <c r="AT264" s="88">
        <v>2754298</v>
      </c>
      <c r="AU264" s="88">
        <f t="shared" si="43"/>
        <v>2754298</v>
      </c>
      <c r="AV264" s="88">
        <f t="shared" si="41"/>
        <v>17334.826073184286</v>
      </c>
    </row>
    <row r="265" spans="1:48">
      <c r="A265" s="17">
        <v>41974</v>
      </c>
      <c r="B265" s="26">
        <v>2014</v>
      </c>
      <c r="C265" s="26">
        <v>12</v>
      </c>
      <c r="D265" s="87">
        <v>0.78</v>
      </c>
      <c r="E265" s="87">
        <f t="shared" si="42"/>
        <v>160.12745167913349</v>
      </c>
      <c r="F265" s="87">
        <v>130.30000000000001</v>
      </c>
      <c r="G265" s="87">
        <v>143.03</v>
      </c>
      <c r="H265" s="87">
        <v>84.884210163736256</v>
      </c>
      <c r="I265" s="87">
        <v>132.25</v>
      </c>
      <c r="J265" s="87">
        <v>145.47999999999999</v>
      </c>
      <c r="K265" s="87">
        <v>87.7</v>
      </c>
      <c r="L265" s="87">
        <v>110.6</v>
      </c>
      <c r="M265" s="87">
        <v>84.8</v>
      </c>
      <c r="N265" s="87">
        <v>75.5</v>
      </c>
      <c r="O265" s="87">
        <v>88.8</v>
      </c>
      <c r="P265" s="87">
        <v>88.6</v>
      </c>
      <c r="Q265" s="87">
        <v>81.3</v>
      </c>
      <c r="R265" s="88">
        <v>80.400000000000006</v>
      </c>
      <c r="S265" s="50">
        <v>112.95</v>
      </c>
      <c r="T265" s="88">
        <v>45.2</v>
      </c>
      <c r="U265" s="88">
        <v>86.4</v>
      </c>
      <c r="V265" s="88">
        <v>86.9</v>
      </c>
      <c r="W265" s="88">
        <v>86</v>
      </c>
      <c r="X265" s="88">
        <f t="shared" si="47"/>
        <v>86.433333333333337</v>
      </c>
      <c r="Y265" s="88">
        <v>17490736905</v>
      </c>
      <c r="Z265" s="88">
        <v>7634674489</v>
      </c>
      <c r="AA265" s="88">
        <v>2514744316</v>
      </c>
      <c r="AB265" s="88">
        <v>6888659594</v>
      </c>
      <c r="AC265" s="88">
        <v>452658506</v>
      </c>
      <c r="AD265" s="88">
        <v>17192454903</v>
      </c>
      <c r="AE265" s="88">
        <v>2243504704</v>
      </c>
      <c r="AF265" s="88">
        <v>8838333285</v>
      </c>
      <c r="AG265" s="88">
        <v>2618964662</v>
      </c>
      <c r="AH265" s="50">
        <v>143.34</v>
      </c>
      <c r="AI265" s="50">
        <v>130.11000000000001</v>
      </c>
      <c r="AJ265" s="88">
        <f t="shared" si="48"/>
        <v>110.16831911459533</v>
      </c>
      <c r="AK265" s="88">
        <f t="shared" si="49"/>
        <v>12202272153.620762</v>
      </c>
      <c r="AL265" s="88">
        <f t="shared" si="50"/>
        <v>5326269351.8906097</v>
      </c>
      <c r="AM265" s="88">
        <f t="shared" si="51"/>
        <v>13213784415.494581</v>
      </c>
      <c r="AN265" s="88">
        <f t="shared" si="44"/>
        <v>1724313814.4646835</v>
      </c>
      <c r="AO265" s="88">
        <f t="shared" si="45"/>
        <v>6792970013.8344469</v>
      </c>
      <c r="AP265" s="88">
        <f t="shared" si="46"/>
        <v>2012884991.1613247</v>
      </c>
      <c r="AQ265" s="88">
        <v>69676</v>
      </c>
      <c r="AR265" s="88">
        <f t="shared" si="39"/>
        <v>43512.838847656254</v>
      </c>
      <c r="AS265" s="88">
        <v>2825607</v>
      </c>
      <c r="AT265" s="88">
        <v>2811128</v>
      </c>
      <c r="AU265" s="88">
        <f t="shared" si="43"/>
        <v>2811128</v>
      </c>
      <c r="AV265" s="88">
        <f t="shared" si="41"/>
        <v>17555.565710450406</v>
      </c>
    </row>
    <row r="266" spans="1:48">
      <c r="A266" s="103">
        <v>42005</v>
      </c>
      <c r="B266" s="34">
        <v>2015</v>
      </c>
      <c r="C266" s="34">
        <v>1</v>
      </c>
      <c r="D266" s="53">
        <v>1.24</v>
      </c>
      <c r="E266" s="89">
        <f t="shared" si="42"/>
        <v>162.11303207995473</v>
      </c>
      <c r="F266" s="89">
        <v>99.8</v>
      </c>
      <c r="G266" s="53">
        <v>117.29</v>
      </c>
      <c r="H266" s="53">
        <v>82.320670964230686</v>
      </c>
      <c r="I266" s="53">
        <v>150.21</v>
      </c>
      <c r="J266" s="53">
        <v>139</v>
      </c>
      <c r="K266" s="53">
        <v>88.1</v>
      </c>
      <c r="L266" s="53">
        <v>107.4</v>
      </c>
      <c r="M266" s="53">
        <v>85.7</v>
      </c>
      <c r="N266" s="53">
        <v>84.2</v>
      </c>
      <c r="O266" s="53">
        <v>89.3</v>
      </c>
      <c r="P266" s="53">
        <v>86.6</v>
      </c>
      <c r="Q266" s="53">
        <v>84.5</v>
      </c>
      <c r="R266" s="90">
        <v>77.599999999999994</v>
      </c>
      <c r="S266" s="90">
        <v>112.69</v>
      </c>
      <c r="T266" s="90">
        <v>44.4</v>
      </c>
      <c r="U266" s="90">
        <v>80.7</v>
      </c>
      <c r="V266" s="90">
        <v>87.4</v>
      </c>
      <c r="W266" s="90">
        <v>84.2</v>
      </c>
      <c r="X266" s="90">
        <f t="shared" si="47"/>
        <v>84.100000000000009</v>
      </c>
      <c r="Y266" s="90">
        <v>13704044559</v>
      </c>
      <c r="Z266" s="90">
        <v>5849250256</v>
      </c>
      <c r="AA266" s="90">
        <v>2473592215</v>
      </c>
      <c r="AB266" s="90">
        <v>4966434067</v>
      </c>
      <c r="AC266" s="90">
        <v>414768021</v>
      </c>
      <c r="AD266" s="90">
        <v>16876183692</v>
      </c>
      <c r="AE266" s="90">
        <v>2594565052</v>
      </c>
      <c r="AF266" s="90">
        <v>9675185685</v>
      </c>
      <c r="AG266" s="90">
        <v>2345126858</v>
      </c>
      <c r="AH266" s="53">
        <v>135.26</v>
      </c>
      <c r="AI266" s="53">
        <v>127.42</v>
      </c>
      <c r="AJ266" s="90">
        <f t="shared" si="48"/>
        <v>106.15288023858106</v>
      </c>
      <c r="AK266" s="90">
        <f t="shared" si="49"/>
        <v>10131631346.296022</v>
      </c>
      <c r="AL266" s="90">
        <f t="shared" si="50"/>
        <v>4324449398.1960669</v>
      </c>
      <c r="AM266" s="90">
        <f t="shared" si="51"/>
        <v>13244532798.618742</v>
      </c>
      <c r="AN266" s="90">
        <f t="shared" si="44"/>
        <v>2036230616.857636</v>
      </c>
      <c r="AO266" s="90">
        <f t="shared" si="45"/>
        <v>7593145255.8468056</v>
      </c>
      <c r="AP266" s="90">
        <f t="shared" si="46"/>
        <v>1840469987.4431014</v>
      </c>
      <c r="AQ266" s="90">
        <v>95261</v>
      </c>
      <c r="AR266" s="90">
        <f t="shared" si="39"/>
        <v>58762.086414506724</v>
      </c>
      <c r="AS266" s="90"/>
      <c r="AT266" s="90">
        <v>2802733</v>
      </c>
      <c r="AU266" s="90">
        <f t="shared" si="43"/>
        <v>2802733</v>
      </c>
      <c r="AV266" s="90">
        <f t="shared" si="41"/>
        <v>17288.758121664654</v>
      </c>
    </row>
    <row r="267" spans="1:48">
      <c r="A267" s="17">
        <v>42036</v>
      </c>
      <c r="B267" s="26">
        <v>2015</v>
      </c>
      <c r="C267" s="26">
        <v>2</v>
      </c>
      <c r="D267" s="87">
        <v>1.22</v>
      </c>
      <c r="E267" s="87">
        <f t="shared" si="42"/>
        <v>164.09081107133019</v>
      </c>
      <c r="F267" s="87">
        <v>87.9</v>
      </c>
      <c r="G267" s="87">
        <v>136.77000000000001</v>
      </c>
      <c r="H267" s="87">
        <v>86.85162872956019</v>
      </c>
      <c r="I267" s="87">
        <v>134.21</v>
      </c>
      <c r="J267" s="50">
        <v>136.76</v>
      </c>
      <c r="K267" s="87">
        <v>83.7</v>
      </c>
      <c r="L267" s="87">
        <v>98.1</v>
      </c>
      <c r="M267" s="87">
        <v>81.900000000000006</v>
      </c>
      <c r="N267" s="87">
        <v>83.8</v>
      </c>
      <c r="O267" s="87">
        <v>84.3</v>
      </c>
      <c r="P267" s="87">
        <v>82.4</v>
      </c>
      <c r="Q267" s="87">
        <v>82.4</v>
      </c>
      <c r="R267" s="88">
        <v>78.599999999999994</v>
      </c>
      <c r="S267" s="50">
        <v>112.89</v>
      </c>
      <c r="T267" s="88">
        <v>40.200000000000003</v>
      </c>
      <c r="U267" s="88">
        <v>77.099999999999994</v>
      </c>
      <c r="V267" s="88">
        <v>86.1</v>
      </c>
      <c r="W267" s="88">
        <v>81.400000000000006</v>
      </c>
      <c r="X267" s="88">
        <f t="shared" si="47"/>
        <v>81.533333333333331</v>
      </c>
      <c r="Y267" s="88">
        <v>12092230670</v>
      </c>
      <c r="Z267" s="88">
        <v>4992244800</v>
      </c>
      <c r="AA267" s="88">
        <v>1896837135</v>
      </c>
      <c r="AB267" s="88">
        <v>4867181696</v>
      </c>
      <c r="AC267" s="88">
        <v>335967039</v>
      </c>
      <c r="AD267" s="88">
        <v>14933963750</v>
      </c>
      <c r="AE267" s="88">
        <v>1696474467</v>
      </c>
      <c r="AF267" s="88">
        <v>8460476196</v>
      </c>
      <c r="AG267" s="88">
        <v>2200016330</v>
      </c>
      <c r="AH267" s="50">
        <v>130.93</v>
      </c>
      <c r="AI267" s="50">
        <v>123.67</v>
      </c>
      <c r="AJ267" s="88">
        <f t="shared" si="48"/>
        <v>105.8704617126223</v>
      </c>
      <c r="AK267" s="88">
        <f t="shared" si="49"/>
        <v>9235645512.8694706</v>
      </c>
      <c r="AL267" s="88">
        <f t="shared" si="50"/>
        <v>3812911326.6631021</v>
      </c>
      <c r="AM267" s="88">
        <f t="shared" si="51"/>
        <v>12075655979.623192</v>
      </c>
      <c r="AN267" s="88">
        <f t="shared" si="44"/>
        <v>1371775262.3918493</v>
      </c>
      <c r="AO267" s="88">
        <f t="shared" si="45"/>
        <v>6841171016.4146509</v>
      </c>
      <c r="AP267" s="88">
        <f t="shared" si="46"/>
        <v>1778940996.199563</v>
      </c>
      <c r="AQ267" s="88">
        <v>61701</v>
      </c>
      <c r="AR267" s="88">
        <f t="shared" si="39"/>
        <v>37601.739912894089</v>
      </c>
      <c r="AS267" s="88"/>
      <c r="AT267" s="88">
        <v>2810573</v>
      </c>
      <c r="AU267" s="88">
        <f t="shared" si="43"/>
        <v>2810573</v>
      </c>
      <c r="AV267" s="88">
        <f t="shared" si="41"/>
        <v>17128.155937862026</v>
      </c>
    </row>
    <row r="268" spans="1:48">
      <c r="A268" s="17">
        <v>42064</v>
      </c>
      <c r="B268" s="26">
        <v>2015</v>
      </c>
      <c r="C268" s="26">
        <v>3</v>
      </c>
      <c r="D268" s="50">
        <v>1.32</v>
      </c>
      <c r="E268" s="87">
        <f t="shared" si="42"/>
        <v>166.25680977747177</v>
      </c>
      <c r="F268" s="50">
        <v>95.9</v>
      </c>
      <c r="G268" s="72">
        <v>170.72</v>
      </c>
      <c r="H268" s="50">
        <v>94.705618631836117</v>
      </c>
      <c r="I268" s="50">
        <v>139.32</v>
      </c>
      <c r="J268" s="50">
        <v>149.93</v>
      </c>
      <c r="K268" s="50">
        <v>94.3</v>
      </c>
      <c r="L268" s="50">
        <v>107.7</v>
      </c>
      <c r="M268" s="50">
        <v>92.7</v>
      </c>
      <c r="N268" s="50">
        <v>93.7</v>
      </c>
      <c r="O268" s="50">
        <v>94.3</v>
      </c>
      <c r="P268" s="50">
        <v>94.3</v>
      </c>
      <c r="Q268" s="50">
        <v>93.6</v>
      </c>
      <c r="R268" s="88">
        <v>77.3</v>
      </c>
      <c r="S268" s="50">
        <v>106.86</v>
      </c>
      <c r="T268" s="88">
        <v>37.5</v>
      </c>
      <c r="U268" s="88">
        <v>75.099999999999994</v>
      </c>
      <c r="V268" s="88">
        <v>80.3</v>
      </c>
      <c r="W268" s="88">
        <v>75.900000000000006</v>
      </c>
      <c r="X268" s="88">
        <f t="shared" si="47"/>
        <v>77.099999999999994</v>
      </c>
      <c r="Y268" s="88">
        <v>16978968634</v>
      </c>
      <c r="Z268" s="88">
        <v>7524717524</v>
      </c>
      <c r="AA268" s="88">
        <v>2460941487</v>
      </c>
      <c r="AB268" s="88">
        <v>6532835267</v>
      </c>
      <c r="AC268" s="88">
        <v>460474356</v>
      </c>
      <c r="AD268" s="88">
        <v>16523574389</v>
      </c>
      <c r="AE268" s="88">
        <v>2071008581</v>
      </c>
      <c r="AF268" s="88">
        <v>9765313255</v>
      </c>
      <c r="AG268" s="88">
        <v>2783997789</v>
      </c>
      <c r="AH268" s="50">
        <v>128.80000000000001</v>
      </c>
      <c r="AI268" s="50">
        <v>119.06</v>
      </c>
      <c r="AJ268" s="88">
        <f t="shared" si="48"/>
        <v>108.18074920208299</v>
      </c>
      <c r="AK268" s="88">
        <f t="shared" si="49"/>
        <v>13182429063.664597</v>
      </c>
      <c r="AL268" s="88">
        <f t="shared" si="50"/>
        <v>5842171990.6832294</v>
      </c>
      <c r="AM268" s="88">
        <f t="shared" si="51"/>
        <v>13878359137.409708</v>
      </c>
      <c r="AN268" s="88">
        <f t="shared" si="44"/>
        <v>1739466303.5444312</v>
      </c>
      <c r="AO268" s="88">
        <f t="shared" si="45"/>
        <v>8202010125.1469851</v>
      </c>
      <c r="AP268" s="88">
        <f t="shared" si="46"/>
        <v>2338314958.0043674</v>
      </c>
      <c r="AQ268" s="88">
        <v>65588</v>
      </c>
      <c r="AR268" s="88">
        <f t="shared" si="39"/>
        <v>39449.812664989164</v>
      </c>
      <c r="AS268" s="88"/>
      <c r="AT268" s="88">
        <v>2841385</v>
      </c>
      <c r="AU268" s="88">
        <f>AT268</f>
        <v>2841385</v>
      </c>
      <c r="AV268" s="88">
        <f t="shared" si="41"/>
        <v>17090.337555514765</v>
      </c>
    </row>
    <row r="269" spans="1:48">
      <c r="A269" s="17">
        <v>42095</v>
      </c>
      <c r="B269" s="26">
        <v>2015</v>
      </c>
      <c r="C269" s="26">
        <v>4</v>
      </c>
      <c r="D269" s="87">
        <v>0.71</v>
      </c>
      <c r="E269" s="87">
        <f t="shared" si="42"/>
        <v>167.43723312689184</v>
      </c>
      <c r="F269" s="87">
        <v>92.1</v>
      </c>
      <c r="G269" s="72">
        <v>147.22999999999999</v>
      </c>
      <c r="H269" s="87">
        <v>92.028535011990343</v>
      </c>
      <c r="I269" s="87">
        <v>145.74</v>
      </c>
      <c r="J269" s="87">
        <v>142.59</v>
      </c>
      <c r="K269" s="50">
        <v>88.8</v>
      </c>
      <c r="L269" s="50">
        <v>107.1</v>
      </c>
      <c r="M269" s="50">
        <v>86.5</v>
      </c>
      <c r="N269" s="50">
        <v>80.099999999999994</v>
      </c>
      <c r="O269" s="50">
        <v>91.3</v>
      </c>
      <c r="P269" s="50">
        <v>86.4</v>
      </c>
      <c r="Q269" s="50">
        <v>85.4</v>
      </c>
      <c r="R269" s="88">
        <v>76.400000000000006</v>
      </c>
      <c r="S269" s="50">
        <v>101.56</v>
      </c>
      <c r="T269" s="88">
        <v>38.5</v>
      </c>
      <c r="U269" s="88">
        <v>76</v>
      </c>
      <c r="V269" s="88">
        <v>78.2</v>
      </c>
      <c r="W269" s="88">
        <v>77</v>
      </c>
      <c r="X269" s="88">
        <f t="shared" si="47"/>
        <v>77.066666666666663</v>
      </c>
      <c r="Y269" s="88">
        <v>15156274767</v>
      </c>
      <c r="Z269" s="88">
        <v>7547647202</v>
      </c>
      <c r="AA269" s="88">
        <v>1717560511</v>
      </c>
      <c r="AB269" s="88">
        <v>5503086823</v>
      </c>
      <c r="AC269" s="88">
        <v>387980231</v>
      </c>
      <c r="AD269" s="88">
        <v>14665435800</v>
      </c>
      <c r="AE269" s="88">
        <v>2083511450</v>
      </c>
      <c r="AF269" s="88">
        <v>8608004145</v>
      </c>
      <c r="AG269" s="88">
        <v>2225325630</v>
      </c>
      <c r="AH269" s="50">
        <v>124.28</v>
      </c>
      <c r="AI269" s="50">
        <v>122.99</v>
      </c>
      <c r="AJ269" s="88">
        <f t="shared" si="48"/>
        <v>101.04886576144402</v>
      </c>
      <c r="AK269" s="88">
        <f t="shared" si="49"/>
        <v>12195264537.335051</v>
      </c>
      <c r="AL269" s="88">
        <f t="shared" si="50"/>
        <v>6073098810.7499199</v>
      </c>
      <c r="AM269" s="88">
        <f t="shared" si="51"/>
        <v>11924087974.632084</v>
      </c>
      <c r="AN269" s="88">
        <f t="shared" si="44"/>
        <v>1694049475.5671191</v>
      </c>
      <c r="AO269" s="88">
        <f t="shared" si="45"/>
        <v>6998946373.6889181</v>
      </c>
      <c r="AP269" s="88">
        <f t="shared" si="46"/>
        <v>1809354931.2952273</v>
      </c>
      <c r="AQ269" s="88">
        <v>79930</v>
      </c>
      <c r="AR269" s="88">
        <f t="shared" si="39"/>
        <v>47737.291465766917</v>
      </c>
      <c r="AS269" s="88"/>
      <c r="AT269" s="88">
        <v>2839505</v>
      </c>
      <c r="AU269" s="88">
        <f>AT269</f>
        <v>2839505</v>
      </c>
      <c r="AV269" s="88">
        <f t="shared" si="41"/>
        <v>16958.623521018704</v>
      </c>
    </row>
    <row r="270" spans="1:48">
      <c r="A270" s="17">
        <v>42125</v>
      </c>
      <c r="B270" s="26">
        <v>2015</v>
      </c>
      <c r="C270" s="26">
        <v>5</v>
      </c>
      <c r="D270" s="87">
        <v>0.74</v>
      </c>
      <c r="E270" s="87">
        <f>E269*(1+D270/100)</f>
        <v>168.67626865203084</v>
      </c>
      <c r="F270" s="50">
        <v>95.7</v>
      </c>
      <c r="G270" s="87">
        <v>141.47</v>
      </c>
      <c r="H270" s="87">
        <v>92.490861047725687</v>
      </c>
      <c r="I270" s="87">
        <v>150.12</v>
      </c>
      <c r="J270" s="87">
        <v>140</v>
      </c>
      <c r="K270" s="87">
        <v>93.1</v>
      </c>
      <c r="L270" s="87">
        <v>110.5</v>
      </c>
      <c r="M270" s="87">
        <v>90.9</v>
      </c>
      <c r="N270" s="87">
        <v>77.900000000000006</v>
      </c>
      <c r="O270" s="87">
        <v>96.3</v>
      </c>
      <c r="P270" s="87">
        <v>90.4</v>
      </c>
      <c r="Q270" s="87">
        <v>84.9</v>
      </c>
      <c r="R270" s="88">
        <v>76</v>
      </c>
      <c r="S270" s="88">
        <v>91.77</v>
      </c>
      <c r="T270" s="88">
        <v>38.6</v>
      </c>
      <c r="U270" s="88">
        <v>75</v>
      </c>
      <c r="V270" s="88">
        <v>76.400000000000006</v>
      </c>
      <c r="W270" s="88">
        <v>75.5</v>
      </c>
      <c r="X270" s="88">
        <f t="shared" si="47"/>
        <v>75.63333333333334</v>
      </c>
      <c r="Y270" s="88">
        <v>16769183205</v>
      </c>
      <c r="Z270" s="88">
        <v>8588526903</v>
      </c>
      <c r="AA270" s="88">
        <v>1990760845</v>
      </c>
      <c r="AB270" s="88">
        <v>5809737517</v>
      </c>
      <c r="AC270" s="88">
        <v>380157940</v>
      </c>
      <c r="AD270" s="88">
        <v>14008367321</v>
      </c>
      <c r="AE270" s="88">
        <v>1855457326</v>
      </c>
      <c r="AF270" s="88">
        <v>8305613086</v>
      </c>
      <c r="AG270" s="88">
        <v>2159381574</v>
      </c>
      <c r="AH270" s="50">
        <v>123.66</v>
      </c>
      <c r="AI270" s="50">
        <v>122.22</v>
      </c>
      <c r="AJ270" s="88">
        <f t="shared" si="48"/>
        <v>101.17820324005891</v>
      </c>
      <c r="AK270" s="88">
        <f t="shared" si="49"/>
        <v>13560717455.118874</v>
      </c>
      <c r="AL270" s="88">
        <f t="shared" si="50"/>
        <v>6945274868.9956341</v>
      </c>
      <c r="AM270" s="88">
        <f t="shared" si="51"/>
        <v>11461599837.178858</v>
      </c>
      <c r="AN270" s="88">
        <f t="shared" si="44"/>
        <v>1518129050.8918345</v>
      </c>
      <c r="AO270" s="88">
        <f t="shared" si="45"/>
        <v>6795625172.6395025</v>
      </c>
      <c r="AP270" s="88">
        <f t="shared" si="46"/>
        <v>1766798865.9793813</v>
      </c>
      <c r="AQ270" s="88">
        <v>62313</v>
      </c>
      <c r="AR270" s="88">
        <f t="shared" si="39"/>
        <v>36942.363319968877</v>
      </c>
      <c r="AS270" s="88"/>
      <c r="AT270" s="88">
        <v>2855860</v>
      </c>
      <c r="AU270" s="88">
        <f>AT270</f>
        <v>2855860</v>
      </c>
      <c r="AV270" s="88">
        <f t="shared" si="41"/>
        <v>16931.012422923999</v>
      </c>
    </row>
    <row r="271" spans="1:48">
      <c r="A271" s="17">
        <v>42156</v>
      </c>
      <c r="B271" s="26">
        <v>2015</v>
      </c>
      <c r="C271" s="26">
        <v>6</v>
      </c>
      <c r="D271" s="50">
        <v>0.79</v>
      </c>
      <c r="E271" s="87">
        <f>E270*(1+D271/100)</f>
        <v>170.00881117438189</v>
      </c>
      <c r="F271" s="50">
        <v>90.1</v>
      </c>
      <c r="G271" s="50">
        <v>140.26</v>
      </c>
      <c r="H271" s="50">
        <v>93.423135079807551</v>
      </c>
      <c r="I271" s="50">
        <v>139.72999999999999</v>
      </c>
      <c r="J271" s="50">
        <v>138.91</v>
      </c>
      <c r="K271" s="87">
        <v>92.5</v>
      </c>
      <c r="L271" s="87">
        <v>109.8</v>
      </c>
      <c r="M271" s="87">
        <v>90.3</v>
      </c>
      <c r="N271" s="87">
        <v>74.3</v>
      </c>
      <c r="O271" s="87">
        <v>97.1</v>
      </c>
      <c r="P271" s="87">
        <v>88.5</v>
      </c>
      <c r="Q271" s="87">
        <v>81.900000000000006</v>
      </c>
      <c r="R271" s="88">
        <v>75.3</v>
      </c>
      <c r="S271" s="88">
        <v>90.58</v>
      </c>
      <c r="T271" s="88">
        <v>38.9</v>
      </c>
      <c r="U271" s="88">
        <v>73.5</v>
      </c>
      <c r="V271" s="88">
        <v>72.7</v>
      </c>
      <c r="W271" s="88">
        <v>73.599999999999994</v>
      </c>
      <c r="X271" s="88">
        <f t="shared" si="47"/>
        <v>73.266666666666666</v>
      </c>
      <c r="Y271" s="88">
        <v>19628438412</v>
      </c>
      <c r="Z271" s="88">
        <v>9536312589</v>
      </c>
      <c r="AA271" s="88">
        <v>2249538177</v>
      </c>
      <c r="AB271" s="88">
        <v>7368220892</v>
      </c>
      <c r="AC271" s="88">
        <v>474366754</v>
      </c>
      <c r="AD271" s="88">
        <v>15100918254</v>
      </c>
      <c r="AE271" s="88">
        <v>2047208649</v>
      </c>
      <c r="AF271" s="88">
        <v>8623006831</v>
      </c>
      <c r="AG271" s="88">
        <v>2416295997</v>
      </c>
      <c r="AH271" s="50">
        <v>123.85</v>
      </c>
      <c r="AI271" s="50">
        <v>120.3</v>
      </c>
      <c r="AJ271" s="88">
        <f t="shared" si="48"/>
        <v>102.95095594347465</v>
      </c>
      <c r="AK271" s="88">
        <f t="shared" si="49"/>
        <v>15848557458.215586</v>
      </c>
      <c r="AL271" s="88">
        <f t="shared" si="50"/>
        <v>7699889050.4642706</v>
      </c>
      <c r="AM271" s="88">
        <f t="shared" si="51"/>
        <v>12552716753.117207</v>
      </c>
      <c r="AN271" s="88">
        <f t="shared" si="44"/>
        <v>1701752825.4364092</v>
      </c>
      <c r="AO271" s="88">
        <f t="shared" si="45"/>
        <v>7167919227.7639236</v>
      </c>
      <c r="AP271" s="88">
        <f t="shared" si="46"/>
        <v>2008558600.9975064</v>
      </c>
      <c r="AQ271" s="88">
        <v>68136</v>
      </c>
      <c r="AR271" s="88">
        <f t="shared" si="39"/>
        <v>40077.922743728479</v>
      </c>
      <c r="AS271" s="88"/>
      <c r="AT271" s="88">
        <v>2870080</v>
      </c>
      <c r="AU271" s="88">
        <f>AT271</f>
        <v>2870080</v>
      </c>
      <c r="AV271" s="88">
        <f t="shared" si="41"/>
        <v>16881.948530632886</v>
      </c>
    </row>
    <row r="272" spans="1:48">
      <c r="A272" s="17">
        <v>42186</v>
      </c>
      <c r="B272" s="26">
        <v>2015</v>
      </c>
      <c r="C272" s="26">
        <v>7</v>
      </c>
      <c r="D272" s="50">
        <v>0.62</v>
      </c>
      <c r="E272" s="87">
        <f>E271*(1+D272/100)</f>
        <v>171.06286580366304</v>
      </c>
      <c r="F272" s="50">
        <v>92.4</v>
      </c>
      <c r="G272" s="50">
        <v>139.69</v>
      </c>
      <c r="H272" s="50">
        <v>95.579215304752964</v>
      </c>
      <c r="I272" s="50">
        <v>144.76</v>
      </c>
      <c r="J272" s="50">
        <v>143.49</v>
      </c>
      <c r="K272" s="50">
        <v>95.5</v>
      </c>
      <c r="L272" s="50">
        <v>111.3</v>
      </c>
      <c r="M272" s="50">
        <v>93.5</v>
      </c>
      <c r="N272" s="50">
        <v>76.7</v>
      </c>
      <c r="O272" s="50">
        <v>99</v>
      </c>
      <c r="P272" s="50">
        <v>93.9</v>
      </c>
      <c r="Q272" s="50">
        <v>86.9</v>
      </c>
      <c r="R272" s="88">
        <v>74.5</v>
      </c>
      <c r="S272" s="88">
        <v>84.55</v>
      </c>
      <c r="T272" s="88">
        <v>37.200000000000003</v>
      </c>
      <c r="U272" s="88">
        <v>70.3</v>
      </c>
      <c r="V272" s="88">
        <v>74.5</v>
      </c>
      <c r="W272" s="88">
        <v>70.400000000000006</v>
      </c>
      <c r="X272" s="88">
        <f t="shared" si="47"/>
        <v>71.733333333333334</v>
      </c>
      <c r="Y272" s="88">
        <v>18533065548</v>
      </c>
      <c r="Z272" s="88">
        <v>9022030048</v>
      </c>
      <c r="AA272" s="88">
        <v>2387418472</v>
      </c>
      <c r="AB272" s="88">
        <v>6696443110</v>
      </c>
      <c r="AC272" s="88">
        <v>427173918</v>
      </c>
      <c r="AD272" s="88">
        <v>16147171005</v>
      </c>
      <c r="AE272" s="88">
        <v>2407729729</v>
      </c>
      <c r="AF272" s="88">
        <v>9330639462</v>
      </c>
      <c r="AG272" s="88">
        <v>2616631658</v>
      </c>
      <c r="AH272" s="72">
        <v>124.15</v>
      </c>
      <c r="AI272" s="50">
        <v>119.42</v>
      </c>
      <c r="AJ272" s="88">
        <f t="shared" si="48"/>
        <v>103.96081058449171</v>
      </c>
      <c r="AK272" s="88">
        <f t="shared" si="49"/>
        <v>14927962583.971003</v>
      </c>
      <c r="AL272" s="88">
        <f t="shared" si="50"/>
        <v>7267039909.7865477</v>
      </c>
      <c r="AM272" s="88">
        <f t="shared" si="51"/>
        <v>13521328927.315357</v>
      </c>
      <c r="AN272" s="88">
        <f t="shared" si="44"/>
        <v>2016186341.4838386</v>
      </c>
      <c r="AO272" s="88">
        <f t="shared" si="45"/>
        <v>7813297154.580472</v>
      </c>
      <c r="AP272" s="88">
        <f t="shared" si="46"/>
        <v>2191116779.4339309</v>
      </c>
      <c r="AQ272" s="88">
        <v>75771</v>
      </c>
      <c r="AR272" s="88">
        <f t="shared" si="39"/>
        <v>44294.2421454379</v>
      </c>
      <c r="AS272" s="88"/>
      <c r="AT272" s="88">
        <v>2872228</v>
      </c>
      <c r="AU272" s="88">
        <f t="shared" ref="AU272:AU299" si="52">AT272</f>
        <v>2872228</v>
      </c>
      <c r="AV272" s="88">
        <f t="shared" si="41"/>
        <v>16790.482180373339</v>
      </c>
    </row>
    <row r="273" spans="1:48">
      <c r="A273" s="17">
        <v>42217</v>
      </c>
      <c r="B273" s="26">
        <v>2015</v>
      </c>
      <c r="C273" s="26">
        <v>8</v>
      </c>
      <c r="D273" s="50">
        <v>0.22</v>
      </c>
      <c r="E273" s="87">
        <f t="shared" ref="E273:E299" si="53">E272*(1+D273/100)</f>
        <v>171.43920410843111</v>
      </c>
      <c r="F273" s="50">
        <v>92.2</v>
      </c>
      <c r="G273" s="50">
        <v>124.84</v>
      </c>
      <c r="H273" s="50">
        <v>103.37377983750386</v>
      </c>
      <c r="I273" s="50">
        <v>140.84</v>
      </c>
      <c r="J273" s="50">
        <v>141.03</v>
      </c>
      <c r="K273" s="50">
        <v>97.6</v>
      </c>
      <c r="L273" s="50">
        <v>115</v>
      </c>
      <c r="M273" s="50">
        <v>95.4</v>
      </c>
      <c r="N273" s="50">
        <v>70.2</v>
      </c>
      <c r="O273" s="50">
        <v>102.2</v>
      </c>
      <c r="P273" s="50">
        <v>96.6</v>
      </c>
      <c r="Q273" s="50">
        <v>86.9</v>
      </c>
      <c r="R273" s="88">
        <v>75.3</v>
      </c>
      <c r="S273" s="88">
        <v>84.66</v>
      </c>
      <c r="T273" s="88">
        <v>37.1</v>
      </c>
      <c r="U273" s="88">
        <v>68.599999999999994</v>
      </c>
      <c r="V273" s="88">
        <v>72.8</v>
      </c>
      <c r="W273" s="88">
        <v>68.2</v>
      </c>
      <c r="X273" s="88">
        <f t="shared" si="47"/>
        <v>69.86666666666666</v>
      </c>
      <c r="Y273" s="88">
        <v>15485353065</v>
      </c>
      <c r="Z273" s="88">
        <v>7319197888</v>
      </c>
      <c r="AA273" s="88">
        <v>2171060546</v>
      </c>
      <c r="AB273" s="88">
        <v>5621421791</v>
      </c>
      <c r="AC273" s="88">
        <v>373672840</v>
      </c>
      <c r="AD273" s="88">
        <v>12796238913</v>
      </c>
      <c r="AE273" s="88">
        <v>1826605896</v>
      </c>
      <c r="AF273" s="88">
        <v>7685106257</v>
      </c>
      <c r="AG273" s="88">
        <v>2205309623</v>
      </c>
      <c r="AH273" s="50">
        <v>120.15</v>
      </c>
      <c r="AI273" s="50">
        <v>119.87</v>
      </c>
      <c r="AJ273" s="88">
        <f t="shared" si="48"/>
        <v>100.23358638525069</v>
      </c>
      <c r="AK273" s="88">
        <f t="shared" si="49"/>
        <v>12888350449.438202</v>
      </c>
      <c r="AL273" s="88">
        <f t="shared" si="50"/>
        <v>6091716927.174365</v>
      </c>
      <c r="AM273" s="88">
        <f t="shared" si="51"/>
        <v>10675097116.042379</v>
      </c>
      <c r="AN273" s="88">
        <f t="shared" si="44"/>
        <v>1523822387.5865521</v>
      </c>
      <c r="AO273" s="88">
        <f t="shared" si="45"/>
        <v>6411200681.571703</v>
      </c>
      <c r="AP273" s="88">
        <f t="shared" si="46"/>
        <v>1839751082.8397431</v>
      </c>
      <c r="AQ273" s="88">
        <v>64625</v>
      </c>
      <c r="AR273" s="88">
        <f t="shared" si="39"/>
        <v>37695.578637384635</v>
      </c>
      <c r="AS273" s="88"/>
      <c r="AT273" s="88">
        <v>2891438</v>
      </c>
      <c r="AU273" s="88">
        <f t="shared" si="52"/>
        <v>2891438</v>
      </c>
      <c r="AV273" s="88">
        <f t="shared" si="41"/>
        <v>16865.675590579831</v>
      </c>
    </row>
    <row r="274" spans="1:48">
      <c r="A274" s="17">
        <v>42248</v>
      </c>
      <c r="B274" s="26">
        <v>2015</v>
      </c>
      <c r="C274" s="26">
        <v>9</v>
      </c>
      <c r="D274" s="50">
        <v>0.54</v>
      </c>
      <c r="E274" s="87">
        <f t="shared" si="53"/>
        <v>172.36497581061664</v>
      </c>
      <c r="F274" s="50">
        <v>89.1</v>
      </c>
      <c r="G274" s="50">
        <v>122.99</v>
      </c>
      <c r="H274" s="50">
        <v>114.3915969591873</v>
      </c>
      <c r="I274" s="50">
        <v>125.85</v>
      </c>
      <c r="J274" s="50">
        <v>138.47999999999999</v>
      </c>
      <c r="K274" s="50">
        <v>94.3</v>
      </c>
      <c r="L274" s="50">
        <v>110.7</v>
      </c>
      <c r="M274" s="50">
        <v>92.3</v>
      </c>
      <c r="N274" s="50">
        <v>73.900000000000006</v>
      </c>
      <c r="O274" s="50">
        <v>96</v>
      </c>
      <c r="P274" s="50">
        <v>96.7</v>
      </c>
      <c r="Q274" s="50">
        <v>83.1</v>
      </c>
      <c r="R274" s="88">
        <v>75.7</v>
      </c>
      <c r="S274" s="88">
        <v>85.53</v>
      </c>
      <c r="T274" s="88">
        <v>35.700000000000003</v>
      </c>
      <c r="U274" s="88">
        <v>63.6</v>
      </c>
      <c r="V274" s="88">
        <v>73.3</v>
      </c>
      <c r="W274" s="88">
        <v>65.2</v>
      </c>
      <c r="X274" s="88">
        <f t="shared" si="47"/>
        <v>67.366666666666674</v>
      </c>
      <c r="Y274" s="88">
        <v>16148183035</v>
      </c>
      <c r="Z274" s="88">
        <v>7162984134</v>
      </c>
      <c r="AA274" s="88">
        <v>2277062122</v>
      </c>
      <c r="AB274" s="88">
        <v>6330057938</v>
      </c>
      <c r="AC274" s="88">
        <v>378078841</v>
      </c>
      <c r="AD274" s="88">
        <v>13203691399</v>
      </c>
      <c r="AE274" s="88">
        <v>1707023860</v>
      </c>
      <c r="AF274" s="88">
        <v>7952570097</v>
      </c>
      <c r="AG274" s="88">
        <v>2107118287</v>
      </c>
      <c r="AH274" s="50">
        <v>117.92</v>
      </c>
      <c r="AI274" s="50">
        <v>117.36</v>
      </c>
      <c r="AJ274" s="88">
        <f t="shared" si="48"/>
        <v>100.47716428084526</v>
      </c>
      <c r="AK274" s="88">
        <f t="shared" si="49"/>
        <v>13694185070.386702</v>
      </c>
      <c r="AL274" s="88">
        <f t="shared" si="50"/>
        <v>6074443804.2740841</v>
      </c>
      <c r="AM274" s="88">
        <f t="shared" si="51"/>
        <v>11250589126.61895</v>
      </c>
      <c r="AN274" s="88">
        <f t="shared" si="44"/>
        <v>1454519308.1117928</v>
      </c>
      <c r="AO274" s="88">
        <f t="shared" si="45"/>
        <v>6776218555.7259712</v>
      </c>
      <c r="AP274" s="88">
        <f t="shared" si="46"/>
        <v>1795431396.5576005</v>
      </c>
      <c r="AQ274" s="88">
        <v>66320</v>
      </c>
      <c r="AR274" s="88">
        <f t="shared" si="39"/>
        <v>38476.494246063121</v>
      </c>
      <c r="AS274" s="88"/>
      <c r="AT274" s="88">
        <v>2910590</v>
      </c>
      <c r="AU274" s="88">
        <f t="shared" si="52"/>
        <v>2910590</v>
      </c>
      <c r="AV274" s="88">
        <f t="shared" si="41"/>
        <v>16886.203164603266</v>
      </c>
    </row>
    <row r="275" spans="1:48">
      <c r="A275" s="17">
        <v>42278</v>
      </c>
      <c r="B275" s="26">
        <v>2015</v>
      </c>
      <c r="C275" s="26">
        <v>10</v>
      </c>
      <c r="D275" s="50">
        <v>0.82</v>
      </c>
      <c r="E275" s="87">
        <f t="shared" si="53"/>
        <v>173.77836861226371</v>
      </c>
      <c r="F275" s="50">
        <v>96.4</v>
      </c>
      <c r="G275" s="50">
        <v>117.26</v>
      </c>
      <c r="H275" s="50">
        <v>113.38024442272908</v>
      </c>
      <c r="I275" s="50">
        <v>150.09</v>
      </c>
      <c r="J275" s="50">
        <v>140.33000000000001</v>
      </c>
      <c r="K275" s="50">
        <v>97.2</v>
      </c>
      <c r="L275" s="50">
        <v>111.5</v>
      </c>
      <c r="M275" s="50">
        <v>95.5</v>
      </c>
      <c r="N275" s="50">
        <v>75.400000000000006</v>
      </c>
      <c r="O275" s="50">
        <v>98.9</v>
      </c>
      <c r="P275" s="50">
        <v>100.2</v>
      </c>
      <c r="Q275" s="50">
        <v>87.3</v>
      </c>
      <c r="R275" s="88">
        <v>76.5</v>
      </c>
      <c r="S275" s="88">
        <v>88.77</v>
      </c>
      <c r="T275" s="88">
        <v>35</v>
      </c>
      <c r="U275" s="88">
        <v>63.9</v>
      </c>
      <c r="V275" s="88">
        <v>76</v>
      </c>
      <c r="W275" s="88">
        <v>67</v>
      </c>
      <c r="X275" s="88">
        <f t="shared" si="47"/>
        <v>68.966666666666669</v>
      </c>
      <c r="Y275" s="88">
        <v>16048986692</v>
      </c>
      <c r="Z275" s="88">
        <v>7310927614</v>
      </c>
      <c r="AA275" s="88">
        <v>2353177512</v>
      </c>
      <c r="AB275" s="88">
        <v>6034737460</v>
      </c>
      <c r="AC275" s="88">
        <v>350144106</v>
      </c>
      <c r="AD275" s="88">
        <v>14053172726</v>
      </c>
      <c r="AE275" s="88">
        <v>1662178409</v>
      </c>
      <c r="AF275" s="88">
        <v>7952600859</v>
      </c>
      <c r="AG275" s="88">
        <v>2239017470</v>
      </c>
      <c r="AH275" s="50">
        <v>115.94</v>
      </c>
      <c r="AI275" s="50">
        <v>117.56</v>
      </c>
      <c r="AJ275" s="88">
        <f t="shared" si="48"/>
        <v>98.621980265396388</v>
      </c>
      <c r="AK275" s="88">
        <f t="shared" si="49"/>
        <v>13842493265.482145</v>
      </c>
      <c r="AL275" s="88">
        <f t="shared" si="50"/>
        <v>6305785418.3198204</v>
      </c>
      <c r="AM275" s="88">
        <f t="shared" si="51"/>
        <v>11954042808.778496</v>
      </c>
      <c r="AN275" s="88">
        <f t="shared" si="44"/>
        <v>1413897932.1197686</v>
      </c>
      <c r="AO275" s="88">
        <f t="shared" si="45"/>
        <v>6764716620.449132</v>
      </c>
      <c r="AP275" s="88">
        <f t="shared" si="46"/>
        <v>1904574234.4334807</v>
      </c>
      <c r="AQ275" s="88">
        <v>74522</v>
      </c>
      <c r="AR275" s="88">
        <f t="shared" si="39"/>
        <v>42883.358035357291</v>
      </c>
      <c r="AS275" s="88"/>
      <c r="AT275" s="88">
        <v>2903995</v>
      </c>
      <c r="AU275" s="88">
        <f t="shared" si="52"/>
        <v>2903995</v>
      </c>
      <c r="AV275" s="88">
        <f t="shared" si="41"/>
        <v>16710.91185393406</v>
      </c>
    </row>
    <row r="276" spans="1:48">
      <c r="A276" s="17">
        <v>42309</v>
      </c>
      <c r="B276" s="26">
        <v>2015</v>
      </c>
      <c r="C276" s="26">
        <v>11</v>
      </c>
      <c r="D276" s="50">
        <v>1.01</v>
      </c>
      <c r="E276" s="87">
        <f t="shared" si="53"/>
        <v>175.53353013524756</v>
      </c>
      <c r="F276" s="50">
        <v>95.4</v>
      </c>
      <c r="G276" s="50">
        <v>118.68</v>
      </c>
      <c r="H276" s="50">
        <v>107.8035062379211</v>
      </c>
      <c r="I276" s="50">
        <v>128.22999999999999</v>
      </c>
      <c r="J276" s="50">
        <v>136.01</v>
      </c>
      <c r="K276" s="50">
        <v>87.6</v>
      </c>
      <c r="L276" s="50">
        <v>95.2</v>
      </c>
      <c r="M276" s="50">
        <v>86.6</v>
      </c>
      <c r="N276" s="50">
        <v>69.8</v>
      </c>
      <c r="O276" s="50">
        <v>86.9</v>
      </c>
      <c r="P276" s="50">
        <v>93.4</v>
      </c>
      <c r="Q276" s="50">
        <v>79.5</v>
      </c>
      <c r="R276" s="88">
        <v>76.8</v>
      </c>
      <c r="S276" s="88">
        <v>85.55</v>
      </c>
      <c r="T276" s="88">
        <v>36.4</v>
      </c>
      <c r="U276" s="88">
        <v>65.3</v>
      </c>
      <c r="V276" s="88">
        <v>75.099999999999994</v>
      </c>
      <c r="W276" s="88">
        <v>67.599999999999994</v>
      </c>
      <c r="X276" s="88">
        <f t="shared" si="47"/>
        <v>69.333333333333329</v>
      </c>
      <c r="Y276" s="88">
        <v>13806364678</v>
      </c>
      <c r="Z276" s="88">
        <v>5864298050</v>
      </c>
      <c r="AA276" s="88">
        <v>2015662278</v>
      </c>
      <c r="AB276" s="88">
        <v>5572406898</v>
      </c>
      <c r="AC276" s="88">
        <v>353997452</v>
      </c>
      <c r="AD276" s="88">
        <v>12609426083</v>
      </c>
      <c r="AE276" s="88">
        <v>1673218842</v>
      </c>
      <c r="AF276" s="88">
        <v>7250866646</v>
      </c>
      <c r="AG276" s="88">
        <v>1890932159</v>
      </c>
      <c r="AH276" s="50">
        <v>116.15</v>
      </c>
      <c r="AI276" s="50">
        <v>113.59</v>
      </c>
      <c r="AJ276" s="88">
        <f t="shared" si="48"/>
        <v>102.25371951756317</v>
      </c>
      <c r="AK276" s="88">
        <f t="shared" si="49"/>
        <v>11886667824.365046</v>
      </c>
      <c r="AL276" s="88">
        <f t="shared" si="50"/>
        <v>5048900602.6689625</v>
      </c>
      <c r="AM276" s="88">
        <f t="shared" si="51"/>
        <v>11100824089.268421</v>
      </c>
      <c r="AN276" s="88">
        <f t="shared" si="44"/>
        <v>1473033578.6600933</v>
      </c>
      <c r="AO276" s="88">
        <f t="shared" si="45"/>
        <v>6383367062.241394</v>
      </c>
      <c r="AP276" s="88">
        <f t="shared" si="46"/>
        <v>1664699497.3149045</v>
      </c>
      <c r="AQ276" s="88">
        <v>66534</v>
      </c>
      <c r="AR276" s="88">
        <f t="shared" ref="AR276:AR299" si="54">AQ276/$E276*100</f>
        <v>37903.869391070722</v>
      </c>
      <c r="AS276" s="88"/>
      <c r="AT276" s="88">
        <v>2922745</v>
      </c>
      <c r="AU276" s="88">
        <f t="shared" si="52"/>
        <v>2922745</v>
      </c>
      <c r="AV276" s="88">
        <f t="shared" ref="AV276:AV299" si="55">AU276/E276</f>
        <v>16650.636478102173</v>
      </c>
    </row>
    <row r="277" spans="1:48">
      <c r="A277" s="17">
        <v>42339</v>
      </c>
      <c r="B277" s="26">
        <v>2015</v>
      </c>
      <c r="C277" s="26">
        <v>12</v>
      </c>
      <c r="D277" s="50">
        <v>0.96</v>
      </c>
      <c r="E277" s="87">
        <f t="shared" si="53"/>
        <v>177.21865202454595</v>
      </c>
      <c r="F277" s="87">
        <v>120.9</v>
      </c>
      <c r="G277" s="50">
        <v>100.69</v>
      </c>
      <c r="H277" s="50">
        <v>108.78325714728079</v>
      </c>
      <c r="I277" s="50">
        <v>123.89</v>
      </c>
      <c r="J277" s="50">
        <v>136.28</v>
      </c>
      <c r="K277" s="50">
        <v>77.2</v>
      </c>
      <c r="L277" s="50">
        <v>98.3</v>
      </c>
      <c r="M277" s="50">
        <v>74.599999999999994</v>
      </c>
      <c r="N277" s="50">
        <v>51.6</v>
      </c>
      <c r="O277" s="50">
        <v>78.7</v>
      </c>
      <c r="P277" s="50">
        <v>80.5</v>
      </c>
      <c r="Q277" s="50">
        <v>64.8</v>
      </c>
      <c r="R277" s="88">
        <v>76.400000000000006</v>
      </c>
      <c r="S277" s="88">
        <v>87.17</v>
      </c>
      <c r="T277" s="88">
        <v>36</v>
      </c>
      <c r="U277" s="88">
        <v>64.3</v>
      </c>
      <c r="V277" s="88">
        <v>76.3</v>
      </c>
      <c r="W277" s="88">
        <v>68.5</v>
      </c>
      <c r="X277" s="88">
        <f t="shared" si="47"/>
        <v>69.7</v>
      </c>
      <c r="Y277" s="88">
        <v>16783231319</v>
      </c>
      <c r="Z277" s="88">
        <v>6470064246</v>
      </c>
      <c r="AA277" s="88">
        <v>2469730923</v>
      </c>
      <c r="AB277" s="88">
        <v>7488085146</v>
      </c>
      <c r="AC277" s="88">
        <v>355351004</v>
      </c>
      <c r="AD277" s="88">
        <v>10543233761</v>
      </c>
      <c r="AE277" s="88">
        <v>1665266460</v>
      </c>
      <c r="AF277" s="88">
        <v>5848203823</v>
      </c>
      <c r="AG277" s="88">
        <v>1620500346</v>
      </c>
      <c r="AH277" s="50">
        <v>111.61</v>
      </c>
      <c r="AI277" s="50">
        <v>115.48</v>
      </c>
      <c r="AJ277" s="88">
        <f t="shared" si="48"/>
        <v>96.648770349844128</v>
      </c>
      <c r="AK277" s="88">
        <f t="shared" si="49"/>
        <v>15037390304.632202</v>
      </c>
      <c r="AL277" s="88">
        <f t="shared" si="50"/>
        <v>5797029160.469492</v>
      </c>
      <c r="AM277" s="88">
        <f t="shared" si="51"/>
        <v>9129921857.4644947</v>
      </c>
      <c r="AN277" s="88">
        <f t="shared" si="44"/>
        <v>1442038846.5535157</v>
      </c>
      <c r="AO277" s="88">
        <f t="shared" si="45"/>
        <v>5064256860.928299</v>
      </c>
      <c r="AP277" s="88">
        <f t="shared" si="46"/>
        <v>1403273593.695878</v>
      </c>
      <c r="AQ277" s="88">
        <v>76450</v>
      </c>
      <c r="AR277" s="88">
        <f t="shared" si="54"/>
        <v>43138.800079244014</v>
      </c>
      <c r="AS277" s="88"/>
      <c r="AT277" s="88">
        <v>2958261</v>
      </c>
      <c r="AU277" s="88">
        <f t="shared" si="52"/>
        <v>2958261</v>
      </c>
      <c r="AV277" s="88">
        <f t="shared" si="55"/>
        <v>16692.718098263504</v>
      </c>
    </row>
    <row r="278" spans="1:48">
      <c r="A278" s="103">
        <v>42370</v>
      </c>
      <c r="B278" s="34">
        <f>B266+1</f>
        <v>2016</v>
      </c>
      <c r="C278" s="34">
        <f>C266</f>
        <v>1</v>
      </c>
      <c r="D278" s="53">
        <v>1.27</v>
      </c>
      <c r="E278" s="89">
        <f t="shared" si="53"/>
        <v>179.46932890525767</v>
      </c>
      <c r="F278" s="89">
        <v>89.2</v>
      </c>
      <c r="G278" s="53">
        <v>75.92</v>
      </c>
      <c r="H278" s="53">
        <v>111.29188231051288</v>
      </c>
      <c r="I278" s="53">
        <v>125.66</v>
      </c>
      <c r="J278" s="53">
        <v>128.02000000000001</v>
      </c>
      <c r="K278" s="53">
        <v>76.2</v>
      </c>
      <c r="L278" s="53">
        <v>89.5</v>
      </c>
      <c r="M278" s="53">
        <v>74.599999999999994</v>
      </c>
      <c r="N278" s="53">
        <v>54.3</v>
      </c>
      <c r="O278" s="53">
        <v>78.900000000000006</v>
      </c>
      <c r="P278" s="53">
        <v>76.5</v>
      </c>
      <c r="Q278" s="53">
        <v>68</v>
      </c>
      <c r="R278" s="90">
        <v>72.400000000000006</v>
      </c>
      <c r="S278" s="90">
        <v>89.04</v>
      </c>
      <c r="T278" s="90">
        <v>36.5</v>
      </c>
      <c r="U278" s="90">
        <v>66.599999999999994</v>
      </c>
      <c r="V278" s="90">
        <v>77.900000000000006</v>
      </c>
      <c r="W278" s="90">
        <v>69.7</v>
      </c>
      <c r="X278" s="90">
        <f t="shared" si="47"/>
        <v>71.399999999999991</v>
      </c>
      <c r="Y278" s="90">
        <v>11245551696</v>
      </c>
      <c r="Z278" s="90">
        <v>4752571300</v>
      </c>
      <c r="AA278" s="90">
        <v>1852942335</v>
      </c>
      <c r="AB278" s="90">
        <v>4337698600</v>
      </c>
      <c r="AC278" s="90">
        <v>302339461</v>
      </c>
      <c r="AD278" s="90">
        <v>10322950647</v>
      </c>
      <c r="AE278" s="90">
        <v>1932838930</v>
      </c>
      <c r="AF278" s="90">
        <v>5948026379</v>
      </c>
      <c r="AG278" s="90">
        <v>1589542569</v>
      </c>
      <c r="AH278" s="53">
        <v>107.57</v>
      </c>
      <c r="AI278" s="53">
        <v>110.79</v>
      </c>
      <c r="AJ278" s="90">
        <f t="shared" si="48"/>
        <v>97.09360050546077</v>
      </c>
      <c r="AK278" s="90">
        <f t="shared" si="49"/>
        <v>10454170954.727156</v>
      </c>
      <c r="AL278" s="90">
        <f t="shared" si="50"/>
        <v>4418119643.0231485</v>
      </c>
      <c r="AM278" s="90">
        <f t="shared" si="51"/>
        <v>9317583398.3211479</v>
      </c>
      <c r="AN278" s="90">
        <f t="shared" si="44"/>
        <v>1744596922.1048832</v>
      </c>
      <c r="AO278" s="90">
        <f t="shared" si="45"/>
        <v>5368739397.960104</v>
      </c>
      <c r="AP278" s="90">
        <f t="shared" si="46"/>
        <v>1434734695.3696182</v>
      </c>
      <c r="AQ278" s="90">
        <v>98520</v>
      </c>
      <c r="AR278" s="90">
        <f t="shared" si="54"/>
        <v>54895.173788725187</v>
      </c>
      <c r="AS278" s="90"/>
      <c r="AT278" s="90">
        <v>2936168</v>
      </c>
      <c r="AU278" s="90">
        <f t="shared" si="52"/>
        <v>2936168</v>
      </c>
      <c r="AV278" s="90">
        <f t="shared" si="55"/>
        <v>16360.277368340809</v>
      </c>
    </row>
    <row r="279" spans="1:48">
      <c r="A279" s="17">
        <v>42401</v>
      </c>
      <c r="B279" s="26">
        <f t="shared" ref="B279:B301" si="56">B267+1</f>
        <v>2016</v>
      </c>
      <c r="C279" s="26">
        <f t="shared" ref="C279:C301" si="57">C267</f>
        <v>2</v>
      </c>
      <c r="D279" s="50">
        <v>0.9</v>
      </c>
      <c r="E279" s="87">
        <f t="shared" si="53"/>
        <v>181.08455286540496</v>
      </c>
      <c r="F279" s="87">
        <v>84.2</v>
      </c>
      <c r="G279" s="50">
        <v>103.98</v>
      </c>
      <c r="H279" s="50">
        <v>109.19833928102365</v>
      </c>
      <c r="I279" s="50">
        <v>122.44</v>
      </c>
      <c r="J279" s="50">
        <v>130.32</v>
      </c>
      <c r="K279" s="50">
        <v>75.8</v>
      </c>
      <c r="L279" s="50">
        <v>87</v>
      </c>
      <c r="M279" s="50">
        <v>74.400000000000006</v>
      </c>
      <c r="N279" s="50">
        <v>63</v>
      </c>
      <c r="O279" s="50">
        <v>77.5</v>
      </c>
      <c r="P279" s="50">
        <v>75.599999999999994</v>
      </c>
      <c r="Q279" s="50">
        <v>71.2</v>
      </c>
      <c r="R279" s="88">
        <v>73.5</v>
      </c>
      <c r="S279" s="88">
        <v>95.23</v>
      </c>
      <c r="T279" s="88">
        <v>37.1</v>
      </c>
      <c r="U279" s="88">
        <v>69.3</v>
      </c>
      <c r="V279" s="88">
        <v>76</v>
      </c>
      <c r="W279" s="88">
        <v>69.099999999999994</v>
      </c>
      <c r="X279" s="88">
        <f t="shared" si="47"/>
        <v>71.466666666666669</v>
      </c>
      <c r="Y279" s="88">
        <v>13347436459</v>
      </c>
      <c r="Z279" s="88">
        <v>5244748598</v>
      </c>
      <c r="AA279" s="88">
        <v>2283411307</v>
      </c>
      <c r="AB279" s="88">
        <v>5542636458</v>
      </c>
      <c r="AC279" s="88">
        <v>276640096</v>
      </c>
      <c r="AD279" s="88">
        <v>10304773745</v>
      </c>
      <c r="AE279" s="88">
        <v>1194994370</v>
      </c>
      <c r="AF279" s="88">
        <v>6027297169</v>
      </c>
      <c r="AG279" s="88">
        <v>1845836636</v>
      </c>
      <c r="AH279" s="50">
        <v>105.6</v>
      </c>
      <c r="AI279" s="50">
        <v>109.71</v>
      </c>
      <c r="AJ279" s="88">
        <f t="shared" si="48"/>
        <v>96.253759912496591</v>
      </c>
      <c r="AK279" s="88">
        <f t="shared" si="49"/>
        <v>12639617858.901516</v>
      </c>
      <c r="AL279" s="88">
        <f t="shared" si="50"/>
        <v>4966617990.530303</v>
      </c>
      <c r="AM279" s="88">
        <f t="shared" si="51"/>
        <v>9392738806.854435</v>
      </c>
      <c r="AN279" s="88">
        <f t="shared" si="44"/>
        <v>1089230124.8746698</v>
      </c>
      <c r="AO279" s="88">
        <f t="shared" si="45"/>
        <v>5493844835.4753447</v>
      </c>
      <c r="AP279" s="88">
        <f t="shared" si="46"/>
        <v>1682468905.2957799</v>
      </c>
      <c r="AQ279" s="88">
        <v>58396</v>
      </c>
      <c r="AR279" s="88">
        <f t="shared" si="54"/>
        <v>32247.919038905598</v>
      </c>
      <c r="AS279" s="88"/>
      <c r="AT279" s="88">
        <v>2919952</v>
      </c>
      <c r="AU279" s="88">
        <f t="shared" si="52"/>
        <v>2919952</v>
      </c>
      <c r="AV279" s="88">
        <f t="shared" si="55"/>
        <v>16124.798906344695</v>
      </c>
    </row>
    <row r="280" spans="1:48">
      <c r="A280" s="17">
        <v>42430</v>
      </c>
      <c r="B280" s="26">
        <f t="shared" si="56"/>
        <v>2016</v>
      </c>
      <c r="C280" s="26">
        <f t="shared" si="57"/>
        <v>3</v>
      </c>
      <c r="D280" s="50">
        <v>0.43</v>
      </c>
      <c r="E280" s="87">
        <f t="shared" si="53"/>
        <v>181.86321644272618</v>
      </c>
      <c r="F280" s="87">
        <v>90.4</v>
      </c>
      <c r="G280" s="50">
        <v>117.45</v>
      </c>
      <c r="H280" s="50">
        <v>101.95103881000071</v>
      </c>
      <c r="I280" s="50">
        <v>126.13</v>
      </c>
      <c r="J280" s="50">
        <v>140.03</v>
      </c>
      <c r="K280" s="50">
        <v>83.6</v>
      </c>
      <c r="L280" s="50">
        <v>90.5</v>
      </c>
      <c r="M280" s="50">
        <v>82.8</v>
      </c>
      <c r="N280" s="50">
        <v>72.400000000000006</v>
      </c>
      <c r="O280" s="50">
        <v>83.8</v>
      </c>
      <c r="P280" s="50">
        <v>86.4</v>
      </c>
      <c r="Q280" s="50">
        <v>77.900000000000006</v>
      </c>
      <c r="R280" s="88">
        <v>72.599999999999994</v>
      </c>
      <c r="S280" s="88">
        <v>89.31</v>
      </c>
      <c r="T280" s="88">
        <v>37.4</v>
      </c>
      <c r="U280" s="88">
        <v>66.900000000000006</v>
      </c>
      <c r="V280" s="88">
        <v>76.2</v>
      </c>
      <c r="W280" s="88">
        <v>69.8</v>
      </c>
      <c r="X280" s="88">
        <f t="shared" si="47"/>
        <v>70.966666666666683</v>
      </c>
      <c r="Y280" s="88">
        <v>15994219181</v>
      </c>
      <c r="Z280" s="88">
        <v>7387053486</v>
      </c>
      <c r="AA280" s="88">
        <v>2113223661</v>
      </c>
      <c r="AB280" s="88">
        <v>6169560011</v>
      </c>
      <c r="AC280" s="88">
        <v>324382023</v>
      </c>
      <c r="AD280" s="88">
        <v>11559237456</v>
      </c>
      <c r="AE280" s="88">
        <v>1516585930</v>
      </c>
      <c r="AF280" s="88">
        <v>6995632322</v>
      </c>
      <c r="AG280" s="88">
        <v>1919637196</v>
      </c>
      <c r="AH280" s="50">
        <v>105.64</v>
      </c>
      <c r="AI280" s="50">
        <v>107.71</v>
      </c>
      <c r="AJ280" s="88">
        <f t="shared" si="48"/>
        <v>98.078172871599676</v>
      </c>
      <c r="AK280" s="88">
        <f t="shared" si="49"/>
        <v>15140305926.732298</v>
      </c>
      <c r="AL280" s="88">
        <f t="shared" si="50"/>
        <v>6992667063.6122675</v>
      </c>
      <c r="AM280" s="88">
        <f t="shared" si="51"/>
        <v>10731814553.894718</v>
      </c>
      <c r="AN280" s="88">
        <f t="shared" si="44"/>
        <v>1408027044.842633</v>
      </c>
      <c r="AO280" s="88">
        <f t="shared" si="45"/>
        <v>6494877283.446291</v>
      </c>
      <c r="AP280" s="88">
        <f t="shared" si="46"/>
        <v>1782227458.9174635</v>
      </c>
      <c r="AQ280" s="88">
        <v>65894</v>
      </c>
      <c r="AR280" s="88">
        <f t="shared" si="54"/>
        <v>36232.725500459768</v>
      </c>
      <c r="AS280" s="88"/>
      <c r="AT280" s="88">
        <v>2904916</v>
      </c>
      <c r="AU280" s="88">
        <f t="shared" si="52"/>
        <v>2904916</v>
      </c>
      <c r="AV280" s="88">
        <f t="shared" si="55"/>
        <v>15973.081620465233</v>
      </c>
    </row>
    <row r="281" spans="1:48">
      <c r="A281" s="17">
        <v>42461</v>
      </c>
      <c r="B281" s="26">
        <f t="shared" si="56"/>
        <v>2016</v>
      </c>
      <c r="C281" s="26">
        <f t="shared" si="57"/>
        <v>4</v>
      </c>
      <c r="D281" s="50">
        <v>0.61</v>
      </c>
      <c r="E281" s="87">
        <f t="shared" si="53"/>
        <v>182.97258206302681</v>
      </c>
      <c r="F281" s="87">
        <v>85.8</v>
      </c>
      <c r="G281" s="50">
        <v>96.13</v>
      </c>
      <c r="H281" s="50">
        <v>99.033022280622575</v>
      </c>
      <c r="I281" s="50">
        <v>115.77</v>
      </c>
      <c r="J281" s="50">
        <v>135.4</v>
      </c>
      <c r="K281" s="50">
        <v>83</v>
      </c>
      <c r="L281" s="50">
        <v>90.5</v>
      </c>
      <c r="M281" s="50">
        <v>82.1</v>
      </c>
      <c r="N281" s="50">
        <v>67.7</v>
      </c>
      <c r="O281" s="50">
        <v>84.7</v>
      </c>
      <c r="P281" s="50">
        <v>84.1</v>
      </c>
      <c r="Q281" s="50">
        <v>74.900000000000006</v>
      </c>
      <c r="R281" s="88">
        <v>73.2</v>
      </c>
      <c r="S281" s="88">
        <v>87.68</v>
      </c>
      <c r="T281" s="88">
        <v>36.799999999999997</v>
      </c>
      <c r="U281" s="88">
        <v>65.3</v>
      </c>
      <c r="V281" s="88">
        <v>78.099999999999994</v>
      </c>
      <c r="W281" s="88">
        <v>69.5</v>
      </c>
      <c r="X281" s="88">
        <f t="shared" si="47"/>
        <v>70.966666666666654</v>
      </c>
      <c r="Y281" s="88">
        <v>15374374167</v>
      </c>
      <c r="Z281" s="88">
        <v>7739224712</v>
      </c>
      <c r="AA281" s="88">
        <v>1836783948</v>
      </c>
      <c r="AB281" s="88">
        <v>5433319474</v>
      </c>
      <c r="AC281" s="88">
        <v>365046033</v>
      </c>
      <c r="AD281" s="88">
        <v>10513171044</v>
      </c>
      <c r="AE281" s="88">
        <v>1316786626</v>
      </c>
      <c r="AF281" s="88">
        <v>6503807483</v>
      </c>
      <c r="AG281" s="88">
        <v>1613458374</v>
      </c>
      <c r="AH281" s="50">
        <v>107.49</v>
      </c>
      <c r="AI281" s="50">
        <v>110.24</v>
      </c>
      <c r="AJ281" s="88">
        <f t="shared" si="48"/>
        <v>97.505442670537008</v>
      </c>
      <c r="AK281" s="88">
        <f t="shared" si="49"/>
        <v>14303073929.667877</v>
      </c>
      <c r="AL281" s="88">
        <f t="shared" si="50"/>
        <v>7199948564.5176296</v>
      </c>
      <c r="AM281" s="88">
        <f t="shared" si="51"/>
        <v>9536621048.621191</v>
      </c>
      <c r="AN281" s="88">
        <f t="shared" si="44"/>
        <v>1194472628.8098695</v>
      </c>
      <c r="AO281" s="88">
        <f t="shared" si="45"/>
        <v>5899680227.685051</v>
      </c>
      <c r="AP281" s="88">
        <f t="shared" si="46"/>
        <v>1463587059.1436865</v>
      </c>
      <c r="AQ281" s="88">
        <v>80539</v>
      </c>
      <c r="AR281" s="88">
        <f t="shared" si="54"/>
        <v>44016.977348145803</v>
      </c>
      <c r="AS281" s="88"/>
      <c r="AT281" s="88">
        <v>2885178</v>
      </c>
      <c r="AU281" s="88">
        <f t="shared" si="52"/>
        <v>2885178</v>
      </c>
      <c r="AV281" s="88">
        <f t="shared" si="55"/>
        <v>15768.362491633694</v>
      </c>
    </row>
    <row r="282" spans="1:48">
      <c r="A282" s="17">
        <v>42491</v>
      </c>
      <c r="B282" s="26">
        <f t="shared" si="56"/>
        <v>2016</v>
      </c>
      <c r="C282" s="26">
        <f t="shared" si="57"/>
        <v>5</v>
      </c>
      <c r="D282" s="50">
        <v>0.78</v>
      </c>
      <c r="E282" s="87">
        <f t="shared" si="53"/>
        <v>184.39976820311841</v>
      </c>
      <c r="F282" s="87">
        <v>87.1</v>
      </c>
      <c r="G282" s="50">
        <v>100.5</v>
      </c>
      <c r="H282" s="50">
        <v>97.478409932160261</v>
      </c>
      <c r="I282" s="50">
        <v>130.33000000000001</v>
      </c>
      <c r="J282" s="50">
        <v>133.22</v>
      </c>
      <c r="K282" s="50">
        <v>86.3</v>
      </c>
      <c r="L282" s="50">
        <v>98.1</v>
      </c>
      <c r="M282" s="50">
        <v>84.8</v>
      </c>
      <c r="N282" s="50">
        <v>70.2</v>
      </c>
      <c r="O282" s="50">
        <v>89</v>
      </c>
      <c r="P282" s="50">
        <v>85.6</v>
      </c>
      <c r="Q282" s="50">
        <v>76.7</v>
      </c>
      <c r="R282" s="88">
        <v>73.099999999999994</v>
      </c>
      <c r="S282" s="88">
        <v>90.85</v>
      </c>
      <c r="T282" s="88">
        <v>41.3</v>
      </c>
      <c r="U282" s="88">
        <v>69.2</v>
      </c>
      <c r="V282" s="88">
        <v>78.900000000000006</v>
      </c>
      <c r="W282" s="88">
        <v>70.400000000000006</v>
      </c>
      <c r="X282" s="88">
        <f t="shared" si="47"/>
        <v>72.833333333333343</v>
      </c>
      <c r="Y282" s="88">
        <v>17571146940</v>
      </c>
      <c r="Z282" s="88">
        <v>8299105175</v>
      </c>
      <c r="AA282" s="88">
        <v>2278100629</v>
      </c>
      <c r="AB282" s="88">
        <v>6642829050</v>
      </c>
      <c r="AC282" s="88">
        <v>351112086</v>
      </c>
      <c r="AD282" s="88">
        <v>11134493533</v>
      </c>
      <c r="AE282" s="88">
        <v>1420218726</v>
      </c>
      <c r="AF282" s="88">
        <v>7046784839</v>
      </c>
      <c r="AG282" s="88">
        <v>1668790789</v>
      </c>
      <c r="AH282" s="50">
        <v>113.14</v>
      </c>
      <c r="AI282" s="50">
        <v>105.45</v>
      </c>
      <c r="AJ282" s="88">
        <f t="shared" si="48"/>
        <v>107.29255571360834</v>
      </c>
      <c r="AK282" s="88">
        <f t="shared" si="49"/>
        <v>15530446296.623653</v>
      </c>
      <c r="AL282" s="88">
        <f t="shared" si="50"/>
        <v>7335252938.8368397</v>
      </c>
      <c r="AM282" s="88">
        <f t="shared" si="51"/>
        <v>10559026584.163111</v>
      </c>
      <c r="AN282" s="88">
        <f t="shared" si="44"/>
        <v>1346817189.1891892</v>
      </c>
      <c r="AO282" s="88">
        <f t="shared" si="45"/>
        <v>6682584010.4314842</v>
      </c>
      <c r="AP282" s="88">
        <f t="shared" si="46"/>
        <v>1582542237.0791843</v>
      </c>
      <c r="AQ282" s="88">
        <v>64852</v>
      </c>
      <c r="AR282" s="88">
        <f t="shared" si="54"/>
        <v>35169.241605859715</v>
      </c>
      <c r="AS282" s="88"/>
      <c r="AT282" s="88">
        <v>2888763</v>
      </c>
      <c r="AU282" s="88">
        <f t="shared" si="52"/>
        <v>2888763</v>
      </c>
      <c r="AV282" s="88">
        <f t="shared" si="55"/>
        <v>15665.762642488764</v>
      </c>
    </row>
    <row r="283" spans="1:48">
      <c r="A283" s="17">
        <v>42522</v>
      </c>
      <c r="B283" s="26">
        <f t="shared" si="56"/>
        <v>2016</v>
      </c>
      <c r="C283" s="26">
        <f t="shared" si="57"/>
        <v>6</v>
      </c>
      <c r="D283" s="50">
        <v>0.35</v>
      </c>
      <c r="E283" s="87">
        <f t="shared" si="53"/>
        <v>185.04516739182932</v>
      </c>
      <c r="F283" s="87">
        <v>85.7</v>
      </c>
      <c r="G283" s="50">
        <v>108.2</v>
      </c>
      <c r="H283" s="50">
        <v>93.850894230246894</v>
      </c>
      <c r="I283" s="50">
        <v>128.13</v>
      </c>
      <c r="J283" s="50">
        <v>135.06</v>
      </c>
      <c r="K283" s="50">
        <v>87.7</v>
      </c>
      <c r="L283" s="50">
        <v>96.2</v>
      </c>
      <c r="M283" s="50">
        <v>86.6</v>
      </c>
      <c r="N283" s="50">
        <v>73.2</v>
      </c>
      <c r="O283" s="50">
        <v>90.4</v>
      </c>
      <c r="P283" s="50">
        <v>86.4</v>
      </c>
      <c r="Q283" s="50">
        <v>75.7</v>
      </c>
      <c r="R283" s="88">
        <v>73.400000000000006</v>
      </c>
      <c r="S283" s="88">
        <v>98.05</v>
      </c>
      <c r="T283" s="88">
        <v>45.7</v>
      </c>
      <c r="U283" s="88">
        <v>72.2</v>
      </c>
      <c r="V283" s="88">
        <v>82.1</v>
      </c>
      <c r="W283" s="88">
        <v>72.2</v>
      </c>
      <c r="X283" s="88">
        <f t="shared" si="47"/>
        <v>75.5</v>
      </c>
      <c r="Y283" s="88">
        <v>16743258811</v>
      </c>
      <c r="Z283" s="88">
        <v>7821012411</v>
      </c>
      <c r="AA283" s="88">
        <v>2443744560</v>
      </c>
      <c r="AB283" s="88">
        <v>6095298841</v>
      </c>
      <c r="AC283" s="88">
        <v>383202999</v>
      </c>
      <c r="AD283" s="88">
        <v>12769643133</v>
      </c>
      <c r="AE283" s="88">
        <v>2668107312</v>
      </c>
      <c r="AF283" s="88">
        <v>7259907814</v>
      </c>
      <c r="AG283" s="88">
        <v>1767679430</v>
      </c>
      <c r="AH283" s="50">
        <v>114.52</v>
      </c>
      <c r="AI283" s="50">
        <v>107.15</v>
      </c>
      <c r="AJ283" s="88">
        <f t="shared" si="48"/>
        <v>106.87820811945869</v>
      </c>
      <c r="AK283" s="88">
        <f t="shared" si="49"/>
        <v>14620379681.278381</v>
      </c>
      <c r="AL283" s="88">
        <f t="shared" si="50"/>
        <v>6829385619.105834</v>
      </c>
      <c r="AM283" s="88">
        <f t="shared" si="51"/>
        <v>11917539088.19412</v>
      </c>
      <c r="AN283" s="88">
        <f t="shared" si="44"/>
        <v>2490067486.7008867</v>
      </c>
      <c r="AO283" s="88">
        <f t="shared" si="45"/>
        <v>6775462262.2491837</v>
      </c>
      <c r="AP283" s="88">
        <f t="shared" si="46"/>
        <v>1649724153.0564628</v>
      </c>
      <c r="AQ283" s="88">
        <v>67604</v>
      </c>
      <c r="AR283" s="88">
        <f t="shared" si="54"/>
        <v>36533.783050302489</v>
      </c>
      <c r="AS283" s="88"/>
      <c r="AT283" s="88">
        <v>2876475</v>
      </c>
      <c r="AU283" s="88">
        <f t="shared" si="52"/>
        <v>2876475</v>
      </c>
      <c r="AV283" s="88">
        <f t="shared" si="55"/>
        <v>15544.718300635885</v>
      </c>
    </row>
    <row r="284" spans="1:48">
      <c r="A284" s="17">
        <v>42552</v>
      </c>
      <c r="B284" s="26">
        <f t="shared" si="56"/>
        <v>2016</v>
      </c>
      <c r="C284" s="26">
        <f t="shared" si="57"/>
        <v>7</v>
      </c>
      <c r="D284" s="50">
        <v>0.52</v>
      </c>
      <c r="E284" s="87">
        <f t="shared" si="53"/>
        <v>186.00740226226685</v>
      </c>
      <c r="F284" s="87">
        <v>87.2</v>
      </c>
      <c r="G284" s="50">
        <v>100.9</v>
      </c>
      <c r="H284" s="50">
        <v>88.880626685867526</v>
      </c>
      <c r="I284" s="50">
        <v>141.11000000000001</v>
      </c>
      <c r="J284" s="50">
        <v>136.21</v>
      </c>
      <c r="K284" s="50">
        <v>89.7</v>
      </c>
      <c r="L284" s="50">
        <v>101</v>
      </c>
      <c r="M284" s="50">
        <v>88.3</v>
      </c>
      <c r="N284" s="50">
        <v>68.2</v>
      </c>
      <c r="O284" s="50">
        <v>94.5</v>
      </c>
      <c r="P284" s="50">
        <v>86.5</v>
      </c>
      <c r="Q284" s="50">
        <v>77.5</v>
      </c>
      <c r="R284" s="88">
        <v>73.5</v>
      </c>
      <c r="S284" s="88">
        <v>97.67</v>
      </c>
      <c r="T284" s="88">
        <v>47.3</v>
      </c>
      <c r="U284" s="88">
        <v>76.5</v>
      </c>
      <c r="V284" s="88">
        <v>85.7</v>
      </c>
      <c r="W284" s="88">
        <v>75.2</v>
      </c>
      <c r="X284" s="88">
        <f t="shared" si="47"/>
        <v>79.133333333333326</v>
      </c>
      <c r="Y284" s="88">
        <v>16330547668</v>
      </c>
      <c r="Z284" s="88">
        <v>7028541457</v>
      </c>
      <c r="AA284" s="88">
        <v>2399120649</v>
      </c>
      <c r="AB284" s="88">
        <v>6562984011</v>
      </c>
      <c r="AC284" s="88">
        <v>339901551</v>
      </c>
      <c r="AD284" s="88">
        <v>11752460350</v>
      </c>
      <c r="AE284" s="88">
        <v>1732334268</v>
      </c>
      <c r="AF284" s="88">
        <v>7368829140</v>
      </c>
      <c r="AG284" s="88">
        <v>1677122313</v>
      </c>
      <c r="AH284" s="50">
        <v>117.05</v>
      </c>
      <c r="AI284" s="50">
        <v>109.2</v>
      </c>
      <c r="AJ284" s="88">
        <f t="shared" si="48"/>
        <v>107.18864468864469</v>
      </c>
      <c r="AK284" s="88">
        <f t="shared" si="49"/>
        <v>13951770754.378471</v>
      </c>
      <c r="AL284" s="88">
        <f t="shared" si="50"/>
        <v>6004734264.8440838</v>
      </c>
      <c r="AM284" s="88">
        <f t="shared" si="51"/>
        <v>10762326327.838827</v>
      </c>
      <c r="AN284" s="88">
        <f t="shared" si="44"/>
        <v>1586386692.3076923</v>
      </c>
      <c r="AO284" s="88">
        <f t="shared" si="45"/>
        <v>6748012032.9670324</v>
      </c>
      <c r="AP284" s="88">
        <f t="shared" si="46"/>
        <v>1535826293.956044</v>
      </c>
      <c r="AQ284" s="88">
        <v>76601</v>
      </c>
      <c r="AR284" s="88">
        <f t="shared" si="54"/>
        <v>41181.694420953238</v>
      </c>
      <c r="AS284" s="88"/>
      <c r="AT284" s="88">
        <v>2862000</v>
      </c>
      <c r="AU284" s="88">
        <f t="shared" si="52"/>
        <v>2862000</v>
      </c>
      <c r="AV284" s="88">
        <f t="shared" si="55"/>
        <v>15386.484436595891</v>
      </c>
    </row>
    <row r="285" spans="1:48">
      <c r="A285" s="17">
        <v>42583</v>
      </c>
      <c r="B285" s="26">
        <f t="shared" si="56"/>
        <v>2016</v>
      </c>
      <c r="C285" s="26">
        <f t="shared" si="57"/>
        <v>8</v>
      </c>
      <c r="D285" s="50">
        <v>0.44</v>
      </c>
      <c r="E285" s="87">
        <f t="shared" si="53"/>
        <v>186.82583483222081</v>
      </c>
      <c r="F285" s="87">
        <v>87.1</v>
      </c>
      <c r="G285" s="50">
        <v>103.91</v>
      </c>
      <c r="H285" s="50">
        <v>87.10531899690865</v>
      </c>
      <c r="I285" s="50">
        <v>147</v>
      </c>
      <c r="J285" s="50">
        <v>137.66999999999999</v>
      </c>
      <c r="K285" s="50">
        <v>93</v>
      </c>
      <c r="L285" s="50">
        <v>101.8</v>
      </c>
      <c r="M285" s="50">
        <v>92</v>
      </c>
      <c r="N285" s="50">
        <v>74</v>
      </c>
      <c r="O285" s="50">
        <v>95.7</v>
      </c>
      <c r="P285" s="50">
        <v>93.3</v>
      </c>
      <c r="Q285" s="50">
        <v>80.400000000000006</v>
      </c>
      <c r="R285" s="88">
        <v>73.900000000000006</v>
      </c>
      <c r="S285" s="88">
        <v>100.05</v>
      </c>
      <c r="T285" s="88">
        <v>51.5</v>
      </c>
      <c r="U285" s="88">
        <v>78.8</v>
      </c>
      <c r="V285" s="88">
        <v>85.7</v>
      </c>
      <c r="W285" s="88">
        <v>76.8</v>
      </c>
      <c r="X285" s="88">
        <f t="shared" si="47"/>
        <v>80.433333333333337</v>
      </c>
      <c r="Y285" s="88">
        <v>16989086582</v>
      </c>
      <c r="Z285" s="88">
        <v>7227037925</v>
      </c>
      <c r="AA285" s="88">
        <v>2700810107</v>
      </c>
      <c r="AB285" s="88">
        <v>6622390619</v>
      </c>
      <c r="AC285" s="88">
        <v>438847931</v>
      </c>
      <c r="AD285" s="88">
        <v>12849160507</v>
      </c>
      <c r="AE285" s="88">
        <v>1379967366</v>
      </c>
      <c r="AF285" s="88">
        <v>8373398786</v>
      </c>
      <c r="AG285" s="88">
        <v>2088280222</v>
      </c>
      <c r="AH285" s="50">
        <v>119.48</v>
      </c>
      <c r="AI285" s="50">
        <v>109.88</v>
      </c>
      <c r="AJ285" s="88">
        <f t="shared" si="48"/>
        <v>108.73680378594831</v>
      </c>
      <c r="AK285" s="88">
        <f t="shared" si="49"/>
        <v>14219188635.754936</v>
      </c>
      <c r="AL285" s="88">
        <f t="shared" si="50"/>
        <v>6048742823.0666218</v>
      </c>
      <c r="AM285" s="88">
        <f t="shared" si="51"/>
        <v>11693811892.064072</v>
      </c>
      <c r="AN285" s="88">
        <f t="shared" si="44"/>
        <v>1255885844.5576994</v>
      </c>
      <c r="AO285" s="88">
        <f t="shared" si="45"/>
        <v>7620493980.7062254</v>
      </c>
      <c r="AP285" s="88">
        <f t="shared" si="46"/>
        <v>1900509848.9261012</v>
      </c>
      <c r="AQ285" s="88">
        <v>61266</v>
      </c>
      <c r="AR285" s="88">
        <f t="shared" si="54"/>
        <v>32793.109183759312</v>
      </c>
      <c r="AS285" s="88"/>
      <c r="AT285" s="88">
        <v>2860595</v>
      </c>
      <c r="AU285" s="88">
        <f t="shared" si="52"/>
        <v>2860595</v>
      </c>
      <c r="AV285" s="88">
        <f t="shared" si="55"/>
        <v>15311.560109280183</v>
      </c>
    </row>
    <row r="286" spans="1:48">
      <c r="A286" s="17">
        <v>42614</v>
      </c>
      <c r="B286" s="26">
        <f t="shared" si="56"/>
        <v>2016</v>
      </c>
      <c r="C286" s="26">
        <f t="shared" si="57"/>
        <v>9</v>
      </c>
      <c r="D286" s="50">
        <v>0.08</v>
      </c>
      <c r="E286" s="87">
        <f t="shared" si="53"/>
        <v>186.97529550008656</v>
      </c>
      <c r="F286" s="87">
        <v>84</v>
      </c>
      <c r="G286" s="50">
        <v>107.91</v>
      </c>
      <c r="H286" s="50">
        <v>88.607529290365576</v>
      </c>
      <c r="I286" s="50">
        <v>138.38999999999999</v>
      </c>
      <c r="J286" s="50">
        <v>133.43</v>
      </c>
      <c r="K286" s="50">
        <v>90.7</v>
      </c>
      <c r="L286" s="50">
        <v>100.4</v>
      </c>
      <c r="M286" s="50">
        <v>89.4</v>
      </c>
      <c r="N286" s="50">
        <v>70.5</v>
      </c>
      <c r="O286" s="50">
        <v>92.7</v>
      </c>
      <c r="P286" s="50">
        <v>92.4</v>
      </c>
      <c r="Q286" s="50">
        <v>74</v>
      </c>
      <c r="R286" s="88">
        <v>75.400000000000006</v>
      </c>
      <c r="S286" s="88">
        <v>106.95</v>
      </c>
      <c r="T286" s="88">
        <v>53.7</v>
      </c>
      <c r="U286" s="88">
        <v>79.5</v>
      </c>
      <c r="V286" s="88">
        <v>87.8</v>
      </c>
      <c r="W286" s="88">
        <v>78.7</v>
      </c>
      <c r="X286" s="88">
        <f t="shared" si="47"/>
        <v>82</v>
      </c>
      <c r="Y286" s="88">
        <v>15801938635</v>
      </c>
      <c r="Z286" s="88">
        <v>6560429435</v>
      </c>
      <c r="AA286" s="88">
        <v>2727903024</v>
      </c>
      <c r="AB286" s="88">
        <v>6136107638</v>
      </c>
      <c r="AC286" s="88">
        <v>377498538</v>
      </c>
      <c r="AD286" s="88">
        <v>11987122202</v>
      </c>
      <c r="AE286" s="88">
        <v>1224384475</v>
      </c>
      <c r="AF286" s="88">
        <v>7767224289</v>
      </c>
      <c r="AG286" s="88">
        <v>1893597579</v>
      </c>
      <c r="AH286" s="50">
        <v>120.01</v>
      </c>
      <c r="AI286" s="50">
        <v>109.94</v>
      </c>
      <c r="AJ286" s="88">
        <f t="shared" si="48"/>
        <v>109.15954156812808</v>
      </c>
      <c r="AK286" s="88">
        <f t="shared" si="49"/>
        <v>13167184930.422464</v>
      </c>
      <c r="AL286" s="88">
        <f t="shared" si="50"/>
        <v>5466568981.7515202</v>
      </c>
      <c r="AM286" s="88">
        <f t="shared" si="51"/>
        <v>10903331091.504457</v>
      </c>
      <c r="AN286" s="88">
        <f t="shared" si="44"/>
        <v>1113684259.5961432</v>
      </c>
      <c r="AO286" s="88">
        <f t="shared" si="45"/>
        <v>7064966608.1498995</v>
      </c>
      <c r="AP286" s="88">
        <f t="shared" si="46"/>
        <v>1722391830.9987266</v>
      </c>
      <c r="AQ286" s="88">
        <v>64828</v>
      </c>
      <c r="AR286" s="88">
        <f t="shared" si="54"/>
        <v>34671.960178808753</v>
      </c>
      <c r="AS286" s="88"/>
      <c r="AT286" s="88">
        <v>2857418</v>
      </c>
      <c r="AU286" s="88">
        <f t="shared" si="52"/>
        <v>2857418</v>
      </c>
      <c r="AV286" s="88">
        <f t="shared" si="55"/>
        <v>15282.329103197899</v>
      </c>
    </row>
    <row r="287" spans="1:48">
      <c r="A287" s="17">
        <v>42644</v>
      </c>
      <c r="B287" s="26">
        <f t="shared" si="56"/>
        <v>2016</v>
      </c>
      <c r="C287" s="26">
        <f t="shared" si="57"/>
        <v>10</v>
      </c>
      <c r="D287" s="50">
        <v>0.26</v>
      </c>
      <c r="E287" s="87">
        <f t="shared" si="53"/>
        <v>187.46143126838678</v>
      </c>
      <c r="F287" s="87">
        <v>88.6</v>
      </c>
      <c r="G287" s="50">
        <v>91.81</v>
      </c>
      <c r="H287" s="50">
        <v>86.252011915619008</v>
      </c>
      <c r="I287" s="50">
        <v>147.55000000000001</v>
      </c>
      <c r="J287" s="50">
        <v>132.34</v>
      </c>
      <c r="K287" s="50">
        <v>90.3</v>
      </c>
      <c r="L287" s="50">
        <v>101.8</v>
      </c>
      <c r="M287" s="50">
        <v>88.8</v>
      </c>
      <c r="N287" s="50">
        <v>68.7</v>
      </c>
      <c r="O287" s="50">
        <v>92</v>
      </c>
      <c r="P287" s="50">
        <v>93</v>
      </c>
      <c r="Q287" s="50">
        <v>74.099999999999994</v>
      </c>
      <c r="R287" s="88">
        <v>75.2</v>
      </c>
      <c r="S287" s="88">
        <v>105.98</v>
      </c>
      <c r="T287" s="88">
        <v>52.3</v>
      </c>
      <c r="U287" s="88">
        <v>79.8</v>
      </c>
      <c r="V287" s="88">
        <v>86.1</v>
      </c>
      <c r="W287" s="88">
        <v>78.2</v>
      </c>
      <c r="X287" s="88">
        <f t="shared" si="47"/>
        <v>81.36666666666666</v>
      </c>
      <c r="Y287" s="88">
        <v>13721195586</v>
      </c>
      <c r="Z287" s="88">
        <v>5669982873</v>
      </c>
      <c r="AA287" s="88">
        <v>2231356167</v>
      </c>
      <c r="AB287" s="88">
        <v>5519033107</v>
      </c>
      <c r="AC287" s="88">
        <v>300823439</v>
      </c>
      <c r="AD287" s="88">
        <v>11375130064</v>
      </c>
      <c r="AE287" s="88">
        <v>1267703127</v>
      </c>
      <c r="AF287" s="88">
        <v>7260722644</v>
      </c>
      <c r="AG287" s="88">
        <v>1848043696</v>
      </c>
      <c r="AH287" s="50">
        <v>120.56</v>
      </c>
      <c r="AI287" s="50">
        <v>110.05</v>
      </c>
      <c r="AJ287" s="88">
        <f t="shared" si="48"/>
        <v>109.55020445252158</v>
      </c>
      <c r="AK287" s="88">
        <f t="shared" si="49"/>
        <v>11381217307.564697</v>
      </c>
      <c r="AL287" s="88">
        <f t="shared" si="50"/>
        <v>4703038215.8261452</v>
      </c>
      <c r="AM287" s="88">
        <f t="shared" si="51"/>
        <v>10336328999.54566</v>
      </c>
      <c r="AN287" s="88">
        <f t="shared" si="44"/>
        <v>1151933781.9173102</v>
      </c>
      <c r="AO287" s="88">
        <f t="shared" si="45"/>
        <v>6597658013.630168</v>
      </c>
      <c r="AP287" s="88">
        <f t="shared" si="46"/>
        <v>1679276416.1744661</v>
      </c>
      <c r="AQ287" s="88">
        <v>118516</v>
      </c>
      <c r="AR287" s="88">
        <f t="shared" si="54"/>
        <v>63221.537997499741</v>
      </c>
      <c r="AS287" s="88"/>
      <c r="AT287" s="88">
        <v>2843747</v>
      </c>
      <c r="AU287" s="88">
        <f t="shared" si="52"/>
        <v>2843747</v>
      </c>
      <c r="AV287" s="88">
        <f t="shared" si="55"/>
        <v>15169.771087091691</v>
      </c>
    </row>
    <row r="288" spans="1:48">
      <c r="A288" s="17">
        <v>42675</v>
      </c>
      <c r="B288" s="26">
        <f t="shared" si="56"/>
        <v>2016</v>
      </c>
      <c r="C288" s="26">
        <f t="shared" si="57"/>
        <v>11</v>
      </c>
      <c r="D288" s="50">
        <v>0.18</v>
      </c>
      <c r="E288" s="87">
        <f t="shared" si="53"/>
        <v>187.79886184466989</v>
      </c>
      <c r="F288" s="87">
        <v>91.8</v>
      </c>
      <c r="G288" s="50">
        <v>95.54</v>
      </c>
      <c r="H288" s="50">
        <v>88.861943354014088</v>
      </c>
      <c r="I288" s="50">
        <v>132.25</v>
      </c>
      <c r="J288" s="50">
        <v>132.19</v>
      </c>
      <c r="K288" s="50">
        <v>86.6</v>
      </c>
      <c r="L288" s="50">
        <v>99.4</v>
      </c>
      <c r="M288" s="50">
        <v>84.9</v>
      </c>
      <c r="N288" s="50">
        <v>71.599999999999994</v>
      </c>
      <c r="O288" s="50">
        <v>86.2</v>
      </c>
      <c r="P288" s="50">
        <v>91.2</v>
      </c>
      <c r="Q288" s="50">
        <v>71.3</v>
      </c>
      <c r="R288" s="88">
        <v>76.2</v>
      </c>
      <c r="S288" s="88">
        <v>110.3</v>
      </c>
      <c r="T288" s="88">
        <v>51.7</v>
      </c>
      <c r="U288" s="88">
        <v>77.900000000000006</v>
      </c>
      <c r="V288" s="88">
        <v>86.3</v>
      </c>
      <c r="W288" s="88">
        <v>77.8</v>
      </c>
      <c r="X288" s="88">
        <f t="shared" si="47"/>
        <v>80.666666666666671</v>
      </c>
      <c r="Y288" s="88">
        <v>16220494378</v>
      </c>
      <c r="Z288" s="88">
        <v>5539702429</v>
      </c>
      <c r="AA288" s="88">
        <v>2444091763</v>
      </c>
      <c r="AB288" s="88">
        <v>7900664752</v>
      </c>
      <c r="AC288" s="88">
        <v>336035434</v>
      </c>
      <c r="AD288" s="88">
        <v>11462991794</v>
      </c>
      <c r="AE288" s="88">
        <v>1298009747</v>
      </c>
      <c r="AF288" s="88">
        <v>7338333494</v>
      </c>
      <c r="AG288" s="88">
        <v>1875830897</v>
      </c>
      <c r="AH288" s="50">
        <v>126.16</v>
      </c>
      <c r="AI288" s="50">
        <v>109.45</v>
      </c>
      <c r="AJ288" s="88">
        <f t="shared" si="48"/>
        <v>115.26724531749657</v>
      </c>
      <c r="AK288" s="88">
        <f t="shared" si="49"/>
        <v>12857081783.449589</v>
      </c>
      <c r="AL288" s="88">
        <f t="shared" si="50"/>
        <v>4391013339.4102726</v>
      </c>
      <c r="AM288" s="88">
        <f t="shared" si="51"/>
        <v>10473267970.762905</v>
      </c>
      <c r="AN288" s="88">
        <f t="shared" si="44"/>
        <v>1185938553.6774783</v>
      </c>
      <c r="AO288" s="88">
        <f t="shared" si="45"/>
        <v>6704735947.0077658</v>
      </c>
      <c r="AP288" s="88">
        <f t="shared" si="46"/>
        <v>1713870166.2859752</v>
      </c>
      <c r="AQ288" s="88">
        <v>71403</v>
      </c>
      <c r="AR288" s="88">
        <f t="shared" si="54"/>
        <v>38020.997198086356</v>
      </c>
      <c r="AS288" s="88"/>
      <c r="AT288" s="88">
        <v>2852588</v>
      </c>
      <c r="AU288" s="88">
        <f t="shared" si="52"/>
        <v>2852588</v>
      </c>
      <c r="AV288" s="88">
        <f t="shared" si="55"/>
        <v>15189.59152350668</v>
      </c>
    </row>
    <row r="289" spans="1:48">
      <c r="A289" s="17">
        <v>42705</v>
      </c>
      <c r="B289" s="26">
        <f t="shared" si="56"/>
        <v>2016</v>
      </c>
      <c r="C289" s="26">
        <f t="shared" si="57"/>
        <v>12</v>
      </c>
      <c r="D289" s="50">
        <v>0.3</v>
      </c>
      <c r="E289" s="87">
        <f t="shared" si="53"/>
        <v>188.36225843020387</v>
      </c>
      <c r="F289" s="87">
        <v>115</v>
      </c>
      <c r="G289" s="50">
        <v>93.99</v>
      </c>
      <c r="H289" s="50">
        <v>87.862584236478042</v>
      </c>
      <c r="I289" s="50">
        <v>119.17</v>
      </c>
      <c r="J289" s="50">
        <v>132.81</v>
      </c>
      <c r="K289" s="50">
        <v>77.2</v>
      </c>
      <c r="L289" s="50">
        <v>105.3</v>
      </c>
      <c r="M289" s="50">
        <v>73.7</v>
      </c>
      <c r="N289" s="50">
        <v>60.1</v>
      </c>
      <c r="O289" s="50">
        <v>78.2</v>
      </c>
      <c r="P289" s="50">
        <v>79.2</v>
      </c>
      <c r="Q289" s="50">
        <v>60.5</v>
      </c>
      <c r="R289" s="88">
        <v>74</v>
      </c>
      <c r="S289" s="88">
        <v>110.73</v>
      </c>
      <c r="T289" s="88">
        <v>48</v>
      </c>
      <c r="U289" s="88">
        <v>73.099999999999994</v>
      </c>
      <c r="V289" s="88">
        <v>84.7</v>
      </c>
      <c r="W289" s="88">
        <v>76.3</v>
      </c>
      <c r="X289" s="88">
        <f t="shared" si="47"/>
        <v>78.033333333333346</v>
      </c>
      <c r="Y289" s="88">
        <v>15940640971</v>
      </c>
      <c r="Z289" s="88">
        <v>5905985150</v>
      </c>
      <c r="AA289" s="88">
        <v>2653403792</v>
      </c>
      <c r="AB289" s="88">
        <v>6984200501</v>
      </c>
      <c r="AC289" s="88">
        <v>397051528</v>
      </c>
      <c r="AD289" s="88">
        <v>11525482231</v>
      </c>
      <c r="AE289" s="88">
        <v>1403275630</v>
      </c>
      <c r="AF289" s="88">
        <v>7057809349</v>
      </c>
      <c r="AG289" s="88">
        <v>1937686319</v>
      </c>
      <c r="AH289" s="50">
        <v>124.54</v>
      </c>
      <c r="AI289" s="50">
        <v>110.66</v>
      </c>
      <c r="AJ289" s="88">
        <f t="shared" si="48"/>
        <v>112.54292427254654</v>
      </c>
      <c r="AK289" s="88">
        <f t="shared" si="49"/>
        <v>12799615361.329693</v>
      </c>
      <c r="AL289" s="88">
        <f t="shared" si="50"/>
        <v>4742239561.5866385</v>
      </c>
      <c r="AM289" s="88">
        <f t="shared" si="51"/>
        <v>10415219800.289175</v>
      </c>
      <c r="AN289" s="88">
        <f t="shared" si="44"/>
        <v>1268096538.9481294</v>
      </c>
      <c r="AO289" s="88">
        <f t="shared" si="45"/>
        <v>6377922780.5891924</v>
      </c>
      <c r="AP289" s="88">
        <f t="shared" si="46"/>
        <v>1751026856.1359119</v>
      </c>
      <c r="AQ289" s="88">
        <v>79251</v>
      </c>
      <c r="AR289" s="88">
        <f t="shared" si="54"/>
        <v>42073.715117068336</v>
      </c>
      <c r="AS289" s="88"/>
      <c r="AT289" s="88">
        <v>2869670</v>
      </c>
      <c r="AU289" s="88">
        <f t="shared" si="52"/>
        <v>2869670</v>
      </c>
      <c r="AV289" s="88">
        <f t="shared" si="55"/>
        <v>15234.846003204688</v>
      </c>
    </row>
    <row r="290" spans="1:48">
      <c r="A290" s="103">
        <v>42736</v>
      </c>
      <c r="B290" s="34">
        <f t="shared" si="56"/>
        <v>2017</v>
      </c>
      <c r="C290" s="34">
        <f t="shared" si="57"/>
        <v>1</v>
      </c>
      <c r="D290" s="53">
        <v>0.38</v>
      </c>
      <c r="E290" s="89">
        <f t="shared" si="53"/>
        <v>189.07803501223864</v>
      </c>
      <c r="F290" s="89">
        <v>88.1</v>
      </c>
      <c r="G290" s="53">
        <v>75.88</v>
      </c>
      <c r="H290" s="53">
        <v>84.247115736844677</v>
      </c>
      <c r="I290" s="53">
        <v>142.32</v>
      </c>
      <c r="J290" s="53">
        <v>128.19</v>
      </c>
      <c r="K290" s="53">
        <v>77.599999999999994</v>
      </c>
      <c r="L290" s="53">
        <v>101.7</v>
      </c>
      <c r="M290" s="53">
        <v>74.599999999999994</v>
      </c>
      <c r="N290" s="53">
        <v>57.6</v>
      </c>
      <c r="O290" s="53">
        <v>79.7</v>
      </c>
      <c r="P290" s="53">
        <v>78.400000000000006</v>
      </c>
      <c r="Q290" s="53">
        <v>65.3</v>
      </c>
      <c r="R290" s="90">
        <v>73.2</v>
      </c>
      <c r="S290" s="90">
        <v>102.24731007872499</v>
      </c>
      <c r="T290" s="90">
        <v>50.1</v>
      </c>
      <c r="U290" s="90">
        <v>79.3</v>
      </c>
      <c r="V290" s="90">
        <v>89</v>
      </c>
      <c r="W290" s="90">
        <v>80.400000000000006</v>
      </c>
      <c r="X290" s="90">
        <f t="shared" si="47"/>
        <v>82.9</v>
      </c>
      <c r="Y290" s="90">
        <v>14911477295</v>
      </c>
      <c r="Z290" s="90">
        <v>6787203164</v>
      </c>
      <c r="AA290" s="90">
        <v>2597167220</v>
      </c>
      <c r="AB290" s="90">
        <v>5122882559</v>
      </c>
      <c r="AC290" s="90">
        <v>404224352</v>
      </c>
      <c r="AD290" s="90">
        <v>12186526040</v>
      </c>
      <c r="AE290" s="90">
        <v>1273745124</v>
      </c>
      <c r="AF290" s="90">
        <v>8033509659</v>
      </c>
      <c r="AG290" s="90">
        <v>1797387470</v>
      </c>
      <c r="AH290" s="53">
        <v>128.86000000000001</v>
      </c>
      <c r="AI290" s="53">
        <v>109.79</v>
      </c>
      <c r="AJ290" s="90">
        <f t="shared" si="48"/>
        <v>117.36952363603244</v>
      </c>
      <c r="AK290" s="90">
        <f t="shared" si="49"/>
        <v>11571843314.449789</v>
      </c>
      <c r="AL290" s="90">
        <f t="shared" si="50"/>
        <v>5267114049.3558903</v>
      </c>
      <c r="AM290" s="90">
        <f t="shared" si="51"/>
        <v>11099850660.35158</v>
      </c>
      <c r="AN290" s="90">
        <f t="shared" si="44"/>
        <v>1160164973.130522</v>
      </c>
      <c r="AO290" s="90">
        <f t="shared" si="45"/>
        <v>7317159722.1969213</v>
      </c>
      <c r="AP290" s="90">
        <f t="shared" si="46"/>
        <v>1637114008.5617998</v>
      </c>
      <c r="AQ290" s="90">
        <v>105642</v>
      </c>
      <c r="AR290" s="90">
        <f t="shared" si="54"/>
        <v>55872.169389301089</v>
      </c>
      <c r="AS290" s="90"/>
      <c r="AT290" s="90">
        <v>2841928</v>
      </c>
      <c r="AU290" s="90">
        <f t="shared" si="52"/>
        <v>2841928</v>
      </c>
      <c r="AV290" s="90">
        <f t="shared" si="55"/>
        <v>15030.450257302746</v>
      </c>
    </row>
    <row r="291" spans="1:48">
      <c r="A291" s="17">
        <v>42767</v>
      </c>
      <c r="B291" s="26">
        <f t="shared" si="56"/>
        <v>2017</v>
      </c>
      <c r="C291" s="26">
        <f t="shared" si="57"/>
        <v>2</v>
      </c>
      <c r="D291" s="50">
        <v>0.33</v>
      </c>
      <c r="E291" s="87">
        <f t="shared" si="53"/>
        <v>189.70199252777905</v>
      </c>
      <c r="F291" s="87">
        <v>81.099999999999994</v>
      </c>
      <c r="G291" s="50">
        <v>84.12</v>
      </c>
      <c r="H291" s="50">
        <v>81.908887006827442</v>
      </c>
      <c r="I291" s="50">
        <v>129.44</v>
      </c>
      <c r="J291" s="50">
        <v>128.88</v>
      </c>
      <c r="K291" s="50">
        <v>75.599999999999994</v>
      </c>
      <c r="L291" s="50">
        <v>92.7</v>
      </c>
      <c r="M291" s="50">
        <v>73.400000000000006</v>
      </c>
      <c r="N291" s="50">
        <v>65.400000000000006</v>
      </c>
      <c r="O291" s="50">
        <v>75.8</v>
      </c>
      <c r="P291" s="50">
        <v>77.2</v>
      </c>
      <c r="Q291" s="50">
        <v>64.8</v>
      </c>
      <c r="R291" s="88">
        <v>73.7</v>
      </c>
      <c r="S291" s="88">
        <v>113.79705942279659</v>
      </c>
      <c r="T291" s="88">
        <v>53.1</v>
      </c>
      <c r="U291" s="88">
        <v>81.8</v>
      </c>
      <c r="V291" s="88">
        <v>87.8</v>
      </c>
      <c r="W291" s="88">
        <v>80.900000000000006</v>
      </c>
      <c r="X291" s="88">
        <f t="shared" si="47"/>
        <v>83.5</v>
      </c>
      <c r="Y291" s="88">
        <v>15471950276</v>
      </c>
      <c r="Z291" s="88">
        <v>7365599805</v>
      </c>
      <c r="AA291" s="88">
        <v>2205459130</v>
      </c>
      <c r="AB291" s="88">
        <v>5547782850</v>
      </c>
      <c r="AC291" s="88">
        <v>353108491</v>
      </c>
      <c r="AD291" s="88">
        <v>10912390327</v>
      </c>
      <c r="AE291" s="88">
        <v>1021091313</v>
      </c>
      <c r="AF291" s="88">
        <v>6638543600</v>
      </c>
      <c r="AG291" s="88">
        <v>1671993597</v>
      </c>
      <c r="AH291" s="50">
        <v>129.6</v>
      </c>
      <c r="AI291" s="50">
        <v>112.18</v>
      </c>
      <c r="AJ291" s="88">
        <f t="shared" si="48"/>
        <v>115.52861472633268</v>
      </c>
      <c r="AK291" s="88">
        <f t="shared" ref="AK291:AK292" si="58">Y291/$AH291*100</f>
        <v>11938233237.654322</v>
      </c>
      <c r="AL291" s="88">
        <f t="shared" ref="AL291:AL292" si="59">Z291/$AH291*100</f>
        <v>5683333182.8703709</v>
      </c>
      <c r="AM291" s="88">
        <f t="shared" si="51"/>
        <v>9727572051.1677647</v>
      </c>
      <c r="AN291" s="88">
        <f t="shared" si="44"/>
        <v>910225809.41344261</v>
      </c>
      <c r="AO291" s="88">
        <f t="shared" si="45"/>
        <v>5917760385.0953817</v>
      </c>
      <c r="AP291" s="88">
        <f t="shared" si="46"/>
        <v>1490456050.0980566</v>
      </c>
      <c r="AQ291" s="88">
        <v>61920</v>
      </c>
      <c r="AR291" s="88">
        <f t="shared" si="54"/>
        <v>32640.669280757676</v>
      </c>
      <c r="AS291" s="88"/>
      <c r="AT291" s="88">
        <v>2840296</v>
      </c>
      <c r="AU291" s="88">
        <f t="shared" si="52"/>
        <v>2840296</v>
      </c>
      <c r="AV291" s="88">
        <f t="shared" si="55"/>
        <v>14972.409947587032</v>
      </c>
    </row>
    <row r="292" spans="1:48">
      <c r="A292" s="17">
        <v>42795</v>
      </c>
      <c r="B292" s="26">
        <f t="shared" si="56"/>
        <v>2017</v>
      </c>
      <c r="C292" s="26">
        <f t="shared" si="57"/>
        <v>3</v>
      </c>
      <c r="D292" s="50">
        <v>0.25</v>
      </c>
      <c r="E292" s="87">
        <f t="shared" si="53"/>
        <v>190.17624750909849</v>
      </c>
      <c r="F292" s="87">
        <v>87.5</v>
      </c>
      <c r="G292" s="50">
        <v>107.92</v>
      </c>
      <c r="H292" s="50">
        <v>82.278732901121515</v>
      </c>
      <c r="I292" s="50">
        <v>143.33000000000001</v>
      </c>
      <c r="J292" s="50">
        <v>141.24</v>
      </c>
      <c r="K292" s="50">
        <v>85.3</v>
      </c>
      <c r="L292" s="50">
        <v>98.5</v>
      </c>
      <c r="M292" s="50">
        <v>83.6</v>
      </c>
      <c r="N292" s="50">
        <v>76.099999999999994</v>
      </c>
      <c r="O292" s="50">
        <v>84.7</v>
      </c>
      <c r="P292" s="50">
        <v>88.8</v>
      </c>
      <c r="Q292" s="50">
        <v>75.400000000000006</v>
      </c>
      <c r="R292" s="88">
        <v>73.3</v>
      </c>
      <c r="S292" s="88">
        <v>109.37636020447965</v>
      </c>
      <c r="T292" s="88">
        <v>54</v>
      </c>
      <c r="U292" s="88">
        <v>85.3</v>
      </c>
      <c r="V292" s="88">
        <v>90.7</v>
      </c>
      <c r="W292" s="88">
        <v>85.3</v>
      </c>
      <c r="X292" s="88">
        <f t="shared" si="47"/>
        <v>87.100000000000009</v>
      </c>
      <c r="Y292" s="88">
        <v>20084995771</v>
      </c>
      <c r="Z292" s="88">
        <v>10014207168</v>
      </c>
      <c r="AA292" s="88">
        <v>2373244672</v>
      </c>
      <c r="AB292" s="88">
        <v>7240067529</v>
      </c>
      <c r="AC292" s="88">
        <v>457476402</v>
      </c>
      <c r="AD292" s="88">
        <v>12940186099</v>
      </c>
      <c r="AE292" s="88">
        <v>1419565794</v>
      </c>
      <c r="AF292" s="88">
        <v>8092144446</v>
      </c>
      <c r="AG292" s="88">
        <v>2027247082</v>
      </c>
      <c r="AH292" s="50">
        <v>131.69</v>
      </c>
      <c r="AI292" s="50">
        <v>113.74</v>
      </c>
      <c r="AJ292" s="88">
        <f t="shared" si="48"/>
        <v>115.78160717425709</v>
      </c>
      <c r="AK292" s="88">
        <f t="shared" si="58"/>
        <v>15251724330.624952</v>
      </c>
      <c r="AL292" s="88">
        <f t="shared" si="59"/>
        <v>7604379351.507328</v>
      </c>
      <c r="AM292" s="88">
        <f t="shared" si="51"/>
        <v>11376987954.105856</v>
      </c>
      <c r="AN292" s="88">
        <f t="shared" si="44"/>
        <v>1248079650.079128</v>
      </c>
      <c r="AO292" s="88">
        <f t="shared" si="45"/>
        <v>7114598598.558116</v>
      </c>
      <c r="AP292" s="88">
        <f t="shared" si="46"/>
        <v>1782351927.2023916</v>
      </c>
      <c r="AQ292" s="88">
        <v>67840</v>
      </c>
      <c r="AR292" s="88">
        <f t="shared" si="54"/>
        <v>35672.172991400716</v>
      </c>
      <c r="AS292" s="88"/>
      <c r="AT292" s="88">
        <v>2846379</v>
      </c>
      <c r="AU292" s="88">
        <f t="shared" si="52"/>
        <v>2846379</v>
      </c>
      <c r="AV292" s="88">
        <f t="shared" si="55"/>
        <v>14967.058385479093</v>
      </c>
    </row>
    <row r="293" spans="1:48">
      <c r="A293" s="104">
        <v>42826</v>
      </c>
      <c r="B293" s="26">
        <f t="shared" si="56"/>
        <v>2017</v>
      </c>
      <c r="C293" s="26">
        <f t="shared" si="57"/>
        <v>4</v>
      </c>
      <c r="D293" s="50">
        <v>0.14000000000000001</v>
      </c>
      <c r="E293" s="87">
        <f t="shared" si="53"/>
        <v>190.44249425561125</v>
      </c>
      <c r="F293" s="87">
        <v>87.3</v>
      </c>
      <c r="G293" s="50">
        <v>85.51</v>
      </c>
      <c r="H293" s="50">
        <v>83.388338973113534</v>
      </c>
      <c r="I293" s="50">
        <v>145.69</v>
      </c>
      <c r="J293" s="50">
        <v>133.01</v>
      </c>
      <c r="K293" s="50">
        <v>79.400000000000006</v>
      </c>
      <c r="L293" s="50">
        <v>96.2</v>
      </c>
      <c r="M293" s="50">
        <v>77.3</v>
      </c>
      <c r="N293" s="50">
        <v>64.2</v>
      </c>
      <c r="O293" s="50">
        <v>82.1</v>
      </c>
      <c r="P293" s="50">
        <v>78</v>
      </c>
      <c r="Q293" s="50">
        <v>65.099999999999994</v>
      </c>
      <c r="R293" s="88">
        <v>73.400000000000006</v>
      </c>
      <c r="S293" s="88">
        <v>109.010368729775</v>
      </c>
      <c r="T293" s="88">
        <v>53.1</v>
      </c>
      <c r="U293" s="88">
        <v>82.2</v>
      </c>
      <c r="V293" s="88">
        <v>91.2</v>
      </c>
      <c r="W293" s="88">
        <v>84.2</v>
      </c>
      <c r="X293" s="88">
        <f>AVERAGE(U293:W293)</f>
        <v>85.866666666666674</v>
      </c>
      <c r="Y293" s="88">
        <v>17685950966</v>
      </c>
      <c r="Z293" s="88">
        <v>9001864865</v>
      </c>
      <c r="AA293" s="88">
        <v>2108499725</v>
      </c>
      <c r="AB293" s="88">
        <v>6146031360</v>
      </c>
      <c r="AC293" s="88">
        <v>429555016</v>
      </c>
      <c r="AD293" s="88">
        <v>10716862968</v>
      </c>
      <c r="AE293" s="88">
        <v>1115731938</v>
      </c>
      <c r="AF293" s="88">
        <v>6814901480</v>
      </c>
      <c r="AG293" s="88">
        <v>1543554958</v>
      </c>
      <c r="AH293" s="50">
        <v>129.85</v>
      </c>
      <c r="AI293" s="50">
        <v>115.86</v>
      </c>
      <c r="AJ293" s="50">
        <f t="shared" si="48"/>
        <v>112.07491800448818</v>
      </c>
      <c r="AK293" s="50">
        <f t="shared" ref="AK293" si="60">Y293/$AH293*100</f>
        <v>13620293389.295343</v>
      </c>
      <c r="AL293" s="50">
        <f t="shared" ref="AL293" si="61">Z293/$AH293*100</f>
        <v>6932510485.1752024</v>
      </c>
      <c r="AM293" s="50">
        <f t="shared" si="51"/>
        <v>9249838570.6887627</v>
      </c>
      <c r="AN293" s="50">
        <f t="shared" si="44"/>
        <v>963000119.10926974</v>
      </c>
      <c r="AO293" s="50">
        <f t="shared" si="45"/>
        <v>5882014051.4413948</v>
      </c>
      <c r="AP293" s="50">
        <f t="shared" si="46"/>
        <v>1332258724.3224583</v>
      </c>
      <c r="AQ293" s="88">
        <v>86683</v>
      </c>
      <c r="AR293" s="88">
        <f t="shared" si="54"/>
        <v>45516.627126115236</v>
      </c>
      <c r="AS293" s="88"/>
      <c r="AT293" s="88">
        <v>2839826</v>
      </c>
      <c r="AU293" s="88">
        <f t="shared" si="52"/>
        <v>2839826</v>
      </c>
      <c r="AV293" s="88">
        <f t="shared" si="55"/>
        <v>14911.724460972431</v>
      </c>
    </row>
    <row r="294" spans="1:48">
      <c r="A294" s="17">
        <v>42856</v>
      </c>
      <c r="B294" s="26">
        <f t="shared" si="56"/>
        <v>2017</v>
      </c>
      <c r="C294" s="26">
        <f t="shared" si="57"/>
        <v>5</v>
      </c>
      <c r="D294" s="50">
        <v>0.31</v>
      </c>
      <c r="E294" s="87">
        <f t="shared" si="53"/>
        <v>191.03286598780366</v>
      </c>
      <c r="F294" s="87">
        <v>89.4</v>
      </c>
      <c r="G294" s="50">
        <v>103.06</v>
      </c>
      <c r="H294" s="50">
        <v>85.257188692396241</v>
      </c>
      <c r="I294" s="50">
        <v>147.5</v>
      </c>
      <c r="J294" s="50">
        <v>135.62</v>
      </c>
      <c r="K294" s="50">
        <v>90.1</v>
      </c>
      <c r="L294" s="50">
        <v>103.5</v>
      </c>
      <c r="M294" s="50">
        <v>88.4</v>
      </c>
      <c r="N294" s="50">
        <v>75.599999999999994</v>
      </c>
      <c r="O294" s="50">
        <v>92</v>
      </c>
      <c r="P294" s="50">
        <v>90.3</v>
      </c>
      <c r="Q294" s="50">
        <v>72.400000000000006</v>
      </c>
      <c r="R294" s="88">
        <v>74</v>
      </c>
      <c r="S294" s="88">
        <v>103.48665458230703</v>
      </c>
      <c r="T294" s="88">
        <v>53.7</v>
      </c>
      <c r="U294" s="88">
        <v>84.2</v>
      </c>
      <c r="V294" s="88">
        <v>92.3</v>
      </c>
      <c r="W294" s="88">
        <v>84.7</v>
      </c>
      <c r="X294" s="88">
        <f>AVERAGE(U294:W294)</f>
        <v>87.066666666666663</v>
      </c>
      <c r="Y294" s="88">
        <v>19792144740</v>
      </c>
      <c r="Z294" s="88">
        <v>9703120977</v>
      </c>
      <c r="AA294" s="88">
        <v>2777894607</v>
      </c>
      <c r="AB294" s="88">
        <v>6872672385</v>
      </c>
      <c r="AC294" s="88">
        <v>438456771</v>
      </c>
      <c r="AD294" s="88">
        <v>12130795266</v>
      </c>
      <c r="AE294" s="88">
        <v>1180327566</v>
      </c>
      <c r="AF294" s="88">
        <v>7498136079</v>
      </c>
      <c r="AG294" s="88">
        <v>2100326097</v>
      </c>
      <c r="AH294" s="50">
        <v>125.39</v>
      </c>
      <c r="AI294" s="50">
        <v>115.16</v>
      </c>
      <c r="AJ294" s="88">
        <f t="shared" si="48"/>
        <v>108.88329281000348</v>
      </c>
      <c r="AK294" s="50">
        <f t="shared" ref="AK294:AK298" si="62">Y294/$AH294*100</f>
        <v>15784468251.056704</v>
      </c>
      <c r="AL294" s="50">
        <f t="shared" ref="AL294:AL298" si="63">Z294/$AH294*100</f>
        <v>7738353119.8660183</v>
      </c>
      <c r="AM294" s="50">
        <f t="shared" si="51"/>
        <v>10533861814.866274</v>
      </c>
      <c r="AN294" s="50">
        <f t="shared" si="44"/>
        <v>1024945784.99479</v>
      </c>
      <c r="AO294" s="50">
        <f t="shared" si="45"/>
        <v>6511059464.2236891</v>
      </c>
      <c r="AP294" s="50">
        <f t="shared" si="46"/>
        <v>1823833012.3306704</v>
      </c>
      <c r="AQ294" s="88">
        <v>66029</v>
      </c>
      <c r="AR294" s="88">
        <f t="shared" si="54"/>
        <v>34564.209492734917</v>
      </c>
      <c r="AS294" s="88"/>
      <c r="AT294" s="88">
        <v>2836793</v>
      </c>
      <c r="AU294" s="88">
        <f t="shared" si="52"/>
        <v>2836793</v>
      </c>
      <c r="AV294" s="88">
        <f t="shared" si="55"/>
        <v>14849.764124782134</v>
      </c>
    </row>
    <row r="295" spans="1:48">
      <c r="A295" s="17">
        <v>42887</v>
      </c>
      <c r="B295" s="26">
        <f t="shared" si="56"/>
        <v>2017</v>
      </c>
      <c r="C295" s="26">
        <f t="shared" si="57"/>
        <v>6</v>
      </c>
      <c r="D295" s="50">
        <v>-0.23</v>
      </c>
      <c r="E295" s="87">
        <f t="shared" si="53"/>
        <v>190.59349039603171</v>
      </c>
      <c r="F295" s="87">
        <v>88.2</v>
      </c>
      <c r="G295" s="50">
        <v>105.53</v>
      </c>
      <c r="H295" s="50">
        <v>88.497745388091815</v>
      </c>
      <c r="I295" s="50">
        <v>133.31</v>
      </c>
      <c r="J295" s="50">
        <v>134.38999999999999</v>
      </c>
      <c r="K295" s="50">
        <v>88.3</v>
      </c>
      <c r="L295" s="50">
        <v>102.6</v>
      </c>
      <c r="M295" s="50">
        <v>86.5</v>
      </c>
      <c r="N295" s="50">
        <v>73.400000000000006</v>
      </c>
      <c r="O295" s="50">
        <v>91.4</v>
      </c>
      <c r="P295" s="50">
        <v>86.3</v>
      </c>
      <c r="Q295" s="50">
        <v>70.7</v>
      </c>
      <c r="R295" s="88">
        <v>73.599999999999994</v>
      </c>
      <c r="S295" s="88">
        <v>100.06225689611689</v>
      </c>
      <c r="T295" s="88">
        <v>51.9</v>
      </c>
      <c r="U295" s="88">
        <v>82.3</v>
      </c>
      <c r="V295" s="88">
        <v>89.5</v>
      </c>
      <c r="W295" s="88">
        <v>81.900000000000006</v>
      </c>
      <c r="X295" s="88">
        <f t="shared" ref="X295:X300" si="64">AVERAGE(U295:W295)</f>
        <v>84.566666666666677</v>
      </c>
      <c r="Y295" s="88">
        <v>19787907463</v>
      </c>
      <c r="Z295" s="88">
        <v>9591432325</v>
      </c>
      <c r="AA295" s="88">
        <v>2990334098</v>
      </c>
      <c r="AB295" s="88">
        <v>6751961637</v>
      </c>
      <c r="AC295" s="88">
        <v>454179403</v>
      </c>
      <c r="AD295" s="88">
        <v>12592744457</v>
      </c>
      <c r="AE295" s="88">
        <v>1260820336</v>
      </c>
      <c r="AF295" s="88">
        <v>7872838341</v>
      </c>
      <c r="AG295" s="88">
        <v>1815754532</v>
      </c>
      <c r="AH295" s="50">
        <v>123.71</v>
      </c>
      <c r="AI295" s="50">
        <v>114.91</v>
      </c>
      <c r="AJ295" s="88">
        <f t="shared" si="48"/>
        <v>107.65816726133497</v>
      </c>
      <c r="AK295" s="50">
        <f t="shared" si="62"/>
        <v>15995398482.741898</v>
      </c>
      <c r="AL295" s="50">
        <f t="shared" si="63"/>
        <v>7753158455.2582655</v>
      </c>
      <c r="AM295" s="50">
        <f t="shared" si="51"/>
        <v>10958789014.881212</v>
      </c>
      <c r="AN295" s="50">
        <f t="shared" si="44"/>
        <v>1097224206.7705159</v>
      </c>
      <c r="AO295" s="50">
        <f t="shared" si="45"/>
        <v>6851308276.9123659</v>
      </c>
      <c r="AP295" s="50">
        <f t="shared" si="46"/>
        <v>1580153626.3162475</v>
      </c>
      <c r="AQ295" s="88">
        <v>72271</v>
      </c>
      <c r="AR295" s="88">
        <f t="shared" si="54"/>
        <v>37918.923594834763</v>
      </c>
      <c r="AS295" s="88"/>
      <c r="AT295" s="88">
        <v>2850244</v>
      </c>
      <c r="AU295" s="88">
        <f t="shared" si="52"/>
        <v>2850244</v>
      </c>
      <c r="AV295" s="88">
        <f t="shared" si="55"/>
        <v>14954.57160723336</v>
      </c>
    </row>
    <row r="296" spans="1:48">
      <c r="A296" s="17">
        <v>42917</v>
      </c>
      <c r="B296" s="26">
        <f t="shared" si="56"/>
        <v>2017</v>
      </c>
      <c r="C296" s="26">
        <f t="shared" si="57"/>
        <v>7</v>
      </c>
      <c r="D296" s="50">
        <v>0.24</v>
      </c>
      <c r="E296" s="87">
        <f t="shared" si="53"/>
        <v>191.05091477298217</v>
      </c>
      <c r="F296" s="87">
        <v>89.9</v>
      </c>
      <c r="G296" s="50">
        <v>102.64</v>
      </c>
      <c r="H296" s="50">
        <v>86.369053591971934</v>
      </c>
      <c r="I296" s="50">
        <v>142.47</v>
      </c>
      <c r="J296" s="50">
        <v>138.03</v>
      </c>
      <c r="K296" s="50">
        <v>92.1</v>
      </c>
      <c r="L296" s="50">
        <v>104.7</v>
      </c>
      <c r="M296" s="50">
        <v>90.6</v>
      </c>
      <c r="N296" s="50">
        <v>73.599999999999994</v>
      </c>
      <c r="O296" s="50">
        <v>95.3</v>
      </c>
      <c r="P296" s="50">
        <v>91.2</v>
      </c>
      <c r="Q296" s="50">
        <v>73.2</v>
      </c>
      <c r="R296" s="88">
        <v>74</v>
      </c>
      <c r="S296" s="88">
        <v>104.78038050219297</v>
      </c>
      <c r="T296" s="88">
        <v>50.6</v>
      </c>
      <c r="U296" s="88">
        <v>82</v>
      </c>
      <c r="V296" s="88">
        <v>90.8</v>
      </c>
      <c r="W296" s="88">
        <v>82.9</v>
      </c>
      <c r="X296" s="88">
        <f t="shared" si="64"/>
        <v>85.233333333333334</v>
      </c>
      <c r="Y296" s="88">
        <v>18769197301</v>
      </c>
      <c r="Z296" s="88">
        <v>8361344522</v>
      </c>
      <c r="AA296" s="88">
        <v>2608462566</v>
      </c>
      <c r="AB296" s="88">
        <v>7385918812</v>
      </c>
      <c r="AC296" s="88">
        <v>413471401</v>
      </c>
      <c r="AD296" s="88">
        <v>12471086092</v>
      </c>
      <c r="AE296" s="88">
        <v>1339471551</v>
      </c>
      <c r="AF296" s="88">
        <v>7870867469</v>
      </c>
      <c r="AG296" s="88">
        <v>1735246284</v>
      </c>
      <c r="AH296" s="50">
        <v>120.64</v>
      </c>
      <c r="AI296" s="50">
        <v>113.81</v>
      </c>
      <c r="AJ296" s="88">
        <f t="shared" si="48"/>
        <v>106.00123012037606</v>
      </c>
      <c r="AK296" s="50">
        <f t="shared" si="62"/>
        <v>15558021635.444298</v>
      </c>
      <c r="AL296" s="50">
        <f t="shared" si="63"/>
        <v>6930822713.859417</v>
      </c>
      <c r="AM296" s="50">
        <f t="shared" si="51"/>
        <v>10957812223.881908</v>
      </c>
      <c r="AN296" s="50">
        <f t="shared" si="44"/>
        <v>1176936605.7464194</v>
      </c>
      <c r="AO296" s="50">
        <f t="shared" si="45"/>
        <v>6915796036.3764172</v>
      </c>
      <c r="AP296" s="50">
        <f t="shared" si="46"/>
        <v>1524687008.1715138</v>
      </c>
      <c r="AQ296" s="88">
        <v>78180</v>
      </c>
      <c r="AR296" s="88">
        <f t="shared" si="54"/>
        <v>40921.028874893389</v>
      </c>
      <c r="AS296" s="88"/>
      <c r="AT296" s="88">
        <v>2825534</v>
      </c>
      <c r="AU296" s="88">
        <f t="shared" si="52"/>
        <v>2825534</v>
      </c>
      <c r="AV296" s="88">
        <f t="shared" si="55"/>
        <v>14789.429317087877</v>
      </c>
    </row>
    <row r="297" spans="1:48">
      <c r="A297" s="17">
        <v>42948</v>
      </c>
      <c r="B297" s="26">
        <f t="shared" si="56"/>
        <v>2017</v>
      </c>
      <c r="C297" s="26">
        <f t="shared" si="57"/>
        <v>8</v>
      </c>
      <c r="D297" s="50">
        <v>0.19</v>
      </c>
      <c r="E297" s="87">
        <f t="shared" si="53"/>
        <v>191.41391151105083</v>
      </c>
      <c r="F297" s="87">
        <v>90.2</v>
      </c>
      <c r="G297" s="50">
        <v>106.71</v>
      </c>
      <c r="H297" s="50">
        <v>86.008701270466275</v>
      </c>
      <c r="I297" s="50">
        <v>148.71</v>
      </c>
      <c r="J297" s="50">
        <v>140.01</v>
      </c>
      <c r="K297" s="50">
        <v>96.6</v>
      </c>
      <c r="L297" s="50">
        <v>104.4</v>
      </c>
      <c r="M297" s="50">
        <v>95.7</v>
      </c>
      <c r="N297" s="50">
        <v>80.900000000000006</v>
      </c>
      <c r="O297" s="50">
        <v>97.4</v>
      </c>
      <c r="P297" s="50">
        <v>99.8</v>
      </c>
      <c r="Q297" s="50">
        <v>78.599999999999994</v>
      </c>
      <c r="R297" s="88">
        <v>74.2</v>
      </c>
      <c r="S297" s="88">
        <v>101.48275183458247</v>
      </c>
      <c r="T297" s="88">
        <v>52.6</v>
      </c>
      <c r="U297" s="88">
        <v>80.900000000000006</v>
      </c>
      <c r="V297" s="88">
        <v>92.2</v>
      </c>
      <c r="W297" s="88">
        <v>83.2</v>
      </c>
      <c r="X297" s="88">
        <f t="shared" si="64"/>
        <v>85.433333333333337</v>
      </c>
      <c r="Y297" s="88">
        <v>19474778324</v>
      </c>
      <c r="Z297" s="88">
        <v>8976133173</v>
      </c>
      <c r="AA297" s="88">
        <v>2791919703</v>
      </c>
      <c r="AB297" s="88">
        <v>7266042181</v>
      </c>
      <c r="AC297" s="88">
        <v>440683267</v>
      </c>
      <c r="AD297" s="88">
        <v>13876230843</v>
      </c>
      <c r="AE297" s="88">
        <v>1470880563</v>
      </c>
      <c r="AF297" s="88">
        <v>8778591071</v>
      </c>
      <c r="AG297" s="88">
        <v>2109645631</v>
      </c>
      <c r="AH297" s="50">
        <v>121.59</v>
      </c>
      <c r="AI297" s="50">
        <v>112.97</v>
      </c>
      <c r="AJ297" s="88">
        <f t="shared" si="48"/>
        <v>107.6303443392051</v>
      </c>
      <c r="AK297" s="88">
        <f t="shared" si="62"/>
        <v>16016759868.410229</v>
      </c>
      <c r="AL297" s="88">
        <f t="shared" si="63"/>
        <v>7382295561.3126087</v>
      </c>
      <c r="AM297" s="88">
        <f t="shared" si="51"/>
        <v>12283111306.541559</v>
      </c>
      <c r="AN297" s="88">
        <f t="shared" si="44"/>
        <v>1302009881.3844383</v>
      </c>
      <c r="AO297" s="88">
        <f t="shared" si="45"/>
        <v>7770727689.6521196</v>
      </c>
      <c r="AP297" s="88">
        <f t="shared" si="46"/>
        <v>1867438816.4999557</v>
      </c>
      <c r="AQ297" s="88">
        <v>71525</v>
      </c>
      <c r="AR297" s="88">
        <f t="shared" si="54"/>
        <v>37366.667571531587</v>
      </c>
      <c r="AS297" s="88"/>
      <c r="AT297" s="88">
        <v>2826930</v>
      </c>
      <c r="AU297" s="88">
        <f t="shared" si="52"/>
        <v>2826930</v>
      </c>
      <c r="AV297" s="88">
        <f t="shared" si="55"/>
        <v>14768.675785807731</v>
      </c>
    </row>
    <row r="298" spans="1:48">
      <c r="A298" s="17">
        <v>42979</v>
      </c>
      <c r="B298" s="26">
        <f t="shared" si="56"/>
        <v>2017</v>
      </c>
      <c r="C298" s="26">
        <f t="shared" si="57"/>
        <v>9</v>
      </c>
      <c r="D298" s="50">
        <v>0.16</v>
      </c>
      <c r="E298" s="87">
        <f t="shared" si="53"/>
        <v>191.72017376946852</v>
      </c>
      <c r="F298" s="87">
        <v>89.4</v>
      </c>
      <c r="G298" s="50">
        <v>101.75</v>
      </c>
      <c r="H298" s="50">
        <v>86.350341045183825</v>
      </c>
      <c r="I298" s="50">
        <v>148.91</v>
      </c>
      <c r="J298" s="50">
        <v>135.16</v>
      </c>
      <c r="K298" s="50">
        <v>92.9</v>
      </c>
      <c r="L298" s="50">
        <v>102.7</v>
      </c>
      <c r="M298" s="50">
        <v>91.8</v>
      </c>
      <c r="N298" s="50">
        <v>74.5</v>
      </c>
      <c r="O298" s="50">
        <v>94.4</v>
      </c>
      <c r="P298" s="50">
        <v>95.2</v>
      </c>
      <c r="Q298" s="50">
        <v>73.8</v>
      </c>
      <c r="R298" s="88">
        <v>74.900000000000006</v>
      </c>
      <c r="S298" s="88">
        <v>99.67423517153739</v>
      </c>
      <c r="T298" s="88">
        <v>55.7</v>
      </c>
      <c r="U298" s="88">
        <v>82.3</v>
      </c>
      <c r="V298" s="88">
        <v>92.8</v>
      </c>
      <c r="W298" s="88">
        <v>85.6</v>
      </c>
      <c r="X298" s="88">
        <f t="shared" si="64"/>
        <v>86.899999999999991</v>
      </c>
      <c r="Y298" s="88">
        <v>18665812316</v>
      </c>
      <c r="Z298" s="88">
        <v>8539150285</v>
      </c>
      <c r="AA298" s="88">
        <v>2886766530</v>
      </c>
      <c r="AB298" s="88">
        <v>6892674075</v>
      </c>
      <c r="AC298" s="88">
        <v>347221426</v>
      </c>
      <c r="AD298" s="88">
        <v>13487858599</v>
      </c>
      <c r="AE298" s="88">
        <v>1568858555</v>
      </c>
      <c r="AF298" s="88">
        <v>8513834918</v>
      </c>
      <c r="AG298" s="88">
        <v>2090373102</v>
      </c>
      <c r="AH298" s="50">
        <v>125.44</v>
      </c>
      <c r="AI298" s="50">
        <v>112.48</v>
      </c>
      <c r="AJ298" s="88">
        <f t="shared" si="48"/>
        <v>111.52204836415362</v>
      </c>
      <c r="AK298" s="88">
        <f t="shared" si="62"/>
        <v>14880271297.831635</v>
      </c>
      <c r="AL298" s="88">
        <f t="shared" si="63"/>
        <v>6807358326.6900511</v>
      </c>
      <c r="AM298" s="88">
        <f t="shared" si="51"/>
        <v>11991339437.233286</v>
      </c>
      <c r="AN298" s="88">
        <f t="shared" si="44"/>
        <v>1394788900.2489331</v>
      </c>
      <c r="AO298" s="88">
        <f t="shared" si="45"/>
        <v>7569198895.8036985</v>
      </c>
      <c r="AP298" s="88">
        <f t="shared" si="46"/>
        <v>1858439813.300142</v>
      </c>
      <c r="AQ298" s="88">
        <v>73091</v>
      </c>
      <c r="AR298" s="88">
        <f t="shared" si="54"/>
        <v>38123.791859216311</v>
      </c>
      <c r="AS298" s="88"/>
      <c r="AT298" s="88">
        <v>2827227</v>
      </c>
      <c r="AU298" s="88">
        <f t="shared" si="52"/>
        <v>2827227</v>
      </c>
      <c r="AV298" s="88">
        <f t="shared" si="55"/>
        <v>14746.632784714473</v>
      </c>
    </row>
    <row r="299" spans="1:48" s="91" customFormat="1">
      <c r="A299" s="105">
        <v>43009</v>
      </c>
      <c r="B299" s="91">
        <f t="shared" si="56"/>
        <v>2017</v>
      </c>
      <c r="C299" s="91">
        <f t="shared" si="57"/>
        <v>10</v>
      </c>
      <c r="D299" s="82">
        <v>0.42</v>
      </c>
      <c r="E299" s="92">
        <f t="shared" si="53"/>
        <v>192.52539849930028</v>
      </c>
      <c r="F299" s="92"/>
      <c r="G299" s="82"/>
      <c r="H299" s="82"/>
      <c r="I299" s="82">
        <v>153.24</v>
      </c>
      <c r="J299" s="82"/>
      <c r="K299" s="82">
        <v>95</v>
      </c>
      <c r="L299" s="82"/>
      <c r="M299" s="82"/>
      <c r="N299" s="82"/>
      <c r="O299" s="82"/>
      <c r="P299" s="82"/>
      <c r="Q299" s="82"/>
      <c r="R299" s="93">
        <v>76</v>
      </c>
      <c r="S299" s="93">
        <v>102.8</v>
      </c>
      <c r="T299" s="93">
        <v>56</v>
      </c>
      <c r="U299" s="93">
        <v>83.7</v>
      </c>
      <c r="V299" s="93">
        <v>95.4</v>
      </c>
      <c r="W299" s="93">
        <v>87.8</v>
      </c>
      <c r="X299" s="93">
        <f t="shared" si="64"/>
        <v>88.966666666666683</v>
      </c>
      <c r="Y299" s="93">
        <v>18877306911</v>
      </c>
      <c r="Z299" s="93">
        <v>8468247881</v>
      </c>
      <c r="AA299" s="93">
        <v>2956953691</v>
      </c>
      <c r="AB299" s="93">
        <v>7000067954</v>
      </c>
      <c r="AC299" s="93">
        <v>452037385</v>
      </c>
      <c r="AD299" s="93">
        <v>13675926322</v>
      </c>
      <c r="AE299" s="93">
        <v>1579615951</v>
      </c>
      <c r="AF299" s="93">
        <v>8225814270</v>
      </c>
      <c r="AG299" s="93">
        <v>2121509236</v>
      </c>
      <c r="AH299" s="82">
        <v>122.09116181529552</v>
      </c>
      <c r="AI299" s="82">
        <v>111.15546132096888</v>
      </c>
      <c r="AJ299" s="93">
        <f t="shared" si="48"/>
        <v>109.8382035073824</v>
      </c>
      <c r="AK299" s="82">
        <f t="shared" ref="AK299" si="65">Y299/$AH299*100</f>
        <v>15461649009.089092</v>
      </c>
      <c r="AL299" s="82">
        <f t="shared" ref="AL299" si="66">Z299/$AH299*100</f>
        <v>6936004011.3395844</v>
      </c>
      <c r="AM299" s="82">
        <f t="shared" si="51"/>
        <v>12303422755.369474</v>
      </c>
      <c r="AN299" s="82">
        <f t="shared" si="44"/>
        <v>1421087126.289506</v>
      </c>
      <c r="AO299" s="82">
        <f t="shared" si="45"/>
        <v>7400279007.6570396</v>
      </c>
      <c r="AP299" s="82">
        <f t="shared" si="46"/>
        <v>1908596492.5052121</v>
      </c>
      <c r="AQ299" s="93">
        <v>88498</v>
      </c>
      <c r="AR299" s="93">
        <f t="shared" si="54"/>
        <v>45966.922125509402</v>
      </c>
      <c r="AS299" s="93"/>
      <c r="AT299" s="93">
        <v>2830245</v>
      </c>
      <c r="AU299" s="93">
        <f t="shared" si="52"/>
        <v>2830245</v>
      </c>
      <c r="AV299" s="93">
        <f t="shared" si="55"/>
        <v>14700.631823443733</v>
      </c>
    </row>
    <row r="300" spans="1:48">
      <c r="A300" s="17">
        <v>43040</v>
      </c>
      <c r="B300" s="26">
        <f t="shared" si="56"/>
        <v>2017</v>
      </c>
      <c r="C300" s="26">
        <f t="shared" si="57"/>
        <v>11</v>
      </c>
      <c r="D300" s="50"/>
      <c r="E300" s="50"/>
      <c r="F300" s="87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88"/>
      <c r="S300" s="88"/>
      <c r="T300" s="88">
        <v>56.5</v>
      </c>
      <c r="U300" s="88">
        <v>86.8</v>
      </c>
      <c r="V300" s="88">
        <v>98.3</v>
      </c>
      <c r="W300" s="88">
        <v>87.7</v>
      </c>
      <c r="X300" s="88">
        <f t="shared" si="64"/>
        <v>90.933333333333337</v>
      </c>
      <c r="Y300" s="88"/>
      <c r="Z300" s="88"/>
      <c r="AA300" s="88"/>
      <c r="AB300" s="88"/>
      <c r="AC300" s="88"/>
      <c r="AD300" s="88"/>
      <c r="AE300" s="88"/>
      <c r="AF300" s="88"/>
      <c r="AG300" s="88"/>
      <c r="AH300" s="50"/>
      <c r="AI300" s="50"/>
      <c r="AJ300" s="88"/>
      <c r="AK300" s="88"/>
      <c r="AL300" s="88"/>
      <c r="AM300" s="88"/>
      <c r="AN300" s="88"/>
      <c r="AO300" s="88"/>
      <c r="AP300" s="88"/>
      <c r="AQ300" s="88"/>
      <c r="AR300" s="88"/>
      <c r="AS300" s="88"/>
      <c r="AT300" s="88"/>
      <c r="AU300" s="88"/>
      <c r="AV300" s="88"/>
    </row>
    <row r="301" spans="1:48">
      <c r="A301" s="17">
        <v>43070</v>
      </c>
      <c r="B301" s="26">
        <f t="shared" si="56"/>
        <v>2017</v>
      </c>
      <c r="C301" s="26">
        <f t="shared" si="57"/>
        <v>12</v>
      </c>
      <c r="D301" s="50"/>
      <c r="E301" s="50"/>
      <c r="F301" s="87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88"/>
      <c r="S301" s="88"/>
      <c r="T301" s="88"/>
      <c r="U301" s="88"/>
      <c r="V301" s="88"/>
      <c r="W301" s="88"/>
      <c r="X301" s="88"/>
      <c r="Y301" s="88"/>
      <c r="Z301" s="88"/>
      <c r="AA301" s="88"/>
      <c r="AB301" s="88"/>
      <c r="AC301" s="88"/>
      <c r="AD301" s="88"/>
      <c r="AE301" s="88"/>
      <c r="AF301" s="88"/>
      <c r="AG301" s="88"/>
      <c r="AH301" s="50"/>
      <c r="AI301" s="50"/>
      <c r="AJ301" s="88"/>
      <c r="AK301" s="88"/>
      <c r="AL301" s="88"/>
      <c r="AM301" s="88"/>
      <c r="AN301" s="88"/>
      <c r="AO301" s="88"/>
      <c r="AP301" s="88"/>
      <c r="AQ301" s="88"/>
      <c r="AR301" s="88"/>
      <c r="AS301" s="88"/>
      <c r="AT301" s="88"/>
      <c r="AU301" s="88"/>
      <c r="AV301" s="88"/>
    </row>
    <row r="302" spans="1:48">
      <c r="A302" s="17">
        <v>43101</v>
      </c>
      <c r="D302" s="50"/>
      <c r="E302" s="50"/>
      <c r="F302" s="87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88"/>
      <c r="S302" s="88"/>
      <c r="T302" s="88"/>
      <c r="U302" s="88"/>
      <c r="V302" s="88"/>
      <c r="W302" s="88"/>
      <c r="X302" s="88"/>
      <c r="Y302" s="88"/>
      <c r="Z302" s="88"/>
      <c r="AA302" s="88"/>
      <c r="AB302" s="88"/>
      <c r="AC302" s="88"/>
      <c r="AD302" s="88"/>
      <c r="AE302" s="88"/>
      <c r="AF302" s="88"/>
      <c r="AG302" s="88"/>
      <c r="AH302" s="50"/>
      <c r="AI302" s="50"/>
      <c r="AJ302" s="88"/>
      <c r="AK302" s="88"/>
      <c r="AL302" s="88"/>
      <c r="AM302" s="88"/>
      <c r="AN302" s="88"/>
      <c r="AO302" s="88"/>
      <c r="AP302" s="88"/>
      <c r="AQ302" s="88"/>
      <c r="AR302" s="88"/>
      <c r="AS302" s="88"/>
      <c r="AT302" s="88"/>
      <c r="AU302" s="88"/>
      <c r="AV302" s="88"/>
    </row>
    <row r="303" spans="1:48">
      <c r="A303" s="17">
        <v>43132</v>
      </c>
      <c r="D303" s="50"/>
      <c r="E303" s="50"/>
      <c r="F303" s="87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88"/>
      <c r="S303" s="52"/>
      <c r="T303" s="88"/>
      <c r="U303" s="88"/>
      <c r="V303" s="88"/>
      <c r="W303" s="88"/>
      <c r="X303" s="88"/>
      <c r="Y303" s="88"/>
      <c r="Z303" s="88"/>
      <c r="AA303" s="88"/>
      <c r="AB303" s="88"/>
      <c r="AC303" s="88"/>
      <c r="AD303" s="88"/>
      <c r="AE303" s="88"/>
      <c r="AF303" s="88"/>
      <c r="AG303" s="88"/>
      <c r="AH303" s="50"/>
      <c r="AI303" s="50"/>
      <c r="AJ303" s="88"/>
      <c r="AK303" s="88"/>
      <c r="AL303" s="88"/>
      <c r="AM303" s="88"/>
      <c r="AN303" s="88"/>
      <c r="AO303" s="88"/>
      <c r="AP303" s="88"/>
      <c r="AQ303" s="88"/>
      <c r="AR303" s="88"/>
      <c r="AS303" s="88"/>
      <c r="AT303" s="88"/>
      <c r="AU303" s="88"/>
      <c r="AV303" s="88"/>
    </row>
    <row r="304" spans="1:48">
      <c r="A304" s="17">
        <v>43160</v>
      </c>
      <c r="D304" s="50"/>
      <c r="E304" s="50"/>
      <c r="F304" s="87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88"/>
      <c r="S304" s="109"/>
      <c r="T304" s="88"/>
      <c r="U304" s="88"/>
      <c r="V304" s="88"/>
      <c r="W304" s="88"/>
      <c r="X304" s="88"/>
      <c r="Y304" s="88"/>
      <c r="Z304" s="88"/>
      <c r="AA304" s="88"/>
      <c r="AB304" s="88"/>
      <c r="AC304" s="88"/>
      <c r="AD304" s="88"/>
      <c r="AE304" s="88"/>
      <c r="AF304" s="88"/>
      <c r="AG304" s="88"/>
      <c r="AH304" s="50"/>
      <c r="AI304" s="50"/>
      <c r="AJ304" s="88"/>
      <c r="AK304" s="88"/>
      <c r="AL304" s="88"/>
      <c r="AM304" s="88"/>
      <c r="AN304" s="88"/>
      <c r="AO304" s="88"/>
      <c r="AP304" s="88"/>
      <c r="AQ304" s="88"/>
      <c r="AR304" s="88"/>
      <c r="AS304" s="88"/>
      <c r="AT304" s="88"/>
      <c r="AU304" s="88"/>
      <c r="AV304" s="88"/>
    </row>
    <row r="305" spans="1:48">
      <c r="A305" s="17">
        <v>43191</v>
      </c>
      <c r="D305" s="50"/>
      <c r="E305" s="50"/>
      <c r="F305" s="87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88"/>
      <c r="S305" s="52"/>
      <c r="T305" s="88"/>
      <c r="U305" s="88"/>
      <c r="V305" s="88"/>
      <c r="W305" s="88"/>
      <c r="X305" s="88"/>
      <c r="Y305" s="88"/>
      <c r="Z305" s="88"/>
      <c r="AA305" s="88"/>
      <c r="AB305" s="88"/>
      <c r="AC305" s="88"/>
      <c r="AD305" s="88"/>
      <c r="AE305" s="88"/>
      <c r="AF305" s="88"/>
      <c r="AG305" s="88"/>
      <c r="AH305" s="50"/>
      <c r="AI305" s="50"/>
      <c r="AJ305" s="88"/>
      <c r="AK305" s="88"/>
      <c r="AL305" s="88"/>
      <c r="AM305" s="88"/>
      <c r="AN305" s="88"/>
      <c r="AO305" s="88"/>
      <c r="AP305" s="88"/>
      <c r="AQ305" s="88"/>
      <c r="AR305" s="88"/>
      <c r="AS305" s="88"/>
      <c r="AT305" s="88"/>
      <c r="AU305" s="88"/>
      <c r="AV305" s="88"/>
    </row>
    <row r="306" spans="1:48">
      <c r="A306" s="17">
        <v>43221</v>
      </c>
      <c r="D306" s="50"/>
      <c r="E306" s="50"/>
      <c r="F306" s="87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88"/>
      <c r="S306" s="52"/>
      <c r="T306" s="88"/>
      <c r="U306" s="88"/>
      <c r="V306" s="88"/>
      <c r="W306" s="88"/>
      <c r="X306" s="88"/>
      <c r="Y306" s="88"/>
      <c r="Z306" s="88"/>
      <c r="AA306" s="88"/>
      <c r="AB306" s="88"/>
      <c r="AC306" s="88"/>
      <c r="AD306" s="88"/>
      <c r="AE306" s="88"/>
      <c r="AF306" s="88"/>
      <c r="AG306" s="88"/>
      <c r="AH306" s="50"/>
      <c r="AI306" s="50"/>
      <c r="AJ306" s="88"/>
      <c r="AK306" s="88"/>
      <c r="AL306" s="88"/>
      <c r="AM306" s="88"/>
      <c r="AN306" s="88"/>
      <c r="AO306" s="88"/>
      <c r="AP306" s="88"/>
      <c r="AQ306" s="88"/>
      <c r="AR306" s="88"/>
      <c r="AS306" s="88"/>
      <c r="AT306" s="88"/>
      <c r="AU306" s="88"/>
      <c r="AV306" s="88"/>
    </row>
    <row r="307" spans="1:48">
      <c r="A307" s="17">
        <v>43252</v>
      </c>
      <c r="D307" s="50"/>
      <c r="E307" s="50"/>
      <c r="F307" s="87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88"/>
      <c r="S307" s="52"/>
      <c r="T307" s="88"/>
      <c r="U307" s="88"/>
      <c r="V307" s="88"/>
      <c r="W307" s="88"/>
      <c r="X307" s="88"/>
      <c r="Y307" s="88"/>
      <c r="Z307" s="88"/>
      <c r="AA307" s="88"/>
      <c r="AB307" s="88"/>
      <c r="AC307" s="88"/>
      <c r="AD307" s="88"/>
      <c r="AE307" s="88"/>
      <c r="AF307" s="88"/>
      <c r="AG307" s="88"/>
      <c r="AH307" s="50"/>
      <c r="AI307" s="50"/>
      <c r="AJ307" s="88"/>
      <c r="AK307" s="88"/>
      <c r="AL307" s="88"/>
      <c r="AM307" s="88"/>
      <c r="AN307" s="88"/>
      <c r="AO307" s="88"/>
      <c r="AP307" s="88"/>
      <c r="AQ307" s="88"/>
      <c r="AR307" s="88"/>
      <c r="AS307" s="88"/>
      <c r="AT307" s="88"/>
      <c r="AU307" s="88"/>
      <c r="AV307" s="88"/>
    </row>
    <row r="308" spans="1:48">
      <c r="A308" s="17">
        <v>43282</v>
      </c>
      <c r="D308" s="50"/>
      <c r="E308" s="50"/>
      <c r="F308" s="87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88"/>
      <c r="S308" s="52"/>
      <c r="T308" s="88"/>
      <c r="U308" s="88"/>
      <c r="V308" s="88"/>
      <c r="W308" s="88"/>
      <c r="X308" s="88"/>
      <c r="Y308" s="88"/>
      <c r="Z308" s="88"/>
      <c r="AA308" s="88"/>
      <c r="AB308" s="88"/>
      <c r="AC308" s="88"/>
      <c r="AD308" s="88"/>
      <c r="AE308" s="88"/>
      <c r="AF308" s="88"/>
      <c r="AG308" s="88"/>
      <c r="AH308" s="50"/>
      <c r="AI308" s="50"/>
      <c r="AJ308" s="88"/>
      <c r="AK308" s="88"/>
      <c r="AL308" s="88"/>
      <c r="AM308" s="88"/>
      <c r="AN308" s="88"/>
      <c r="AO308" s="88"/>
      <c r="AP308" s="88"/>
      <c r="AQ308" s="88"/>
      <c r="AR308" s="88"/>
      <c r="AS308" s="88"/>
      <c r="AT308" s="88"/>
      <c r="AU308" s="88"/>
      <c r="AV308" s="88"/>
    </row>
    <row r="309" spans="1:48">
      <c r="A309" s="17">
        <v>43313</v>
      </c>
      <c r="D309" s="50"/>
      <c r="E309" s="50"/>
      <c r="F309" s="87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88"/>
      <c r="S309" s="52"/>
      <c r="T309" s="88"/>
      <c r="U309" s="88"/>
      <c r="V309" s="88"/>
      <c r="W309" s="88"/>
      <c r="X309" s="88"/>
      <c r="Y309" s="88"/>
      <c r="Z309" s="88"/>
      <c r="AA309" s="88"/>
      <c r="AB309" s="88"/>
      <c r="AC309" s="88"/>
      <c r="AD309" s="88"/>
      <c r="AE309" s="88"/>
      <c r="AF309" s="88"/>
      <c r="AG309" s="88"/>
      <c r="AH309" s="50"/>
      <c r="AI309" s="50"/>
      <c r="AJ309" s="88"/>
      <c r="AK309" s="88"/>
      <c r="AL309" s="88"/>
      <c r="AM309" s="88"/>
      <c r="AN309" s="88"/>
      <c r="AO309" s="88"/>
      <c r="AP309" s="88"/>
      <c r="AQ309" s="88"/>
      <c r="AR309" s="88"/>
      <c r="AS309" s="88"/>
      <c r="AT309" s="88"/>
      <c r="AU309" s="88"/>
      <c r="AV309" s="88"/>
    </row>
    <row r="310" spans="1:48">
      <c r="A310" s="17">
        <v>43344</v>
      </c>
      <c r="D310" s="50"/>
      <c r="E310" s="50"/>
      <c r="F310" s="87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88"/>
      <c r="S310" s="52"/>
      <c r="T310" s="88"/>
      <c r="U310" s="88"/>
      <c r="V310" s="88"/>
      <c r="W310" s="88"/>
      <c r="X310" s="88"/>
      <c r="Y310" s="88"/>
      <c r="Z310" s="88"/>
      <c r="AA310" s="88"/>
      <c r="AB310" s="88"/>
      <c r="AC310" s="88"/>
      <c r="AD310" s="88"/>
      <c r="AE310" s="88"/>
      <c r="AF310" s="88"/>
      <c r="AG310" s="88"/>
      <c r="AH310" s="50"/>
      <c r="AI310" s="50"/>
      <c r="AJ310" s="88"/>
      <c r="AK310" s="88"/>
      <c r="AL310" s="88"/>
      <c r="AM310" s="88"/>
      <c r="AN310" s="88"/>
      <c r="AO310" s="88"/>
      <c r="AP310" s="88"/>
      <c r="AQ310" s="88"/>
      <c r="AR310" s="88"/>
      <c r="AS310" s="88"/>
      <c r="AT310" s="88"/>
      <c r="AU310" s="88"/>
      <c r="AV310" s="88"/>
    </row>
    <row r="311" spans="1:48">
      <c r="A311" s="17">
        <v>43374</v>
      </c>
      <c r="D311" s="50"/>
      <c r="E311" s="50"/>
      <c r="F311" s="87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88"/>
      <c r="S311" s="52"/>
      <c r="T311" s="88"/>
      <c r="U311" s="88"/>
      <c r="V311" s="88"/>
      <c r="W311" s="88"/>
      <c r="X311" s="88"/>
      <c r="Y311" s="88"/>
      <c r="Z311" s="88"/>
      <c r="AA311" s="88"/>
      <c r="AB311" s="88"/>
      <c r="AC311" s="88"/>
      <c r="AD311" s="88"/>
      <c r="AE311" s="88"/>
      <c r="AF311" s="88"/>
      <c r="AG311" s="88"/>
      <c r="AH311" s="50"/>
      <c r="AI311" s="50"/>
      <c r="AJ311" s="88"/>
      <c r="AK311" s="88"/>
      <c r="AL311" s="88"/>
      <c r="AM311" s="88"/>
      <c r="AN311" s="88"/>
      <c r="AO311" s="88"/>
      <c r="AP311" s="88"/>
      <c r="AQ311" s="88"/>
      <c r="AR311" s="88"/>
      <c r="AS311" s="88"/>
      <c r="AT311" s="88"/>
      <c r="AU311" s="88"/>
      <c r="AV311" s="88"/>
    </row>
    <row r="312" spans="1:48">
      <c r="A312" s="17">
        <v>43405</v>
      </c>
      <c r="D312" s="50"/>
      <c r="E312" s="50"/>
      <c r="F312" s="87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88"/>
      <c r="S312" s="52"/>
      <c r="T312" s="88"/>
      <c r="U312" s="88"/>
      <c r="V312" s="88"/>
      <c r="W312" s="88"/>
      <c r="X312" s="88"/>
      <c r="Y312" s="88"/>
      <c r="Z312" s="88"/>
      <c r="AA312" s="88"/>
      <c r="AB312" s="88"/>
      <c r="AC312" s="88"/>
      <c r="AD312" s="88"/>
      <c r="AE312" s="88"/>
      <c r="AF312" s="88"/>
      <c r="AG312" s="88"/>
      <c r="AH312" s="50"/>
      <c r="AI312" s="50"/>
      <c r="AJ312" s="88"/>
      <c r="AK312" s="88"/>
      <c r="AL312" s="88"/>
      <c r="AM312" s="88"/>
      <c r="AN312" s="88"/>
      <c r="AO312" s="88"/>
      <c r="AP312" s="88"/>
      <c r="AQ312" s="88"/>
      <c r="AR312" s="88"/>
      <c r="AS312" s="88"/>
      <c r="AT312" s="88"/>
      <c r="AU312" s="88"/>
      <c r="AV312" s="88"/>
    </row>
    <row r="313" spans="1:48">
      <c r="A313" s="17">
        <v>43435</v>
      </c>
      <c r="D313" s="50"/>
      <c r="E313" s="50"/>
      <c r="F313" s="87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88"/>
      <c r="S313" s="88"/>
      <c r="T313" s="88"/>
      <c r="U313" s="88"/>
      <c r="V313" s="88"/>
      <c r="W313" s="88"/>
      <c r="X313" s="88"/>
      <c r="Y313" s="88"/>
      <c r="Z313" s="88"/>
      <c r="AA313" s="88"/>
      <c r="AB313" s="88"/>
      <c r="AC313" s="88"/>
      <c r="AD313" s="88"/>
      <c r="AE313" s="88"/>
      <c r="AF313" s="88"/>
      <c r="AG313" s="88"/>
      <c r="AH313" s="50"/>
      <c r="AI313" s="50"/>
      <c r="AJ313" s="88"/>
      <c r="AK313" s="88"/>
      <c r="AL313" s="88"/>
      <c r="AM313" s="88"/>
      <c r="AN313" s="88"/>
      <c r="AO313" s="88"/>
      <c r="AP313" s="88"/>
      <c r="AQ313" s="88"/>
      <c r="AR313" s="88"/>
      <c r="AS313" s="88"/>
      <c r="AT313" s="88"/>
      <c r="AU313" s="88"/>
      <c r="AV313" s="88"/>
    </row>
    <row r="314" spans="1:48">
      <c r="A314" s="44"/>
      <c r="D314" s="50"/>
      <c r="E314" s="50"/>
      <c r="F314" s="87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88"/>
      <c r="S314" s="88"/>
      <c r="T314" s="88"/>
      <c r="U314" s="88"/>
      <c r="V314" s="88"/>
      <c r="W314" s="88"/>
      <c r="X314" s="88"/>
      <c r="Y314" s="88"/>
      <c r="Z314" s="88"/>
      <c r="AA314" s="88"/>
      <c r="AB314" s="88"/>
      <c r="AC314" s="88"/>
      <c r="AD314" s="88"/>
      <c r="AE314" s="88"/>
      <c r="AF314" s="88"/>
      <c r="AG314" s="88"/>
      <c r="AH314" s="50"/>
      <c r="AI314" s="50"/>
      <c r="AJ314" s="88"/>
      <c r="AK314" s="88"/>
      <c r="AL314" s="88"/>
      <c r="AM314" s="88"/>
      <c r="AN314" s="88"/>
      <c r="AO314" s="88"/>
      <c r="AP314" s="88"/>
      <c r="AQ314" s="88"/>
      <c r="AR314" s="88"/>
      <c r="AS314" s="88"/>
      <c r="AT314" s="88"/>
      <c r="AU314" s="88"/>
      <c r="AV314" s="88"/>
    </row>
    <row r="315" spans="1:48">
      <c r="A315" s="44"/>
      <c r="D315" s="50"/>
      <c r="E315" s="50"/>
      <c r="F315" s="87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88"/>
      <c r="S315" s="88"/>
      <c r="T315" s="88"/>
      <c r="U315" s="88"/>
      <c r="V315" s="88"/>
      <c r="W315" s="88"/>
      <c r="X315" s="88"/>
      <c r="Y315" s="88"/>
      <c r="Z315" s="88"/>
      <c r="AA315" s="88"/>
      <c r="AB315" s="88"/>
      <c r="AC315" s="88"/>
      <c r="AD315" s="88"/>
      <c r="AE315" s="88"/>
      <c r="AF315" s="88"/>
      <c r="AG315" s="88"/>
      <c r="AH315" s="50"/>
      <c r="AI315" s="50"/>
      <c r="AJ315" s="88"/>
      <c r="AK315" s="88"/>
      <c r="AL315" s="88"/>
      <c r="AM315" s="88"/>
      <c r="AN315" s="88"/>
      <c r="AO315" s="88"/>
      <c r="AP315" s="88"/>
      <c r="AQ315" s="88"/>
      <c r="AR315" s="88"/>
      <c r="AS315" s="88"/>
      <c r="AT315" s="88"/>
      <c r="AU315" s="88"/>
      <c r="AV315" s="88"/>
    </row>
    <row r="316" spans="1:48">
      <c r="A316" s="44"/>
      <c r="D316" s="50"/>
      <c r="E316" s="50"/>
      <c r="F316" s="87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88"/>
      <c r="S316" s="88"/>
      <c r="T316" s="88"/>
      <c r="U316" s="88"/>
      <c r="V316" s="88"/>
      <c r="W316" s="88"/>
      <c r="X316" s="88"/>
      <c r="Y316" s="88"/>
      <c r="Z316" s="88"/>
      <c r="AA316" s="88"/>
      <c r="AB316" s="88"/>
      <c r="AC316" s="88"/>
      <c r="AD316" s="88"/>
      <c r="AE316" s="88"/>
      <c r="AF316" s="88"/>
      <c r="AG316" s="88"/>
      <c r="AH316" s="50"/>
      <c r="AI316" s="50"/>
      <c r="AJ316" s="88"/>
      <c r="AK316" s="88"/>
      <c r="AL316" s="88"/>
      <c r="AM316" s="88"/>
      <c r="AN316" s="88"/>
      <c r="AO316" s="88"/>
      <c r="AP316" s="88"/>
      <c r="AQ316" s="88"/>
      <c r="AR316" s="88"/>
      <c r="AS316" s="88"/>
      <c r="AT316" s="88"/>
      <c r="AU316" s="88"/>
      <c r="AV316" s="88"/>
    </row>
    <row r="317" spans="1:48">
      <c r="A317" s="44"/>
      <c r="D317" s="50"/>
      <c r="E317" s="50"/>
      <c r="F317" s="87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88"/>
      <c r="S317" s="88"/>
      <c r="T317" s="88"/>
      <c r="U317" s="88"/>
      <c r="V317" s="88"/>
      <c r="W317" s="88"/>
      <c r="X317" s="88"/>
      <c r="Y317" s="88"/>
      <c r="Z317" s="88"/>
      <c r="AA317" s="88"/>
      <c r="AB317" s="88"/>
      <c r="AC317" s="88"/>
      <c r="AD317" s="88"/>
      <c r="AE317" s="88"/>
      <c r="AF317" s="88"/>
      <c r="AG317" s="88"/>
      <c r="AH317" s="50"/>
      <c r="AI317" s="50"/>
      <c r="AJ317" s="88"/>
      <c r="AK317" s="88"/>
      <c r="AL317" s="88"/>
      <c r="AM317" s="88"/>
      <c r="AN317" s="88"/>
      <c r="AO317" s="88"/>
      <c r="AP317" s="88"/>
      <c r="AQ317" s="88"/>
      <c r="AR317" s="88"/>
      <c r="AS317" s="88"/>
      <c r="AT317" s="88"/>
      <c r="AU317" s="88"/>
      <c r="AV317" s="88"/>
    </row>
    <row r="318" spans="1:48">
      <c r="F318" s="77"/>
    </row>
    <row r="319" spans="1:48" s="20" customFormat="1" ht="77.25" customHeight="1">
      <c r="A319" s="94" t="s">
        <v>50</v>
      </c>
      <c r="B319" s="94"/>
      <c r="C319" s="94"/>
      <c r="D319" s="95" t="s">
        <v>109</v>
      </c>
      <c r="E319" s="95" t="s">
        <v>55</v>
      </c>
      <c r="F319" s="96" t="s">
        <v>78</v>
      </c>
      <c r="G319" s="95" t="s">
        <v>79</v>
      </c>
      <c r="H319" s="95" t="s">
        <v>139</v>
      </c>
      <c r="I319" s="78" t="s">
        <v>152</v>
      </c>
      <c r="J319" s="95" t="s">
        <v>53</v>
      </c>
      <c r="K319" s="113" t="s">
        <v>198</v>
      </c>
      <c r="L319" s="114"/>
      <c r="M319" s="114"/>
      <c r="N319" s="115" t="s">
        <v>198</v>
      </c>
      <c r="O319" s="115"/>
      <c r="P319" s="115"/>
      <c r="Q319" s="106" t="s">
        <v>198</v>
      </c>
      <c r="R319" s="20" t="s">
        <v>207</v>
      </c>
      <c r="S319" s="95" t="s">
        <v>62</v>
      </c>
      <c r="T319" s="95" t="s">
        <v>66</v>
      </c>
      <c r="U319" s="95"/>
      <c r="V319" s="95"/>
      <c r="W319" s="95"/>
      <c r="X319" s="20" t="s">
        <v>174</v>
      </c>
      <c r="Y319" s="95" t="s">
        <v>73</v>
      </c>
      <c r="Z319" s="95" t="s">
        <v>80</v>
      </c>
      <c r="AA319" s="95"/>
      <c r="AB319" s="95"/>
      <c r="AC319" s="95"/>
      <c r="AD319" s="20" t="s">
        <v>74</v>
      </c>
      <c r="AE319" s="20" t="s">
        <v>178</v>
      </c>
      <c r="AF319" s="20" t="s">
        <v>179</v>
      </c>
      <c r="AG319" s="20" t="s">
        <v>180</v>
      </c>
      <c r="AH319" s="74"/>
      <c r="AI319" s="74"/>
      <c r="AK319" s="20" t="s">
        <v>83</v>
      </c>
      <c r="AL319" s="20" t="s">
        <v>84</v>
      </c>
      <c r="AM319" s="20" t="s">
        <v>86</v>
      </c>
      <c r="AN319" s="20" t="s">
        <v>87</v>
      </c>
      <c r="AO319" s="20" t="s">
        <v>88</v>
      </c>
      <c r="AP319" s="20" t="s">
        <v>89</v>
      </c>
      <c r="AQ319" s="20" t="s">
        <v>75</v>
      </c>
      <c r="AR319" s="94" t="s">
        <v>81</v>
      </c>
      <c r="AS319" s="20" t="s">
        <v>153</v>
      </c>
      <c r="AT319" s="20" t="s">
        <v>154</v>
      </c>
      <c r="AU319" s="20" t="s">
        <v>155</v>
      </c>
      <c r="AV319" s="94"/>
    </row>
    <row r="320" spans="1:48" s="30" customFormat="1" ht="71.25" customHeight="1">
      <c r="A320" s="30" t="s">
        <v>5</v>
      </c>
      <c r="D320" s="29" t="s">
        <v>59</v>
      </c>
      <c r="E320" s="29" t="s">
        <v>58</v>
      </c>
      <c r="F320" s="29" t="s">
        <v>37</v>
      </c>
      <c r="G320" s="29" t="s">
        <v>38</v>
      </c>
      <c r="H320" s="21" t="s">
        <v>193</v>
      </c>
      <c r="I320" s="79" t="s">
        <v>151</v>
      </c>
      <c r="J320" s="29" t="s">
        <v>114</v>
      </c>
      <c r="K320" s="113" t="s">
        <v>202</v>
      </c>
      <c r="L320" s="113"/>
      <c r="M320" s="113"/>
      <c r="N320" s="116" t="s">
        <v>199</v>
      </c>
      <c r="O320" s="116"/>
      <c r="P320" s="116"/>
      <c r="Q320" s="106" t="s">
        <v>204</v>
      </c>
      <c r="R320" s="21" t="s">
        <v>206</v>
      </c>
      <c r="S320" s="29" t="s">
        <v>63</v>
      </c>
      <c r="T320" s="29" t="s">
        <v>65</v>
      </c>
      <c r="U320" s="21" t="s">
        <v>210</v>
      </c>
      <c r="V320" s="21" t="s">
        <v>211</v>
      </c>
      <c r="W320" s="21" t="s">
        <v>212</v>
      </c>
      <c r="X320" s="21" t="s">
        <v>175</v>
      </c>
      <c r="Y320" s="29" t="s">
        <v>68</v>
      </c>
      <c r="Z320" s="29" t="s">
        <v>69</v>
      </c>
      <c r="AA320" s="29" t="s">
        <v>70</v>
      </c>
      <c r="AB320" s="29" t="s">
        <v>71</v>
      </c>
      <c r="AC320" s="29" t="s">
        <v>72</v>
      </c>
      <c r="AD320" s="29" t="s">
        <v>67</v>
      </c>
      <c r="AE320" s="29"/>
      <c r="AF320" s="29"/>
      <c r="AG320" s="29"/>
      <c r="AH320" s="21" t="s">
        <v>189</v>
      </c>
      <c r="AI320" s="21" t="s">
        <v>189</v>
      </c>
      <c r="AJ320" s="29"/>
      <c r="AK320" s="29" t="s">
        <v>116</v>
      </c>
      <c r="AL320" s="29" t="s">
        <v>116</v>
      </c>
      <c r="AM320" s="29" t="s">
        <v>116</v>
      </c>
      <c r="AN320" s="29" t="s">
        <v>116</v>
      </c>
      <c r="AO320" s="29" t="s">
        <v>116</v>
      </c>
      <c r="AP320" s="29" t="s">
        <v>116</v>
      </c>
      <c r="AQ320" s="29" t="s">
        <v>76</v>
      </c>
      <c r="AR320" s="29"/>
      <c r="AS320" s="29" t="s">
        <v>156</v>
      </c>
      <c r="AT320" s="29" t="s">
        <v>157</v>
      </c>
      <c r="AU320" s="29" t="s">
        <v>158</v>
      </c>
      <c r="AV320" s="29"/>
    </row>
    <row r="321" spans="1:48" s="30" customFormat="1" ht="33.75" customHeight="1">
      <c r="D321" s="29">
        <v>433</v>
      </c>
      <c r="E321" s="29"/>
      <c r="F321" s="29">
        <v>1455</v>
      </c>
      <c r="G321" s="29">
        <v>7358</v>
      </c>
      <c r="H321" s="29"/>
      <c r="I321" s="29">
        <v>7357</v>
      </c>
      <c r="J321" s="29">
        <v>24363</v>
      </c>
      <c r="K321" s="113" t="s">
        <v>200</v>
      </c>
      <c r="L321" s="113"/>
      <c r="M321" s="113"/>
      <c r="N321" s="116" t="s">
        <v>200</v>
      </c>
      <c r="O321" s="116"/>
      <c r="P321" s="116"/>
      <c r="Q321" s="106" t="s">
        <v>205</v>
      </c>
      <c r="R321" s="29">
        <v>24352</v>
      </c>
      <c r="S321" s="29">
        <v>4393</v>
      </c>
      <c r="T321" s="21" t="s">
        <v>197</v>
      </c>
      <c r="U321" s="29"/>
      <c r="W321" s="29"/>
      <c r="X321" s="21" t="s">
        <v>176</v>
      </c>
      <c r="Y321" s="29">
        <v>2946</v>
      </c>
      <c r="Z321" s="29">
        <v>2947</v>
      </c>
      <c r="AA321" s="29">
        <v>2974</v>
      </c>
      <c r="AB321" s="29">
        <v>3001</v>
      </c>
      <c r="AC321" s="29">
        <v>3033</v>
      </c>
      <c r="AD321" s="29">
        <v>3034</v>
      </c>
      <c r="AE321" s="29">
        <v>25299</v>
      </c>
      <c r="AF321" s="29">
        <v>25302</v>
      </c>
      <c r="AG321" s="29">
        <v>25309</v>
      </c>
      <c r="AH321" s="21" t="s">
        <v>190</v>
      </c>
      <c r="AI321" s="29" t="s">
        <v>191</v>
      </c>
      <c r="AJ321" s="29"/>
      <c r="AK321" s="29"/>
      <c r="AL321" s="29"/>
      <c r="AM321" s="29"/>
      <c r="AN321" s="29"/>
      <c r="AO321" s="29"/>
      <c r="AP321" s="29"/>
      <c r="AQ321" s="29">
        <v>7639</v>
      </c>
      <c r="AR321" s="29"/>
      <c r="AS321" s="29" t="s">
        <v>57</v>
      </c>
      <c r="AT321" s="29" t="s">
        <v>57</v>
      </c>
      <c r="AU321" s="29" t="s">
        <v>57</v>
      </c>
      <c r="AV321" s="29"/>
    </row>
    <row r="322" spans="1:48" s="30" customFormat="1" ht="75">
      <c r="A322" s="30" t="s">
        <v>6</v>
      </c>
      <c r="D322" s="29" t="s">
        <v>57</v>
      </c>
      <c r="E322" s="29" t="s">
        <v>57</v>
      </c>
      <c r="F322" s="29" t="s">
        <v>57</v>
      </c>
      <c r="G322" s="29" t="s">
        <v>57</v>
      </c>
      <c r="H322" s="29"/>
      <c r="I322" s="29" t="s">
        <v>57</v>
      </c>
      <c r="J322" s="29" t="s">
        <v>57</v>
      </c>
      <c r="K322" s="113" t="s">
        <v>203</v>
      </c>
      <c r="L322" s="113"/>
      <c r="M322" s="113"/>
      <c r="N322" s="116" t="s">
        <v>201</v>
      </c>
      <c r="O322" s="116"/>
      <c r="P322" s="116"/>
      <c r="Q322" s="106"/>
      <c r="R322" s="29" t="s">
        <v>57</v>
      </c>
      <c r="S322" s="29" t="s">
        <v>57</v>
      </c>
      <c r="T322" s="29" t="s">
        <v>57</v>
      </c>
      <c r="U322" s="29"/>
      <c r="V322" s="29"/>
      <c r="W322" s="29"/>
      <c r="X322" s="29"/>
      <c r="Y322" s="29" t="s">
        <v>57</v>
      </c>
      <c r="Z322" s="29" t="s">
        <v>57</v>
      </c>
      <c r="AA322" s="29" t="s">
        <v>57</v>
      </c>
      <c r="AB322" s="29" t="s">
        <v>57</v>
      </c>
      <c r="AC322" s="29" t="s">
        <v>57</v>
      </c>
      <c r="AD322" s="29" t="s">
        <v>57</v>
      </c>
      <c r="AE322" s="29"/>
      <c r="AF322" s="29" t="s">
        <v>57</v>
      </c>
      <c r="AG322" s="29" t="s">
        <v>57</v>
      </c>
      <c r="AH322" s="29"/>
      <c r="AI322" s="29"/>
      <c r="AJ322" s="29"/>
      <c r="AK322" s="29"/>
      <c r="AL322" s="29"/>
      <c r="AM322" s="29"/>
      <c r="AN322" s="29"/>
      <c r="AO322" s="29"/>
      <c r="AP322" s="29"/>
      <c r="AQ322" s="29" t="s">
        <v>57</v>
      </c>
      <c r="AR322" s="29"/>
      <c r="AS322" s="29" t="s">
        <v>28</v>
      </c>
      <c r="AT322" s="29" t="s">
        <v>28</v>
      </c>
      <c r="AU322" s="29"/>
      <c r="AV322" s="29"/>
    </row>
    <row r="323" spans="1:48" s="30" customFormat="1" ht="60">
      <c r="A323" s="30" t="s">
        <v>7</v>
      </c>
      <c r="D323" s="102" t="s">
        <v>52</v>
      </c>
      <c r="E323" s="29"/>
      <c r="F323" s="31" t="s">
        <v>52</v>
      </c>
      <c r="G323" s="31" t="s">
        <v>28</v>
      </c>
      <c r="H323" s="31"/>
      <c r="I323" s="31" t="s">
        <v>52</v>
      </c>
      <c r="J323" s="31" t="s">
        <v>52</v>
      </c>
      <c r="K323" s="31"/>
      <c r="L323" s="29"/>
      <c r="M323" s="29"/>
      <c r="N323" s="29"/>
      <c r="O323" s="29"/>
      <c r="P323" s="29"/>
      <c r="Q323" s="31"/>
      <c r="R323" s="31"/>
      <c r="S323" s="29" t="s">
        <v>52</v>
      </c>
      <c r="T323" s="31" t="s">
        <v>52</v>
      </c>
      <c r="U323" s="18" t="s">
        <v>169</v>
      </c>
      <c r="V323" s="18" t="s">
        <v>169</v>
      </c>
      <c r="W323" s="18" t="s">
        <v>169</v>
      </c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31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</row>
    <row r="324" spans="1:48" s="30" customFormat="1" ht="47.25" customHeight="1">
      <c r="A324" s="30" t="s">
        <v>8</v>
      </c>
      <c r="D324" s="29" t="s">
        <v>56</v>
      </c>
      <c r="E324" s="29"/>
      <c r="F324" s="29" t="s">
        <v>60</v>
      </c>
      <c r="G324" s="29"/>
      <c r="H324" s="29"/>
      <c r="I324" s="29"/>
      <c r="J324" s="29" t="s">
        <v>54</v>
      </c>
      <c r="K324" s="29"/>
      <c r="L324" s="29"/>
      <c r="M324" s="29"/>
      <c r="N324" s="29"/>
      <c r="O324" s="29"/>
      <c r="P324" s="29"/>
      <c r="Q324" s="29"/>
      <c r="R324" s="29"/>
      <c r="S324" s="29" t="s">
        <v>64</v>
      </c>
      <c r="T324" s="29"/>
      <c r="U324" s="21" t="s">
        <v>177</v>
      </c>
      <c r="V324" s="21" t="s">
        <v>177</v>
      </c>
      <c r="W324" s="21" t="s">
        <v>177</v>
      </c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</row>
    <row r="325" spans="1:48" ht="44.25" customHeight="1">
      <c r="F325" s="77"/>
      <c r="U325" s="110" t="s">
        <v>209</v>
      </c>
      <c r="Y325" s="112"/>
      <c r="Z325" s="112"/>
    </row>
    <row r="326" spans="1:48" ht="15" customHeight="1">
      <c r="D326" s="80"/>
      <c r="E326" s="80"/>
      <c r="F326" s="97"/>
      <c r="Y326" s="112"/>
      <c r="Z326" s="112"/>
    </row>
    <row r="327" spans="1:48" ht="75">
      <c r="D327" s="81" t="s">
        <v>28</v>
      </c>
    </row>
    <row r="328" spans="1:48" ht="30" customHeight="1">
      <c r="D328" s="80"/>
      <c r="H328" s="77"/>
      <c r="I328" s="77"/>
    </row>
    <row r="329" spans="1:48" ht="30" customHeight="1">
      <c r="D329" s="100" t="s">
        <v>186</v>
      </c>
      <c r="H329" s="77"/>
      <c r="I329" s="77"/>
    </row>
    <row r="330" spans="1:48" ht="30" customHeight="1">
      <c r="D330" s="100" t="s">
        <v>187</v>
      </c>
      <c r="H330" s="77"/>
      <c r="I330" s="77"/>
    </row>
    <row r="331" spans="1:48" ht="21">
      <c r="D331" s="100" t="s">
        <v>188</v>
      </c>
    </row>
    <row r="332" spans="1:48" ht="21">
      <c r="D332" s="100" t="s">
        <v>208</v>
      </c>
    </row>
    <row r="336" spans="1:48">
      <c r="E336"/>
      <c r="F336"/>
      <c r="G336"/>
      <c r="H336"/>
      <c r="I336"/>
    </row>
  </sheetData>
  <mergeCells count="10">
    <mergeCell ref="Y326:Z326"/>
    <mergeCell ref="Y325:Z325"/>
    <mergeCell ref="K319:M319"/>
    <mergeCell ref="K320:M320"/>
    <mergeCell ref="K321:M321"/>
    <mergeCell ref="K322:M322"/>
    <mergeCell ref="N319:P319"/>
    <mergeCell ref="N320:P320"/>
    <mergeCell ref="N321:P321"/>
    <mergeCell ref="N322:P322"/>
  </mergeCells>
  <hyperlinks>
    <hyperlink ref="D323" r:id="rId1"/>
    <hyperlink ref="F323" r:id="rId2"/>
    <hyperlink ref="G323" r:id="rId3"/>
    <hyperlink ref="T323" r:id="rId4"/>
    <hyperlink ref="J323" r:id="rId5"/>
    <hyperlink ref="D327" r:id="rId6"/>
    <hyperlink ref="I323" r:id="rId7"/>
    <hyperlink ref="AS322:AT322" r:id="rId8" display="https://www3.bcb.gov.br/sgspub/localizarseries/localizarSeries.do?method=prepararTelaLocalizarSeries"/>
  </hyperlinks>
  <pageMargins left="0.7" right="0.7" top="0.75" bottom="0.75" header="0.3" footer="0.3"/>
  <pageSetup orientation="portrait" r:id="rId9"/>
  <legacyDrawing r:id="rId1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N24"/>
  <sheetViews>
    <sheetView zoomScale="90" zoomScaleNormal="90" workbookViewId="0">
      <selection activeCell="G25" sqref="G25"/>
    </sheetView>
  </sheetViews>
  <sheetFormatPr defaultRowHeight="15"/>
  <cols>
    <col min="1" max="1" width="27.7109375" style="4" customWidth="1"/>
    <col min="2" max="2" width="4.42578125" style="4" bestFit="1" customWidth="1"/>
    <col min="3" max="3" width="8.85546875" style="4" bestFit="1" customWidth="1"/>
    <col min="4" max="5" width="8" style="4" customWidth="1"/>
    <col min="6" max="11" width="7.28515625" style="4" customWidth="1"/>
    <col min="12" max="12" width="12.7109375" style="4" bestFit="1" customWidth="1"/>
    <col min="13" max="13" width="12" style="4" bestFit="1" customWidth="1"/>
    <col min="14" max="14" width="10" style="4" bestFit="1" customWidth="1"/>
    <col min="15" max="16384" width="9.140625" style="4"/>
  </cols>
  <sheetData>
    <row r="1" spans="1:14"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</row>
    <row r="2" spans="1:14">
      <c r="A2" s="5" t="s">
        <v>27</v>
      </c>
      <c r="B2" s="4">
        <v>87</v>
      </c>
      <c r="C2" s="14">
        <v>1</v>
      </c>
      <c r="D2" s="14">
        <v>1</v>
      </c>
      <c r="E2" s="14">
        <v>0</v>
      </c>
      <c r="F2" s="14">
        <v>0</v>
      </c>
      <c r="G2" s="14">
        <v>1</v>
      </c>
      <c r="H2" s="14">
        <v>0</v>
      </c>
      <c r="I2" s="14">
        <v>0</v>
      </c>
      <c r="J2" s="14">
        <v>1</v>
      </c>
      <c r="K2" s="14">
        <v>1</v>
      </c>
      <c r="L2" s="15">
        <v>-8.6421385619999995</v>
      </c>
      <c r="M2" s="15">
        <v>1.2487286E-2</v>
      </c>
      <c r="N2" s="15">
        <v>4.3335970000000001</v>
      </c>
    </row>
    <row r="3" spans="1:14">
      <c r="A3" s="5" t="s">
        <v>98</v>
      </c>
      <c r="B3" s="4">
        <v>213</v>
      </c>
      <c r="C3" s="14">
        <v>1</v>
      </c>
      <c r="D3" s="14">
        <v>1</v>
      </c>
      <c r="E3" s="14">
        <v>0</v>
      </c>
      <c r="F3" s="14">
        <v>3</v>
      </c>
      <c r="G3" s="14">
        <v>1</v>
      </c>
      <c r="H3" s="14">
        <v>1</v>
      </c>
      <c r="I3" s="14">
        <v>0</v>
      </c>
      <c r="J3" s="14">
        <v>1</v>
      </c>
      <c r="K3" s="14">
        <v>1</v>
      </c>
      <c r="L3" s="15">
        <v>-7.5778789980000001</v>
      </c>
      <c r="M3" s="15">
        <v>2.1439729000000001E-2</v>
      </c>
      <c r="N3" s="15">
        <v>29.483162</v>
      </c>
    </row>
    <row r="4" spans="1:14">
      <c r="A4" s="5" t="s">
        <v>147</v>
      </c>
      <c r="B4" s="4">
        <v>225</v>
      </c>
      <c r="C4" s="14">
        <v>1</v>
      </c>
      <c r="D4" s="14">
        <v>1</v>
      </c>
      <c r="E4" s="14">
        <v>0</v>
      </c>
      <c r="F4" s="14">
        <v>0</v>
      </c>
      <c r="G4" s="14">
        <v>1</v>
      </c>
      <c r="H4" s="14">
        <v>1</v>
      </c>
      <c r="I4" s="14">
        <v>0</v>
      </c>
      <c r="J4" s="14">
        <v>1</v>
      </c>
      <c r="K4" s="14">
        <v>1</v>
      </c>
      <c r="L4" s="15">
        <v>-4.9348993449999998</v>
      </c>
      <c r="M4" s="15">
        <v>8.1393537000000002E-2</v>
      </c>
      <c r="N4" s="15">
        <v>42.996814999999998</v>
      </c>
    </row>
    <row r="5" spans="1:14">
      <c r="A5" s="5" t="s">
        <v>141</v>
      </c>
      <c r="B5" s="4">
        <v>297</v>
      </c>
      <c r="C5" s="14">
        <v>0</v>
      </c>
      <c r="D5" s="14">
        <v>1</v>
      </c>
      <c r="E5" s="14">
        <v>0</v>
      </c>
      <c r="F5" s="14">
        <v>0</v>
      </c>
      <c r="G5" s="14">
        <v>1</v>
      </c>
      <c r="H5" s="14">
        <v>1</v>
      </c>
      <c r="I5" s="14">
        <v>0</v>
      </c>
      <c r="J5" s="14">
        <v>0</v>
      </c>
      <c r="K5" s="14">
        <v>0</v>
      </c>
      <c r="L5" s="15">
        <v>-6.9766826970000002</v>
      </c>
      <c r="M5" s="15">
        <v>2.9366999000000001E-2</v>
      </c>
      <c r="N5" s="15">
        <v>25.70486</v>
      </c>
    </row>
    <row r="6" spans="1:14">
      <c r="A6" s="5" t="s">
        <v>168</v>
      </c>
      <c r="B6" s="4">
        <v>177</v>
      </c>
      <c r="C6" s="14">
        <v>1</v>
      </c>
      <c r="D6" s="14">
        <v>1</v>
      </c>
      <c r="E6" s="14">
        <v>0</v>
      </c>
      <c r="F6" s="14">
        <v>3</v>
      </c>
      <c r="G6" s="14">
        <v>1</v>
      </c>
      <c r="H6" s="14">
        <v>0</v>
      </c>
      <c r="I6" s="14">
        <v>0</v>
      </c>
      <c r="J6" s="14">
        <v>1</v>
      </c>
      <c r="K6" s="14">
        <v>1</v>
      </c>
      <c r="L6" s="15">
        <v>-8.2137715339999993</v>
      </c>
      <c r="M6" s="15">
        <v>1.5465454E-2</v>
      </c>
      <c r="N6" s="15">
        <v>35.798265999999998</v>
      </c>
    </row>
    <row r="7" spans="1:14">
      <c r="A7" s="5" t="s">
        <v>39</v>
      </c>
      <c r="B7" s="4">
        <v>189</v>
      </c>
      <c r="C7" s="14">
        <v>1</v>
      </c>
      <c r="D7" s="14">
        <v>1</v>
      </c>
      <c r="E7" s="14">
        <v>0</v>
      </c>
      <c r="F7" s="14">
        <v>3</v>
      </c>
      <c r="G7" s="14">
        <v>1</v>
      </c>
      <c r="H7" s="14">
        <v>0</v>
      </c>
      <c r="I7" s="14">
        <v>0</v>
      </c>
      <c r="J7" s="14">
        <v>1</v>
      </c>
      <c r="K7" s="14">
        <v>1</v>
      </c>
      <c r="L7" s="15">
        <v>-7.1765674349999999</v>
      </c>
      <c r="M7" s="15">
        <v>2.6060934000000001E-2</v>
      </c>
      <c r="N7" s="15">
        <v>29.605384999999998</v>
      </c>
    </row>
    <row r="8" spans="1:14">
      <c r="A8" s="5" t="s">
        <v>40</v>
      </c>
      <c r="B8" s="4">
        <v>189</v>
      </c>
      <c r="C8" s="14">
        <v>1</v>
      </c>
      <c r="D8" s="14">
        <v>1</v>
      </c>
      <c r="E8" s="14">
        <v>0</v>
      </c>
      <c r="F8" s="14">
        <v>0</v>
      </c>
      <c r="G8" s="14">
        <v>1</v>
      </c>
      <c r="H8" s="14">
        <v>1</v>
      </c>
      <c r="I8" s="14">
        <v>0</v>
      </c>
      <c r="J8" s="14">
        <v>1</v>
      </c>
      <c r="K8" s="14">
        <v>1</v>
      </c>
      <c r="L8" s="15">
        <v>-7.1553591089999999</v>
      </c>
      <c r="M8" s="15">
        <v>2.6030925E-2</v>
      </c>
      <c r="N8" s="15">
        <v>27.000312999999998</v>
      </c>
    </row>
    <row r="9" spans="1:14">
      <c r="A9" s="5" t="s">
        <v>41</v>
      </c>
      <c r="B9" s="4">
        <v>189</v>
      </c>
      <c r="C9" s="14">
        <v>1</v>
      </c>
      <c r="D9" s="14">
        <v>1</v>
      </c>
      <c r="E9" s="14">
        <v>0</v>
      </c>
      <c r="F9" s="14">
        <v>3</v>
      </c>
      <c r="G9" s="14">
        <v>1</v>
      </c>
      <c r="H9" s="14">
        <v>0</v>
      </c>
      <c r="I9" s="14">
        <v>0</v>
      </c>
      <c r="J9" s="14">
        <v>1</v>
      </c>
      <c r="K9" s="14">
        <v>1</v>
      </c>
      <c r="L9" s="15">
        <v>-7.0539045820000004</v>
      </c>
      <c r="M9" s="15">
        <v>2.7709319999999999E-2</v>
      </c>
      <c r="N9" s="15">
        <v>27.578768</v>
      </c>
    </row>
    <row r="10" spans="1:14">
      <c r="A10" s="5" t="s">
        <v>42</v>
      </c>
      <c r="B10" s="4">
        <v>189</v>
      </c>
      <c r="C10" s="14">
        <v>1</v>
      </c>
      <c r="D10" s="14">
        <v>1</v>
      </c>
      <c r="E10" s="14">
        <v>0</v>
      </c>
      <c r="F10" s="14">
        <v>2</v>
      </c>
      <c r="G10" s="14">
        <v>1</v>
      </c>
      <c r="H10" s="14">
        <v>1</v>
      </c>
      <c r="I10" s="14">
        <v>0</v>
      </c>
      <c r="J10" s="14">
        <v>1</v>
      </c>
      <c r="K10" s="14">
        <v>1</v>
      </c>
      <c r="L10" s="15">
        <v>-5.329360189</v>
      </c>
      <c r="M10" s="15">
        <v>6.4863477000000003E-2</v>
      </c>
      <c r="N10" s="15">
        <v>38.727181000000002</v>
      </c>
    </row>
    <row r="11" spans="1:14">
      <c r="A11" s="5" t="s">
        <v>43</v>
      </c>
      <c r="B11" s="4">
        <v>189</v>
      </c>
      <c r="C11" s="14">
        <v>1</v>
      </c>
      <c r="D11" s="14">
        <v>1</v>
      </c>
      <c r="E11" s="14">
        <v>0</v>
      </c>
      <c r="F11" s="14">
        <v>3</v>
      </c>
      <c r="G11" s="14">
        <v>1</v>
      </c>
      <c r="H11" s="14">
        <v>0</v>
      </c>
      <c r="I11" s="14">
        <v>0</v>
      </c>
      <c r="J11" s="14">
        <v>1</v>
      </c>
      <c r="K11" s="14">
        <v>1</v>
      </c>
      <c r="L11" s="15">
        <v>-7.524511532</v>
      </c>
      <c r="M11" s="15">
        <v>2.1643584E-2</v>
      </c>
      <c r="N11" s="15">
        <v>31.27694</v>
      </c>
    </row>
    <row r="12" spans="1:14">
      <c r="A12" s="5" t="s">
        <v>44</v>
      </c>
      <c r="B12" s="4">
        <v>189</v>
      </c>
      <c r="C12" s="14">
        <v>1</v>
      </c>
      <c r="D12" s="14">
        <v>1</v>
      </c>
      <c r="E12" s="14">
        <v>0</v>
      </c>
      <c r="F12" s="14">
        <v>2</v>
      </c>
      <c r="G12" s="14">
        <v>1</v>
      </c>
      <c r="H12" s="14">
        <v>0</v>
      </c>
      <c r="I12" s="14">
        <v>0</v>
      </c>
      <c r="J12" s="14">
        <v>1</v>
      </c>
      <c r="K12" s="14">
        <v>1</v>
      </c>
      <c r="L12" s="15">
        <v>-6.5961097259999999</v>
      </c>
      <c r="M12" s="15">
        <v>3.5249088999999997E-2</v>
      </c>
      <c r="N12" s="15">
        <v>33.994354999999999</v>
      </c>
    </row>
    <row r="13" spans="1:14">
      <c r="A13" s="5" t="s">
        <v>145</v>
      </c>
      <c r="B13" s="4">
        <v>224</v>
      </c>
      <c r="C13" s="14">
        <v>1</v>
      </c>
      <c r="D13" s="14">
        <v>1</v>
      </c>
      <c r="E13" s="14">
        <v>0</v>
      </c>
      <c r="F13" s="14">
        <v>0</v>
      </c>
      <c r="G13" s="14">
        <v>1</v>
      </c>
      <c r="H13" s="14">
        <v>0</v>
      </c>
      <c r="I13" s="14">
        <v>0</v>
      </c>
      <c r="J13" s="14">
        <v>1</v>
      </c>
      <c r="K13" s="14">
        <v>1</v>
      </c>
      <c r="L13" s="15">
        <v>3.1742458450000002</v>
      </c>
      <c r="M13" s="15">
        <v>4.644590752</v>
      </c>
      <c r="N13" s="15">
        <v>25.618283000000002</v>
      </c>
    </row>
    <row r="14" spans="1:14">
      <c r="A14" s="5" t="s">
        <v>146</v>
      </c>
      <c r="B14" s="4">
        <v>96</v>
      </c>
      <c r="C14" s="14">
        <v>1</v>
      </c>
      <c r="D14" s="14">
        <v>1</v>
      </c>
      <c r="E14" s="14">
        <v>0</v>
      </c>
      <c r="F14" s="14">
        <v>0</v>
      </c>
      <c r="G14" s="14">
        <v>1</v>
      </c>
      <c r="H14" s="14">
        <v>1</v>
      </c>
      <c r="I14" s="14">
        <v>0</v>
      </c>
      <c r="J14" s="14">
        <v>1</v>
      </c>
      <c r="K14" s="14">
        <v>1</v>
      </c>
      <c r="L14" s="15">
        <v>0.94722371699999997</v>
      </c>
      <c r="M14" s="15">
        <v>1.541211109</v>
      </c>
      <c r="N14" s="15">
        <v>27.367571000000002</v>
      </c>
    </row>
    <row r="15" spans="1:14">
      <c r="A15" s="5" t="s">
        <v>166</v>
      </c>
      <c r="B15" s="4">
        <v>298</v>
      </c>
      <c r="C15" s="14">
        <v>0</v>
      </c>
      <c r="D15" s="14">
        <v>1</v>
      </c>
      <c r="E15" s="14">
        <v>0</v>
      </c>
      <c r="F15" s="14">
        <v>1</v>
      </c>
      <c r="G15" s="14">
        <v>1</v>
      </c>
      <c r="H15" s="14">
        <v>0</v>
      </c>
      <c r="I15" s="14">
        <v>0</v>
      </c>
      <c r="J15" s="14">
        <v>0</v>
      </c>
      <c r="K15" s="14">
        <v>0</v>
      </c>
      <c r="L15" s="15">
        <v>-7.567527782</v>
      </c>
      <c r="M15" s="15">
        <v>2.23807E-2</v>
      </c>
      <c r="N15" s="15">
        <v>34.396622999999998</v>
      </c>
    </row>
    <row r="16" spans="1:14">
      <c r="A16" s="5" t="s">
        <v>92</v>
      </c>
      <c r="B16" s="4">
        <v>298</v>
      </c>
      <c r="C16" s="14">
        <v>1</v>
      </c>
      <c r="D16" s="14">
        <v>1</v>
      </c>
      <c r="E16" s="14">
        <v>0</v>
      </c>
      <c r="F16" s="14">
        <v>2</v>
      </c>
      <c r="G16" s="14">
        <v>1</v>
      </c>
      <c r="H16" s="14">
        <v>1</v>
      </c>
      <c r="I16" s="14">
        <v>0</v>
      </c>
      <c r="J16" s="14">
        <v>1</v>
      </c>
      <c r="K16" s="14">
        <v>1</v>
      </c>
      <c r="L16" s="15">
        <v>-5.2398017589999997</v>
      </c>
      <c r="M16" s="15">
        <v>6.9338008000000007E-2</v>
      </c>
      <c r="N16" s="15">
        <v>80.270674999999997</v>
      </c>
    </row>
    <row r="17" spans="1:14">
      <c r="A17" s="5" t="s">
        <v>93</v>
      </c>
      <c r="B17" s="4">
        <v>298</v>
      </c>
      <c r="C17" s="14">
        <v>1</v>
      </c>
      <c r="D17" s="14">
        <v>1</v>
      </c>
      <c r="E17" s="14">
        <v>0</v>
      </c>
      <c r="F17" s="14">
        <v>0</v>
      </c>
      <c r="G17" s="14">
        <v>1</v>
      </c>
      <c r="H17" s="14">
        <v>1</v>
      </c>
      <c r="I17" s="14">
        <v>1</v>
      </c>
      <c r="J17" s="14">
        <v>1</v>
      </c>
      <c r="K17" s="14">
        <v>1</v>
      </c>
      <c r="L17" s="15">
        <v>-4.3235505820000002</v>
      </c>
      <c r="M17" s="15">
        <v>0.106994167</v>
      </c>
      <c r="N17" s="15">
        <v>37.789110999999998</v>
      </c>
    </row>
    <row r="18" spans="1:14">
      <c r="A18" s="5" t="s">
        <v>94</v>
      </c>
      <c r="B18" s="4">
        <v>298</v>
      </c>
      <c r="C18" s="14">
        <v>1</v>
      </c>
      <c r="D18" s="14">
        <v>1</v>
      </c>
      <c r="E18" s="14">
        <v>0</v>
      </c>
      <c r="F18" s="14">
        <v>3</v>
      </c>
      <c r="G18" s="14">
        <v>1</v>
      </c>
      <c r="H18" s="14">
        <v>1</v>
      </c>
      <c r="I18" s="14">
        <v>0</v>
      </c>
      <c r="J18" s="14">
        <v>1</v>
      </c>
      <c r="K18" s="14">
        <v>1</v>
      </c>
      <c r="L18" s="15">
        <v>-4.7013995910000004</v>
      </c>
      <c r="M18" s="15">
        <v>8.7151928000000004E-2</v>
      </c>
      <c r="N18" s="15">
        <v>33.841830999999999</v>
      </c>
    </row>
    <row r="19" spans="1:14">
      <c r="A19" s="5" t="s">
        <v>96</v>
      </c>
      <c r="B19" s="4">
        <v>250</v>
      </c>
      <c r="C19" s="14">
        <v>1</v>
      </c>
      <c r="D19" s="14">
        <v>1</v>
      </c>
      <c r="E19" s="14">
        <v>0</v>
      </c>
      <c r="F19" s="14">
        <v>2</v>
      </c>
      <c r="G19" s="14">
        <v>1</v>
      </c>
      <c r="H19" s="14">
        <v>0</v>
      </c>
      <c r="I19" s="14">
        <v>0</v>
      </c>
      <c r="J19" s="14">
        <v>1</v>
      </c>
      <c r="K19" s="14">
        <v>1</v>
      </c>
      <c r="L19" s="15">
        <v>-4.6558218140000003</v>
      </c>
      <c r="M19" s="15">
        <v>9.3021048999999995E-2</v>
      </c>
      <c r="N19" s="15">
        <v>32.501928999999997</v>
      </c>
    </row>
    <row r="20" spans="1:14">
      <c r="A20" s="5" t="s">
        <v>97</v>
      </c>
      <c r="B20" s="4">
        <v>250</v>
      </c>
      <c r="C20" s="14">
        <v>1</v>
      </c>
      <c r="D20" s="14">
        <v>1</v>
      </c>
      <c r="E20" s="14">
        <v>0</v>
      </c>
      <c r="F20" s="14">
        <v>2</v>
      </c>
      <c r="G20" s="14">
        <v>1</v>
      </c>
      <c r="H20" s="14">
        <v>0</v>
      </c>
      <c r="I20" s="14">
        <v>1</v>
      </c>
      <c r="J20" s="14">
        <v>1</v>
      </c>
      <c r="K20" s="14">
        <v>1</v>
      </c>
      <c r="L20" s="15">
        <v>-5.2444477770000004</v>
      </c>
      <c r="M20" s="15">
        <v>6.2546121999999996E-2</v>
      </c>
      <c r="N20" s="15">
        <v>25.077272000000001</v>
      </c>
    </row>
    <row r="21" spans="1:14">
      <c r="A21" s="5" t="s">
        <v>95</v>
      </c>
      <c r="B21" s="4">
        <v>250</v>
      </c>
      <c r="C21" s="14">
        <v>1</v>
      </c>
      <c r="D21" s="14">
        <v>1</v>
      </c>
      <c r="E21" s="14">
        <v>0</v>
      </c>
      <c r="F21" s="14">
        <v>2</v>
      </c>
      <c r="G21" s="14">
        <v>1</v>
      </c>
      <c r="H21" s="14">
        <v>0</v>
      </c>
      <c r="I21" s="14">
        <v>0</v>
      </c>
      <c r="J21" s="14">
        <v>1</v>
      </c>
      <c r="K21" s="14">
        <v>1</v>
      </c>
      <c r="L21" s="15">
        <v>-4.1227485489999998</v>
      </c>
      <c r="M21" s="15">
        <v>0.120299717</v>
      </c>
      <c r="N21" s="15">
        <v>39.094988999999998</v>
      </c>
    </row>
    <row r="22" spans="1:14">
      <c r="A22" s="5" t="s">
        <v>99</v>
      </c>
      <c r="B22" s="4">
        <v>280</v>
      </c>
      <c r="C22" s="14">
        <v>1</v>
      </c>
      <c r="D22" s="14">
        <v>1</v>
      </c>
      <c r="E22" s="14">
        <v>0</v>
      </c>
      <c r="F22" s="14">
        <v>0</v>
      </c>
      <c r="G22" s="14">
        <v>1</v>
      </c>
      <c r="H22" s="14">
        <v>1</v>
      </c>
      <c r="I22" s="14">
        <v>0</v>
      </c>
      <c r="J22" s="14">
        <v>1</v>
      </c>
      <c r="K22" s="14">
        <v>1</v>
      </c>
      <c r="L22" s="15">
        <v>-4.969417183</v>
      </c>
      <c r="M22" s="15">
        <v>7.9852700999999998E-2</v>
      </c>
      <c r="N22" s="15">
        <v>26.472825</v>
      </c>
    </row>
    <row r="23" spans="1:14">
      <c r="A23" s="5" t="s">
        <v>91</v>
      </c>
      <c r="B23" s="4">
        <v>280</v>
      </c>
      <c r="C23" s="14">
        <v>1</v>
      </c>
      <c r="D23" s="14">
        <v>1</v>
      </c>
      <c r="E23" s="14">
        <v>0</v>
      </c>
      <c r="F23" s="14">
        <v>1</v>
      </c>
      <c r="G23" s="14">
        <v>1</v>
      </c>
      <c r="H23" s="14">
        <v>1</v>
      </c>
      <c r="I23" s="14">
        <v>0</v>
      </c>
      <c r="J23" s="14">
        <v>1</v>
      </c>
      <c r="K23" s="14">
        <v>1</v>
      </c>
      <c r="L23" s="15">
        <v>8.4187775679999994</v>
      </c>
      <c r="M23" s="15">
        <v>64.491007737000004</v>
      </c>
      <c r="N23" s="15">
        <v>19.797301000000001</v>
      </c>
    </row>
    <row r="24" spans="1:14">
      <c r="A24" s="5" t="s">
        <v>192</v>
      </c>
      <c r="B24" s="4">
        <v>114</v>
      </c>
      <c r="C24" s="14">
        <v>0</v>
      </c>
      <c r="D24" s="14">
        <v>1</v>
      </c>
      <c r="E24" s="14">
        <v>0</v>
      </c>
      <c r="F24" s="14">
        <v>1</v>
      </c>
      <c r="G24" s="14">
        <v>1</v>
      </c>
      <c r="H24" s="14">
        <v>1</v>
      </c>
      <c r="I24" s="14">
        <v>0</v>
      </c>
      <c r="J24" s="14">
        <v>0</v>
      </c>
      <c r="K24" s="14">
        <v>0</v>
      </c>
      <c r="L24" s="15">
        <v>1.154571749</v>
      </c>
      <c r="M24" s="15">
        <v>1.6401656739999999</v>
      </c>
      <c r="N24" s="15">
        <v>21.255431999999999</v>
      </c>
    </row>
  </sheetData>
  <conditionalFormatting sqref="F2:K24">
    <cfRule type="cellIs" dxfId="9" priority="6" operator="equal">
      <formula>1</formula>
    </cfRule>
    <cfRule type="cellIs" dxfId="8" priority="7" operator="equal">
      <formula>0</formula>
    </cfRule>
    <cfRule type="cellIs" dxfId="7" priority="8" operator="greaterThanOrEqual">
      <formula>2</formula>
    </cfRule>
  </conditionalFormatting>
  <conditionalFormatting sqref="D2:D24">
    <cfRule type="cellIs" dxfId="6" priority="5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8"/>
  <sheetViews>
    <sheetView topLeftCell="A57" zoomScale="90" zoomScaleNormal="90" workbookViewId="0">
      <selection activeCell="E85" sqref="E85"/>
    </sheetView>
  </sheetViews>
  <sheetFormatPr defaultRowHeight="15"/>
  <cols>
    <col min="1" max="1" width="9.85546875" bestFit="1" customWidth="1"/>
    <col min="2" max="2" width="12.28515625" customWidth="1"/>
    <col min="4" max="4" width="12.5703125" bestFit="1" customWidth="1"/>
    <col min="7" max="7" width="3.140625" bestFit="1" customWidth="1"/>
    <col min="8" max="8" width="9.140625" customWidth="1"/>
    <col min="9" max="9" width="10.7109375" bestFit="1" customWidth="1"/>
  </cols>
  <sheetData>
    <row r="1" spans="1:3">
      <c r="B1" t="s">
        <v>100</v>
      </c>
      <c r="C1" t="s">
        <v>101</v>
      </c>
    </row>
    <row r="2" spans="1:3">
      <c r="A2" s="9">
        <v>35125</v>
      </c>
      <c r="B2" s="10">
        <f>quarterly!F26</f>
        <v>170919.996543207</v>
      </c>
    </row>
    <row r="3" spans="1:3">
      <c r="A3" s="9">
        <v>35217</v>
      </c>
      <c r="B3" s="10">
        <f>quarterly!F27</f>
        <v>176708.74585459201</v>
      </c>
    </row>
    <row r="4" spans="1:3">
      <c r="A4" s="9">
        <v>35309</v>
      </c>
      <c r="B4" s="10">
        <f>quarterly!F28</f>
        <v>189844.25841787099</v>
      </c>
    </row>
    <row r="5" spans="1:3">
      <c r="A5" s="9">
        <v>35400</v>
      </c>
      <c r="B5" s="10">
        <f>quarterly!F29</f>
        <v>184112.94174803601</v>
      </c>
    </row>
    <row r="6" spans="1:3">
      <c r="A6" s="9">
        <v>35490</v>
      </c>
      <c r="B6" s="10">
        <f>quarterly!F30</f>
        <v>176732.25349073717</v>
      </c>
      <c r="C6" s="36">
        <f>100*(B6/B2-1)</f>
        <v>3.4005716505270955</v>
      </c>
    </row>
    <row r="7" spans="1:3">
      <c r="A7" s="9">
        <v>35582</v>
      </c>
      <c r="B7" s="10">
        <f>quarterly!F31</f>
        <v>185109.48374554917</v>
      </c>
      <c r="C7" s="36">
        <f t="shared" ref="C7:C70" si="0">100*(B7/B3-1)</f>
        <v>4.7540023275757237</v>
      </c>
    </row>
    <row r="8" spans="1:3">
      <c r="A8" s="9">
        <v>35674</v>
      </c>
      <c r="B8" s="10">
        <f>quarterly!F32</f>
        <v>193244.89955192051</v>
      </c>
      <c r="C8" s="36">
        <f t="shared" si="0"/>
        <v>1.7912794215584116</v>
      </c>
    </row>
    <row r="9" spans="1:3">
      <c r="A9" s="9">
        <v>35765</v>
      </c>
      <c r="B9" s="10">
        <f>quarterly!F33</f>
        <v>190996.03717722735</v>
      </c>
      <c r="C9" s="36">
        <f t="shared" si="0"/>
        <v>3.7385179791494805</v>
      </c>
    </row>
    <row r="10" spans="1:3">
      <c r="A10" s="9">
        <v>35855</v>
      </c>
      <c r="B10" s="10">
        <f>quarterly!F34</f>
        <v>178512.96319427097</v>
      </c>
      <c r="C10" s="36">
        <f t="shared" si="0"/>
        <v>1.0075748304918974</v>
      </c>
    </row>
    <row r="11" spans="1:3">
      <c r="A11" s="9">
        <v>35947</v>
      </c>
      <c r="B11" s="10">
        <f>quarterly!F35</f>
        <v>187903.99517802551</v>
      </c>
      <c r="C11" s="36">
        <f t="shared" si="0"/>
        <v>1.5096533013498448</v>
      </c>
    </row>
    <row r="12" spans="1:3">
      <c r="A12" s="9">
        <v>36039</v>
      </c>
      <c r="B12" s="10">
        <f>quarterly!F36</f>
        <v>193932.07783058108</v>
      </c>
      <c r="C12" s="36">
        <f t="shared" si="0"/>
        <v>0.35559969771721267</v>
      </c>
    </row>
    <row r="13" spans="1:3">
      <c r="A13" s="9">
        <v>36130</v>
      </c>
      <c r="B13" s="10">
        <f>quarterly!F37</f>
        <v>188256.12763006359</v>
      </c>
      <c r="C13" s="36">
        <f t="shared" si="0"/>
        <v>-1.4345373797579719</v>
      </c>
    </row>
    <row r="14" spans="1:3">
      <c r="A14" s="9">
        <v>36220</v>
      </c>
      <c r="B14" s="10">
        <f>quarterly!F38</f>
        <v>179883.34900901266</v>
      </c>
      <c r="C14" s="36">
        <f t="shared" si="0"/>
        <v>0.76766739525260252</v>
      </c>
    </row>
    <row r="15" spans="1:3">
      <c r="A15" s="9">
        <v>36312</v>
      </c>
      <c r="B15" s="10">
        <f>quarterly!F39</f>
        <v>187150.99029363639</v>
      </c>
      <c r="C15" s="36">
        <f t="shared" si="0"/>
        <v>-0.40073915601193111</v>
      </c>
    </row>
    <row r="16" spans="1:3">
      <c r="A16" s="9">
        <v>36404</v>
      </c>
      <c r="B16" s="10">
        <f>quarterly!F40</f>
        <v>192737.0041509259</v>
      </c>
      <c r="C16" s="36">
        <f t="shared" si="0"/>
        <v>-0.61623311265668335</v>
      </c>
    </row>
    <row r="17" spans="1:3">
      <c r="A17" s="9">
        <v>36495</v>
      </c>
      <c r="B17" s="10">
        <f>quarterly!F41</f>
        <v>192336.82516704337</v>
      </c>
      <c r="C17" s="36">
        <f t="shared" si="0"/>
        <v>2.1676306574193616</v>
      </c>
    </row>
    <row r="18" spans="1:3">
      <c r="A18" s="9">
        <v>36586</v>
      </c>
      <c r="B18" s="10">
        <f>quarterly!F42</f>
        <v>187799.48444495053</v>
      </c>
      <c r="C18" s="36">
        <f t="shared" si="0"/>
        <v>4.4007049454817926</v>
      </c>
    </row>
    <row r="19" spans="1:3">
      <c r="A19" s="9">
        <v>36678</v>
      </c>
      <c r="B19" s="10">
        <f>quarterly!F43</f>
        <v>194596.6205991139</v>
      </c>
      <c r="C19" s="36">
        <f t="shared" si="0"/>
        <v>3.978408179297066</v>
      </c>
    </row>
    <row r="20" spans="1:3">
      <c r="A20" s="9">
        <v>36770</v>
      </c>
      <c r="B20" s="10">
        <f>quarterly!F44</f>
        <v>201534.65646966337</v>
      </c>
      <c r="C20" s="36">
        <f t="shared" si="0"/>
        <v>4.5645891184695975</v>
      </c>
    </row>
    <row r="21" spans="1:3">
      <c r="A21" s="9">
        <v>36861</v>
      </c>
      <c r="B21" s="10">
        <f>quarterly!F45</f>
        <v>201179.53330751599</v>
      </c>
      <c r="C21" s="36">
        <f t="shared" si="0"/>
        <v>4.5975117519969411</v>
      </c>
    </row>
    <row r="22" spans="1:3">
      <c r="A22" s="9">
        <v>36951</v>
      </c>
      <c r="B22" s="10">
        <f>quarterly!F46</f>
        <v>194325.68612449596</v>
      </c>
      <c r="C22" s="36">
        <f t="shared" si="0"/>
        <v>3.4750903064691085</v>
      </c>
    </row>
    <row r="23" spans="1:3">
      <c r="A23" s="9">
        <v>37043</v>
      </c>
      <c r="B23" s="10">
        <f>quarterly!F47</f>
        <v>199123.04578815494</v>
      </c>
      <c r="C23" s="36">
        <f t="shared" si="0"/>
        <v>2.3260553935136707</v>
      </c>
    </row>
    <row r="24" spans="1:3">
      <c r="A24" s="9">
        <v>37135</v>
      </c>
      <c r="B24" s="10">
        <f>quarterly!F48</f>
        <v>202464.12573687482</v>
      </c>
      <c r="C24" s="36">
        <f t="shared" si="0"/>
        <v>0.46119574841032573</v>
      </c>
    </row>
    <row r="25" spans="1:3">
      <c r="A25" s="9">
        <v>37226</v>
      </c>
      <c r="B25" s="10">
        <f>quarterly!F49</f>
        <v>200109.65693046947</v>
      </c>
      <c r="C25" s="36">
        <f t="shared" si="0"/>
        <v>-0.53180179884956269</v>
      </c>
    </row>
    <row r="26" spans="1:3">
      <c r="A26" s="9">
        <v>37316</v>
      </c>
      <c r="B26" s="10">
        <f>quarterly!F50</f>
        <v>195252.46249097874</v>
      </c>
      <c r="C26" s="36">
        <f t="shared" si="0"/>
        <v>0.47691912735048358</v>
      </c>
    </row>
    <row r="27" spans="1:3">
      <c r="A27" s="9">
        <v>37408</v>
      </c>
      <c r="B27" s="10">
        <f>quarterly!F51</f>
        <v>203699.29666333302</v>
      </c>
      <c r="C27" s="36">
        <f t="shared" si="0"/>
        <v>2.2982025295287478</v>
      </c>
    </row>
    <row r="28" spans="1:3">
      <c r="A28" s="9">
        <v>37500</v>
      </c>
      <c r="B28" s="10">
        <f>quarterly!F52</f>
        <v>210916.41382703744</v>
      </c>
      <c r="C28" s="36">
        <f t="shared" si="0"/>
        <v>4.174709005558519</v>
      </c>
    </row>
    <row r="29" spans="1:3">
      <c r="A29" s="9">
        <v>37591</v>
      </c>
      <c r="B29" s="10">
        <f>quarterly!F53</f>
        <v>210460.58545317515</v>
      </c>
      <c r="C29" s="36">
        <f t="shared" si="0"/>
        <v>5.1726281887046754</v>
      </c>
    </row>
    <row r="30" spans="1:3">
      <c r="A30" s="9">
        <v>37681</v>
      </c>
      <c r="B30" s="10">
        <f>quarterly!F54</f>
        <v>200459.90110239715</v>
      </c>
      <c r="C30" s="36">
        <f t="shared" si="0"/>
        <v>2.6670283923609928</v>
      </c>
    </row>
    <row r="31" spans="1:3">
      <c r="A31" s="9">
        <v>37773</v>
      </c>
      <c r="B31" s="10">
        <f>quarterly!F55</f>
        <v>205290.68190466907</v>
      </c>
      <c r="C31" s="36">
        <f t="shared" si="0"/>
        <v>0.78124238394707834</v>
      </c>
    </row>
    <row r="32" spans="1:3">
      <c r="A32" s="9">
        <v>37865</v>
      </c>
      <c r="B32" s="10">
        <f>quarterly!F56</f>
        <v>212237.13172764442</v>
      </c>
      <c r="C32" s="36">
        <f t="shared" si="0"/>
        <v>0.6261807114215534</v>
      </c>
    </row>
    <row r="33" spans="1:3">
      <c r="A33" s="9">
        <v>37956</v>
      </c>
      <c r="B33" s="10">
        <f>quarterly!F57</f>
        <v>211699.59206129215</v>
      </c>
      <c r="C33" s="36">
        <f t="shared" si="0"/>
        <v>0.58871194596799015</v>
      </c>
    </row>
    <row r="34" spans="1:3">
      <c r="A34" s="9">
        <v>38047</v>
      </c>
      <c r="B34" s="10">
        <f>quarterly!F58</f>
        <v>208233.90117085038</v>
      </c>
      <c r="C34" s="36">
        <f t="shared" si="0"/>
        <v>3.8780823624582128</v>
      </c>
    </row>
    <row r="35" spans="1:3">
      <c r="A35" s="9">
        <v>38139</v>
      </c>
      <c r="B35" s="10">
        <f>quarterly!F59</f>
        <v>218240.94489847519</v>
      </c>
      <c r="C35" s="36">
        <f t="shared" si="0"/>
        <v>6.3082566016414932</v>
      </c>
    </row>
    <row r="36" spans="1:3">
      <c r="A36" s="9">
        <v>38231</v>
      </c>
      <c r="B36" s="10">
        <f>quarterly!F60</f>
        <v>226157.35457222737</v>
      </c>
      <c r="C36" s="36">
        <f t="shared" si="0"/>
        <v>6.5588065251683814</v>
      </c>
    </row>
    <row r="37" spans="1:3">
      <c r="A37" s="9">
        <v>38322</v>
      </c>
      <c r="B37" s="10">
        <f>quarterly!F61</f>
        <v>224844.80162241569</v>
      </c>
      <c r="C37" s="36">
        <f t="shared" si="0"/>
        <v>6.2093693394164262</v>
      </c>
    </row>
    <row r="38" spans="1:3">
      <c r="A38" s="9">
        <v>38412</v>
      </c>
      <c r="B38" s="10">
        <f>quarterly!F62</f>
        <v>216947.07563063235</v>
      </c>
      <c r="C38" s="36">
        <f t="shared" si="0"/>
        <v>4.184320809815234</v>
      </c>
    </row>
    <row r="39" spans="1:3">
      <c r="A39" s="9">
        <v>38504</v>
      </c>
      <c r="B39" s="10">
        <f>quarterly!F63</f>
        <v>228007.16477778088</v>
      </c>
      <c r="C39" s="36">
        <f t="shared" si="0"/>
        <v>4.4749714055027034</v>
      </c>
    </row>
    <row r="40" spans="1:3">
      <c r="A40" s="9">
        <v>38596</v>
      </c>
      <c r="B40" s="10">
        <f>quarterly!F64</f>
        <v>230940.5201365104</v>
      </c>
      <c r="C40" s="36">
        <f t="shared" si="0"/>
        <v>2.1149723710424118</v>
      </c>
    </row>
    <row r="41" spans="1:3">
      <c r="A41" s="9">
        <v>38687</v>
      </c>
      <c r="B41" s="10">
        <f>quarterly!F65</f>
        <v>229680.2037750787</v>
      </c>
      <c r="C41" s="36">
        <f t="shared" si="0"/>
        <v>2.150551010195545</v>
      </c>
    </row>
    <row r="42" spans="1:3">
      <c r="A42" s="9">
        <v>38777</v>
      </c>
      <c r="B42" s="10">
        <f>quarterly!F66</f>
        <v>226230.45138266389</v>
      </c>
      <c r="C42" s="36">
        <f t="shared" si="0"/>
        <v>4.27909697563158</v>
      </c>
    </row>
    <row r="43" spans="1:3">
      <c r="A43" s="9">
        <v>38869</v>
      </c>
      <c r="B43" s="10">
        <f>quarterly!F67</f>
        <v>233213.24693549343</v>
      </c>
      <c r="C43" s="36">
        <f t="shared" si="0"/>
        <v>2.2832976160141571</v>
      </c>
    </row>
    <row r="44" spans="1:3">
      <c r="A44" s="9">
        <v>38961</v>
      </c>
      <c r="B44" s="10">
        <f>quarterly!F68</f>
        <v>241316.18850162823</v>
      </c>
      <c r="C44" s="36">
        <f t="shared" si="0"/>
        <v>4.4927881685659532</v>
      </c>
    </row>
    <row r="45" spans="1:3">
      <c r="A45" s="9">
        <v>39052</v>
      </c>
      <c r="B45" s="10">
        <f>quarterly!F69</f>
        <v>240693.85676940373</v>
      </c>
      <c r="C45" s="36">
        <f t="shared" si="0"/>
        <v>4.7952121311728213</v>
      </c>
    </row>
    <row r="46" spans="1:3">
      <c r="A46" s="9">
        <v>39142</v>
      </c>
      <c r="B46" s="10">
        <f>quarterly!F70</f>
        <v>237982.42523734056</v>
      </c>
      <c r="C46" s="36">
        <f t="shared" si="0"/>
        <v>5.1946914232153807</v>
      </c>
    </row>
    <row r="47" spans="1:3">
      <c r="A47" s="9">
        <v>39234</v>
      </c>
      <c r="B47" s="10">
        <f>quarterly!F71</f>
        <v>248458.99739612697</v>
      </c>
      <c r="C47" s="36">
        <f t="shared" si="0"/>
        <v>6.5372574932891725</v>
      </c>
    </row>
    <row r="48" spans="1:3">
      <c r="A48" s="9">
        <v>39326</v>
      </c>
      <c r="B48" s="10">
        <f>quarterly!F72</f>
        <v>255482.05647412117</v>
      </c>
      <c r="C48" s="36">
        <f t="shared" si="0"/>
        <v>5.8702518303687556</v>
      </c>
    </row>
    <row r="49" spans="1:3">
      <c r="A49" s="9">
        <v>39417</v>
      </c>
      <c r="B49" s="10">
        <f>quarterly!F73</f>
        <v>256675.28937274101</v>
      </c>
      <c r="C49" s="36">
        <f t="shared" si="0"/>
        <v>6.6397343155493393</v>
      </c>
    </row>
    <row r="50" spans="1:3">
      <c r="A50" s="9">
        <v>39508</v>
      </c>
      <c r="B50" s="10">
        <f>quarterly!F74</f>
        <v>252635.95973810152</v>
      </c>
      <c r="C50" s="36">
        <f t="shared" si="0"/>
        <v>6.1574019535883595</v>
      </c>
    </row>
    <row r="51" spans="1:3">
      <c r="A51" s="9">
        <v>39600</v>
      </c>
      <c r="B51" s="10">
        <f>quarterly!F75</f>
        <v>264201.66256274463</v>
      </c>
      <c r="C51" s="36">
        <f t="shared" si="0"/>
        <v>6.3361219885784914</v>
      </c>
    </row>
    <row r="52" spans="1:3">
      <c r="A52" s="9">
        <v>39692</v>
      </c>
      <c r="B52" s="10">
        <f>quarterly!F76</f>
        <v>273316.77686960128</v>
      </c>
      <c r="C52" s="36">
        <f t="shared" si="0"/>
        <v>6.9808113499691737</v>
      </c>
    </row>
    <row r="53" spans="1:3">
      <c r="A53" s="9">
        <v>39783</v>
      </c>
      <c r="B53" s="10">
        <f>quarterly!F77</f>
        <v>259314.94153820426</v>
      </c>
      <c r="C53" s="36">
        <f t="shared" si="0"/>
        <v>1.0284013595208252</v>
      </c>
    </row>
    <row r="54" spans="1:3">
      <c r="A54" s="9">
        <v>39873</v>
      </c>
      <c r="B54" s="10">
        <f>quarterly!F78</f>
        <v>246506.89651468256</v>
      </c>
      <c r="C54" s="36">
        <f t="shared" si="0"/>
        <v>-2.4260454567800793</v>
      </c>
    </row>
    <row r="55" spans="1:3">
      <c r="A55" s="9">
        <v>39965</v>
      </c>
      <c r="B55" s="10">
        <f>quarterly!F79</f>
        <v>258381.35936610628</v>
      </c>
      <c r="C55" s="36">
        <f t="shared" si="0"/>
        <v>-2.2029775059633105</v>
      </c>
    </row>
    <row r="56" spans="1:3">
      <c r="A56" s="9">
        <v>40057</v>
      </c>
      <c r="B56" s="10">
        <f>quarterly!F80</f>
        <v>270139.0594181692</v>
      </c>
      <c r="C56" s="36">
        <f t="shared" si="0"/>
        <v>-1.1626499799345158</v>
      </c>
    </row>
    <row r="57" spans="1:3">
      <c r="A57" s="9">
        <v>40148</v>
      </c>
      <c r="B57" s="10">
        <f>quarterly!F81</f>
        <v>273121.66670987685</v>
      </c>
      <c r="C57" s="36">
        <f t="shared" si="0"/>
        <v>5.3243076121159305</v>
      </c>
    </row>
    <row r="58" spans="1:3">
      <c r="A58" s="9">
        <v>40238</v>
      </c>
      <c r="B58" s="10">
        <f>quarterly!F82</f>
        <v>269207.8622016689</v>
      </c>
      <c r="C58" s="36">
        <f t="shared" si="0"/>
        <v>9.2090590599903202</v>
      </c>
    </row>
    <row r="59" spans="1:3">
      <c r="A59" s="9">
        <v>40330</v>
      </c>
      <c r="B59" s="10">
        <f>quarterly!F83</f>
        <v>280389.53121916443</v>
      </c>
      <c r="C59" s="36">
        <f t="shared" si="0"/>
        <v>8.5177088266163548</v>
      </c>
    </row>
    <row r="60" spans="1:3">
      <c r="A60" s="9">
        <v>40422</v>
      </c>
      <c r="B60" s="10">
        <f>quarterly!F84</f>
        <v>288797.9887511775</v>
      </c>
      <c r="C60" s="36">
        <f t="shared" si="0"/>
        <v>6.9071571409170751</v>
      </c>
    </row>
    <row r="61" spans="1:3">
      <c r="A61" s="9">
        <v>40513</v>
      </c>
      <c r="B61" s="10">
        <f>quarterly!F85</f>
        <v>288660.62055059534</v>
      </c>
      <c r="C61" s="36">
        <f t="shared" si="0"/>
        <v>5.6893889188310842</v>
      </c>
    </row>
    <row r="62" spans="1:3">
      <c r="A62" s="9">
        <v>40603</v>
      </c>
      <c r="B62" s="10">
        <f>quarterly!F86</f>
        <v>283193.86152931274</v>
      </c>
      <c r="C62" s="36">
        <f t="shared" si="0"/>
        <v>5.1952417783276417</v>
      </c>
    </row>
    <row r="63" spans="1:3">
      <c r="A63" s="9">
        <v>40695</v>
      </c>
      <c r="B63" s="10">
        <f>quarterly!F87</f>
        <v>293569.55298087327</v>
      </c>
      <c r="C63" s="36">
        <f t="shared" si="0"/>
        <v>4.7006112191138705</v>
      </c>
    </row>
    <row r="64" spans="1:3">
      <c r="A64" s="9">
        <v>40787</v>
      </c>
      <c r="B64" s="10">
        <f>quarterly!F88</f>
        <v>299013.78233635647</v>
      </c>
      <c r="C64" s="36">
        <f t="shared" si="0"/>
        <v>3.5373492832668774</v>
      </c>
    </row>
    <row r="65" spans="1:9">
      <c r="A65" s="9">
        <v>40878</v>
      </c>
      <c r="B65" s="10">
        <f>quarterly!F89</f>
        <v>296072.7797665667</v>
      </c>
      <c r="C65" s="36">
        <f t="shared" si="0"/>
        <v>2.5677763741494442</v>
      </c>
    </row>
    <row r="66" spans="1:9">
      <c r="A66" s="9">
        <v>40969</v>
      </c>
      <c r="B66" s="10">
        <f>quarterly!F90</f>
        <v>288027.07418971037</v>
      </c>
      <c r="C66" s="36">
        <f t="shared" si="0"/>
        <v>1.7066798815119633</v>
      </c>
    </row>
    <row r="67" spans="1:9">
      <c r="A67" s="9">
        <v>41061</v>
      </c>
      <c r="B67" s="10">
        <f>quarterly!F91</f>
        <v>296464.17359996156</v>
      </c>
      <c r="C67" s="36">
        <f t="shared" si="0"/>
        <v>0.98600845683642913</v>
      </c>
    </row>
    <row r="68" spans="1:9">
      <c r="A68" s="9">
        <v>41153</v>
      </c>
      <c r="B68" s="10">
        <f>quarterly!F92</f>
        <v>306445.42878424341</v>
      </c>
      <c r="C68" s="36">
        <f t="shared" si="0"/>
        <v>2.4853859209496898</v>
      </c>
    </row>
    <row r="69" spans="1:9">
      <c r="A69" s="9">
        <v>41244</v>
      </c>
      <c r="B69" s="10">
        <f>quarterly!F93</f>
        <v>303426.60037122032</v>
      </c>
      <c r="C69" s="36">
        <f t="shared" si="0"/>
        <v>2.4837881450809451</v>
      </c>
    </row>
    <row r="70" spans="1:9">
      <c r="A70" s="9">
        <v>41334</v>
      </c>
      <c r="B70" s="10">
        <f>quarterly!F94</f>
        <v>295870.26700228848</v>
      </c>
      <c r="C70" s="36">
        <f t="shared" si="0"/>
        <v>2.7230748479610378</v>
      </c>
    </row>
    <row r="71" spans="1:9">
      <c r="A71" s="9">
        <v>41426</v>
      </c>
      <c r="B71" s="10">
        <f>quarterly!F95</f>
        <v>308392.92778005858</v>
      </c>
      <c r="C71" s="36">
        <f t="shared" ref="C71:C85" si="1">100*(B71/B67-1)</f>
        <v>4.0236747783876536</v>
      </c>
    </row>
    <row r="72" spans="1:9">
      <c r="A72" s="9">
        <v>41518</v>
      </c>
      <c r="B72" s="10">
        <f>quarterly!F96</f>
        <v>314900.81022238138</v>
      </c>
      <c r="C72" s="36">
        <f t="shared" si="1"/>
        <v>2.7591801488711543</v>
      </c>
    </row>
    <row r="73" spans="1:9">
      <c r="A73" s="9">
        <v>41609</v>
      </c>
      <c r="B73" s="10">
        <f>quarterly!F97</f>
        <v>311087.77045165794</v>
      </c>
      <c r="C73" s="36">
        <f t="shared" si="1"/>
        <v>2.5248841304831959</v>
      </c>
      <c r="F73" s="11"/>
      <c r="G73" s="11"/>
      <c r="H73" s="11" t="s">
        <v>106</v>
      </c>
      <c r="I73" s="11" t="s">
        <v>107</v>
      </c>
    </row>
    <row r="74" spans="1:9">
      <c r="A74" s="9">
        <v>41699</v>
      </c>
      <c r="B74" s="10">
        <f>quarterly!F98</f>
        <v>306113.090747907</v>
      </c>
      <c r="C74" s="36">
        <f t="shared" si="1"/>
        <v>3.4619307473499061</v>
      </c>
      <c r="D74" s="10">
        <f t="shared" ref="D74:D84" si="2">SUM(B71:B74)</f>
        <v>1240494.599202005</v>
      </c>
      <c r="F74" s="117">
        <v>2014</v>
      </c>
      <c r="G74" s="11" t="s">
        <v>102</v>
      </c>
      <c r="H74" s="37">
        <f>C74</f>
        <v>3.4619307473499061</v>
      </c>
      <c r="I74" s="11"/>
    </row>
    <row r="75" spans="1:9">
      <c r="A75" s="9">
        <v>41791</v>
      </c>
      <c r="B75" s="10">
        <f>quarterly!F99</f>
        <v>307026.62721005967</v>
      </c>
      <c r="C75" s="36">
        <f t="shared" si="1"/>
        <v>-0.44303887895034144</v>
      </c>
      <c r="D75" s="10">
        <f t="shared" si="2"/>
        <v>1239128.2986320059</v>
      </c>
      <c r="F75" s="117"/>
      <c r="G75" s="11" t="s">
        <v>103</v>
      </c>
      <c r="H75" s="37">
        <f t="shared" ref="H75:H85" si="3">C75</f>
        <v>-0.44303887895034144</v>
      </c>
      <c r="I75" s="11"/>
    </row>
    <row r="76" spans="1:9">
      <c r="A76" s="9">
        <v>41883</v>
      </c>
      <c r="B76" s="10">
        <f>quarterly!F100</f>
        <v>312884.90290625783</v>
      </c>
      <c r="C76" s="36">
        <f t="shared" si="1"/>
        <v>-0.64017215919511816</v>
      </c>
      <c r="D76" s="10">
        <f t="shared" si="2"/>
        <v>1237112.3913158826</v>
      </c>
      <c r="F76" s="117"/>
      <c r="G76" s="11" t="s">
        <v>104</v>
      </c>
      <c r="H76" s="37">
        <f t="shared" si="3"/>
        <v>-0.64017215919511816</v>
      </c>
      <c r="I76" s="11"/>
    </row>
    <row r="77" spans="1:9">
      <c r="A77" s="9">
        <v>41974</v>
      </c>
      <c r="B77" s="10">
        <f>quarterly!F101</f>
        <v>310427.07903438952</v>
      </c>
      <c r="C77" s="36">
        <f t="shared" si="1"/>
        <v>-0.21238103198630842</v>
      </c>
      <c r="D77" s="10">
        <f t="shared" si="2"/>
        <v>1236451.6998986141</v>
      </c>
      <c r="F77" s="117"/>
      <c r="G77" s="11" t="s">
        <v>105</v>
      </c>
      <c r="H77" s="37">
        <f t="shared" si="3"/>
        <v>-0.21238103198630842</v>
      </c>
      <c r="I77" s="11"/>
    </row>
    <row r="78" spans="1:9">
      <c r="A78" s="9">
        <v>42064</v>
      </c>
      <c r="B78" s="10">
        <f>quarterly!F102</f>
        <v>301249.28631217487</v>
      </c>
      <c r="C78" s="36">
        <f t="shared" si="1"/>
        <v>-1.588891355103017</v>
      </c>
      <c r="D78" s="10">
        <f t="shared" si="2"/>
        <v>1231587.8954628818</v>
      </c>
      <c r="F78" s="117">
        <v>2015</v>
      </c>
      <c r="G78" s="11" t="s">
        <v>102</v>
      </c>
      <c r="H78" s="37">
        <f t="shared" si="3"/>
        <v>-1.588891355103017</v>
      </c>
      <c r="I78" s="38"/>
    </row>
    <row r="79" spans="1:9">
      <c r="A79" s="9">
        <v>42156</v>
      </c>
      <c r="B79" s="10">
        <f>quarterly!F103</f>
        <v>298712.22936410987</v>
      </c>
      <c r="C79" s="36">
        <f t="shared" si="1"/>
        <v>-2.7080380361476974</v>
      </c>
      <c r="D79" s="10">
        <f t="shared" si="2"/>
        <v>1223273.497616932</v>
      </c>
      <c r="F79" s="117"/>
      <c r="G79" s="11" t="s">
        <v>103</v>
      </c>
      <c r="H79" s="37">
        <f t="shared" si="3"/>
        <v>-2.7080380361476974</v>
      </c>
      <c r="I79" s="38"/>
    </row>
    <row r="80" spans="1:9">
      <c r="A80" s="9">
        <v>42248</v>
      </c>
      <c r="B80" s="10">
        <f>quarterly!F104</f>
        <v>299555.13155488425</v>
      </c>
      <c r="C80" s="36">
        <f t="shared" si="1"/>
        <v>-4.2602794917744102</v>
      </c>
      <c r="D80" s="10">
        <f t="shared" si="2"/>
        <v>1209943.7262655585</v>
      </c>
      <c r="F80" s="117"/>
      <c r="G80" s="11" t="s">
        <v>104</v>
      </c>
      <c r="H80" s="37">
        <f t="shared" si="3"/>
        <v>-4.2602794917744102</v>
      </c>
      <c r="I80" s="38"/>
    </row>
    <row r="81" spans="1:9">
      <c r="A81" s="9">
        <v>42339</v>
      </c>
      <c r="B81" s="10">
        <f>quarterly!F105</f>
        <v>293093.40091446805</v>
      </c>
      <c r="C81" s="36">
        <f t="shared" si="1"/>
        <v>-5.5838163905801652</v>
      </c>
      <c r="D81" s="10">
        <f t="shared" si="2"/>
        <v>1192610.0481456369</v>
      </c>
      <c r="F81" s="117"/>
      <c r="G81" s="11" t="s">
        <v>105</v>
      </c>
      <c r="H81" s="37">
        <f t="shared" si="3"/>
        <v>-5.5838163905801652</v>
      </c>
      <c r="I81" s="38"/>
    </row>
    <row r="82" spans="1:9">
      <c r="A82" s="9">
        <v>42430</v>
      </c>
      <c r="B82" s="10">
        <f>quarterly!F106</f>
        <v>285437.40387515485</v>
      </c>
      <c r="C82" s="36">
        <f t="shared" si="1"/>
        <v>-5.2487700902416945</v>
      </c>
      <c r="D82" s="10">
        <f t="shared" si="2"/>
        <v>1176798.1657086171</v>
      </c>
      <c r="F82" s="117">
        <v>2016</v>
      </c>
      <c r="G82" s="11" t="s">
        <v>102</v>
      </c>
      <c r="H82" s="37">
        <f t="shared" si="3"/>
        <v>-5.2487700902416945</v>
      </c>
      <c r="I82" s="38"/>
    </row>
    <row r="83" spans="1:9">
      <c r="A83" s="9">
        <v>42522</v>
      </c>
      <c r="B83" s="10">
        <f>quarterly!F107</f>
        <v>288554.51447921828</v>
      </c>
      <c r="C83" s="36">
        <f t="shared" si="1"/>
        <v>-3.4005018497284323</v>
      </c>
      <c r="D83" s="10">
        <f t="shared" si="2"/>
        <v>1166640.4508237254</v>
      </c>
      <c r="F83" s="117"/>
      <c r="G83" s="11" t="s">
        <v>103</v>
      </c>
      <c r="H83" s="37">
        <f t="shared" si="3"/>
        <v>-3.4005018497284323</v>
      </c>
      <c r="I83" s="38"/>
    </row>
    <row r="84" spans="1:9">
      <c r="A84" s="9">
        <v>42614</v>
      </c>
      <c r="B84" s="10">
        <f>quarterly!F108</f>
        <v>291527.44771536806</v>
      </c>
      <c r="C84" s="36">
        <f t="shared" si="1"/>
        <v>-2.6798685763943841</v>
      </c>
      <c r="D84" s="10">
        <f t="shared" si="2"/>
        <v>1158612.7669842092</v>
      </c>
      <c r="F84" s="117"/>
      <c r="G84" s="11" t="s">
        <v>104</v>
      </c>
      <c r="H84" s="37">
        <f t="shared" si="3"/>
        <v>-2.6798685763943841</v>
      </c>
      <c r="I84" s="38"/>
    </row>
    <row r="85" spans="1:9">
      <c r="A85" s="9">
        <v>42705</v>
      </c>
      <c r="B85" s="10">
        <f>quarterly!F109</f>
        <v>285793.98645405099</v>
      </c>
      <c r="C85" s="36">
        <f t="shared" si="1"/>
        <v>-2.4904738344986521</v>
      </c>
      <c r="D85" s="10">
        <f>SUM(B82:B85)</f>
        <v>1151313.3525237923</v>
      </c>
      <c r="E85" s="111">
        <f>D85/D81-1</f>
        <v>-3.4627157205371462E-2</v>
      </c>
      <c r="F85" s="117"/>
      <c r="G85" s="11" t="s">
        <v>105</v>
      </c>
      <c r="H85" s="37">
        <f t="shared" si="3"/>
        <v>-2.4904738344986521</v>
      </c>
      <c r="I85" s="38">
        <f>H85</f>
        <v>-2.4904738344986521</v>
      </c>
    </row>
    <row r="86" spans="1:9">
      <c r="A86" s="9">
        <v>42795</v>
      </c>
      <c r="B86" s="10">
        <f>quarterly!F110</f>
        <v>285419.37834113074</v>
      </c>
      <c r="C86" s="36">
        <f t="shared" ref="C86:C88" si="4">100*(B86/B82-1)</f>
        <v>-6.3150567442771255E-3</v>
      </c>
      <c r="D86" s="36"/>
      <c r="F86" s="117">
        <v>2017</v>
      </c>
      <c r="G86" s="11" t="s">
        <v>102</v>
      </c>
      <c r="H86" s="37"/>
      <c r="I86" s="38">
        <v>-1.3</v>
      </c>
    </row>
    <row r="87" spans="1:9">
      <c r="A87" s="9">
        <v>42887</v>
      </c>
      <c r="B87" s="10">
        <f>quarterly!F111</f>
        <v>289755.52746374934</v>
      </c>
      <c r="C87" s="36">
        <f t="shared" si="4"/>
        <v>0.41621701420913038</v>
      </c>
      <c r="F87" s="117"/>
      <c r="G87" s="11" t="s">
        <v>103</v>
      </c>
      <c r="H87" s="37"/>
      <c r="I87" s="38">
        <v>-1.7</v>
      </c>
    </row>
    <row r="88" spans="1:9">
      <c r="A88" s="9">
        <v>42979</v>
      </c>
      <c r="B88" s="10">
        <f>quarterly!F112</f>
        <v>295644.95787633047</v>
      </c>
      <c r="C88" s="36">
        <f t="shared" si="4"/>
        <v>1.4123919353839165</v>
      </c>
      <c r="F88" s="117"/>
      <c r="G88" s="11" t="s">
        <v>104</v>
      </c>
      <c r="H88" s="37"/>
      <c r="I88" s="38">
        <v>-1.7</v>
      </c>
    </row>
    <row r="89" spans="1:9">
      <c r="A89" s="9">
        <v>43070</v>
      </c>
      <c r="B89" s="10"/>
      <c r="C89" s="36"/>
      <c r="F89" s="117"/>
      <c r="G89" s="11" t="s">
        <v>105</v>
      </c>
      <c r="H89" s="37"/>
      <c r="I89" s="38">
        <v>-1.6</v>
      </c>
    </row>
    <row r="90" spans="1:9">
      <c r="A90" s="9">
        <v>43160</v>
      </c>
      <c r="B90" s="10"/>
      <c r="C90" s="36"/>
    </row>
    <row r="91" spans="1:9">
      <c r="A91" s="9">
        <v>43252</v>
      </c>
      <c r="B91" s="10"/>
      <c r="C91" s="36"/>
    </row>
    <row r="94" spans="1:9">
      <c r="E94" s="5"/>
      <c r="F94" s="5"/>
    </row>
    <row r="95" spans="1:9">
      <c r="E95" s="107"/>
      <c r="F95" s="5"/>
    </row>
    <row r="96" spans="1:9">
      <c r="E96" s="107"/>
      <c r="F96" s="5"/>
    </row>
    <row r="97" spans="5:6">
      <c r="E97" s="107"/>
      <c r="F97" s="5"/>
    </row>
    <row r="98" spans="5:6">
      <c r="E98" s="107"/>
      <c r="F98" s="5"/>
    </row>
  </sheetData>
  <mergeCells count="4">
    <mergeCell ref="F82:F85"/>
    <mergeCell ref="F74:F77"/>
    <mergeCell ref="F78:F81"/>
    <mergeCell ref="F86:F8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U50"/>
  <sheetViews>
    <sheetView zoomScale="80" zoomScaleNormal="80" workbookViewId="0">
      <selection activeCell="AI10" sqref="AI10"/>
    </sheetView>
  </sheetViews>
  <sheetFormatPr defaultRowHeight="15"/>
  <cols>
    <col min="2" max="2" width="12.5703125" customWidth="1"/>
    <col min="3" max="3" width="9.28515625" bestFit="1" customWidth="1"/>
  </cols>
  <sheetData>
    <row r="1" spans="1:17" ht="18.75">
      <c r="B1" s="42" t="s">
        <v>124</v>
      </c>
    </row>
    <row r="3" spans="1:17">
      <c r="B3" s="11"/>
      <c r="C3" s="45">
        <v>41699</v>
      </c>
      <c r="D3" s="45">
        <v>41791</v>
      </c>
      <c r="E3" s="45">
        <v>41883</v>
      </c>
      <c r="F3" s="45">
        <v>41974</v>
      </c>
      <c r="G3" s="98">
        <v>42064</v>
      </c>
      <c r="H3" s="98">
        <v>42156</v>
      </c>
      <c r="I3" s="98">
        <v>42248</v>
      </c>
      <c r="J3" s="98">
        <v>42339</v>
      </c>
      <c r="K3" s="98">
        <v>42430</v>
      </c>
      <c r="L3" s="98">
        <v>42522</v>
      </c>
      <c r="M3" s="98">
        <v>42614</v>
      </c>
      <c r="N3" s="98">
        <v>42705</v>
      </c>
      <c r="O3" s="98">
        <v>42795</v>
      </c>
      <c r="P3" s="98">
        <v>42887</v>
      </c>
      <c r="Q3" s="98">
        <v>42979</v>
      </c>
    </row>
    <row r="4" spans="1:17">
      <c r="B4" s="46" t="s">
        <v>2</v>
      </c>
      <c r="C4" s="38">
        <f>100*(INDEX(quarterly!$E:$P,MATCH(crec_trim!C$3,quarterly!$A:$A,0),MATCH(crec_trim!$B4,quarterly!$E$1:$P$1,0))/INDEX(quarterly!$E:$P,MATCH(crec_trim!C$3,quarterly!$A:$A,0)-4,MATCH(crec_trim!$B4,quarterly!$E$1:$P$1,0))-1)</f>
        <v>3.4619307473499061</v>
      </c>
      <c r="D4" s="38">
        <f>100*(INDEX(quarterly!$E:$P,MATCH(crec_trim!D$3,quarterly!$A:$A,0),MATCH(crec_trim!$B4,quarterly!$E$1:$P$1,0))/INDEX(quarterly!$E:$P,MATCH(crec_trim!D$3,quarterly!$A:$A,0)-4,MATCH(crec_trim!$B4,quarterly!$E$1:$P$1,0))-1)</f>
        <v>-0.44303887895034144</v>
      </c>
      <c r="E4" s="38">
        <f>100*(INDEX(quarterly!$E:$P,MATCH(crec_trim!E$3,quarterly!$A:$A,0),MATCH(crec_trim!$B4,quarterly!$E$1:$P$1,0))/INDEX(quarterly!$E:$P,MATCH(crec_trim!E$3,quarterly!$A:$A,0)-4,MATCH(crec_trim!$B4,quarterly!$E$1:$P$1,0))-1)</f>
        <v>-0.64017215919511816</v>
      </c>
      <c r="F4" s="38">
        <f>100*(INDEX(quarterly!$E:$P,MATCH(crec_trim!F$3,quarterly!$A:$A,0),MATCH(crec_trim!$B4,quarterly!$E$1:$P$1,0))/INDEX(quarterly!$E:$P,MATCH(crec_trim!F$3,quarterly!$A:$A,0)-4,MATCH(crec_trim!$B4,quarterly!$E$1:$P$1,0))-1)</f>
        <v>-0.21238103198630842</v>
      </c>
      <c r="G4" s="99">
        <f>100*(INDEX(quarterly!$E:$P,MATCH(crec_trim!G$3,quarterly!$A:$A,0),MATCH(crec_trim!$B4,quarterly!$E$1:$P$1,0))/INDEX(quarterly!$E:$P,MATCH(crec_trim!G$3,quarterly!$A:$A,0)-4,MATCH(crec_trim!$B4,quarterly!$E$1:$P$1,0))-1)</f>
        <v>-1.588891355103017</v>
      </c>
      <c r="H4" s="99">
        <f>100*(INDEX(quarterly!$E:$P,MATCH(crec_trim!H$3,quarterly!$A:$A,0),MATCH(crec_trim!$B4,quarterly!$E$1:$P$1,0))/INDEX(quarterly!$E:$P,MATCH(crec_trim!H$3,quarterly!$A:$A,0)-4,MATCH(crec_trim!$B4,quarterly!$E$1:$P$1,0))-1)</f>
        <v>-2.7080380361476974</v>
      </c>
      <c r="I4" s="99">
        <f>100*(INDEX(quarterly!$E:$P,MATCH(crec_trim!I$3,quarterly!$A:$A,0),MATCH(crec_trim!$B4,quarterly!$E$1:$P$1,0))/INDEX(quarterly!$E:$P,MATCH(crec_trim!I$3,quarterly!$A:$A,0)-4,MATCH(crec_trim!$B4,quarterly!$E$1:$P$1,0))-1)</f>
        <v>-4.2602794917744102</v>
      </c>
      <c r="J4" s="99">
        <f>100*(INDEX(quarterly!$E:$P,MATCH(crec_trim!J$3,quarterly!$A:$A,0),MATCH(crec_trim!$B4,quarterly!$E$1:$P$1,0))/INDEX(quarterly!$E:$P,MATCH(crec_trim!J$3,quarterly!$A:$A,0)-4,MATCH(crec_trim!$B4,quarterly!$E$1:$P$1,0))-1)</f>
        <v>-5.5838163905801652</v>
      </c>
      <c r="K4" s="99">
        <f>100*(INDEX(quarterly!$E:$P,MATCH(crec_trim!K$3,quarterly!$A:$A,0),MATCH(crec_trim!$B4,quarterly!$E$1:$P$1,0))/INDEX(quarterly!$E:$P,MATCH(crec_trim!K$3,quarterly!$A:$A,0)-4,MATCH(crec_trim!$B4,quarterly!$E$1:$P$1,0))-1)</f>
        <v>-5.2487700902416945</v>
      </c>
      <c r="L4" s="99">
        <f>100*(INDEX(quarterly!$E:$P,MATCH(crec_trim!L$3,quarterly!$A:$A,0),MATCH(crec_trim!$B4,quarterly!$E$1:$P$1,0))/INDEX(quarterly!$E:$P,MATCH(crec_trim!L$3,quarterly!$A:$A,0)-4,MATCH(crec_trim!$B4,quarterly!$E$1:$P$1,0))-1)</f>
        <v>-3.4005018497284323</v>
      </c>
      <c r="M4" s="99">
        <f>100*(INDEX(quarterly!$E:$P,MATCH(crec_trim!M$3,quarterly!$A:$A,0),MATCH(crec_trim!$B4,quarterly!$E$1:$P$1,0))/INDEX(quarterly!$E:$P,MATCH(crec_trim!M$3,quarterly!$A:$A,0)-4,MATCH(crec_trim!$B4,quarterly!$E$1:$P$1,0))-1)</f>
        <v>-2.6798685763943841</v>
      </c>
      <c r="N4" s="99">
        <f>100*(INDEX(quarterly!$E:$P,MATCH(crec_trim!N$3,quarterly!$A:$A,0),MATCH(crec_trim!$B4,quarterly!$E$1:$P$1,0))/INDEX(quarterly!$E:$P,MATCH(crec_trim!N$3,quarterly!$A:$A,0)-4,MATCH(crec_trim!$B4,quarterly!$E$1:$P$1,0))-1)</f>
        <v>-2.4904738344986521</v>
      </c>
      <c r="O4" s="99">
        <f>100*(INDEX(quarterly!$E:$P,MATCH(crec_trim!O$3,quarterly!$A:$A,0),MATCH(crec_trim!$B4,quarterly!$E$1:$P$1,0))/INDEX(quarterly!$E:$P,MATCH(crec_trim!O$3,quarterly!$A:$A,0)-4,MATCH(crec_trim!$B4,quarterly!$E$1:$P$1,0))-1)</f>
        <v>-6.3150567442771255E-3</v>
      </c>
      <c r="P4" s="99">
        <f>100*(INDEX(quarterly!$E:$P,MATCH(crec_trim!P$3,quarterly!$A:$A,0),MATCH(crec_trim!$B4,quarterly!$E$1:$P$1,0))/INDEX(quarterly!$E:$P,MATCH(crec_trim!P$3,quarterly!$A:$A,0)-4,MATCH(crec_trim!$B4,quarterly!$E$1:$P$1,0))-1)</f>
        <v>0.41621701420913038</v>
      </c>
      <c r="Q4" s="99">
        <f>100*(INDEX(quarterly!$E:$P,MATCH(crec_trim!Q$3,quarterly!$A:$A,0),MATCH(crec_trim!$B4,quarterly!$E$1:$P$1,0))/INDEX(quarterly!$E:$P,MATCH(crec_trim!Q$3,quarterly!$A:$A,0)-4,MATCH(crec_trim!$B4,quarterly!$E$1:$P$1,0))-1)</f>
        <v>1.4123919353839165</v>
      </c>
    </row>
    <row r="5" spans="1:17">
      <c r="A5" s="56" t="s">
        <v>130</v>
      </c>
      <c r="B5" s="46" t="s">
        <v>3</v>
      </c>
      <c r="C5" s="38">
        <f>100*(INDEX(quarterly!$E:$P,MATCH(crec_trim!C$3,quarterly!$A:$A,0),MATCH(crec_trim!$B5,quarterly!$E$1:$P$1,0))/INDEX(quarterly!$E:$P,MATCH(crec_trim!C$3,quarterly!$A:$A,0)-4,MATCH(crec_trim!$B5,quarterly!$E$1:$P$1,0))-1)</f>
        <v>3.5497991434013665</v>
      </c>
      <c r="D5" s="38">
        <f>100*(INDEX(quarterly!$E:$P,MATCH(crec_trim!D$3,quarterly!$A:$A,0),MATCH(crec_trim!$B5,quarterly!$E$1:$P$1,0))/INDEX(quarterly!$E:$P,MATCH(crec_trim!D$3,quarterly!$A:$A,0)-4,MATCH(crec_trim!$B5,quarterly!$E$1:$P$1,0))-1)</f>
        <v>1.5177153791398945</v>
      </c>
      <c r="E5" s="38">
        <f>100*(INDEX(quarterly!$E:$P,MATCH(crec_trim!E$3,quarterly!$A:$A,0),MATCH(crec_trim!$B5,quarterly!$E$1:$P$1,0))/INDEX(quarterly!$E:$P,MATCH(crec_trim!E$3,quarterly!$A:$A,0)-4,MATCH(crec_trim!$B5,quarterly!$E$1:$P$1,0))-1)</f>
        <v>1.1057746507808552</v>
      </c>
      <c r="F5" s="38">
        <f>100*(INDEX(quarterly!$E:$P,MATCH(crec_trim!F$3,quarterly!$A:$A,0),MATCH(crec_trim!$B5,quarterly!$E$1:$P$1,0))/INDEX(quarterly!$E:$P,MATCH(crec_trim!F$3,quarterly!$A:$A,0)-4,MATCH(crec_trim!$B5,quarterly!$E$1:$P$1,0))-1)</f>
        <v>2.8478247466089179</v>
      </c>
      <c r="G5" s="99">
        <f>100*(INDEX(quarterly!$E:$P,MATCH(crec_trim!G$3,quarterly!$A:$A,0),MATCH(crec_trim!$B5,quarterly!$E$1:$P$1,0))/INDEX(quarterly!$E:$P,MATCH(crec_trim!G$3,quarterly!$A:$A,0)-4,MATCH(crec_trim!$B5,quarterly!$E$1:$P$1,0))-1)</f>
        <v>-0.54894037637273074</v>
      </c>
      <c r="H5" s="99">
        <f>100*(INDEX(quarterly!$E:$P,MATCH(crec_trim!H$3,quarterly!$A:$A,0),MATCH(crec_trim!$B5,quarterly!$E$1:$P$1,0))/INDEX(quarterly!$E:$P,MATCH(crec_trim!H$3,quarterly!$A:$A,0)-4,MATCH(crec_trim!$B5,quarterly!$E$1:$P$1,0))-1)</f>
        <v>-2.1113404016231963</v>
      </c>
      <c r="I5" s="99">
        <f>100*(INDEX(quarterly!$E:$P,MATCH(crec_trim!I$3,quarterly!$A:$A,0),MATCH(crec_trim!$B5,quarterly!$E$1:$P$1,0))/INDEX(quarterly!$E:$P,MATCH(crec_trim!I$3,quarterly!$A:$A,0)-4,MATCH(crec_trim!$B5,quarterly!$E$1:$P$1,0))-1)</f>
        <v>-3.9213961285881171</v>
      </c>
      <c r="J5" s="99">
        <f>100*(INDEX(quarterly!$E:$P,MATCH(crec_trim!J$3,quarterly!$A:$A,0),MATCH(crec_trim!$B5,quarterly!$E$1:$P$1,0))/INDEX(quarterly!$E:$P,MATCH(crec_trim!J$3,quarterly!$A:$A,0)-4,MATCH(crec_trim!$B5,quarterly!$E$1:$P$1,0))-1)</f>
        <v>-6.0768465177693187</v>
      </c>
      <c r="K5" s="99">
        <f>100*(INDEX(quarterly!$E:$P,MATCH(crec_trim!K$3,quarterly!$A:$A,0),MATCH(crec_trim!$B5,quarterly!$E$1:$P$1,0))/INDEX(quarterly!$E:$P,MATCH(crec_trim!K$3,quarterly!$A:$A,0)-4,MATCH(crec_trim!$B5,quarterly!$E$1:$P$1,0))-1)</f>
        <v>-5.9294319469194612</v>
      </c>
      <c r="L5" s="99">
        <f>100*(INDEX(quarterly!$E:$P,MATCH(crec_trim!L$3,quarterly!$A:$A,0),MATCH(crec_trim!$B5,quarterly!$E$1:$P$1,0))/INDEX(quarterly!$E:$P,MATCH(crec_trim!L$3,quarterly!$A:$A,0)-4,MATCH(crec_trim!$B5,quarterly!$E$1:$P$1,0))-1)</f>
        <v>-4.9453795429198362</v>
      </c>
      <c r="M5" s="99">
        <f>100*(INDEX(quarterly!$E:$P,MATCH(crec_trim!M$3,quarterly!$A:$A,0),MATCH(crec_trim!$B5,quarterly!$E$1:$P$1,0))/INDEX(quarterly!$E:$P,MATCH(crec_trim!M$3,quarterly!$A:$A,0)-4,MATCH(crec_trim!$B5,quarterly!$E$1:$P$1,0))-1)</f>
        <v>-3.4436698569073942</v>
      </c>
      <c r="N5" s="99">
        <f>100*(INDEX(quarterly!$E:$P,MATCH(crec_trim!N$3,quarterly!$A:$A,0),MATCH(crec_trim!$B5,quarterly!$E$1:$P$1,0))/INDEX(quarterly!$E:$P,MATCH(crec_trim!N$3,quarterly!$A:$A,0)-4,MATCH(crec_trim!$B5,quarterly!$E$1:$P$1,0))-1)</f>
        <v>-3.0498611958721611</v>
      </c>
      <c r="O5" s="99">
        <f>100*(INDEX(quarterly!$E:$P,MATCH(crec_trim!O$3,quarterly!$A:$A,0),MATCH(crec_trim!$B5,quarterly!$E$1:$P$1,0))/INDEX(quarterly!$E:$P,MATCH(crec_trim!O$3,quarterly!$A:$A,0)-4,MATCH(crec_trim!$B5,quarterly!$E$1:$P$1,0))-1)</f>
        <v>-1.6895262781815634</v>
      </c>
      <c r="P5" s="99">
        <f>100*(INDEX(quarterly!$E:$P,MATCH(crec_trim!P$3,quarterly!$A:$A,0),MATCH(crec_trim!$B5,quarterly!$E$1:$P$1,0))/INDEX(quarterly!$E:$P,MATCH(crec_trim!P$3,quarterly!$A:$A,0)-4,MATCH(crec_trim!$B5,quarterly!$E$1:$P$1,0))-1)</f>
        <v>0.62286921208183355</v>
      </c>
      <c r="Q5" s="99">
        <f>100*(INDEX(quarterly!$E:$P,MATCH(crec_trim!Q$3,quarterly!$A:$A,0),MATCH(crec_trim!$B5,quarterly!$E$1:$P$1,0))/INDEX(quarterly!$E:$P,MATCH(crec_trim!Q$3,quarterly!$A:$A,0)-4,MATCH(crec_trim!$B5,quarterly!$E$1:$P$1,0))-1)</f>
        <v>2.2180001617988276</v>
      </c>
    </row>
    <row r="6" spans="1:17">
      <c r="A6" s="56" t="s">
        <v>131</v>
      </c>
      <c r="B6" s="46" t="s">
        <v>9</v>
      </c>
      <c r="C6" s="38">
        <f>100*(INDEX(quarterly!$E:$P,MATCH(crec_trim!C$3,quarterly!$A:$A,0),MATCH(crec_trim!$B6,quarterly!$E$1:$P$1,0))/INDEX(quarterly!$E:$P,MATCH(crec_trim!C$3,quarterly!$A:$A,0)-4,MATCH(crec_trim!$B6,quarterly!$E$1:$P$1,0))-1)</f>
        <v>2.0239737393324075</v>
      </c>
      <c r="D6" s="38">
        <f>100*(INDEX(quarterly!$E:$P,MATCH(crec_trim!D$3,quarterly!$A:$A,0),MATCH(crec_trim!$B6,quarterly!$E$1:$P$1,0))/INDEX(quarterly!$E:$P,MATCH(crec_trim!D$3,quarterly!$A:$A,0)-4,MATCH(crec_trim!$B6,quarterly!$E$1:$P$1,0))-1)</f>
        <v>1.2281420281010869</v>
      </c>
      <c r="E6" s="38">
        <f>100*(INDEX(quarterly!$E:$P,MATCH(crec_trim!E$3,quarterly!$A:$A,0),MATCH(crec_trim!$B6,quarterly!$E$1:$P$1,0))/INDEX(quarterly!$E:$P,MATCH(crec_trim!E$3,quarterly!$A:$A,0)-4,MATCH(crec_trim!$B6,quarterly!$E$1:$P$1,0))-1)</f>
        <v>1.0364493614153369</v>
      </c>
      <c r="F6" s="38">
        <f>100*(INDEX(quarterly!$E:$P,MATCH(crec_trim!F$3,quarterly!$A:$A,0),MATCH(crec_trim!$B6,quarterly!$E$1:$P$1,0))/INDEX(quarterly!$E:$P,MATCH(crec_trim!F$3,quarterly!$A:$A,0)-4,MATCH(crec_trim!$B6,quarterly!$E$1:$P$1,0))-1)</f>
        <v>-0.90998899013160495</v>
      </c>
      <c r="G6" s="99">
        <f>100*(INDEX(quarterly!$E:$P,MATCH(crec_trim!G$3,quarterly!$A:$A,0),MATCH(crec_trim!$B6,quarterly!$E$1:$P$1,0))/INDEX(quarterly!$E:$P,MATCH(crec_trim!G$3,quarterly!$A:$A,0)-4,MATCH(crec_trim!$B6,quarterly!$E$1:$P$1,0))-1)</f>
        <v>-0.32805056227279694</v>
      </c>
      <c r="H6" s="99">
        <f>100*(INDEX(quarterly!$E:$P,MATCH(crec_trim!H$3,quarterly!$A:$A,0),MATCH(crec_trim!$B6,quarterly!$E$1:$P$1,0))/INDEX(quarterly!$E:$P,MATCH(crec_trim!H$3,quarterly!$A:$A,0)-4,MATCH(crec_trim!$B6,quarterly!$E$1:$P$1,0))-1)</f>
        <v>-1.5867903609284917</v>
      </c>
      <c r="I6" s="99">
        <f>100*(INDEX(quarterly!$E:$P,MATCH(crec_trim!I$3,quarterly!$A:$A,0),MATCH(crec_trim!$B6,quarterly!$E$1:$P$1,0))/INDEX(quarterly!$E:$P,MATCH(crec_trim!I$3,quarterly!$A:$A,0)-4,MATCH(crec_trim!$B6,quarterly!$E$1:$P$1,0))-1)</f>
        <v>-1.7829494650844935</v>
      </c>
      <c r="J6" s="99">
        <f>100*(INDEX(quarterly!$E:$P,MATCH(crec_trim!J$3,quarterly!$A:$A,0),MATCH(crec_trim!$B6,quarterly!$E$1:$P$1,0))/INDEX(quarterly!$E:$P,MATCH(crec_trim!J$3,quarterly!$A:$A,0)-4,MATCH(crec_trim!$B6,quarterly!$E$1:$P$1,0))-1)</f>
        <v>-1.9913162813316343</v>
      </c>
      <c r="K6" s="99">
        <f>100*(INDEX(quarterly!$E:$P,MATCH(crec_trim!K$3,quarterly!$A:$A,0),MATCH(crec_trim!$B6,quarterly!$E$1:$P$1,0))/INDEX(quarterly!$E:$P,MATCH(crec_trim!K$3,quarterly!$A:$A,0)-4,MATCH(crec_trim!$B6,quarterly!$E$1:$P$1,0))-1)</f>
        <v>-0.35579058026486976</v>
      </c>
      <c r="L6" s="99">
        <f>100*(INDEX(quarterly!$E:$P,MATCH(crec_trim!L$3,quarterly!$A:$A,0),MATCH(crec_trim!$B6,quarterly!$E$1:$P$1,0))/INDEX(quarterly!$E:$P,MATCH(crec_trim!L$3,quarterly!$A:$A,0)-4,MATCH(crec_trim!$B6,quarterly!$E$1:$P$1,0))-1)</f>
        <v>0.24457785570937141</v>
      </c>
      <c r="M6" s="99">
        <f>100*(INDEX(quarterly!$E:$P,MATCH(crec_trim!M$3,quarterly!$A:$A,0),MATCH(crec_trim!$B6,quarterly!$E$1:$P$1,0))/INDEX(quarterly!$E:$P,MATCH(crec_trim!M$3,quarterly!$A:$A,0)-4,MATCH(crec_trim!$B6,quarterly!$E$1:$P$1,0))-1)</f>
        <v>-0.34150958408066812</v>
      </c>
      <c r="N6" s="99">
        <f>100*(INDEX(quarterly!$E:$P,MATCH(crec_trim!N$3,quarterly!$A:$A,0),MATCH(crec_trim!$B6,quarterly!$E$1:$P$1,0))/INDEX(quarterly!$E:$P,MATCH(crec_trim!N$3,quarterly!$A:$A,0)-4,MATCH(crec_trim!$B6,quarterly!$E$1:$P$1,0))-1)</f>
        <v>0.21657348342798421</v>
      </c>
      <c r="O6" s="99">
        <f>100*(INDEX(quarterly!$E:$P,MATCH(crec_trim!O$3,quarterly!$A:$A,0),MATCH(crec_trim!$B6,quarterly!$E$1:$P$1,0))/INDEX(quarterly!$E:$P,MATCH(crec_trim!O$3,quarterly!$A:$A,0)-4,MATCH(crec_trim!$B6,quarterly!$E$1:$P$1,0))-1)</f>
        <v>-0.50597035571346982</v>
      </c>
      <c r="P6" s="99">
        <f>100*(INDEX(quarterly!$E:$P,MATCH(crec_trim!P$3,quarterly!$A:$A,0),MATCH(crec_trim!$B6,quarterly!$E$1:$P$1,0))/INDEX(quarterly!$E:$P,MATCH(crec_trim!P$3,quarterly!$A:$A,0)-4,MATCH(crec_trim!$B6,quarterly!$E$1:$P$1,0))-1)</f>
        <v>-0.7572863174282185</v>
      </c>
      <c r="Q6" s="99">
        <f>100*(INDEX(quarterly!$E:$P,MATCH(crec_trim!Q$3,quarterly!$A:$A,0),MATCH(crec_trim!$B6,quarterly!$E$1:$P$1,0))/INDEX(quarterly!$E:$P,MATCH(crec_trim!Q$3,quarterly!$A:$A,0)-4,MATCH(crec_trim!$B6,quarterly!$E$1:$P$1,0))-1)</f>
        <v>-0.5934790132297918</v>
      </c>
    </row>
    <row r="7" spans="1:17">
      <c r="A7" s="56" t="s">
        <v>132</v>
      </c>
      <c r="B7" s="46" t="s">
        <v>10</v>
      </c>
      <c r="C7" s="38">
        <f>100*(INDEX(quarterly!$E:$P,MATCH(crec_trim!C$3,quarterly!$A:$A,0),MATCH(crec_trim!$B7,quarterly!$E$1:$P$1,0))/INDEX(quarterly!$E:$P,MATCH(crec_trim!C$3,quarterly!$A:$A,0)-4,MATCH(crec_trim!$B7,quarterly!$E$1:$P$1,0))-1)</f>
        <v>2.4269353316730635</v>
      </c>
      <c r="D7" s="38">
        <f>100*(INDEX(quarterly!$E:$P,MATCH(crec_trim!D$3,quarterly!$A:$A,0),MATCH(crec_trim!$B7,quarterly!$E$1:$P$1,0))/INDEX(quarterly!$E:$P,MATCH(crec_trim!D$3,quarterly!$A:$A,0)-4,MATCH(crec_trim!$B7,quarterly!$E$1:$P$1,0))-1)</f>
        <v>-10.547680641030134</v>
      </c>
      <c r="E7" s="38">
        <f>100*(INDEX(quarterly!$E:$P,MATCH(crec_trim!E$3,quarterly!$A:$A,0),MATCH(crec_trim!$B7,quarterly!$E$1:$P$1,0))/INDEX(quarterly!$E:$P,MATCH(crec_trim!E$3,quarterly!$A:$A,0)-4,MATCH(crec_trim!$B7,quarterly!$E$1:$P$1,0))-1)</f>
        <v>-9.1362973718796532</v>
      </c>
      <c r="F7" s="38">
        <f>100*(INDEX(quarterly!$E:$P,MATCH(crec_trim!F$3,quarterly!$A:$A,0),MATCH(crec_trim!$B7,quarterly!$E$1:$P$1,0))/INDEX(quarterly!$E:$P,MATCH(crec_trim!F$3,quarterly!$A:$A,0)-4,MATCH(crec_trim!$B7,quarterly!$E$1:$P$1,0))-1)</f>
        <v>-8.5621034322602814</v>
      </c>
      <c r="G7" s="99">
        <f>100*(INDEX(quarterly!$E:$P,MATCH(crec_trim!G$3,quarterly!$A:$A,0),MATCH(crec_trim!$B7,quarterly!$E$1:$P$1,0))/INDEX(quarterly!$E:$P,MATCH(crec_trim!G$3,quarterly!$A:$A,0)-4,MATCH(crec_trim!$B7,quarterly!$E$1:$P$1,0))-1)</f>
        <v>-11.515368959622151</v>
      </c>
      <c r="H7" s="99">
        <f>100*(INDEX(quarterly!$E:$P,MATCH(crec_trim!H$3,quarterly!$A:$A,0),MATCH(crec_trim!$B7,quarterly!$E$1:$P$1,0))/INDEX(quarterly!$E:$P,MATCH(crec_trim!H$3,quarterly!$A:$A,0)-4,MATCH(crec_trim!$B7,quarterly!$E$1:$P$1,0))-1)</f>
        <v>-20.200929120948629</v>
      </c>
      <c r="I7" s="99">
        <f>100*(INDEX(quarterly!$E:$P,MATCH(crec_trim!I$3,quarterly!$A:$A,0),MATCH(crec_trim!$B7,quarterly!$E$1:$P$1,0))/INDEX(quarterly!$E:$P,MATCH(crec_trim!I$3,quarterly!$A:$A,0)-4,MATCH(crec_trim!$B7,quarterly!$E$1:$P$1,0))-1)</f>
        <v>-24.817753761843132</v>
      </c>
      <c r="J7" s="99">
        <f>100*(INDEX(quarterly!$E:$P,MATCH(crec_trim!J$3,quarterly!$A:$A,0),MATCH(crec_trim!$B7,quarterly!$E$1:$P$1,0))/INDEX(quarterly!$E:$P,MATCH(crec_trim!J$3,quarterly!$A:$A,0)-4,MATCH(crec_trim!$B7,quarterly!$E$1:$P$1,0))-1)</f>
        <v>-34.316192321306495</v>
      </c>
      <c r="K7" s="99">
        <f>100*(INDEX(quarterly!$E:$P,MATCH(crec_trim!K$3,quarterly!$A:$A,0),MATCH(crec_trim!$B7,quarterly!$E$1:$P$1,0))/INDEX(quarterly!$E:$P,MATCH(crec_trim!K$3,quarterly!$A:$A,0)-4,MATCH(crec_trim!$B7,quarterly!$E$1:$P$1,0))-1)</f>
        <v>-30.53344083962185</v>
      </c>
      <c r="L7" s="99">
        <f>100*(INDEX(quarterly!$E:$P,MATCH(crec_trim!L$3,quarterly!$A:$A,0),MATCH(crec_trim!$B7,quarterly!$E$1:$P$1,0))/INDEX(quarterly!$E:$P,MATCH(crec_trim!L$3,quarterly!$A:$A,0)-4,MATCH(crec_trim!$B7,quarterly!$E$1:$P$1,0))-1)</f>
        <v>-13.562224295988411</v>
      </c>
      <c r="M7" s="99">
        <f>100*(INDEX(quarterly!$E:$P,MATCH(crec_trim!M$3,quarterly!$A:$A,0),MATCH(crec_trim!$B7,quarterly!$E$1:$P$1,0))/INDEX(quarterly!$E:$P,MATCH(crec_trim!M$3,quarterly!$A:$A,0)-4,MATCH(crec_trim!$B7,quarterly!$E$1:$P$1,0))-1)</f>
        <v>-8.3303398922308638</v>
      </c>
      <c r="N7" s="99">
        <f>100*(INDEX(quarterly!$E:$P,MATCH(crec_trim!N$3,quarterly!$A:$A,0),MATCH(crec_trim!$B7,quarterly!$E$1:$P$1,0))/INDEX(quarterly!$E:$P,MATCH(crec_trim!N$3,quarterly!$A:$A,0)-4,MATCH(crec_trim!$B7,quarterly!$E$1:$P$1,0))-1)</f>
        <v>4.2909925486390499</v>
      </c>
      <c r="O7" s="99">
        <f>100*(INDEX(quarterly!$E:$P,MATCH(crec_trim!O$3,quarterly!$A:$A,0),MATCH(crec_trim!$B7,quarterly!$E$1:$P$1,0))/INDEX(quarterly!$E:$P,MATCH(crec_trim!O$3,quarterly!$A:$A,0)-4,MATCH(crec_trim!$B7,quarterly!$E$1:$P$1,0))-1)</f>
        <v>15.763427854626322</v>
      </c>
      <c r="P7" s="99">
        <f>100*(INDEX(quarterly!$E:$P,MATCH(crec_trim!P$3,quarterly!$A:$A,0),MATCH(crec_trim!$B7,quarterly!$E$1:$P$1,0))/INDEX(quarterly!$E:$P,MATCH(crec_trim!P$3,quarterly!$A:$A,0)-4,MATCH(crec_trim!$B7,quarterly!$E$1:$P$1,0))-1)</f>
        <v>-4.5255183614327237</v>
      </c>
      <c r="Q7" s="99">
        <f>100*(INDEX(quarterly!$E:$P,MATCH(crec_trim!Q$3,quarterly!$A:$A,0),MATCH(crec_trim!$B7,quarterly!$E$1:$P$1,0))/INDEX(quarterly!$E:$P,MATCH(crec_trim!Q$3,quarterly!$A:$A,0)-4,MATCH(crec_trim!$B7,quarterly!$E$1:$P$1,0))-1)</f>
        <v>-1.8664015109127519</v>
      </c>
    </row>
    <row r="8" spans="1:17">
      <c r="A8" s="56" t="s">
        <v>133</v>
      </c>
      <c r="B8" s="46" t="s">
        <v>11</v>
      </c>
      <c r="C8" s="38">
        <f>100*(INDEX(quarterly!$E:$P,MATCH(crec_trim!C$3,quarterly!$A:$A,0),MATCH(crec_trim!$B8,quarterly!$E$1:$P$1,0))/INDEX(quarterly!$E:$P,MATCH(crec_trim!C$3,quarterly!$A:$A,0)-4,MATCH(crec_trim!$B8,quarterly!$E$1:$P$1,0))-1)</f>
        <v>3.1036983445368982</v>
      </c>
      <c r="D8" s="38">
        <f>100*(INDEX(quarterly!$E:$P,MATCH(crec_trim!D$3,quarterly!$A:$A,0),MATCH(crec_trim!$B8,quarterly!$E$1:$P$1,0))/INDEX(quarterly!$E:$P,MATCH(crec_trim!D$3,quarterly!$A:$A,0)-4,MATCH(crec_trim!$B8,quarterly!$E$1:$P$1,0))-1)</f>
        <v>-0.40570799151168346</v>
      </c>
      <c r="E8" s="38">
        <f>100*(INDEX(quarterly!$E:$P,MATCH(crec_trim!E$3,quarterly!$A:$A,0),MATCH(crec_trim!$B8,quarterly!$E$1:$P$1,0))/INDEX(quarterly!$E:$P,MATCH(crec_trim!E$3,quarterly!$A:$A,0)-4,MATCH(crec_trim!$B8,quarterly!$E$1:$P$1,0))-1)</f>
        <v>4.4952581359644528</v>
      </c>
      <c r="F8" s="38">
        <f>100*(INDEX(quarterly!$E:$P,MATCH(crec_trim!F$3,quarterly!$A:$A,0),MATCH(crec_trim!$B8,quarterly!$E$1:$P$1,0))/INDEX(quarterly!$E:$P,MATCH(crec_trim!F$3,quarterly!$A:$A,0)-4,MATCH(crec_trim!$B8,quarterly!$E$1:$P$1,0))-1)</f>
        <v>-10.644045322092921</v>
      </c>
      <c r="G8" s="99">
        <f>100*(INDEX(quarterly!$E:$P,MATCH(crec_trim!G$3,quarterly!$A:$A,0),MATCH(crec_trim!$B8,quarterly!$E$1:$P$1,0))/INDEX(quarterly!$E:$P,MATCH(crec_trim!G$3,quarterly!$A:$A,0)-4,MATCH(crec_trim!$B8,quarterly!$E$1:$P$1,0))-1)</f>
        <v>4.0573124585901565</v>
      </c>
      <c r="H8" s="99">
        <f>100*(INDEX(quarterly!$E:$P,MATCH(crec_trim!H$3,quarterly!$A:$A,0),MATCH(crec_trim!$B8,quarterly!$E$1:$P$1,0))/INDEX(quarterly!$E:$P,MATCH(crec_trim!H$3,quarterly!$A:$A,0)-4,MATCH(crec_trim!$B8,quarterly!$E$1:$P$1,0))-1)</f>
        <v>8.6287403622585366</v>
      </c>
      <c r="I8" s="99">
        <f>100*(INDEX(quarterly!$E:$P,MATCH(crec_trim!I$3,quarterly!$A:$A,0),MATCH(crec_trim!$B8,quarterly!$E$1:$P$1,0))/INDEX(quarterly!$E:$P,MATCH(crec_trim!I$3,quarterly!$A:$A,0)-4,MATCH(crec_trim!$B8,quarterly!$E$1:$P$1,0))-1)</f>
        <v>2.0871903375424106</v>
      </c>
      <c r="J8" s="99">
        <f>100*(INDEX(quarterly!$E:$P,MATCH(crec_trim!J$3,quarterly!$A:$A,0),MATCH(crec_trim!$B8,quarterly!$E$1:$P$1,0))/INDEX(quarterly!$E:$P,MATCH(crec_trim!J$3,quarterly!$A:$A,0)-4,MATCH(crec_trim!$B8,quarterly!$E$1:$P$1,0))-1)</f>
        <v>12.773759172902555</v>
      </c>
      <c r="K8" s="99">
        <f>100*(INDEX(quarterly!$E:$P,MATCH(crec_trim!K$3,quarterly!$A:$A,0),MATCH(crec_trim!$B8,quarterly!$E$1:$P$1,0))/INDEX(quarterly!$E:$P,MATCH(crec_trim!K$3,quarterly!$A:$A,0)-4,MATCH(crec_trim!$B8,quarterly!$E$1:$P$1,0))-1)</f>
        <v>13.038335480226483</v>
      </c>
      <c r="L8" s="99">
        <f>100*(INDEX(quarterly!$E:$P,MATCH(crec_trim!L$3,quarterly!$A:$A,0),MATCH(crec_trim!$B8,quarterly!$E$1:$P$1,0))/INDEX(quarterly!$E:$P,MATCH(crec_trim!L$3,quarterly!$A:$A,0)-4,MATCH(crec_trim!$B8,quarterly!$E$1:$P$1,0))-1)</f>
        <v>3.7830048767356406</v>
      </c>
      <c r="M8" s="99">
        <f>100*(INDEX(quarterly!$E:$P,MATCH(crec_trim!M$3,quarterly!$A:$A,0),MATCH(crec_trim!$B8,quarterly!$E$1:$P$1,0))/INDEX(quarterly!$E:$P,MATCH(crec_trim!M$3,quarterly!$A:$A,0)-4,MATCH(crec_trim!$B8,quarterly!$E$1:$P$1,0))-1)</f>
        <v>0.18753376954312451</v>
      </c>
      <c r="N8" s="99">
        <f>100*(INDEX(quarterly!$E:$P,MATCH(crec_trim!N$3,quarterly!$A:$A,0),MATCH(crec_trim!$B8,quarterly!$E$1:$P$1,0))/INDEX(quarterly!$E:$P,MATCH(crec_trim!N$3,quarterly!$A:$A,0)-4,MATCH(crec_trim!$B8,quarterly!$E$1:$P$1,0))-1)</f>
        <v>-7.5607313289856481</v>
      </c>
      <c r="O8" s="99">
        <f>100*(INDEX(quarterly!$E:$P,MATCH(crec_trim!O$3,quarterly!$A:$A,0),MATCH(crec_trim!$B8,quarterly!$E$1:$P$1,0))/INDEX(quarterly!$E:$P,MATCH(crec_trim!O$3,quarterly!$A:$A,0)-4,MATCH(crec_trim!$B8,quarterly!$E$1:$P$1,0))-1)</f>
        <v>1.7592841978331109</v>
      </c>
      <c r="P8" s="99">
        <f>100*(INDEX(quarterly!$E:$P,MATCH(crec_trim!P$3,quarterly!$A:$A,0),MATCH(crec_trim!$B8,quarterly!$E$1:$P$1,0))/INDEX(quarterly!$E:$P,MATCH(crec_trim!P$3,quarterly!$A:$A,0)-4,MATCH(crec_trim!$B8,quarterly!$E$1:$P$1,0))-1)</f>
        <v>2.4866115203617367</v>
      </c>
      <c r="Q8" s="99">
        <f>100*(INDEX(quarterly!$E:$P,MATCH(crec_trim!Q$3,quarterly!$A:$A,0),MATCH(crec_trim!$B8,quarterly!$E$1:$P$1,0))/INDEX(quarterly!$E:$P,MATCH(crec_trim!Q$3,quarterly!$A:$A,0)-4,MATCH(crec_trim!$B8,quarterly!$E$1:$P$1,0))-1)</f>
        <v>7.6187260056854056</v>
      </c>
    </row>
    <row r="9" spans="1:17">
      <c r="A9" s="56" t="s">
        <v>134</v>
      </c>
      <c r="B9" s="46" t="s">
        <v>12</v>
      </c>
      <c r="C9" s="38">
        <f>100*(INDEX(quarterly!$E:$P,MATCH(crec_trim!C$3,quarterly!$A:$A,0),MATCH(crec_trim!$B9,quarterly!$E$1:$P$1,0))/INDEX(quarterly!$E:$P,MATCH(crec_trim!C$3,quarterly!$A:$A,0)-4,MATCH(crec_trim!$B9,quarterly!$E$1:$P$1,0))-1)</f>
        <v>0.52327830675200637</v>
      </c>
      <c r="D9" s="38">
        <f>100*(INDEX(quarterly!$E:$P,MATCH(crec_trim!D$3,quarterly!$A:$A,0),MATCH(crec_trim!$B9,quarterly!$E$1:$P$1,0))/INDEX(quarterly!$E:$P,MATCH(crec_trim!D$3,quarterly!$A:$A,0)-4,MATCH(crec_trim!$B9,quarterly!$E$1:$P$1,0))-1)</f>
        <v>-3.7782478791201668</v>
      </c>
      <c r="E9" s="38">
        <f>100*(INDEX(quarterly!$E:$P,MATCH(crec_trim!E$3,quarterly!$A:$A,0),MATCH(crec_trim!$B9,quarterly!$E$1:$P$1,0))/INDEX(quarterly!$E:$P,MATCH(crec_trim!E$3,quarterly!$A:$A,0)-4,MATCH(crec_trim!$B9,quarterly!$E$1:$P$1,0))-1)</f>
        <v>0.9534918951799698</v>
      </c>
      <c r="F9" s="38">
        <f>100*(INDEX(quarterly!$E:$P,MATCH(crec_trim!F$3,quarterly!$A:$A,0),MATCH(crec_trim!$B9,quarterly!$E$1:$P$1,0))/INDEX(quarterly!$E:$P,MATCH(crec_trim!F$3,quarterly!$A:$A,0)-4,MATCH(crec_trim!$B9,quarterly!$E$1:$P$1,0))-1)</f>
        <v>-5.206020212182894</v>
      </c>
      <c r="G9" s="99">
        <f>100*(INDEX(quarterly!$E:$P,MATCH(crec_trim!G$3,quarterly!$A:$A,0),MATCH(crec_trim!$B9,quarterly!$E$1:$P$1,0))/INDEX(quarterly!$E:$P,MATCH(crec_trim!G$3,quarterly!$A:$A,0)-4,MATCH(crec_trim!$B9,quarterly!$E$1:$P$1,0))-1)</f>
        <v>-5.3589372155992692</v>
      </c>
      <c r="H9" s="99">
        <f>100*(INDEX(quarterly!$E:$P,MATCH(crec_trim!H$3,quarterly!$A:$A,0),MATCH(crec_trim!$B9,quarterly!$E$1:$P$1,0))/INDEX(quarterly!$E:$P,MATCH(crec_trim!H$3,quarterly!$A:$A,0)-4,MATCH(crec_trim!$B9,quarterly!$E$1:$P$1,0))-1)</f>
        <v>-11.187319020561826</v>
      </c>
      <c r="I9" s="99">
        <f>100*(INDEX(quarterly!$E:$P,MATCH(crec_trim!I$3,quarterly!$A:$A,0),MATCH(crec_trim!$B9,quarterly!$E$1:$P$1,0))/INDEX(quarterly!$E:$P,MATCH(crec_trim!I$3,quarterly!$A:$A,0)-4,MATCH(crec_trim!$B9,quarterly!$E$1:$P$1,0))-1)</f>
        <v>-19.850685931095523</v>
      </c>
      <c r="J9" s="99">
        <f>100*(INDEX(quarterly!$E:$P,MATCH(crec_trim!J$3,quarterly!$A:$A,0),MATCH(crec_trim!$B9,quarterly!$E$1:$P$1,0))/INDEX(quarterly!$E:$P,MATCH(crec_trim!J$3,quarterly!$A:$A,0)-4,MATCH(crec_trim!$B9,quarterly!$E$1:$P$1,0))-1)</f>
        <v>-19.70309337920818</v>
      </c>
      <c r="K9" s="99">
        <f>100*(INDEX(quarterly!$E:$P,MATCH(crec_trim!K$3,quarterly!$A:$A,0),MATCH(crec_trim!$B9,quarterly!$E$1:$P$1,0))/INDEX(quarterly!$E:$P,MATCH(crec_trim!K$3,quarterly!$A:$A,0)-4,MATCH(crec_trim!$B9,quarterly!$E$1:$P$1,0))-1)</f>
        <v>-21.281908885507118</v>
      </c>
      <c r="L9" s="99">
        <f>100*(INDEX(quarterly!$E:$P,MATCH(crec_trim!L$3,quarterly!$A:$A,0),MATCH(crec_trim!$B9,quarterly!$E$1:$P$1,0))/INDEX(quarterly!$E:$P,MATCH(crec_trim!L$3,quarterly!$A:$A,0)-4,MATCH(crec_trim!$B9,quarterly!$E$1:$P$1,0))-1)</f>
        <v>-10.170639522407576</v>
      </c>
      <c r="M9" s="99">
        <f>100*(INDEX(quarterly!$E:$P,MATCH(crec_trim!M$3,quarterly!$A:$A,0),MATCH(crec_trim!$B9,quarterly!$E$1:$P$1,0))/INDEX(quarterly!$E:$P,MATCH(crec_trim!M$3,quarterly!$A:$A,0)-4,MATCH(crec_trim!$B9,quarterly!$E$1:$P$1,0))-1)</f>
        <v>-6.7521099251263816</v>
      </c>
      <c r="N9" s="99">
        <f>100*(INDEX(quarterly!$E:$P,MATCH(crec_trim!N$3,quarterly!$A:$A,0),MATCH(crec_trim!$B9,quarterly!$E$1:$P$1,0))/INDEX(quarterly!$E:$P,MATCH(crec_trim!N$3,quarterly!$A:$A,0)-4,MATCH(crec_trim!$B9,quarterly!$E$1:$P$1,0))-1)</f>
        <v>-1.0503409311938494</v>
      </c>
      <c r="O9" s="99">
        <f>100*(INDEX(quarterly!$E:$P,MATCH(crec_trim!O$3,quarterly!$A:$A,0),MATCH(crec_trim!$B9,quarterly!$E$1:$P$1,0))/INDEX(quarterly!$E:$P,MATCH(crec_trim!O$3,quarterly!$A:$A,0)-4,MATCH(crec_trim!$B9,quarterly!$E$1:$P$1,0))-1)</f>
        <v>9.8394209275478151</v>
      </c>
      <c r="P9" s="99">
        <f>100*(INDEX(quarterly!$E:$P,MATCH(crec_trim!P$3,quarterly!$A:$A,0),MATCH(crec_trim!$B9,quarterly!$E$1:$P$1,0))/INDEX(quarterly!$E:$P,MATCH(crec_trim!P$3,quarterly!$A:$A,0)-4,MATCH(crec_trim!$B9,quarterly!$E$1:$P$1,0))-1)</f>
        <v>-3.1768806362127755</v>
      </c>
      <c r="Q9" s="99">
        <f>100*(INDEX(quarterly!$E:$P,MATCH(crec_trim!Q$3,quarterly!$A:$A,0),MATCH(crec_trim!$B9,quarterly!$E$1:$P$1,0))/INDEX(quarterly!$E:$P,MATCH(crec_trim!Q$3,quarterly!$A:$A,0)-4,MATCH(crec_trim!$B9,quarterly!$E$1:$P$1,0))-1)</f>
        <v>5.6622078340397231</v>
      </c>
    </row>
    <row r="10" spans="1:17">
      <c r="B10" s="46" t="s">
        <v>125</v>
      </c>
      <c r="C10" s="38">
        <f>100*(INDEX(quarterly!$E:$P,MATCH(crec_trim!C$3,quarterly!$A:$A,0),MATCH(crec_trim!$B10,quarterly!$E$1:$P$1,0))/INDEX(quarterly!$E:$P,MATCH(crec_trim!C$3,quarterly!$A:$A,0)-4,MATCH(crec_trim!$B10,quarterly!$E$1:$P$1,0))-1)</f>
        <v>6.9599403905815427</v>
      </c>
      <c r="D10" s="38">
        <f>100*(INDEX(quarterly!$E:$P,MATCH(crec_trim!D$3,quarterly!$A:$A,0),MATCH(crec_trim!$B10,quarterly!$E$1:$P$1,0))/INDEX(quarterly!$E:$P,MATCH(crec_trim!D$3,quarterly!$A:$A,0)-4,MATCH(crec_trim!$B10,quarterly!$E$1:$P$1,0))-1)</f>
        <v>0.22824966360264209</v>
      </c>
      <c r="E10" s="38">
        <f>100*(INDEX(quarterly!$E:$P,MATCH(crec_trim!E$3,quarterly!$A:$A,0),MATCH(crec_trim!$B10,quarterly!$E$1:$P$1,0))/INDEX(quarterly!$E:$P,MATCH(crec_trim!E$3,quarterly!$A:$A,0)-4,MATCH(crec_trim!$B10,quarterly!$E$1:$P$1,0))-1)</f>
        <v>1.0278432472802912</v>
      </c>
      <c r="F10" s="38">
        <f>100*(INDEX(quarterly!$E:$P,MATCH(crec_trim!F$3,quarterly!$A:$A,0),MATCH(crec_trim!$B10,quarterly!$E$1:$P$1,0))/INDEX(quarterly!$E:$P,MATCH(crec_trim!F$3,quarterly!$A:$A,0)-4,MATCH(crec_trim!$B10,quarterly!$E$1:$P$1,0))-1)</f>
        <v>2.634054767744165</v>
      </c>
      <c r="G10" s="99">
        <f>100*(INDEX(quarterly!$E:$P,MATCH(crec_trim!G$3,quarterly!$A:$A,0),MATCH(crec_trim!$B10,quarterly!$E$1:$P$1,0))/INDEX(quarterly!$E:$P,MATCH(crec_trim!G$3,quarterly!$A:$A,0)-4,MATCH(crec_trim!$B10,quarterly!$E$1:$P$1,0))-1)</f>
        <v>6.8469668066646783</v>
      </c>
      <c r="H10" s="99">
        <f>100*(INDEX(quarterly!$E:$P,MATCH(crec_trim!H$3,quarterly!$A:$A,0),MATCH(crec_trim!$B10,quarterly!$E$1:$P$1,0))/INDEX(quarterly!$E:$P,MATCH(crec_trim!H$3,quarterly!$A:$A,0)-4,MATCH(crec_trim!$B10,quarterly!$E$1:$P$1,0))-1)</f>
        <v>4.3035493653708956</v>
      </c>
      <c r="I10" s="99">
        <f>100*(INDEX(quarterly!$E:$P,MATCH(crec_trim!I$3,quarterly!$A:$A,0),MATCH(crec_trim!$B10,quarterly!$E$1:$P$1,0))/INDEX(quarterly!$E:$P,MATCH(crec_trim!I$3,quarterly!$A:$A,0)-4,MATCH(crec_trim!$B10,quarterly!$E$1:$P$1,0))-1)</f>
        <v>-9.8215382496524839E-2</v>
      </c>
      <c r="J10" s="99">
        <f>100*(INDEX(quarterly!$E:$P,MATCH(crec_trim!J$3,quarterly!$A:$A,0),MATCH(crec_trim!$B10,quarterly!$E$1:$P$1,0))/INDEX(quarterly!$E:$P,MATCH(crec_trim!J$3,quarterly!$A:$A,0)-4,MATCH(crec_trim!$B10,quarterly!$E$1:$P$1,0))-1)</f>
        <v>0.58409210874301731</v>
      </c>
      <c r="K10" s="99">
        <f>100*(INDEX(quarterly!$E:$P,MATCH(crec_trim!K$3,quarterly!$A:$A,0),MATCH(crec_trim!$B10,quarterly!$E$1:$P$1,0))/INDEX(quarterly!$E:$P,MATCH(crec_trim!K$3,quarterly!$A:$A,0)-4,MATCH(crec_trim!$B10,quarterly!$E$1:$P$1,0))-1)</f>
        <v>-6.501684068657676</v>
      </c>
      <c r="L10" s="99">
        <f>100*(INDEX(quarterly!$E:$P,MATCH(crec_trim!L$3,quarterly!$A:$A,0),MATCH(crec_trim!$B10,quarterly!$E$1:$P$1,0))/INDEX(quarterly!$E:$P,MATCH(crec_trim!L$3,quarterly!$A:$A,0)-4,MATCH(crec_trim!$B10,quarterly!$E$1:$P$1,0))-1)</f>
        <v>-4.0656439794221626</v>
      </c>
      <c r="M10" s="99">
        <f>100*(INDEX(quarterly!$E:$P,MATCH(crec_trim!M$3,quarterly!$A:$A,0),MATCH(crec_trim!$B10,quarterly!$E$1:$P$1,0))/INDEX(quarterly!$E:$P,MATCH(crec_trim!M$3,quarterly!$A:$A,0)-4,MATCH(crec_trim!$B10,quarterly!$E$1:$P$1,0))-1)</f>
        <v>-3.5685434585236542</v>
      </c>
      <c r="N10" s="99">
        <f>100*(INDEX(quarterly!$E:$P,MATCH(crec_trim!N$3,quarterly!$A:$A,0),MATCH(crec_trim!$B10,quarterly!$E$1:$P$1,0))/INDEX(quarterly!$E:$P,MATCH(crec_trim!N$3,quarterly!$A:$A,0)-4,MATCH(crec_trim!$B10,quarterly!$E$1:$P$1,0))-1)</f>
        <v>-1.8245870639352235</v>
      </c>
      <c r="O10" s="99">
        <f>100*(INDEX(quarterly!$E:$P,MATCH(crec_trim!O$3,quarterly!$A:$A,0),MATCH(crec_trim!$B10,quarterly!$E$1:$P$1,0))/INDEX(quarterly!$E:$P,MATCH(crec_trim!O$3,quarterly!$A:$A,0)-4,MATCH(crec_trim!$B10,quarterly!$E$1:$P$1,0))-1)</f>
        <v>18.5351209919002</v>
      </c>
      <c r="P10" s="99">
        <f>100*(INDEX(quarterly!$E:$P,MATCH(crec_trim!P$3,quarterly!$A:$A,0),MATCH(crec_trim!$B10,quarterly!$E$1:$P$1,0))/INDEX(quarterly!$E:$P,MATCH(crec_trim!P$3,quarterly!$A:$A,0)-4,MATCH(crec_trim!$B10,quarterly!$E$1:$P$1,0))-1)</f>
        <v>14.771978218812931</v>
      </c>
      <c r="Q10" s="99">
        <f>100*(INDEX(quarterly!$E:$P,MATCH(crec_trim!Q$3,quarterly!$A:$A,0),MATCH(crec_trim!$B10,quarterly!$E$1:$P$1,0))/INDEX(quarterly!$E:$P,MATCH(crec_trim!Q$3,quarterly!$A:$A,0)-4,MATCH(crec_trim!$B10,quarterly!$E$1:$P$1,0))-1)</f>
        <v>9.1063681103247021</v>
      </c>
    </row>
    <row r="11" spans="1:17">
      <c r="B11" s="47" t="s">
        <v>118</v>
      </c>
      <c r="C11" s="38">
        <f>100*(INDEX(quarterly!$E:$P,MATCH(crec_trim!C$3,quarterly!$A:$A,0),MATCH(crec_trim!$B11,quarterly!$E$1:$P$1,0))/INDEX(quarterly!$E:$P,MATCH(crec_trim!C$3,quarterly!$A:$A,0)-4,MATCH(crec_trim!$B11,quarterly!$E$1:$P$1,0))-1)</f>
        <v>3.7576202417541671</v>
      </c>
      <c r="D11" s="38">
        <f>100*(INDEX(quarterly!$E:$P,MATCH(crec_trim!D$3,quarterly!$A:$A,0),MATCH(crec_trim!$B11,quarterly!$E$1:$P$1,0))/INDEX(quarterly!$E:$P,MATCH(crec_trim!D$3,quarterly!$A:$A,0)-4,MATCH(crec_trim!$B11,quarterly!$E$1:$P$1,0))-1)</f>
        <v>-3.5218559491302925</v>
      </c>
      <c r="E11" s="38">
        <f>100*(INDEX(quarterly!$E:$P,MATCH(crec_trim!E$3,quarterly!$A:$A,0),MATCH(crec_trim!$B11,quarterly!$E$1:$P$1,0))/INDEX(quarterly!$E:$P,MATCH(crec_trim!E$3,quarterly!$A:$A,0)-4,MATCH(crec_trim!$B11,quarterly!$E$1:$P$1,0))-1)</f>
        <v>-3.3030931297863053</v>
      </c>
      <c r="F11" s="38">
        <f>100*(INDEX(quarterly!$E:$P,MATCH(crec_trim!F$3,quarterly!$A:$A,0),MATCH(crec_trim!$B11,quarterly!$E$1:$P$1,0))/INDEX(quarterly!$E:$P,MATCH(crec_trim!F$3,quarterly!$A:$A,0)-4,MATCH(crec_trim!$B11,quarterly!$E$1:$P$1,0))-1)</f>
        <v>-2.2499584893038604</v>
      </c>
      <c r="G11" s="99">
        <f>100*(INDEX(quarterly!$E:$P,MATCH(crec_trim!G$3,quarterly!$A:$A,0),MATCH(crec_trim!$B11,quarterly!$E$1:$P$1,0))/INDEX(quarterly!$E:$P,MATCH(crec_trim!G$3,quarterly!$A:$A,0)-4,MATCH(crec_trim!$B11,quarterly!$E$1:$P$1,0))-1)</f>
        <v>-4.153206832955048</v>
      </c>
      <c r="H11" s="99">
        <f>100*(INDEX(quarterly!$E:$P,MATCH(crec_trim!H$3,quarterly!$A:$A,0),MATCH(crec_trim!$B11,quarterly!$E$1:$P$1,0))/INDEX(quarterly!$E:$P,MATCH(crec_trim!H$3,quarterly!$A:$A,0)-4,MATCH(crec_trim!$B11,quarterly!$E$1:$P$1,0))-1)</f>
        <v>-5.2840717964304122</v>
      </c>
      <c r="I11" s="99">
        <f>100*(INDEX(quarterly!$E:$P,MATCH(crec_trim!I$3,quarterly!$A:$A,0),MATCH(crec_trim!$B11,quarterly!$E$1:$P$1,0))/INDEX(quarterly!$E:$P,MATCH(crec_trim!I$3,quarterly!$A:$A,0)-4,MATCH(crec_trim!$B11,quarterly!$E$1:$P$1,0))-1)</f>
        <v>-6.6212832233447543</v>
      </c>
      <c r="J11" s="99">
        <f>100*(INDEX(quarterly!$E:$P,MATCH(crec_trim!J$3,quarterly!$A:$A,0),MATCH(crec_trim!$B11,quarterly!$E$1:$P$1,0))/INDEX(quarterly!$E:$P,MATCH(crec_trim!J$3,quarterly!$A:$A,0)-4,MATCH(crec_trim!$B11,quarterly!$E$1:$P$1,0))-1)</f>
        <v>-9.2742039240492513</v>
      </c>
      <c r="K11" s="99">
        <f>100*(INDEX(quarterly!$E:$P,MATCH(crec_trim!K$3,quarterly!$A:$A,0),MATCH(crec_trim!$B11,quarterly!$E$1:$P$1,0))/INDEX(quarterly!$E:$P,MATCH(crec_trim!K$3,quarterly!$A:$A,0)-4,MATCH(crec_trim!$B11,quarterly!$E$1:$P$1,0))-1)</f>
        <v>-8.4993755833952296</v>
      </c>
      <c r="L11" s="99">
        <f>100*(INDEX(quarterly!$E:$P,MATCH(crec_trim!L$3,quarterly!$A:$A,0),MATCH(crec_trim!$B11,quarterly!$E$1:$P$1,0))/INDEX(quarterly!$E:$P,MATCH(crec_trim!L$3,quarterly!$A:$A,0)-4,MATCH(crec_trim!$B11,quarterly!$E$1:$P$1,0))-1)</f>
        <v>-4.8825796051505392</v>
      </c>
      <c r="M11" s="99">
        <f>100*(INDEX(quarterly!$E:$P,MATCH(crec_trim!M$3,quarterly!$A:$A,0),MATCH(crec_trim!$B11,quarterly!$E$1:$P$1,0))/INDEX(quarterly!$E:$P,MATCH(crec_trim!M$3,quarterly!$A:$A,0)-4,MATCH(crec_trim!$B11,quarterly!$E$1:$P$1,0))-1)</f>
        <v>-3.8426525493455488</v>
      </c>
      <c r="N11" s="99">
        <f>100*(INDEX(quarterly!$E:$P,MATCH(crec_trim!N$3,quarterly!$A:$A,0),MATCH(crec_trim!$B11,quarterly!$E$1:$P$1,0))/INDEX(quarterly!$E:$P,MATCH(crec_trim!N$3,quarterly!$A:$A,0)-4,MATCH(crec_trim!$B11,quarterly!$E$1:$P$1,0))-1)</f>
        <v>-3.8617816666112748</v>
      </c>
      <c r="O11" s="99">
        <f>100*(INDEX(quarterly!$E:$P,MATCH(crec_trim!O$3,quarterly!$A:$A,0),MATCH(crec_trim!$B11,quarterly!$E$1:$P$1,0))/INDEX(quarterly!$E:$P,MATCH(crec_trim!O$3,quarterly!$A:$A,0)-4,MATCH(crec_trim!$B11,quarterly!$E$1:$P$1,0))-1)</f>
        <v>-1.7385887983692228</v>
      </c>
      <c r="P11" s="99">
        <f>100*(INDEX(quarterly!$E:$P,MATCH(crec_trim!P$3,quarterly!$A:$A,0),MATCH(crec_trim!$B11,quarterly!$E$1:$P$1,0))/INDEX(quarterly!$E:$P,MATCH(crec_trim!P$3,quarterly!$A:$A,0)-4,MATCH(crec_trim!$B11,quarterly!$E$1:$P$1,0))-1)</f>
        <v>-2.1359622380114796</v>
      </c>
      <c r="Q11" s="99">
        <f>100*(INDEX(quarterly!$E:$P,MATCH(crec_trim!Q$3,quarterly!$A:$A,0),MATCH(crec_trim!$B11,quarterly!$E$1:$P$1,0))/INDEX(quarterly!$E:$P,MATCH(crec_trim!Q$3,quarterly!$A:$A,0)-4,MATCH(crec_trim!$B11,quarterly!$E$1:$P$1,0))-1)</f>
        <v>0.38018967124660019</v>
      </c>
    </row>
    <row r="12" spans="1:17">
      <c r="B12" s="47" t="s">
        <v>119</v>
      </c>
      <c r="C12" s="38">
        <f>100*(INDEX(quarterly!$E:$P,MATCH(crec_trim!C$3,quarterly!$A:$A,0),MATCH(crec_trim!$B12,quarterly!$E$1:$P$1,0))/INDEX(quarterly!$E:$P,MATCH(crec_trim!C$3,quarterly!$A:$A,0)-4,MATCH(crec_trim!$B12,quarterly!$E$1:$P$1,0))-1)</f>
        <v>2.8701841731651578</v>
      </c>
      <c r="D12" s="38">
        <f>100*(INDEX(quarterly!$E:$P,MATCH(crec_trim!D$3,quarterly!$A:$A,0),MATCH(crec_trim!$B12,quarterly!$E$1:$P$1,0))/INDEX(quarterly!$E:$P,MATCH(crec_trim!D$3,quarterly!$A:$A,0)-4,MATCH(crec_trim!$B12,quarterly!$E$1:$P$1,0))-1)</f>
        <v>0.51053688352080684</v>
      </c>
      <c r="E12" s="38">
        <f>100*(INDEX(quarterly!$E:$P,MATCH(crec_trim!E$3,quarterly!$A:$A,0),MATCH(crec_trim!$B12,quarterly!$E$1:$P$1,0))/INDEX(quarterly!$E:$P,MATCH(crec_trim!E$3,quarterly!$A:$A,0)-4,MATCH(crec_trim!$B12,quarterly!$E$1:$P$1,0))-1)</f>
        <v>0.18436259729028848</v>
      </c>
      <c r="F12" s="38">
        <f>100*(INDEX(quarterly!$E:$P,MATCH(crec_trim!F$3,quarterly!$A:$A,0),MATCH(crec_trim!$B12,quarterly!$E$1:$P$1,0))/INDEX(quarterly!$E:$P,MATCH(crec_trim!F$3,quarterly!$A:$A,0)-4,MATCH(crec_trim!$B12,quarterly!$E$1:$P$1,0))-1)</f>
        <v>9.4738427242302414E-2</v>
      </c>
      <c r="G12" s="99">
        <f>100*(INDEX(quarterly!$E:$P,MATCH(crec_trim!G$3,quarterly!$A:$A,0),MATCH(crec_trim!$B12,quarterly!$E$1:$P$1,0))/INDEX(quarterly!$E:$P,MATCH(crec_trim!G$3,quarterly!$A:$A,0)-4,MATCH(crec_trim!$B12,quarterly!$E$1:$P$1,0))-1)</f>
        <v>-1.2651221056281581</v>
      </c>
      <c r="H12" s="99">
        <f>100*(INDEX(quarterly!$E:$P,MATCH(crec_trim!H$3,quarterly!$A:$A,0),MATCH(crec_trim!$B12,quarterly!$E$1:$P$1,0))/INDEX(quarterly!$E:$P,MATCH(crec_trim!H$3,quarterly!$A:$A,0)-4,MATCH(crec_trim!$B12,quarterly!$E$1:$P$1,0))-1)</f>
        <v>-2.1093156887736719</v>
      </c>
      <c r="I12" s="99">
        <f>100*(INDEX(quarterly!$E:$P,MATCH(crec_trim!I$3,quarterly!$A:$A,0),MATCH(crec_trim!$B12,quarterly!$E$1:$P$1,0))/INDEX(quarterly!$E:$P,MATCH(crec_trim!I$3,quarterly!$A:$A,0)-4,MATCH(crec_trim!$B12,quarterly!$E$1:$P$1,0))-1)</f>
        <v>-3.2111683548340708</v>
      </c>
      <c r="J12" s="99">
        <f>100*(INDEX(quarterly!$E:$P,MATCH(crec_trim!J$3,quarterly!$A:$A,0),MATCH(crec_trim!$B12,quarterly!$E$1:$P$1,0))/INDEX(quarterly!$E:$P,MATCH(crec_trim!J$3,quarterly!$A:$A,0)-4,MATCH(crec_trim!$B12,quarterly!$E$1:$P$1,0))-1)</f>
        <v>-3.9910260645253159</v>
      </c>
      <c r="K12" s="99">
        <f>100*(INDEX(quarterly!$E:$P,MATCH(crec_trim!K$3,quarterly!$A:$A,0),MATCH(crec_trim!$B12,quarterly!$E$1:$P$1,0))/INDEX(quarterly!$E:$P,MATCH(crec_trim!K$3,quarterly!$A:$A,0)-4,MATCH(crec_trim!$B12,quarterly!$E$1:$P$1,0))-1)</f>
        <v>-3.1932451813568519</v>
      </c>
      <c r="L12" s="99">
        <f>100*(INDEX(quarterly!$E:$P,MATCH(crec_trim!L$3,quarterly!$A:$A,0),MATCH(crec_trim!$B12,quarterly!$E$1:$P$1,0))/INDEX(quarterly!$E:$P,MATCH(crec_trim!L$3,quarterly!$A:$A,0)-4,MATCH(crec_trim!$B12,quarterly!$E$1:$P$1,0))-1)</f>
        <v>-2.1358792323205478</v>
      </c>
      <c r="M12" s="99">
        <f>100*(INDEX(quarterly!$E:$P,MATCH(crec_trim!M$3,quarterly!$A:$A,0),MATCH(crec_trim!$B12,quarterly!$E$1:$P$1,0))/INDEX(quarterly!$E:$P,MATCH(crec_trim!M$3,quarterly!$A:$A,0)-4,MATCH(crec_trim!$B12,quarterly!$E$1:$P$1,0))-1)</f>
        <v>-1.7836702872435439</v>
      </c>
      <c r="N12" s="99">
        <f>100*(INDEX(quarterly!$E:$P,MATCH(crec_trim!N$3,quarterly!$A:$A,0),MATCH(crec_trim!$B12,quarterly!$E$1:$P$1,0))/INDEX(quarterly!$E:$P,MATCH(crec_trim!N$3,quarterly!$A:$A,0)-4,MATCH(crec_trim!$B12,quarterly!$E$1:$P$1,0))-1)</f>
        <v>-2.0464427834698706</v>
      </c>
      <c r="O12" s="99">
        <f>100*(INDEX(quarterly!$E:$P,MATCH(crec_trim!O$3,quarterly!$A:$A,0),MATCH(crec_trim!$B12,quarterly!$E$1:$P$1,0))/INDEX(quarterly!$E:$P,MATCH(crec_trim!O$3,quarterly!$A:$A,0)-4,MATCH(crec_trim!$B12,quarterly!$E$1:$P$1,0))-1)</f>
        <v>-1.3704975162594613</v>
      </c>
      <c r="P12" s="99">
        <f>100*(INDEX(quarterly!$E:$P,MATCH(crec_trim!P$3,quarterly!$A:$A,0),MATCH(crec_trim!$B12,quarterly!$E$1:$P$1,0))/INDEX(quarterly!$E:$P,MATCH(crec_trim!P$3,quarterly!$A:$A,0)-4,MATCH(crec_trim!$B12,quarterly!$E$1:$P$1,0))-1)</f>
        <v>-0.18854981009867045</v>
      </c>
      <c r="Q12" s="99">
        <f>100*(INDEX(quarterly!$E:$P,MATCH(crec_trim!Q$3,quarterly!$A:$A,0),MATCH(crec_trim!$B12,quarterly!$E$1:$P$1,0))/INDEX(quarterly!$E:$P,MATCH(crec_trim!Q$3,quarterly!$A:$A,0)-4,MATCH(crec_trim!$B12,quarterly!$E$1:$P$1,0))-1)</f>
        <v>0.99132751996149349</v>
      </c>
    </row>
    <row r="14" spans="1:17">
      <c r="A14" s="56" t="s">
        <v>130</v>
      </c>
      <c r="B14" s="46" t="s">
        <v>3</v>
      </c>
      <c r="C14" s="38">
        <f>INDEX(quarterly!$E:$P,MATCH(crec_trim!C$3,quarterly!$A:$A,0),MATCH(crec_trim!$B14,quarterly!$E$1:$P$1,0))</f>
        <v>203042.91410710273</v>
      </c>
      <c r="D14" s="38">
        <f>INDEX(quarterly!$E:$P,MATCH(crec_trim!D$3,quarterly!$A:$A,0),MATCH(crec_trim!$B14,quarterly!$E$1:$P$1,0))</f>
        <v>203196.50214462826</v>
      </c>
      <c r="E14" s="38">
        <f>INDEX(quarterly!$E:$P,MATCH(crec_trim!E$3,quarterly!$A:$A,0),MATCH(crec_trim!$B14,quarterly!$E$1:$P$1,0))</f>
        <v>206860.00370730652</v>
      </c>
      <c r="F14" s="38">
        <f>INDEX(quarterly!$E:$P,MATCH(crec_trim!F$3,quarterly!$A:$A,0),MATCH(crec_trim!$B14,quarterly!$E$1:$P$1,0))</f>
        <v>216887.28523986417</v>
      </c>
      <c r="G14" s="38">
        <f>INDEX(quarterly!$E:$P,MATCH(crec_trim!G$3,quarterly!$A:$A,0),MATCH(crec_trim!$B14,quarterly!$E$1:$P$1,0))</f>
        <v>201928.32957020504</v>
      </c>
      <c r="H14" s="38">
        <f>INDEX(quarterly!$E:$P,MATCH(crec_trim!H$3,quarterly!$A:$A,0),MATCH(crec_trim!$B14,quarterly!$E$1:$P$1,0))</f>
        <v>198906.33230016357</v>
      </c>
      <c r="I14" s="38">
        <f>INDEX(quarterly!$E:$P,MATCH(crec_trim!I$3,quarterly!$A:$A,0),MATCH(crec_trim!$B14,quarterly!$E$1:$P$1,0))</f>
        <v>198748.20353033097</v>
      </c>
      <c r="J14" s="38">
        <f>INDEX(quarterly!$E:$P,MATCH(crec_trim!J$3,quarterly!$A:$A,0),MATCH(crec_trim!$B14,quarterly!$E$1:$P$1,0))</f>
        <v>203707.37779928106</v>
      </c>
      <c r="K14" s="38">
        <f>INDEX(quarterly!$E:$P,MATCH(crec_trim!K$3,quarterly!$A:$A,0),MATCH(crec_trim!$B14,quarterly!$E$1:$P$1,0))</f>
        <v>189955.12668678848</v>
      </c>
      <c r="L14" s="38">
        <f>INDEX(quarterly!$E:$P,MATCH(crec_trim!L$3,quarterly!$A:$A,0),MATCH(crec_trim!$B14,quarterly!$E$1:$P$1,0))</f>
        <v>189069.65923301913</v>
      </c>
      <c r="M14" s="38">
        <f>INDEX(quarterly!$E:$P,MATCH(crec_trim!M$3,quarterly!$A:$A,0),MATCH(crec_trim!$B14,quarterly!$E$1:$P$1,0))</f>
        <v>191903.97155421201</v>
      </c>
      <c r="N14" s="38">
        <f>INDEX(quarterly!$E:$P,MATCH(crec_trim!N$3,quarterly!$A:$A,0),MATCH(crec_trim!$B14,quarterly!$E$1:$P$1,0))</f>
        <v>197494.58553065208</v>
      </c>
    </row>
    <row r="15" spans="1:17">
      <c r="A15" s="56" t="s">
        <v>131</v>
      </c>
      <c r="B15" s="46" t="s">
        <v>9</v>
      </c>
      <c r="C15" s="38">
        <f>INDEX(quarterly!$E:$P,MATCH(crec_trim!C$3,quarterly!$A:$A,0),MATCH(crec_trim!$B15,quarterly!$E$1:$P$1,0))</f>
        <v>53509.336326127639</v>
      </c>
      <c r="D15" s="38">
        <f>INDEX(quarterly!$E:$P,MATCH(crec_trim!D$3,quarterly!$A:$A,0),MATCH(crec_trim!$B15,quarterly!$E$1:$P$1,0))</f>
        <v>55790.599018264096</v>
      </c>
      <c r="E15" s="38">
        <f>INDEX(quarterly!$E:$P,MATCH(crec_trim!E$3,quarterly!$A:$A,0),MATCH(crec_trim!$B15,quarterly!$E$1:$P$1,0))</f>
        <v>56071.386925811064</v>
      </c>
      <c r="F15" s="38">
        <f>INDEX(quarterly!$E:$P,MATCH(crec_trim!F$3,quarterly!$A:$A,0),MATCH(crec_trim!$B15,quarterly!$E$1:$P$1,0))</f>
        <v>56805.933944861965</v>
      </c>
      <c r="G15" s="38">
        <f>INDEX(quarterly!$E:$P,MATCH(crec_trim!G$3,quarterly!$A:$A,0),MATCH(crec_trim!$B15,quarterly!$E$1:$P$1,0))</f>
        <v>53333.798647441334</v>
      </c>
      <c r="H15" s="38">
        <f>INDEX(quarterly!$E:$P,MATCH(crec_trim!H$3,quarterly!$A:$A,0),MATCH(crec_trim!$B15,quarterly!$E$1:$P$1,0))</f>
        <v>54905.319170738017</v>
      </c>
      <c r="I15" s="38">
        <f>INDEX(quarterly!$E:$P,MATCH(crec_trim!I$3,quarterly!$A:$A,0),MATCH(crec_trim!$B15,quarterly!$E$1:$P$1,0))</f>
        <v>55071.662432551857</v>
      </c>
      <c r="J15" s="38">
        <f>INDEX(quarterly!$E:$P,MATCH(crec_trim!J$3,quarterly!$A:$A,0),MATCH(crec_trim!$B15,quarterly!$E$1:$P$1,0))</f>
        <v>55674.748133455432</v>
      </c>
      <c r="K15" s="38">
        <f>INDEX(quarterly!$E:$P,MATCH(crec_trim!K$3,quarterly!$A:$A,0),MATCH(crec_trim!$B15,quarterly!$E$1:$P$1,0))</f>
        <v>53144.042015756306</v>
      </c>
      <c r="L15" s="38">
        <f>INDEX(quarterly!$E:$P,MATCH(crec_trim!L$3,quarterly!$A:$A,0),MATCH(crec_trim!$B15,quarterly!$E$1:$P$1,0))</f>
        <v>55039.605423036191</v>
      </c>
      <c r="M15" s="38">
        <f>INDEX(quarterly!$E:$P,MATCH(crec_trim!M$3,quarterly!$A:$A,0),MATCH(crec_trim!$B15,quarterly!$E$1:$P$1,0))</f>
        <v>54883.587427232138</v>
      </c>
      <c r="N15" s="38">
        <f>INDEX(quarterly!$E:$P,MATCH(crec_trim!N$3,quarterly!$A:$A,0),MATCH(crec_trim!$B15,quarterly!$E$1:$P$1,0))</f>
        <v>55795.324874877813</v>
      </c>
    </row>
    <row r="16" spans="1:17">
      <c r="A16" s="56" t="s">
        <v>132</v>
      </c>
      <c r="B16" s="46" t="s">
        <v>10</v>
      </c>
      <c r="C16" s="38">
        <f>INDEX(quarterly!$E:$P,MATCH(crec_trim!C$3,quarterly!$A:$A,0),MATCH(crec_trim!$B16,quarterly!$E$1:$P$1,0))</f>
        <v>63435.044406608969</v>
      </c>
      <c r="D16" s="38">
        <f>INDEX(quarterly!$E:$P,MATCH(crec_trim!D$3,quarterly!$A:$A,0),MATCH(crec_trim!$B16,quarterly!$E$1:$P$1,0))</f>
        <v>57338.383331782723</v>
      </c>
      <c r="E16" s="38">
        <f>INDEX(quarterly!$E:$P,MATCH(crec_trim!E$3,quarterly!$A:$A,0),MATCH(crec_trim!$B16,quarterly!$E$1:$P$1,0))</f>
        <v>60524.793349936015</v>
      </c>
      <c r="F16" s="38">
        <f>INDEX(quarterly!$E:$P,MATCH(crec_trim!F$3,quarterly!$A:$A,0),MATCH(crec_trim!$B16,quarterly!$E$1:$P$1,0))</f>
        <v>48721.983223087344</v>
      </c>
      <c r="G16" s="38">
        <f>INDEX(quarterly!$E:$P,MATCH(crec_trim!G$3,quarterly!$A:$A,0),MATCH(crec_trim!$B16,quarterly!$E$1:$P$1,0))</f>
        <v>56130.264993487792</v>
      </c>
      <c r="H16" s="38">
        <f>INDEX(quarterly!$E:$P,MATCH(crec_trim!H$3,quarterly!$A:$A,0),MATCH(crec_trim!$B16,quarterly!$E$1:$P$1,0))</f>
        <v>45755.497155831472</v>
      </c>
      <c r="I16" s="38">
        <f>INDEX(quarterly!$E:$P,MATCH(crec_trim!I$3,quarterly!$A:$A,0),MATCH(crec_trim!$B16,quarterly!$E$1:$P$1,0))</f>
        <v>45503.899171484489</v>
      </c>
      <c r="J16" s="38">
        <f>INDEX(quarterly!$E:$P,MATCH(crec_trim!J$3,quarterly!$A:$A,0),MATCH(crec_trim!$B16,quarterly!$E$1:$P$1,0))</f>
        <v>32002.453757498006</v>
      </c>
      <c r="K16" s="38">
        <f>INDEX(quarterly!$E:$P,MATCH(crec_trim!K$3,quarterly!$A:$A,0),MATCH(crec_trim!$B16,quarterly!$E$1:$P$1,0))</f>
        <v>38991.763738578222</v>
      </c>
      <c r="L16" s="38">
        <f>INDEX(quarterly!$E:$P,MATCH(crec_trim!L$3,quarterly!$A:$A,0),MATCH(crec_trim!$B16,quarterly!$E$1:$P$1,0))</f>
        <v>39550.034003813009</v>
      </c>
      <c r="M16" s="38">
        <f>INDEX(quarterly!$E:$P,MATCH(crec_trim!M$3,quarterly!$A:$A,0),MATCH(crec_trim!$B16,quarterly!$E$1:$P$1,0))</f>
        <v>41713.269706281804</v>
      </c>
      <c r="N16" s="38">
        <f>INDEX(quarterly!$E:$P,MATCH(crec_trim!N$3,quarterly!$A:$A,0),MATCH(crec_trim!$B16,quarterly!$E$1:$P$1,0))</f>
        <v>33375.6766636139</v>
      </c>
    </row>
    <row r="17" spans="1:21">
      <c r="A17" s="56" t="s">
        <v>133</v>
      </c>
      <c r="B17" s="46" t="s">
        <v>11</v>
      </c>
      <c r="C17" s="38">
        <f>INDEX(quarterly!$E:$P,MATCH(crec_trim!C$3,quarterly!$A:$A,0),MATCH(crec_trim!$B17,quarterly!$E$1:$P$1,0))</f>
        <v>31727.995857112921</v>
      </c>
      <c r="D17" s="38">
        <f>INDEX(quarterly!$E:$P,MATCH(crec_trim!D$3,quarterly!$A:$A,0),MATCH(crec_trim!$B17,quarterly!$E$1:$P$1,0))</f>
        <v>37361.84399363571</v>
      </c>
      <c r="E17" s="38">
        <f>INDEX(quarterly!$E:$P,MATCH(crec_trim!E$3,quarterly!$A:$A,0),MATCH(crec_trim!$B17,quarterly!$E$1:$P$1,0))</f>
        <v>39676.473626154751</v>
      </c>
      <c r="F17" s="38">
        <f>INDEX(quarterly!$E:$P,MATCH(crec_trim!F$3,quarterly!$A:$A,0),MATCH(crec_trim!$B17,quarterly!$E$1:$P$1,0))</f>
        <v>34901.514661218091</v>
      </c>
      <c r="G17" s="38">
        <f>INDEX(quarterly!$E:$P,MATCH(crec_trim!G$3,quarterly!$A:$A,0),MATCH(crec_trim!$B17,quarterly!$E$1:$P$1,0))</f>
        <v>33015.299785884534</v>
      </c>
      <c r="H17" s="38">
        <f>INDEX(quarterly!$E:$P,MATCH(crec_trim!H$3,quarterly!$A:$A,0),MATCH(crec_trim!$B17,quarterly!$E$1:$P$1,0))</f>
        <v>40585.700506398622</v>
      </c>
      <c r="I17" s="38">
        <f>INDEX(quarterly!$E:$P,MATCH(crec_trim!I$3,quarterly!$A:$A,0),MATCH(crec_trim!$B17,quarterly!$E$1:$P$1,0))</f>
        <v>40504.597149957415</v>
      </c>
      <c r="J17" s="38">
        <f>INDEX(quarterly!$E:$P,MATCH(crec_trim!J$3,quarterly!$A:$A,0),MATCH(crec_trim!$B17,quarterly!$E$1:$P$1,0))</f>
        <v>39359.750091737369</v>
      </c>
      <c r="K17" s="38">
        <f>INDEX(quarterly!$E:$P,MATCH(crec_trim!K$3,quarterly!$A:$A,0),MATCH(crec_trim!$B17,quarterly!$E$1:$P$1,0))</f>
        <v>37319.945331770658</v>
      </c>
      <c r="L17" s="38">
        <f>INDEX(quarterly!$E:$P,MATCH(crec_trim!L$3,quarterly!$A:$A,0),MATCH(crec_trim!$B17,quarterly!$E$1:$P$1,0))</f>
        <v>42121.059535813001</v>
      </c>
      <c r="M17" s="38">
        <f>INDEX(quarterly!$E:$P,MATCH(crec_trim!M$3,quarterly!$A:$A,0),MATCH(crec_trim!$B17,quarterly!$E$1:$P$1,0))</f>
        <v>40580.556947830984</v>
      </c>
      <c r="N17" s="38">
        <f>INDEX(quarterly!$E:$P,MATCH(crec_trim!N$3,quarterly!$A:$A,0),MATCH(crec_trim!$B17,quarterly!$E$1:$P$1,0))</f>
        <v>36383.865135540924</v>
      </c>
    </row>
    <row r="18" spans="1:21">
      <c r="A18" s="56" t="s">
        <v>134</v>
      </c>
      <c r="B18" s="46" t="s">
        <v>12</v>
      </c>
      <c r="C18" s="38">
        <f>INDEX(quarterly!$E:$P,MATCH(crec_trim!C$3,quarterly!$A:$A,0),MATCH(crec_trim!$B18,quarterly!$E$1:$P$1,0))</f>
        <v>45602.199949045244</v>
      </c>
      <c r="D18" s="38">
        <f>INDEX(quarterly!$E:$P,MATCH(crec_trim!D$3,quarterly!$A:$A,0),MATCH(crec_trim!$B18,quarterly!$E$1:$P$1,0))</f>
        <v>46660.701278251159</v>
      </c>
      <c r="E18" s="38">
        <f>INDEX(quarterly!$E:$P,MATCH(crec_trim!E$3,quarterly!$A:$A,0),MATCH(crec_trim!$B18,quarterly!$E$1:$P$1,0))</f>
        <v>50247.7547029505</v>
      </c>
      <c r="F18" s="38">
        <f>INDEX(quarterly!$E:$P,MATCH(crec_trim!F$3,quarterly!$A:$A,0),MATCH(crec_trim!$B18,quarterly!$E$1:$P$1,0))</f>
        <v>46889.638034642048</v>
      </c>
      <c r="G18" s="38">
        <f>INDEX(quarterly!$E:$P,MATCH(crec_trim!G$3,quarterly!$A:$A,0),MATCH(crec_trim!$B18,quarterly!$E$1:$P$1,0))</f>
        <v>43158.406684843867</v>
      </c>
      <c r="H18" s="38">
        <f>INDEX(quarterly!$E:$P,MATCH(crec_trim!H$3,quarterly!$A:$A,0),MATCH(crec_trim!$B18,quarterly!$E$1:$P$1,0))</f>
        <v>41440.619769021832</v>
      </c>
      <c r="I18" s="38">
        <f>INDEX(quarterly!$E:$P,MATCH(crec_trim!I$3,quarterly!$A:$A,0),MATCH(crec_trim!$B18,quarterly!$E$1:$P$1,0))</f>
        <v>40273.230729440518</v>
      </c>
      <c r="J18" s="38">
        <f>INDEX(quarterly!$E:$P,MATCH(crec_trim!J$3,quarterly!$A:$A,0),MATCH(crec_trim!$B18,quarterly!$E$1:$P$1,0))</f>
        <v>37650.928867503811</v>
      </c>
      <c r="K18" s="38">
        <f>INDEX(quarterly!$E:$P,MATCH(crec_trim!K$3,quarterly!$A:$A,0),MATCH(crec_trim!$B18,quarterly!$E$1:$P$1,0))</f>
        <v>33973.473897738782</v>
      </c>
      <c r="L18" s="38">
        <f>INDEX(quarterly!$E:$P,MATCH(crec_trim!L$3,quarterly!$A:$A,0),MATCH(crec_trim!$B18,quarterly!$E$1:$P$1,0))</f>
        <v>37225.843716463052</v>
      </c>
      <c r="M18" s="38">
        <f>INDEX(quarterly!$E:$P,MATCH(crec_trim!M$3,quarterly!$A:$A,0),MATCH(crec_trim!$B18,quarterly!$E$1:$P$1,0))</f>
        <v>37553.937920188917</v>
      </c>
      <c r="N18" s="38">
        <f>INDEX(quarterly!$E:$P,MATCH(crec_trim!N$3,quarterly!$A:$A,0),MATCH(crec_trim!$B18,quarterly!$E$1:$P$1,0))</f>
        <v>37255.465750633739</v>
      </c>
    </row>
    <row r="19" spans="1:21">
      <c r="A19" s="56" t="s">
        <v>137</v>
      </c>
      <c r="B19" s="70" t="s">
        <v>148</v>
      </c>
      <c r="C19" s="60">
        <f>C17-C18</f>
        <v>-13874.204091932323</v>
      </c>
      <c r="D19" s="60">
        <f t="shared" ref="D19:J19" si="0">D17-D18</f>
        <v>-9298.8572846154493</v>
      </c>
      <c r="E19" s="60">
        <f t="shared" si="0"/>
        <v>-10571.281076795749</v>
      </c>
      <c r="F19" s="60">
        <f t="shared" si="0"/>
        <v>-11988.123373423958</v>
      </c>
      <c r="G19" s="60">
        <f t="shared" si="0"/>
        <v>-10143.106898959333</v>
      </c>
      <c r="H19" s="60">
        <f t="shared" si="0"/>
        <v>-854.91926262321067</v>
      </c>
      <c r="I19" s="60">
        <f t="shared" si="0"/>
        <v>231.36642051689705</v>
      </c>
      <c r="J19" s="60">
        <f t="shared" si="0"/>
        <v>1708.8212242335576</v>
      </c>
      <c r="K19" s="60">
        <f t="shared" ref="K19:M19" si="1">K17-K18</f>
        <v>3346.4714340318751</v>
      </c>
      <c r="L19" s="60">
        <f t="shared" si="1"/>
        <v>4895.215819349949</v>
      </c>
      <c r="M19" s="60">
        <f t="shared" si="1"/>
        <v>3026.6190276420675</v>
      </c>
      <c r="N19" s="60">
        <f t="shared" ref="N19" si="2">N17-N18</f>
        <v>-871.60061509281513</v>
      </c>
    </row>
    <row r="22" spans="1:21">
      <c r="C22" s="56">
        <v>7</v>
      </c>
      <c r="D22" s="56">
        <v>6</v>
      </c>
      <c r="E22" s="56">
        <v>5</v>
      </c>
      <c r="F22" s="56">
        <v>4</v>
      </c>
      <c r="G22" s="56">
        <v>3</v>
      </c>
      <c r="H22" s="56">
        <v>2</v>
      </c>
      <c r="I22" s="56">
        <v>1</v>
      </c>
      <c r="J22" s="56">
        <v>0</v>
      </c>
    </row>
    <row r="23" spans="1:21">
      <c r="B23" s="11"/>
      <c r="C23" s="45">
        <f t="shared" ref="C23:J23" ca="1" si="3">OFFSET($B$3,0,COUNT($C$3:$XFD$3)-C22,1,1)</f>
        <v>42339</v>
      </c>
      <c r="D23" s="45">
        <f t="shared" ca="1" si="3"/>
        <v>42430</v>
      </c>
      <c r="E23" s="45">
        <f t="shared" ca="1" si="3"/>
        <v>42522</v>
      </c>
      <c r="F23" s="45">
        <f t="shared" ca="1" si="3"/>
        <v>42614</v>
      </c>
      <c r="G23" s="45">
        <f t="shared" ca="1" si="3"/>
        <v>42705</v>
      </c>
      <c r="H23" s="45">
        <f t="shared" ca="1" si="3"/>
        <v>42795</v>
      </c>
      <c r="I23" s="45">
        <f t="shared" ca="1" si="3"/>
        <v>42887</v>
      </c>
      <c r="J23" s="45">
        <f t="shared" ca="1" si="3"/>
        <v>42979</v>
      </c>
      <c r="N23" s="59" t="s">
        <v>130</v>
      </c>
      <c r="U23" s="59" t="s">
        <v>133</v>
      </c>
    </row>
    <row r="24" spans="1:21">
      <c r="B24" s="47" t="s">
        <v>130</v>
      </c>
      <c r="C24" s="38">
        <f t="shared" ref="C24:J28" ca="1" si="4">INDEX($C$4:$XFD$12,MATCH($B24,$A$4:$A$12,0),MATCH(C$23,$C$3:$XFD$3,0))</f>
        <v>-6.0768465177693187</v>
      </c>
      <c r="D24" s="38">
        <f t="shared" ca="1" si="4"/>
        <v>-5.9294319469194612</v>
      </c>
      <c r="E24" s="38">
        <f t="shared" ca="1" si="4"/>
        <v>-4.9453795429198362</v>
      </c>
      <c r="F24" s="38">
        <f t="shared" ca="1" si="4"/>
        <v>-3.4436698569073942</v>
      </c>
      <c r="G24" s="38">
        <f t="shared" ca="1" si="4"/>
        <v>-3.0498611958721611</v>
      </c>
      <c r="H24" s="38">
        <f t="shared" ca="1" si="4"/>
        <v>-1.6895262781815634</v>
      </c>
      <c r="I24" s="38">
        <f t="shared" ca="1" si="4"/>
        <v>0.62286921208183355</v>
      </c>
      <c r="J24" s="38">
        <f t="shared" ca="1" si="4"/>
        <v>2.2180001617988276</v>
      </c>
      <c r="K24" s="60">
        <f ca="1">MAX(C24:J24)</f>
        <v>2.2180001617988276</v>
      </c>
      <c r="L24" s="60">
        <f ca="1">MIN(C24:J24)</f>
        <v>-6.0768465177693187</v>
      </c>
      <c r="N24" s="59"/>
      <c r="U24" s="59"/>
    </row>
    <row r="25" spans="1:21">
      <c r="B25" s="47" t="s">
        <v>131</v>
      </c>
      <c r="C25" s="38">
        <f t="shared" ca="1" si="4"/>
        <v>-1.9913162813316343</v>
      </c>
      <c r="D25" s="38">
        <f t="shared" ca="1" si="4"/>
        <v>-0.35579058026486976</v>
      </c>
      <c r="E25" s="38">
        <f t="shared" ca="1" si="4"/>
        <v>0.24457785570937141</v>
      </c>
      <c r="F25" s="38">
        <f t="shared" ca="1" si="4"/>
        <v>-0.34150958408066812</v>
      </c>
      <c r="G25" s="38">
        <f t="shared" ca="1" si="4"/>
        <v>0.21657348342798421</v>
      </c>
      <c r="H25" s="38">
        <f t="shared" ca="1" si="4"/>
        <v>-0.50597035571346982</v>
      </c>
      <c r="I25" s="38">
        <f t="shared" ca="1" si="4"/>
        <v>-0.7572863174282185</v>
      </c>
      <c r="J25" s="38">
        <f t="shared" ca="1" si="4"/>
        <v>-0.5934790132297918</v>
      </c>
      <c r="K25" s="60">
        <f t="shared" ref="K25:K28" ca="1" si="5">MAX(C25:J25)</f>
        <v>0.24457785570937141</v>
      </c>
      <c r="L25" s="60">
        <f ca="1">MIN(C25:J25)</f>
        <v>-1.9913162813316343</v>
      </c>
      <c r="N25" s="59"/>
      <c r="U25" s="59"/>
    </row>
    <row r="26" spans="1:21">
      <c r="B26" s="47" t="s">
        <v>132</v>
      </c>
      <c r="C26" s="38">
        <f t="shared" ca="1" si="4"/>
        <v>-34.316192321306495</v>
      </c>
      <c r="D26" s="38">
        <f t="shared" ca="1" si="4"/>
        <v>-30.53344083962185</v>
      </c>
      <c r="E26" s="38">
        <f t="shared" ca="1" si="4"/>
        <v>-13.562224295988411</v>
      </c>
      <c r="F26" s="38">
        <f t="shared" ca="1" si="4"/>
        <v>-8.3303398922308638</v>
      </c>
      <c r="G26" s="38">
        <f t="shared" ca="1" si="4"/>
        <v>4.2909925486390499</v>
      </c>
      <c r="H26" s="38">
        <f t="shared" ca="1" si="4"/>
        <v>15.763427854626322</v>
      </c>
      <c r="I26" s="38">
        <f t="shared" ca="1" si="4"/>
        <v>-4.5255183614327237</v>
      </c>
      <c r="J26" s="38">
        <f t="shared" ca="1" si="4"/>
        <v>-1.8664015109127519</v>
      </c>
      <c r="K26" s="60">
        <f t="shared" ca="1" si="5"/>
        <v>15.763427854626322</v>
      </c>
      <c r="L26" s="60">
        <f ca="1">MIN(C26:J26)</f>
        <v>-34.316192321306495</v>
      </c>
      <c r="N26" s="59"/>
      <c r="U26" s="59"/>
    </row>
    <row r="27" spans="1:21">
      <c r="B27" s="47" t="s">
        <v>133</v>
      </c>
      <c r="C27" s="38">
        <f t="shared" ca="1" si="4"/>
        <v>12.773759172902555</v>
      </c>
      <c r="D27" s="38">
        <f t="shared" ca="1" si="4"/>
        <v>13.038335480226483</v>
      </c>
      <c r="E27" s="38">
        <f t="shared" ca="1" si="4"/>
        <v>3.7830048767356406</v>
      </c>
      <c r="F27" s="38">
        <f t="shared" ca="1" si="4"/>
        <v>0.18753376954312451</v>
      </c>
      <c r="G27" s="38">
        <f t="shared" ca="1" si="4"/>
        <v>-7.5607313289856481</v>
      </c>
      <c r="H27" s="38">
        <f t="shared" ca="1" si="4"/>
        <v>1.7592841978331109</v>
      </c>
      <c r="I27" s="38">
        <f t="shared" ca="1" si="4"/>
        <v>2.4866115203617367</v>
      </c>
      <c r="J27" s="38">
        <f t="shared" ca="1" si="4"/>
        <v>7.6187260056854056</v>
      </c>
      <c r="K27" s="60">
        <f t="shared" ca="1" si="5"/>
        <v>13.038335480226483</v>
      </c>
      <c r="L27" s="60">
        <f ca="1">MIN(C27:J27)</f>
        <v>-7.5607313289856481</v>
      </c>
      <c r="N27" s="59"/>
      <c r="U27" s="59"/>
    </row>
    <row r="28" spans="1:21">
      <c r="B28" s="47" t="s">
        <v>134</v>
      </c>
      <c r="C28" s="38">
        <f t="shared" ca="1" si="4"/>
        <v>-19.70309337920818</v>
      </c>
      <c r="D28" s="38">
        <f t="shared" ca="1" si="4"/>
        <v>-21.281908885507118</v>
      </c>
      <c r="E28" s="38">
        <f t="shared" ca="1" si="4"/>
        <v>-10.170639522407576</v>
      </c>
      <c r="F28" s="38">
        <f t="shared" ca="1" si="4"/>
        <v>-6.7521099251263816</v>
      </c>
      <c r="G28" s="38">
        <f t="shared" ca="1" si="4"/>
        <v>-1.0503409311938494</v>
      </c>
      <c r="H28" s="38">
        <f t="shared" ca="1" si="4"/>
        <v>9.8394209275478151</v>
      </c>
      <c r="I28" s="38">
        <f t="shared" ca="1" si="4"/>
        <v>-3.1768806362127755</v>
      </c>
      <c r="J28" s="38">
        <f t="shared" ca="1" si="4"/>
        <v>5.6622078340397231</v>
      </c>
      <c r="K28" s="60">
        <f t="shared" ca="1" si="5"/>
        <v>9.8394209275478151</v>
      </c>
      <c r="L28" s="60">
        <f ca="1">MIN(C28:J28)</f>
        <v>-21.281908885507118</v>
      </c>
      <c r="N28" s="59"/>
      <c r="U28" s="59"/>
    </row>
    <row r="29" spans="1:21">
      <c r="B29" s="57" t="s">
        <v>135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N29" s="59"/>
      <c r="U29" s="59"/>
    </row>
    <row r="30" spans="1:21">
      <c r="B30" s="57" t="s">
        <v>136</v>
      </c>
      <c r="C30" s="58"/>
      <c r="D30" s="58">
        <v>2</v>
      </c>
      <c r="E30" s="58"/>
      <c r="F30" s="58"/>
      <c r="G30" s="58">
        <v>2</v>
      </c>
      <c r="H30" s="58"/>
      <c r="I30" s="58"/>
      <c r="J30" s="58"/>
      <c r="N30" s="59"/>
      <c r="U30" s="59"/>
    </row>
    <row r="31" spans="1:21">
      <c r="B31" s="61"/>
      <c r="C31" s="62"/>
      <c r="D31" s="62"/>
      <c r="E31" s="62"/>
      <c r="F31" s="62"/>
      <c r="G31" s="62"/>
      <c r="H31" s="62"/>
      <c r="I31" s="62"/>
      <c r="J31" s="62"/>
      <c r="N31" s="59"/>
      <c r="U31" s="59"/>
    </row>
    <row r="32" spans="1:21">
      <c r="B32" s="11"/>
      <c r="C32" s="98">
        <v>42430</v>
      </c>
      <c r="D32" s="98">
        <v>42522</v>
      </c>
      <c r="E32" s="98">
        <v>42614</v>
      </c>
      <c r="F32" s="98">
        <v>42705</v>
      </c>
      <c r="G32" s="63">
        <v>2016</v>
      </c>
      <c r="N32" s="59" t="s">
        <v>131</v>
      </c>
      <c r="U32" s="59" t="s">
        <v>134</v>
      </c>
    </row>
    <row r="33" spans="2:21">
      <c r="B33" s="47" t="s">
        <v>130</v>
      </c>
      <c r="C33" s="64">
        <f t="shared" ref="C33:F35" si="6">INDEX($C$14:$XFD$18,MATCH($B33,$A$14:$A$18,0),MATCH(C$32,$C$3:$XFD$3,0))</f>
        <v>189955.12668678848</v>
      </c>
      <c r="D33" s="64">
        <f t="shared" si="6"/>
        <v>189069.65923301913</v>
      </c>
      <c r="E33" s="64">
        <f t="shared" si="6"/>
        <v>191903.97155421201</v>
      </c>
      <c r="F33" s="64">
        <f t="shared" si="6"/>
        <v>197494.58553065208</v>
      </c>
      <c r="G33" s="65">
        <f>SUM(C33:F33)</f>
        <v>768423.34300467174</v>
      </c>
      <c r="H33" s="66">
        <f>G33/SUM($G$33:$G$36)</f>
        <v>0.66743197351113148</v>
      </c>
      <c r="N33" s="59"/>
      <c r="U33" s="59"/>
    </row>
    <row r="34" spans="2:21">
      <c r="B34" s="47" t="s">
        <v>131</v>
      </c>
      <c r="C34" s="64">
        <f t="shared" si="6"/>
        <v>53144.042015756306</v>
      </c>
      <c r="D34" s="64">
        <f t="shared" si="6"/>
        <v>55039.605423036191</v>
      </c>
      <c r="E34" s="64">
        <f t="shared" si="6"/>
        <v>54883.587427232138</v>
      </c>
      <c r="F34" s="64">
        <f t="shared" si="6"/>
        <v>55795.324874877813</v>
      </c>
      <c r="G34" s="65">
        <f t="shared" ref="G34:G35" si="7">SUM(C34:F34)</f>
        <v>218862.55974090245</v>
      </c>
      <c r="H34" s="66">
        <f t="shared" ref="H34:H36" si="8">G34/SUM($G$33:$G$36)</f>
        <v>0.19009816854910452</v>
      </c>
      <c r="N34" s="59"/>
    </row>
    <row r="35" spans="2:21">
      <c r="B35" s="47" t="s">
        <v>132</v>
      </c>
      <c r="C35" s="64">
        <f t="shared" si="6"/>
        <v>38991.763738578222</v>
      </c>
      <c r="D35" s="64">
        <f t="shared" si="6"/>
        <v>39550.034003813009</v>
      </c>
      <c r="E35" s="64">
        <f t="shared" si="6"/>
        <v>41713.269706281804</v>
      </c>
      <c r="F35" s="64">
        <f t="shared" si="6"/>
        <v>33375.6766636139</v>
      </c>
      <c r="G35" s="65">
        <f t="shared" si="7"/>
        <v>153630.74411228695</v>
      </c>
      <c r="H35" s="66">
        <f t="shared" si="8"/>
        <v>0.13343955733294782</v>
      </c>
      <c r="N35" s="59"/>
    </row>
    <row r="36" spans="2:21">
      <c r="B36" s="67" t="s">
        <v>137</v>
      </c>
      <c r="C36" s="68">
        <f>C37-C38</f>
        <v>3346.4714340318751</v>
      </c>
      <c r="D36" s="68">
        <f>D37-D38</f>
        <v>4895.215819349949</v>
      </c>
      <c r="E36" s="68">
        <f>E37-E38</f>
        <v>3026.6190276420675</v>
      </c>
      <c r="F36" s="68">
        <f>F37-F38</f>
        <v>-871.60061509281513</v>
      </c>
      <c r="G36" s="69">
        <f>SUM(C36:F36)</f>
        <v>10396.705665931077</v>
      </c>
      <c r="H36" s="66">
        <f t="shared" si="8"/>
        <v>9.0303006068160972E-3</v>
      </c>
      <c r="N36" s="59"/>
    </row>
    <row r="37" spans="2:21">
      <c r="B37" s="47" t="s">
        <v>133</v>
      </c>
      <c r="C37" s="64">
        <f t="shared" ref="C37:F38" si="9">INDEX($C$14:$XFD$18,MATCH($B37,$A$14:$A$18,0),MATCH(C$32,$C$3:$XFD$3,0))</f>
        <v>37319.945331770658</v>
      </c>
      <c r="D37" s="64">
        <f t="shared" si="9"/>
        <v>42121.059535813001</v>
      </c>
      <c r="E37" s="64">
        <f t="shared" si="9"/>
        <v>40580.556947830984</v>
      </c>
      <c r="F37" s="64">
        <f t="shared" si="9"/>
        <v>36383.865135540924</v>
      </c>
      <c r="G37" s="65">
        <f>SUM(C37:F37)</f>
        <v>156405.42695095556</v>
      </c>
      <c r="H37" s="66">
        <f>G37/SUM($G$33:$G$38)</f>
        <v>0.13463378908389581</v>
      </c>
      <c r="N37" s="59"/>
    </row>
    <row r="38" spans="2:21">
      <c r="B38" s="47" t="s">
        <v>134</v>
      </c>
      <c r="C38" s="64">
        <f t="shared" si="9"/>
        <v>33973.473897738782</v>
      </c>
      <c r="D38" s="64">
        <f t="shared" si="9"/>
        <v>37225.843716463052</v>
      </c>
      <c r="E38" s="64">
        <f t="shared" si="9"/>
        <v>37553.937920188917</v>
      </c>
      <c r="F38" s="64">
        <f t="shared" si="9"/>
        <v>37255.465750633739</v>
      </c>
      <c r="G38" s="65">
        <f>-SUM(C38:F38)</f>
        <v>-146008.72128502448</v>
      </c>
      <c r="H38" s="66">
        <f>G38/SUM($G$33:$G$38)</f>
        <v>-0.12568430500855596</v>
      </c>
      <c r="N38" s="59"/>
    </row>
    <row r="39" spans="2:21">
      <c r="N39" s="59"/>
    </row>
    <row r="40" spans="2:21">
      <c r="N40" s="59"/>
    </row>
    <row r="41" spans="2:21">
      <c r="B41" s="48">
        <v>2014</v>
      </c>
      <c r="C41" s="48">
        <v>2015</v>
      </c>
      <c r="D41" s="48">
        <v>2016</v>
      </c>
      <c r="N41" s="59" t="s">
        <v>132</v>
      </c>
    </row>
    <row r="42" spans="2:21">
      <c r="B42" s="38">
        <f t="shared" ref="B42:B50" si="10">AVERAGE(C4:F4)</f>
        <v>0.54158466930453453</v>
      </c>
      <c r="C42" s="38">
        <f t="shared" ref="C42:C50" si="11">AVERAGE(G4:J4)</f>
        <v>-3.5352563184013226</v>
      </c>
      <c r="D42" s="38">
        <f>AVERAGE(K4:N4)</f>
        <v>-3.4549035877157905</v>
      </c>
    </row>
    <row r="43" spans="2:21">
      <c r="B43" s="38">
        <f t="shared" si="10"/>
        <v>2.2552784799827585</v>
      </c>
      <c r="C43" s="38">
        <f t="shared" si="11"/>
        <v>-3.1646308560883405</v>
      </c>
      <c r="D43" s="38">
        <f t="shared" ref="D43:D50" si="12">AVERAGE(K5:N5)</f>
        <v>-4.3420856356547137</v>
      </c>
    </row>
    <row r="44" spans="2:21">
      <c r="B44" s="38">
        <f t="shared" si="10"/>
        <v>0.8446440346793066</v>
      </c>
      <c r="C44" s="38">
        <f t="shared" si="11"/>
        <v>-1.4222766674043541</v>
      </c>
      <c r="D44" s="38">
        <f t="shared" si="12"/>
        <v>-5.9037206302045564E-2</v>
      </c>
    </row>
    <row r="45" spans="2:21">
      <c r="B45" s="38">
        <f t="shared" si="10"/>
        <v>-6.4547865283742514</v>
      </c>
      <c r="C45" s="38">
        <f t="shared" si="11"/>
        <v>-22.712561040930105</v>
      </c>
      <c r="D45" s="38">
        <f t="shared" si="12"/>
        <v>-12.033753119800519</v>
      </c>
    </row>
    <row r="46" spans="2:21">
      <c r="B46" s="38">
        <f t="shared" si="10"/>
        <v>-0.86269920827581359</v>
      </c>
      <c r="C46" s="38">
        <f t="shared" si="11"/>
        <v>6.8867505828234146</v>
      </c>
      <c r="D46" s="38">
        <f t="shared" si="12"/>
        <v>2.3620356993798999</v>
      </c>
    </row>
    <row r="47" spans="2:21">
      <c r="B47" s="38">
        <f t="shared" si="10"/>
        <v>-1.876874472342771</v>
      </c>
      <c r="C47" s="38">
        <f t="shared" si="11"/>
        <v>-14.025008886616199</v>
      </c>
      <c r="D47" s="38">
        <f t="shared" si="12"/>
        <v>-9.8137498160587313</v>
      </c>
    </row>
    <row r="48" spans="2:21">
      <c r="B48" s="38">
        <f t="shared" si="10"/>
        <v>2.7125220173021605</v>
      </c>
      <c r="C48" s="38">
        <f t="shared" si="11"/>
        <v>2.9090982245705161</v>
      </c>
      <c r="D48" s="38">
        <f t="shared" si="12"/>
        <v>-3.990114642634679</v>
      </c>
    </row>
    <row r="49" spans="2:4">
      <c r="B49" s="38">
        <f t="shared" si="10"/>
        <v>-1.3293218316165727</v>
      </c>
      <c r="C49" s="38">
        <f t="shared" si="11"/>
        <v>-6.3331914441948669</v>
      </c>
      <c r="D49" s="38">
        <f t="shared" si="12"/>
        <v>-5.2715973511256484</v>
      </c>
    </row>
    <row r="50" spans="2:4">
      <c r="B50" s="38">
        <f t="shared" si="10"/>
        <v>0.91495552030463889</v>
      </c>
      <c r="C50" s="38">
        <f t="shared" si="11"/>
        <v>-2.6441580534403042</v>
      </c>
      <c r="D50" s="38">
        <f t="shared" si="12"/>
        <v>-2.2898093710977037</v>
      </c>
    </row>
  </sheetData>
  <conditionalFormatting sqref="C24:J28 C4:N12">
    <cfRule type="cellIs" dxfId="5" priority="11" operator="lessThan">
      <formula>0</formula>
    </cfRule>
    <cfRule type="cellIs" dxfId="4" priority="12" operator="greaterThan">
      <formula>0</formula>
    </cfRule>
  </conditionalFormatting>
  <conditionalFormatting sqref="C24:J28">
    <cfRule type="containsErrors" dxfId="3" priority="8">
      <formula>ISERROR(C24)</formula>
    </cfRule>
  </conditionalFormatting>
  <conditionalFormatting sqref="C30:J30">
    <cfRule type="cellIs" dxfId="2" priority="7" operator="equal">
      <formula>2</formula>
    </cfRule>
  </conditionalFormatting>
  <conditionalFormatting sqref="O4:Q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1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C30" sqref="C30"/>
    </sheetView>
  </sheetViews>
  <sheetFormatPr defaultRowHeight="15"/>
  <cols>
    <col min="1" max="1" width="9.28515625" customWidth="1"/>
    <col min="2" max="2" width="10.140625" bestFit="1" customWidth="1"/>
    <col min="3" max="7" width="9" customWidth="1"/>
    <col min="10" max="10" width="10.140625" bestFit="1" customWidth="1"/>
  </cols>
  <sheetData>
    <row r="1" spans="1:9" ht="18.75">
      <c r="A1" s="42" t="s">
        <v>123</v>
      </c>
    </row>
    <row r="2" spans="1:9" ht="18.75">
      <c r="A2" s="42" t="s">
        <v>108</v>
      </c>
      <c r="B2" s="5"/>
      <c r="C2" s="5"/>
      <c r="D2" s="5"/>
      <c r="E2" s="5"/>
      <c r="F2" s="5"/>
      <c r="G2" s="5"/>
    </row>
    <row r="3" spans="1:9">
      <c r="A3" s="41"/>
      <c r="B3" s="5"/>
      <c r="C3" s="5"/>
      <c r="D3" s="5"/>
      <c r="E3" s="5"/>
      <c r="F3" s="5"/>
      <c r="G3" s="5"/>
    </row>
    <row r="4" spans="1:9" ht="30">
      <c r="A4" s="11"/>
      <c r="B4" s="101" t="s">
        <v>167</v>
      </c>
      <c r="C4" s="43" t="s">
        <v>29</v>
      </c>
      <c r="D4" s="43" t="s">
        <v>61</v>
      </c>
      <c r="E4" s="43" t="s">
        <v>77</v>
      </c>
      <c r="F4" s="43" t="s">
        <v>46</v>
      </c>
      <c r="G4" s="43" t="s">
        <v>90</v>
      </c>
      <c r="H4" s="43" t="s">
        <v>143</v>
      </c>
      <c r="I4" s="43" t="s">
        <v>142</v>
      </c>
    </row>
    <row r="5" spans="1:9">
      <c r="A5" s="12">
        <v>42248</v>
      </c>
      <c r="B5" s="13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-6.508236564947345</v>
      </c>
      <c r="C5" s="13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-10.700757575757569</v>
      </c>
      <c r="D5" s="13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-6.3091482649842323</v>
      </c>
      <c r="E5" s="13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-1.6483125695976986</v>
      </c>
      <c r="F5" s="13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8.3438005068772636</v>
      </c>
      <c r="G5" s="13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-26.162409571851143</v>
      </c>
      <c r="H5" s="13">
        <f>IF(INDEX(monthly!$1:$1048576,MATCH(crec_mensuales!$A5,monthly!$A:$A,0),MATCH(crec_mensuales!H$4,monthly!$1:$1,0))="","",100*(INDEX(monthly!$1:$1048576,MATCH(crec_mensuales!$A5,monthly!$A:$A,0),MATCH(crec_mensuales!H$4,monthly!$1:$1,0))/INDEX(monthly!$1:$1048576,MATCH(crec_mensuales!$A5,monthly!$A:$A,0)-12,MATCH(crec_mensuales!H$4,monthly!$1:$1,0))-1))</f>
        <v>-28.077699293642787</v>
      </c>
      <c r="I5" s="13">
        <f>IF(INDEX(monthly!$1:$1048576,MATCH(crec_mensuales!$A5,monthly!$A:$A,0),MATCH(crec_mensuales!I$4,monthly!$1:$1,0))="","",100*(INDEX(monthly!$1:$1048576,MATCH(crec_mensuales!$A5,monthly!$A:$A,0),MATCH(crec_mensuales!I$4,monthly!$1:$1,0))/INDEX(monthly!$1:$1048576,MATCH(crec_mensuales!$A5,monthly!$A:$A,0)-12,MATCH(crec_mensuales!I$4,monthly!$1:$1,0))-1))</f>
        <v>-23.225806451612897</v>
      </c>
    </row>
    <row r="6" spans="1:9">
      <c r="A6" s="12">
        <v>42278</v>
      </c>
      <c r="B6" s="13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-6.2591850367401332</v>
      </c>
      <c r="C6" s="13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-11.070448307410796</v>
      </c>
      <c r="D6" s="13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-5.6751467710371761</v>
      </c>
      <c r="E6" s="13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-2.9524758387365013</v>
      </c>
      <c r="F6" s="13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14.132895081880982</v>
      </c>
      <c r="G6" s="13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-17.724399389262736</v>
      </c>
      <c r="H6" s="13">
        <f>IF(INDEX(monthly!$1:$1048576,MATCH(crec_mensuales!$A6,monthly!$A:$A,0),MATCH(crec_mensuales!H$4,monthly!$1:$1,0))="","",100*(INDEX(monthly!$1:$1048576,MATCH(crec_mensuales!$A6,monthly!$A:$A,0),MATCH(crec_mensuales!H$4,monthly!$1:$1,0))/INDEX(monthly!$1:$1048576,MATCH(crec_mensuales!$A6,monthly!$A:$A,0)-12,MATCH(crec_mensuales!H$4,monthly!$1:$1,0))-1))</f>
        <v>-23.355206354688306</v>
      </c>
      <c r="I6" s="13">
        <f>IF(INDEX(monthly!$1:$1048576,MATCH(crec_mensuales!$A6,monthly!$A:$A,0),MATCH(crec_mensuales!I$4,monthly!$1:$1,0))="","",100*(INDEX(monthly!$1:$1048576,MATCH(crec_mensuales!$A6,monthly!$A:$A,0),MATCH(crec_mensuales!I$4,monthly!$1:$1,0))/INDEX(monthly!$1:$1048576,MATCH(crec_mensuales!$A6,monthly!$A:$A,0)-12,MATCH(crec_mensuales!I$4,monthly!$1:$1,0))-1))</f>
        <v>-23.580786026200872</v>
      </c>
    </row>
    <row r="7" spans="1:9">
      <c r="A7" s="12">
        <v>42309</v>
      </c>
      <c r="B7" s="13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-6.1482197074247846</v>
      </c>
      <c r="C7" s="13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-12.224448897795593</v>
      </c>
      <c r="D7" s="13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-7.8260869565217384</v>
      </c>
      <c r="E7" s="13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-3.9469077577911404</v>
      </c>
      <c r="F7" s="13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12.867512211396704</v>
      </c>
      <c r="G7" s="13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-17.611217362160026</v>
      </c>
      <c r="H7" s="13">
        <f>IF(INDEX(monthly!$1:$1048576,MATCH(crec_mensuales!$A7,monthly!$A:$A,0),MATCH(crec_mensuales!H$4,monthly!$1:$1,0))="","",100*(INDEX(monthly!$1:$1048576,MATCH(crec_mensuales!$A7,monthly!$A:$A,0),MATCH(crec_mensuales!H$4,monthly!$1:$1,0))/INDEX(monthly!$1:$1048576,MATCH(crec_mensuales!$A7,monthly!$A:$A,0)-12,MATCH(crec_mensuales!H$4,monthly!$1:$1,0))-1))</f>
        <v>-26.243641693249419</v>
      </c>
      <c r="I7" s="13">
        <f>IF(INDEX(monthly!$1:$1048576,MATCH(crec_mensuales!$A7,monthly!$A:$A,0),MATCH(crec_mensuales!I$4,monthly!$1:$1,0))="","",100*(INDEX(monthly!$1:$1048576,MATCH(crec_mensuales!$A7,monthly!$A:$A,0),MATCH(crec_mensuales!I$4,monthly!$1:$1,0))/INDEX(monthly!$1:$1048576,MATCH(crec_mensuales!$A7,monthly!$A:$A,0)-12,MATCH(crec_mensuales!I$4,monthly!$1:$1,0))-1))</f>
        <v>-18.75</v>
      </c>
    </row>
    <row r="8" spans="1:9">
      <c r="A8" s="12">
        <v>42339</v>
      </c>
      <c r="B8" s="13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-6.323893318669227</v>
      </c>
      <c r="C8" s="13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-11.972633979475489</v>
      </c>
      <c r="D8" s="13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-7.214121258633921</v>
      </c>
      <c r="E8" s="13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-4.9149519099419887</v>
      </c>
      <c r="F8" s="13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23.234346155524644</v>
      </c>
      <c r="G8" s="13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-30.906078301393503</v>
      </c>
      <c r="H8" s="13">
        <f>IF(INDEX(monthly!$1:$1048576,MATCH(crec_mensuales!$A8,monthly!$A:$A,0),MATCH(crec_mensuales!H$4,monthly!$1:$1,0))="","",100*(INDEX(monthly!$1:$1048576,MATCH(crec_mensuales!$A8,monthly!$A:$A,0),MATCH(crec_mensuales!H$4,monthly!$1:$1,0))/INDEX(monthly!$1:$1048576,MATCH(crec_mensuales!$A8,monthly!$A:$A,0)-12,MATCH(crec_mensuales!H$4,monthly!$1:$1,0))-1))</f>
        <v>-22.824258521469677</v>
      </c>
      <c r="I8" s="13">
        <f>IF(INDEX(monthly!$1:$1048576,MATCH(crec_mensuales!$A8,monthly!$A:$A,0),MATCH(crec_mensuales!I$4,monthly!$1:$1,0))="","",100*(INDEX(monthly!$1:$1048576,MATCH(crec_mensuales!$A8,monthly!$A:$A,0),MATCH(crec_mensuales!I$4,monthly!$1:$1,0))/INDEX(monthly!$1:$1048576,MATCH(crec_mensuales!$A8,monthly!$A:$A,0)-12,MATCH(crec_mensuales!I$4,monthly!$1:$1,0))-1))</f>
        <v>-20.353982300884965</v>
      </c>
    </row>
    <row r="9" spans="1:9">
      <c r="A9" s="12">
        <v>42370</v>
      </c>
      <c r="B9" s="13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-7.8992805755395583</v>
      </c>
      <c r="C9" s="13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-13.507377979568657</v>
      </c>
      <c r="D9" s="13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-10.62124248496994</v>
      </c>
      <c r="E9" s="13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-5.3704305814791908</v>
      </c>
      <c r="F9" s="13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3.1834913589611435</v>
      </c>
      <c r="G9" s="13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-29.649587947014123</v>
      </c>
      <c r="H9" s="13">
        <f>IF(INDEX(monthly!$1:$1048576,MATCH(crec_mensuales!$A9,monthly!$A:$A,0),MATCH(crec_mensuales!H$4,monthly!$1:$1,0))="","",100*(INDEX(monthly!$1:$1048576,MATCH(crec_mensuales!$A9,monthly!$A:$A,0),MATCH(crec_mensuales!H$4,monthly!$1:$1,0))/INDEX(monthly!$1:$1048576,MATCH(crec_mensuales!$A9,monthly!$A:$A,0)-12,MATCH(crec_mensuales!H$4,monthly!$1:$1,0))-1))</f>
        <v>-20.986777886236574</v>
      </c>
      <c r="I9" s="13">
        <f>IF(INDEX(monthly!$1:$1048576,MATCH(crec_mensuales!$A9,monthly!$A:$A,0),MATCH(crec_mensuales!I$4,monthly!$1:$1,0))="","",100*(INDEX(monthly!$1:$1048576,MATCH(crec_mensuales!$A9,monthly!$A:$A,0),MATCH(crec_mensuales!I$4,monthly!$1:$1,0))/INDEX(monthly!$1:$1048576,MATCH(crec_mensuales!$A9,monthly!$A:$A,0)-12,MATCH(crec_mensuales!I$4,monthly!$1:$1,0))-1))</f>
        <v>-17.792792792792788</v>
      </c>
    </row>
    <row r="10" spans="1:9">
      <c r="A10" s="12">
        <v>42401</v>
      </c>
      <c r="B10" s="13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-4.7089792336940661</v>
      </c>
      <c r="C10" s="13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-9.4384707287933125</v>
      </c>
      <c r="D10" s="13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-4.2093287827076225</v>
      </c>
      <c r="E10" s="13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-5.8579396121645306</v>
      </c>
      <c r="F10" s="13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36.856896914122103</v>
      </c>
      <c r="G10" s="13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-22.217568778838913</v>
      </c>
      <c r="H10" s="13">
        <f>IF(INDEX(monthly!$1:$1048576,MATCH(crec_mensuales!$A10,monthly!$A:$A,0),MATCH(crec_mensuales!H$4,monthly!$1:$1,0))="","",100*(INDEX(monthly!$1:$1048576,MATCH(crec_mensuales!$A10,monthly!$A:$A,0),MATCH(crec_mensuales!H$4,monthly!$1:$1,0))/INDEX(monthly!$1:$1048576,MATCH(crec_mensuales!$A10,monthly!$A:$A,0)-12,MATCH(crec_mensuales!H$4,monthly!$1:$1,0))-1))</f>
        <v>-15.6435468154841</v>
      </c>
      <c r="I10" s="13">
        <f>IF(INDEX(monthly!$1:$1048576,MATCH(crec_mensuales!$A10,monthly!$A:$A,0),MATCH(crec_mensuales!I$4,monthly!$1:$1,0))="","",100*(INDEX(monthly!$1:$1048576,MATCH(crec_mensuales!$A10,monthly!$A:$A,0),MATCH(crec_mensuales!I$4,monthly!$1:$1,0))/INDEX(monthly!$1:$1048576,MATCH(crec_mensuales!$A10,monthly!$A:$A,0)-12,MATCH(crec_mensuales!I$4,monthly!$1:$1,0))-1))</f>
        <v>-7.7114427860696555</v>
      </c>
    </row>
    <row r="11" spans="1:9">
      <c r="A11" s="12">
        <v>42430</v>
      </c>
      <c r="B11" s="13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-6.6030814380044101</v>
      </c>
      <c r="C11" s="13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-11.346765641569467</v>
      </c>
      <c r="D11" s="13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-5.7351407716371261</v>
      </c>
      <c r="E11" s="13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-6.5373544052031445</v>
      </c>
      <c r="F11" s="13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14.852170670611065</v>
      </c>
      <c r="G11" s="13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-22.672309834044757</v>
      </c>
      <c r="H11" s="13">
        <f>IF(INDEX(monthly!$1:$1048576,MATCH(crec_mensuales!$A11,monthly!$A:$A,0),MATCH(crec_mensuales!H$4,monthly!$1:$1,0))="","",100*(INDEX(monthly!$1:$1048576,MATCH(crec_mensuales!$A11,monthly!$A:$A,0),MATCH(crec_mensuales!H$4,monthly!$1:$1,0))/INDEX(monthly!$1:$1048576,MATCH(crec_mensuales!$A11,monthly!$A:$A,0)-12,MATCH(crec_mensuales!H$4,monthly!$1:$1,0))-1))</f>
        <v>-16.423357664233574</v>
      </c>
      <c r="I11" s="13">
        <f>IF(INDEX(monthly!$1:$1048576,MATCH(crec_mensuales!$A11,monthly!$A:$A,0),MATCH(crec_mensuales!I$4,monthly!$1:$1,0))="","",100*(INDEX(monthly!$1:$1048576,MATCH(crec_mensuales!$A11,monthly!$A:$A,0),MATCH(crec_mensuales!I$4,monthly!$1:$1,0))/INDEX(monthly!$1:$1048576,MATCH(crec_mensuales!$A11,monthly!$A:$A,0)-12,MATCH(crec_mensuales!I$4,monthly!$1:$1,0))-1))</f>
        <v>-0.2666666666666706</v>
      </c>
    </row>
    <row r="12" spans="1:9">
      <c r="A12" s="12">
        <v>42461</v>
      </c>
      <c r="B12" s="13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-5.0424293428711682</v>
      </c>
      <c r="C12" s="13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-6.531531531531531</v>
      </c>
      <c r="D12" s="13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-6.8403908794788197</v>
      </c>
      <c r="E12" s="13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-7.0186181555937477</v>
      </c>
      <c r="F12" s="13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17.283834933468633</v>
      </c>
      <c r="G12" s="13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-20.022218312126782</v>
      </c>
      <c r="H12" s="13">
        <f>IF(INDEX(monthly!$1:$1048576,MATCH(crec_mensuales!$A12,monthly!$A:$A,0),MATCH(crec_mensuales!H$4,monthly!$1:$1,0))="","",100*(INDEX(monthly!$1:$1048576,MATCH(crec_mensuales!$A12,monthly!$A:$A,0),MATCH(crec_mensuales!H$4,monthly!$1:$1,0))/INDEX(monthly!$1:$1048576,MATCH(crec_mensuales!$A12,monthly!$A:$A,0)-12,MATCH(crec_mensuales!H$4,monthly!$1:$1,0))-1))</f>
        <v>-13.666797951949583</v>
      </c>
      <c r="I12" s="13">
        <f>IF(INDEX(monthly!$1:$1048576,MATCH(crec_mensuales!$A12,monthly!$A:$A,0),MATCH(crec_mensuales!I$4,monthly!$1:$1,0))="","",100*(INDEX(monthly!$1:$1048576,MATCH(crec_mensuales!$A12,monthly!$A:$A,0),MATCH(crec_mensuales!I$4,monthly!$1:$1,0))/INDEX(monthly!$1:$1048576,MATCH(crec_mensuales!$A12,monthly!$A:$A,0)-12,MATCH(crec_mensuales!I$4,monthly!$1:$1,0))-1))</f>
        <v>-4.4155844155844282</v>
      </c>
    </row>
    <row r="13" spans="1:9">
      <c r="A13" s="12">
        <v>42491</v>
      </c>
      <c r="B13" s="13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-4.8428571428571487</v>
      </c>
      <c r="C13" s="13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-7.3039742212674508</v>
      </c>
      <c r="D13" s="13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-8.9864158829676128</v>
      </c>
      <c r="E13" s="13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-7.4729717800108064</v>
      </c>
      <c r="F13" s="13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14.525255378440537</v>
      </c>
      <c r="G13" s="13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-7.8747580253849208</v>
      </c>
      <c r="H13" s="13">
        <f>IF(INDEX(monthly!$1:$1048576,MATCH(crec_mensuales!$A13,monthly!$A:$A,0),MATCH(crec_mensuales!H$4,monthly!$1:$1,0))="","",100*(INDEX(monthly!$1:$1048576,MATCH(crec_mensuales!$A13,monthly!$A:$A,0),MATCH(crec_mensuales!H$4,monthly!$1:$1,0))/INDEX(monthly!$1:$1048576,MATCH(crec_mensuales!$A13,monthly!$A:$A,0)-12,MATCH(crec_mensuales!H$4,monthly!$1:$1,0))-1))</f>
        <v>-1.0025062656641603</v>
      </c>
      <c r="I13" s="13">
        <f>IF(INDEX(monthly!$1:$1048576,MATCH(crec_mensuales!$A13,monthly!$A:$A,0),MATCH(crec_mensuales!I$4,monthly!$1:$1,0))="","",100*(INDEX(monthly!$1:$1048576,MATCH(crec_mensuales!$A13,monthly!$A:$A,0),MATCH(crec_mensuales!I$4,monthly!$1:$1,0))/INDEX(monthly!$1:$1048576,MATCH(crec_mensuales!$A13,monthly!$A:$A,0)-12,MATCH(crec_mensuales!I$4,monthly!$1:$1,0))-1))</f>
        <v>6.9948186528497214</v>
      </c>
    </row>
    <row r="14" spans="1:9">
      <c r="A14" s="12">
        <v>42522</v>
      </c>
      <c r="B14" s="13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-2.771578720034551</v>
      </c>
      <c r="C14" s="13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-5.1891891891891806</v>
      </c>
      <c r="D14" s="13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-4.8834628190898899</v>
      </c>
      <c r="E14" s="13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-7.9210656730207996</v>
      </c>
      <c r="F14" s="13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-7.7494609851733953</v>
      </c>
      <c r="G14" s="13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-5.0600812351266793</v>
      </c>
      <c r="H14" s="13">
        <f>IF(INDEX(monthly!$1:$1048576,MATCH(crec_mensuales!$A14,monthly!$A:$A,0),MATCH(crec_mensuales!H$4,monthly!$1:$1,0))="","",100*(INDEX(monthly!$1:$1048576,MATCH(crec_mensuales!$A14,monthly!$A:$A,0),MATCH(crec_mensuales!H$4,monthly!$1:$1,0))/INDEX(monthly!$1:$1048576,MATCH(crec_mensuales!$A14,monthly!$A:$A,0)-12,MATCH(crec_mensuales!H$4,monthly!$1:$1,0))-1))</f>
        <v>8.2468536100684489</v>
      </c>
      <c r="I14" s="13">
        <f>IF(INDEX(monthly!$1:$1048576,MATCH(crec_mensuales!$A14,monthly!$A:$A,0),MATCH(crec_mensuales!I$4,monthly!$1:$1,0))="","",100*(INDEX(monthly!$1:$1048576,MATCH(crec_mensuales!$A14,monthly!$A:$A,0),MATCH(crec_mensuales!I$4,monthly!$1:$1,0))/INDEX(monthly!$1:$1048576,MATCH(crec_mensuales!$A14,monthly!$A:$A,0)-12,MATCH(crec_mensuales!I$4,monthly!$1:$1,0))-1))</f>
        <v>17.480719794344491</v>
      </c>
    </row>
    <row r="15" spans="1:9">
      <c r="A15" s="12">
        <v>42552</v>
      </c>
      <c r="B15" s="13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-5.0735242874067836</v>
      </c>
      <c r="C15" s="13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-6.0732984293193741</v>
      </c>
      <c r="D15" s="13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-5.6277056277056259</v>
      </c>
      <c r="E15" s="13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-8.3618667331579299</v>
      </c>
      <c r="F15" s="13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-6.5393507258701415</v>
      </c>
      <c r="G15" s="13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-20.404818300831963</v>
      </c>
      <c r="H15" s="13">
        <f>IF(INDEX(monthly!$1:$1048576,MATCH(crec_mensuales!$A15,monthly!$A:$A,0),MATCH(crec_mensuales!H$4,monthly!$1:$1,0))="","",100*(INDEX(monthly!$1:$1048576,MATCH(crec_mensuales!$A15,monthly!$A:$A,0),MATCH(crec_mensuales!H$4,monthly!$1:$1,0))/INDEX(monthly!$1:$1048576,MATCH(crec_mensuales!$A15,monthly!$A:$A,0)-12,MATCH(crec_mensuales!H$4,monthly!$1:$1,0))-1))</f>
        <v>15.517445298639853</v>
      </c>
      <c r="I15" s="13">
        <f>IF(INDEX(monthly!$1:$1048576,MATCH(crec_mensuales!$A15,monthly!$A:$A,0),MATCH(crec_mensuales!I$4,monthly!$1:$1,0))="","",100*(INDEX(monthly!$1:$1048576,MATCH(crec_mensuales!$A15,monthly!$A:$A,0),MATCH(crec_mensuales!I$4,monthly!$1:$1,0))/INDEX(monthly!$1:$1048576,MATCH(crec_mensuales!$A15,monthly!$A:$A,0)-12,MATCH(crec_mensuales!I$4,monthly!$1:$1,0))-1))</f>
        <v>27.150537634408579</v>
      </c>
    </row>
    <row r="16" spans="1:9">
      <c r="A16" s="12">
        <v>42583</v>
      </c>
      <c r="B16" s="13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-2.3824718145075585</v>
      </c>
      <c r="C16" s="13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-4.713114754098358</v>
      </c>
      <c r="D16" s="13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-5.5314533622559781</v>
      </c>
      <c r="E16" s="13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-9.2146648555702431</v>
      </c>
      <c r="F16" s="13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10.325900056315929</v>
      </c>
      <c r="G16" s="13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9.5429087431043946</v>
      </c>
      <c r="H16" s="13">
        <f>IF(INDEX(monthly!$1:$1048576,MATCH(crec_mensuales!$A16,monthly!$A:$A,0),MATCH(crec_mensuales!H$4,monthly!$1:$1,0))="","",100*(INDEX(monthly!$1:$1048576,MATCH(crec_mensuales!$A16,monthly!$A:$A,0),MATCH(crec_mensuales!H$4,monthly!$1:$1,0))/INDEX(monthly!$1:$1048576,MATCH(crec_mensuales!$A16,monthly!$A:$A,0)-12,MATCH(crec_mensuales!H$4,monthly!$1:$1,0))-1))</f>
        <v>18.178596739900787</v>
      </c>
      <c r="I16" s="13">
        <f>IF(INDEX(monthly!$1:$1048576,MATCH(crec_mensuales!$A16,monthly!$A:$A,0),MATCH(crec_mensuales!I$4,monthly!$1:$1,0))="","",100*(INDEX(monthly!$1:$1048576,MATCH(crec_mensuales!$A16,monthly!$A:$A,0),MATCH(crec_mensuales!I$4,monthly!$1:$1,0))/INDEX(monthly!$1:$1048576,MATCH(crec_mensuales!$A16,monthly!$A:$A,0)-12,MATCH(crec_mensuales!I$4,monthly!$1:$1,0))-1))</f>
        <v>38.814016172506726</v>
      </c>
    </row>
    <row r="17" spans="1:9">
      <c r="A17" s="12">
        <v>42614</v>
      </c>
      <c r="B17" s="13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-3.6467359907567776</v>
      </c>
      <c r="C17" s="13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-3.8176033934252285</v>
      </c>
      <c r="D17" s="13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-5.7239057239057196</v>
      </c>
      <c r="E17" s="13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-9.4981331550445631</v>
      </c>
      <c r="F17" s="13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-3.8483497722245685</v>
      </c>
      <c r="G17" s="13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-3.0865764557420183</v>
      </c>
      <c r="H17" s="13">
        <f>IF(INDEX(monthly!$1:$1048576,MATCH(crec_mensuales!$A17,monthly!$A:$A,0),MATCH(crec_mensuales!H$4,monthly!$1:$1,0))="","",100*(INDEX(monthly!$1:$1048576,MATCH(crec_mensuales!$A17,monthly!$A:$A,0),MATCH(crec_mensuales!H$4,monthly!$1:$1,0))/INDEX(monthly!$1:$1048576,MATCH(crec_mensuales!$A17,monthly!$A:$A,0)-12,MATCH(crec_mensuales!H$4,monthly!$1:$1,0))-1))</f>
        <v>25.043844265170122</v>
      </c>
      <c r="I17" s="13">
        <f>IF(INDEX(monthly!$1:$1048576,MATCH(crec_mensuales!$A17,monthly!$A:$A,0),MATCH(crec_mensuales!I$4,monthly!$1:$1,0))="","",100*(INDEX(monthly!$1:$1048576,MATCH(crec_mensuales!$A17,monthly!$A:$A,0),MATCH(crec_mensuales!I$4,monthly!$1:$1,0))/INDEX(monthly!$1:$1048576,MATCH(crec_mensuales!$A17,monthly!$A:$A,0)-12,MATCH(crec_mensuales!I$4,monthly!$1:$1,0))-1))</f>
        <v>50.420168067226889</v>
      </c>
    </row>
    <row r="18" spans="1:9">
      <c r="A18" s="12">
        <v>42644</v>
      </c>
      <c r="B18" s="13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-5.6937219411387519</v>
      </c>
      <c r="C18" s="13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-7.0987654320987748</v>
      </c>
      <c r="D18" s="13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-8.0912863070539576</v>
      </c>
      <c r="E18" s="13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-9.222361893313181</v>
      </c>
      <c r="F18" s="13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-17.78058266464846</v>
      </c>
      <c r="G18" s="13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-13.532775773940353</v>
      </c>
      <c r="H18" s="13">
        <f>IF(INDEX(monthly!$1:$1048576,MATCH(crec_mensuales!$A18,monthly!$A:$A,0),MATCH(crec_mensuales!H$4,monthly!$1:$1,0))="","",100*(INDEX(monthly!$1:$1048576,MATCH(crec_mensuales!$A18,monthly!$A:$A,0),MATCH(crec_mensuales!H$4,monthly!$1:$1,0))/INDEX(monthly!$1:$1048576,MATCH(crec_mensuales!$A18,monthly!$A:$A,0)-12,MATCH(crec_mensuales!H$4,monthly!$1:$1,0))-1))</f>
        <v>19.38718035372311</v>
      </c>
      <c r="I18" s="13">
        <f>IF(INDEX(monthly!$1:$1048576,MATCH(crec_mensuales!$A18,monthly!$A:$A,0),MATCH(crec_mensuales!I$4,monthly!$1:$1,0))="","",100*(INDEX(monthly!$1:$1048576,MATCH(crec_mensuales!$A18,monthly!$A:$A,0),MATCH(crec_mensuales!I$4,monthly!$1:$1,0))/INDEX(monthly!$1:$1048576,MATCH(crec_mensuales!$A18,monthly!$A:$A,0)-12,MATCH(crec_mensuales!I$4,monthly!$1:$1,0))-1))</f>
        <v>49.428571428571423</v>
      </c>
    </row>
    <row r="19" spans="1:9">
      <c r="A19" s="12">
        <v>42675</v>
      </c>
      <c r="B19" s="13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-2.8086170134548838</v>
      </c>
      <c r="C19" s="13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-1.1415525114155223</v>
      </c>
      <c r="D19" s="13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-3.7735849056603876</v>
      </c>
      <c r="E19" s="13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-8.7747093422942957</v>
      </c>
      <c r="F19" s="13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8.1638855684635914</v>
      </c>
      <c r="G19" s="13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-5.6532390159411472</v>
      </c>
      <c r="H19" s="13">
        <f>IF(INDEX(monthly!$1:$1048576,MATCH(crec_mensuales!$A19,monthly!$A:$A,0),MATCH(crec_mensuales!H$4,monthly!$1:$1,0))="","",100*(INDEX(monthly!$1:$1048576,MATCH(crec_mensuales!$A19,monthly!$A:$A,0),MATCH(crec_mensuales!H$4,monthly!$1:$1,0))/INDEX(monthly!$1:$1048576,MATCH(crec_mensuales!$A19,monthly!$A:$A,0)-12,MATCH(crec_mensuales!H$4,monthly!$1:$1,0))-1))</f>
        <v>28.930450029222676</v>
      </c>
      <c r="I19" s="13">
        <f>IF(INDEX(monthly!$1:$1048576,MATCH(crec_mensuales!$A19,monthly!$A:$A,0),MATCH(crec_mensuales!I$4,monthly!$1:$1,0))="","",100*(INDEX(monthly!$1:$1048576,MATCH(crec_mensuales!$A19,monthly!$A:$A,0),MATCH(crec_mensuales!I$4,monthly!$1:$1,0))/INDEX(monthly!$1:$1048576,MATCH(crec_mensuales!$A19,monthly!$A:$A,0)-12,MATCH(crec_mensuales!I$4,monthly!$1:$1,0))-1))</f>
        <v>42.032967032967036</v>
      </c>
    </row>
    <row r="20" spans="1:9">
      <c r="A20" s="12">
        <v>42705</v>
      </c>
      <c r="B20" s="13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-2.5462283533900787</v>
      </c>
      <c r="C20" s="13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0</v>
      </c>
      <c r="D20" s="13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-4.8800661703887531</v>
      </c>
      <c r="E20" s="13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-8.7335812327081328</v>
      </c>
      <c r="F20" s="13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-14.881404937751553</v>
      </c>
      <c r="G20" s="13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14.07786356653029</v>
      </c>
      <c r="H20" s="13">
        <f>IF(INDEX(monthly!$1:$1048576,MATCH(crec_mensuales!$A20,monthly!$A:$A,0),MATCH(crec_mensuales!H$4,monthly!$1:$1,0))="","",100*(INDEX(monthly!$1:$1048576,MATCH(crec_mensuales!$A20,monthly!$A:$A,0),MATCH(crec_mensuales!H$4,monthly!$1:$1,0))/INDEX(monthly!$1:$1048576,MATCH(crec_mensuales!$A20,monthly!$A:$A,0)-12,MATCH(crec_mensuales!H$4,monthly!$1:$1,0))-1))</f>
        <v>27.02764712630492</v>
      </c>
      <c r="I20" s="13">
        <f>IF(INDEX(monthly!$1:$1048576,MATCH(crec_mensuales!$A20,monthly!$A:$A,0),MATCH(crec_mensuales!I$4,monthly!$1:$1,0))="","",100*(INDEX(monthly!$1:$1048576,MATCH(crec_mensuales!$A20,monthly!$A:$A,0),MATCH(crec_mensuales!I$4,monthly!$1:$1,0))/INDEX(monthly!$1:$1048576,MATCH(crec_mensuales!$A20,monthly!$A:$A,0)-12,MATCH(crec_mensuales!I$4,monthly!$1:$1,0))-1))</f>
        <v>33.333333333333329</v>
      </c>
    </row>
    <row r="21" spans="1:9">
      <c r="A21" s="12">
        <v>42736</v>
      </c>
      <c r="B21" s="13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0.13279175128884102</v>
      </c>
      <c r="C21" s="13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1.837270341207331</v>
      </c>
      <c r="D21" s="13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-1.2331838565022513</v>
      </c>
      <c r="E21" s="13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-8.128389764414667</v>
      </c>
      <c r="F21" s="13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10.691162068831916</v>
      </c>
      <c r="G21" s="13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19.127999029786658</v>
      </c>
      <c r="H21" s="13">
        <f>IF(INDEX(monthly!$1:$1048576,MATCH(crec_mensuales!$A21,monthly!$A:$A,0),MATCH(crec_mensuales!H$4,monthly!$1:$1,0))="","",100*(INDEX(monthly!$1:$1048576,MATCH(crec_mensuales!$A21,monthly!$A:$A,0),MATCH(crec_mensuales!H$4,monthly!$1:$1,0))/INDEX(monthly!$1:$1048576,MATCH(crec_mensuales!$A21,monthly!$A:$A,0)-12,MATCH(crec_mensuales!H$4,monthly!$1:$1,0))-1))</f>
        <v>14.833007725432367</v>
      </c>
      <c r="I21" s="13">
        <f>IF(INDEX(monthly!$1:$1048576,MATCH(crec_mensuales!$A21,monthly!$A:$A,0),MATCH(crec_mensuales!I$4,monthly!$1:$1,0))="","",100*(INDEX(monthly!$1:$1048576,MATCH(crec_mensuales!$A21,monthly!$A:$A,0),MATCH(crec_mensuales!I$4,monthly!$1:$1,0))/INDEX(monthly!$1:$1048576,MATCH(crec_mensuales!$A21,monthly!$A:$A,0)-12,MATCH(crec_mensuales!I$4,monthly!$1:$1,0))-1))</f>
        <v>37.260273972602739</v>
      </c>
    </row>
    <row r="22" spans="1:9">
      <c r="A22" s="12">
        <v>42767</v>
      </c>
      <c r="B22" s="13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-1.1049723756906049</v>
      </c>
      <c r="C22" s="13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-0.26385224274406704</v>
      </c>
      <c r="D22" s="13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-3.6817102137767344</v>
      </c>
      <c r="E22" s="13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-7.1466873196429637</v>
      </c>
      <c r="F22" s="13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-5.5490967296391798</v>
      </c>
      <c r="G22" s="13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3.5648094895280424</v>
      </c>
      <c r="H22" s="13">
        <f>IF(INDEX(monthly!$1:$1048576,MATCH(crec_mensuales!$A22,monthly!$A:$A,0),MATCH(crec_mensuales!H$4,monthly!$1:$1,0))="","",100*(INDEX(monthly!$1:$1048576,MATCH(crec_mensuales!$A22,monthly!$A:$A,0),MATCH(crec_mensuales!H$4,monthly!$1:$1,0))/INDEX(monthly!$1:$1048576,MATCH(crec_mensuales!$A22,monthly!$A:$A,0)-12,MATCH(crec_mensuales!H$4,monthly!$1:$1,0))-1))</f>
        <v>19.497069644856225</v>
      </c>
      <c r="I22" s="13">
        <f>IF(INDEX(monthly!$1:$1048576,MATCH(crec_mensuales!$A22,monthly!$A:$A,0),MATCH(crec_mensuales!I$4,monthly!$1:$1,0))="","",100*(INDEX(monthly!$1:$1048576,MATCH(crec_mensuales!$A22,monthly!$A:$A,0),MATCH(crec_mensuales!I$4,monthly!$1:$1,0))/INDEX(monthly!$1:$1048576,MATCH(crec_mensuales!$A22,monthly!$A:$A,0)-12,MATCH(crec_mensuales!I$4,monthly!$1:$1,0))-1))</f>
        <v>43.126684636118597</v>
      </c>
    </row>
    <row r="23" spans="1:9">
      <c r="A23" s="12">
        <v>42795</v>
      </c>
      <c r="B23" s="13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0.86410054988217411</v>
      </c>
      <c r="C23" s="13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2.0334928229665206</v>
      </c>
      <c r="D23" s="13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-3.2079646017699193</v>
      </c>
      <c r="E23" s="13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-6.2982413718915105</v>
      </c>
      <c r="F23" s="13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0.73590589537513296</v>
      </c>
      <c r="G23" s="13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6.0117829745482965</v>
      </c>
      <c r="H23" s="13">
        <f>IF(INDEX(monthly!$1:$1048576,MATCH(crec_mensuales!$A23,monthly!$A:$A,0),MATCH(crec_mensuales!H$4,monthly!$1:$1,0))="","",100*(INDEX(monthly!$1:$1048576,MATCH(crec_mensuales!$A23,monthly!$A:$A,0),MATCH(crec_mensuales!H$4,monthly!$1:$1,0))/INDEX(monthly!$1:$1048576,MATCH(crec_mensuales!$A23,monthly!$A:$A,0)-12,MATCH(crec_mensuales!H$4,monthly!$1:$1,0))-1))</f>
        <v>22.468212075332715</v>
      </c>
      <c r="I23" s="13">
        <f>IF(INDEX(monthly!$1:$1048576,MATCH(crec_mensuales!$A23,monthly!$A:$A,0),MATCH(crec_mensuales!I$4,monthly!$1:$1,0))="","",100*(INDEX(monthly!$1:$1048576,MATCH(crec_mensuales!$A23,monthly!$A:$A,0),MATCH(crec_mensuales!I$4,monthly!$1:$1,0))/INDEX(monthly!$1:$1048576,MATCH(crec_mensuales!$A23,monthly!$A:$A,0)-12,MATCH(crec_mensuales!I$4,monthly!$1:$1,0))-1))</f>
        <v>44.385026737967912</v>
      </c>
    </row>
    <row r="24" spans="1:9">
      <c r="A24" s="12">
        <v>42826</v>
      </c>
      <c r="B24" s="13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-1.7651403249630881</v>
      </c>
      <c r="C24" s="13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-4.3373493975903514</v>
      </c>
      <c r="D24" s="13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1.7482517482517501</v>
      </c>
      <c r="E24" s="13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-5.4326378602456256</v>
      </c>
      <c r="F24" s="13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-4.7736629463704938</v>
      </c>
      <c r="G24" s="13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-3.0071707418204641</v>
      </c>
      <c r="H24" s="13">
        <f>IF(INDEX(monthly!$1:$1048576,MATCH(crec_mensuales!$A24,monthly!$A:$A,0),MATCH(crec_mensuales!H$4,monthly!$1:$1,0))="","",100*(INDEX(monthly!$1:$1048576,MATCH(crec_mensuales!$A24,monthly!$A:$A,0),MATCH(crec_mensuales!H$4,monthly!$1:$1,0))/INDEX(monthly!$1:$1048576,MATCH(crec_mensuales!$A24,monthly!$A:$A,0)-12,MATCH(crec_mensuales!H$4,monthly!$1:$1,0))-1))</f>
        <v>24.327519080491555</v>
      </c>
      <c r="I24" s="13">
        <f>IF(INDEX(monthly!$1:$1048576,MATCH(crec_mensuales!$A24,monthly!$A:$A,0),MATCH(crec_mensuales!I$4,monthly!$1:$1,0))="","",100*(INDEX(monthly!$1:$1048576,MATCH(crec_mensuales!$A24,monthly!$A:$A,0),MATCH(crec_mensuales!I$4,monthly!$1:$1,0))/INDEX(monthly!$1:$1048576,MATCH(crec_mensuales!$A24,monthly!$A:$A,0)-12,MATCH(crec_mensuales!I$4,monthly!$1:$1,0))-1))</f>
        <v>44.293478260869577</v>
      </c>
    </row>
    <row r="25" spans="1:9">
      <c r="A25" s="12">
        <v>42856</v>
      </c>
      <c r="B25" s="13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1.8015313016063628</v>
      </c>
      <c r="C25" s="13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4.4032444959443806</v>
      </c>
      <c r="D25" s="13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2.640642939150406</v>
      </c>
      <c r="E25" s="13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-5.2088017438325913</v>
      </c>
      <c r="F25" s="13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1.6356384715632721</v>
      </c>
      <c r="G25" s="13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-0.23832470821296692</v>
      </c>
      <c r="H25" s="13">
        <f>IF(INDEX(monthly!$1:$1048576,MATCH(crec_mensuales!$A25,monthly!$A:$A,0),MATCH(crec_mensuales!H$4,monthly!$1:$1,0))="","",100*(INDEX(monthly!$1:$1048576,MATCH(crec_mensuales!$A25,monthly!$A:$A,0),MATCH(crec_mensuales!H$4,monthly!$1:$1,0))/INDEX(monthly!$1:$1048576,MATCH(crec_mensuales!$A25,monthly!$A:$A,0)-12,MATCH(crec_mensuales!H$4,monthly!$1:$1,0))-1))</f>
        <v>13.909361125269172</v>
      </c>
      <c r="I25" s="13">
        <f>IF(INDEX(monthly!$1:$1048576,MATCH(crec_mensuales!$A25,monthly!$A:$A,0),MATCH(crec_mensuales!I$4,monthly!$1:$1,0))="","",100*(INDEX(monthly!$1:$1048576,MATCH(crec_mensuales!$A25,monthly!$A:$A,0),MATCH(crec_mensuales!I$4,monthly!$1:$1,0))/INDEX(monthly!$1:$1048576,MATCH(crec_mensuales!$A25,monthly!$A:$A,0)-12,MATCH(crec_mensuales!I$4,monthly!$1:$1,0))-1))</f>
        <v>30.024213075060558</v>
      </c>
    </row>
    <row r="26" spans="1:9">
      <c r="A26" s="12">
        <v>42887</v>
      </c>
      <c r="B26" s="13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-0.49607581815490631</v>
      </c>
      <c r="C26" s="13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0.68415051311288</v>
      </c>
      <c r="D26" s="13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2.9171528588098017</v>
      </c>
      <c r="E26" s="13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-3.7964450817895123</v>
      </c>
      <c r="F26" s="13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9.4048091187689753</v>
      </c>
      <c r="G26" s="13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-8.0448661944199191</v>
      </c>
      <c r="H26" s="13">
        <f>IF(INDEX(monthly!$1:$1048576,MATCH(crec_mensuales!$A26,monthly!$A:$A,0),MATCH(crec_mensuales!H$4,monthly!$1:$1,0))="","",100*(INDEX(monthly!$1:$1048576,MATCH(crec_mensuales!$A26,monthly!$A:$A,0),MATCH(crec_mensuales!H$4,monthly!$1:$1,0))/INDEX(monthly!$1:$1048576,MATCH(crec_mensuales!$A26,monthly!$A:$A,0)-12,MATCH(crec_mensuales!H$4,monthly!$1:$1,0))-1))</f>
        <v>2.0522762836480357</v>
      </c>
      <c r="I26" s="13">
        <f>IF(INDEX(monthly!$1:$1048576,MATCH(crec_mensuales!$A26,monthly!$A:$A,0),MATCH(crec_mensuales!I$4,monthly!$1:$1,0))="","",100*(INDEX(monthly!$1:$1048576,MATCH(crec_mensuales!$A26,monthly!$A:$A,0),MATCH(crec_mensuales!I$4,monthly!$1:$1,0))/INDEX(monthly!$1:$1048576,MATCH(crec_mensuales!$A26,monthly!$A:$A,0)-12,MATCH(crec_mensuales!I$4,monthly!$1:$1,0))-1))</f>
        <v>13.566739606126909</v>
      </c>
    </row>
    <row r="27" spans="1:9">
      <c r="A27" s="12">
        <v>42917</v>
      </c>
      <c r="B27" s="13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1.336172087218257</v>
      </c>
      <c r="C27" s="13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2.6755852842809347</v>
      </c>
      <c r="D27" s="13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3.0963302752293531</v>
      </c>
      <c r="E27" s="13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-3.8803868548942244</v>
      </c>
      <c r="F27" s="13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11.512881836606571</v>
      </c>
      <c r="G27" s="13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1.8163907141286018</v>
      </c>
      <c r="H27" s="13">
        <f>IF(INDEX(monthly!$1:$1048576,MATCH(crec_mensuales!$A27,monthly!$A:$A,0),MATCH(crec_mensuales!H$4,monthly!$1:$1,0))="","",100*(INDEX(monthly!$1:$1048576,MATCH(crec_mensuales!$A27,monthly!$A:$A,0),MATCH(crec_mensuales!H$4,monthly!$1:$1,0))/INDEX(monthly!$1:$1048576,MATCH(crec_mensuales!$A27,monthly!$A:$A,0)-12,MATCH(crec_mensuales!H$4,monthly!$1:$1,0))-1))</f>
        <v>7.2800046095965687</v>
      </c>
      <c r="I27" s="13">
        <f>IF(INDEX(monthly!$1:$1048576,MATCH(crec_mensuales!$A27,monthly!$A:$A,0),MATCH(crec_mensuales!I$4,monthly!$1:$1,0))="","",100*(INDEX(monthly!$1:$1048576,MATCH(crec_mensuales!$A27,monthly!$A:$A,0),MATCH(crec_mensuales!I$4,monthly!$1:$1,0))/INDEX(monthly!$1:$1048576,MATCH(crec_mensuales!$A27,monthly!$A:$A,0)-12,MATCH(crec_mensuales!I$4,monthly!$1:$1,0))-1))</f>
        <v>6.976744186046524</v>
      </c>
    </row>
    <row r="28" spans="1:9">
      <c r="A28" s="12">
        <v>42948</v>
      </c>
      <c r="B28" s="13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1.6997167138810276</v>
      </c>
      <c r="C28" s="13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3.8709677419354716</v>
      </c>
      <c r="D28" s="13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3.5591274397244632</v>
      </c>
      <c r="E28" s="13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-3.5455846406102998</v>
      </c>
      <c r="F28" s="13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12.641869228284941</v>
      </c>
      <c r="G28" s="13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5.039412468037141</v>
      </c>
      <c r="H28" s="13">
        <f>IF(INDEX(monthly!$1:$1048576,MATCH(crec_mensuales!$A28,monthly!$A:$A,0),MATCH(crec_mensuales!H$4,monthly!$1:$1,0))="","",100*(INDEX(monthly!$1:$1048576,MATCH(crec_mensuales!$A28,monthly!$A:$A,0),MATCH(crec_mensuales!H$4,monthly!$1:$1,0))/INDEX(monthly!$1:$1048576,MATCH(crec_mensuales!$A28,monthly!$A:$A,0)-12,MATCH(crec_mensuales!H$4,monthly!$1:$1,0))-1))</f>
        <v>1.4320358166741487</v>
      </c>
      <c r="I28" s="13">
        <f>IF(INDEX(monthly!$1:$1048576,MATCH(crec_mensuales!$A28,monthly!$A:$A,0),MATCH(crec_mensuales!I$4,monthly!$1:$1,0))="","",100*(INDEX(monthly!$1:$1048576,MATCH(crec_mensuales!$A28,monthly!$A:$A,0),MATCH(crec_mensuales!I$4,monthly!$1:$1,0))/INDEX(monthly!$1:$1048576,MATCH(crec_mensuales!$A28,monthly!$A:$A,0)-12,MATCH(crec_mensuales!I$4,monthly!$1:$1,0))-1))</f>
        <v>2.1359223300970953</v>
      </c>
    </row>
    <row r="29" spans="1:9">
      <c r="A29" s="12">
        <v>42979</v>
      </c>
      <c r="B29" s="13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1.2965599940043315</v>
      </c>
      <c r="C29" s="13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2.4255788313120252</v>
      </c>
      <c r="D29" s="13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6.4285714285714279</v>
      </c>
      <c r="E29" s="13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-3.5053316471985174</v>
      </c>
      <c r="F29" s="13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13.010270429567106</v>
      </c>
      <c r="G29" s="13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9.9786784111927993</v>
      </c>
      <c r="H29" s="13">
        <f>IF(INDEX(monthly!$1:$1048576,MATCH(crec_mensuales!$A29,monthly!$A:$A,0),MATCH(crec_mensuales!H$4,monthly!$1:$1,0))="","",100*(INDEX(monthly!$1:$1048576,MATCH(crec_mensuales!$A29,monthly!$A:$A,0),MATCH(crec_mensuales!H$4,monthly!$1:$1,0))/INDEX(monthly!$1:$1048576,MATCH(crec_mensuales!$A29,monthly!$A:$A,0)-12,MATCH(crec_mensuales!H$4,monthly!$1:$1,0))-1))</f>
        <v>-6.8029591663979598</v>
      </c>
      <c r="I29" s="13">
        <f>IF(INDEX(monthly!$1:$1048576,MATCH(crec_mensuales!$A29,monthly!$A:$A,0),MATCH(crec_mensuales!I$4,monthly!$1:$1,0))="","",100*(INDEX(monthly!$1:$1048576,MATCH(crec_mensuales!$A29,monthly!$A:$A,0),MATCH(crec_mensuales!I$4,monthly!$1:$1,0))/INDEX(monthly!$1:$1048576,MATCH(crec_mensuales!$A29,monthly!$A:$A,0)-12,MATCH(crec_mensuales!I$4,monthly!$1:$1,0))-1))</f>
        <v>3.7243947858472959</v>
      </c>
    </row>
    <row r="30" spans="1:9">
      <c r="A30" s="12">
        <v>43009</v>
      </c>
      <c r="B30" s="13" t="str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/>
      </c>
      <c r="C30" s="13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5.2048726467331052</v>
      </c>
      <c r="D30" s="13" t="str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/>
      </c>
      <c r="E30" s="13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-3.0925929004107289</v>
      </c>
      <c r="F30" s="13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35.852331005157723</v>
      </c>
      <c r="G30" s="13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19.030874074444416</v>
      </c>
      <c r="H30" s="13">
        <f>IF(INDEX(monthly!$1:$1048576,MATCH(crec_mensuales!$A30,monthly!$A:$A,0),MATCH(crec_mensuales!H$4,monthly!$1:$1,0))="","",100*(INDEX(monthly!$1:$1048576,MATCH(crec_mensuales!$A30,monthly!$A:$A,0),MATCH(crec_mensuales!H$4,monthly!$1:$1,0))/INDEX(monthly!$1:$1048576,MATCH(crec_mensuales!$A30,monthly!$A:$A,0)-12,MATCH(crec_mensuales!H$4,monthly!$1:$1,0))-1))</f>
        <v>-3.0005661445555831</v>
      </c>
      <c r="I30" s="13">
        <f>IF(INDEX(monthly!$1:$1048576,MATCH(crec_mensuales!$A30,monthly!$A:$A,0),MATCH(crec_mensuales!I$4,monthly!$1:$1,0))="","",100*(INDEX(monthly!$1:$1048576,MATCH(crec_mensuales!$A30,monthly!$A:$A,0),MATCH(crec_mensuales!I$4,monthly!$1:$1,0))/INDEX(monthly!$1:$1048576,MATCH(crec_mensuales!$A30,monthly!$A:$A,0)-12,MATCH(crec_mensuales!I$4,monthly!$1:$1,0))-1))</f>
        <v>7.074569789674956</v>
      </c>
    </row>
    <row r="31" spans="1:9">
      <c r="A31" s="12">
        <v>43040</v>
      </c>
      <c r="B31" s="13" t="str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/>
      </c>
      <c r="C31" s="13" t="str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/>
      </c>
      <c r="D31" s="13" t="str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/>
      </c>
      <c r="E31" s="13" t="str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/>
      </c>
      <c r="F31" s="13" t="str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/>
      </c>
      <c r="G31" s="13" t="str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/>
      </c>
      <c r="H31" s="13" t="str">
        <f>IF(INDEX(monthly!$1:$1048576,MATCH(crec_mensuales!$A31,monthly!$A:$A,0),MATCH(crec_mensuales!H$4,monthly!$1:$1,0))="","",100*(INDEX(monthly!$1:$1048576,MATCH(crec_mensuales!$A31,monthly!$A:$A,0),MATCH(crec_mensuales!H$4,monthly!$1:$1,0))/INDEX(monthly!$1:$1048576,MATCH(crec_mensuales!$A31,monthly!$A:$A,0)-12,MATCH(crec_mensuales!H$4,monthly!$1:$1,0))-1))</f>
        <v/>
      </c>
      <c r="I31" s="13">
        <f>IF(INDEX(monthly!$1:$1048576,MATCH(crec_mensuales!$A31,monthly!$A:$A,0),MATCH(crec_mensuales!I$4,monthly!$1:$1,0))="","",100*(INDEX(monthly!$1:$1048576,MATCH(crec_mensuales!$A31,monthly!$A:$A,0),MATCH(crec_mensuales!I$4,monthly!$1:$1,0))/INDEX(monthly!$1:$1048576,MATCH(crec_mensuales!$A31,monthly!$A:$A,0)-12,MATCH(crec_mensuales!I$4,monthly!$1:$1,0))-1))</f>
        <v>9.2843326885879929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</cp:lastModifiedBy>
  <cp:lastPrinted>2015-05-22T21:44:12Z</cp:lastPrinted>
  <dcterms:created xsi:type="dcterms:W3CDTF">2015-04-10T15:03:52Z</dcterms:created>
  <dcterms:modified xsi:type="dcterms:W3CDTF">2017-12-19T15:01:58Z</dcterms:modified>
</cp:coreProperties>
</file>