
<file path=[Content_Types].xml><?xml version="1.0" encoding="utf-8"?>
<Types xmlns="http://schemas.openxmlformats.org/package/2006/content-types"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0" yWindow="0" windowWidth="13125" windowHeight="6105"/>
  </bookViews>
  <sheets>
    <sheet name="TI y PIB (scatter)" sheetId="8" r:id="rId1"/>
    <sheet name="figura_9a" sheetId="1" r:id="rId2"/>
    <sheet name="figura_9b" sheetId="2" r:id="rId3"/>
    <sheet name="figura_11a" sheetId="3" r:id="rId4"/>
    <sheet name="figura_11b" sheetId="4" r:id="rId5"/>
    <sheet name="figura_10a" sheetId="5" r:id="rId6"/>
    <sheet name="figura_10b" sheetId="6" r:id="rId7"/>
    <sheet name="figura_12" sheetId="7" r:id="rId8"/>
  </sheets>
  <calcPr calcId="125725"/>
</workbook>
</file>

<file path=xl/calcChain.xml><?xml version="1.0" encoding="utf-8"?>
<calcChain xmlns="http://schemas.openxmlformats.org/spreadsheetml/2006/main">
  <c r="AL23" i="8"/>
  <c r="AK23"/>
  <c r="AJ23"/>
  <c r="AI23"/>
  <c r="AH23"/>
  <c r="D23" s="1"/>
  <c r="AG23"/>
  <c r="AF23"/>
  <c r="AE23"/>
  <c r="AD23"/>
  <c r="AC23"/>
  <c r="AB23"/>
  <c r="AA23"/>
  <c r="Z23"/>
  <c r="Y23"/>
  <c r="F23" s="1"/>
  <c r="G23"/>
  <c r="E23"/>
  <c r="C23" s="1"/>
  <c r="AL22"/>
  <c r="AK22"/>
  <c r="AJ22"/>
  <c r="AI22"/>
  <c r="AH22"/>
  <c r="D22" s="1"/>
  <c r="AG22"/>
  <c r="AF22"/>
  <c r="AE22"/>
  <c r="AD22"/>
  <c r="AC22"/>
  <c r="AB22"/>
  <c r="AA22"/>
  <c r="Z22"/>
  <c r="Y22"/>
  <c r="F22" s="1"/>
  <c r="G22"/>
  <c r="E22"/>
  <c r="C22" s="1"/>
  <c r="AL21"/>
  <c r="AK21"/>
  <c r="AJ21"/>
  <c r="AI21"/>
  <c r="AH21"/>
  <c r="D21" s="1"/>
  <c r="AG21"/>
  <c r="AF21"/>
  <c r="AE21"/>
  <c r="AD21"/>
  <c r="AC21"/>
  <c r="AB21"/>
  <c r="AA21"/>
  <c r="Z21"/>
  <c r="Y21"/>
  <c r="F21" s="1"/>
  <c r="G21"/>
  <c r="E21"/>
  <c r="C21" s="1"/>
  <c r="AL20"/>
  <c r="AK20"/>
  <c r="AJ20"/>
  <c r="AI20"/>
  <c r="AH20"/>
  <c r="D20" s="1"/>
  <c r="AG20"/>
  <c r="AF20"/>
  <c r="AE20"/>
  <c r="AD20"/>
  <c r="AC20"/>
  <c r="AB20"/>
  <c r="AA20"/>
  <c r="Z20"/>
  <c r="Y20"/>
  <c r="F20" s="1"/>
  <c r="G20"/>
  <c r="E20"/>
  <c r="C20" s="1"/>
  <c r="AL19"/>
  <c r="AK19"/>
  <c r="AJ19"/>
  <c r="AI19"/>
  <c r="AH19"/>
  <c r="D19" s="1"/>
  <c r="AG19"/>
  <c r="AF19"/>
  <c r="AE19"/>
  <c r="AD19"/>
  <c r="AC19"/>
  <c r="AB19"/>
  <c r="AA19"/>
  <c r="Z19"/>
  <c r="Y19"/>
  <c r="F19" s="1"/>
  <c r="G19"/>
  <c r="E19"/>
  <c r="C19" s="1"/>
  <c r="AL18"/>
  <c r="AK18"/>
  <c r="AJ18"/>
  <c r="AI18"/>
  <c r="AH18"/>
  <c r="D18" s="1"/>
  <c r="AG18"/>
  <c r="AF18"/>
  <c r="AE18"/>
  <c r="AD18"/>
  <c r="AC18"/>
  <c r="AB18"/>
  <c r="AA18"/>
  <c r="Z18"/>
  <c r="Y18"/>
  <c r="F18" s="1"/>
  <c r="G18"/>
  <c r="E18"/>
  <c r="C18" s="1"/>
  <c r="AL17"/>
  <c r="AK17"/>
  <c r="AJ17"/>
  <c r="AI17"/>
  <c r="AH17"/>
  <c r="D17" s="1"/>
  <c r="AG17"/>
  <c r="AF17"/>
  <c r="AE17"/>
  <c r="AD17"/>
  <c r="AC17"/>
  <c r="AB17"/>
  <c r="AA17"/>
  <c r="Z17"/>
  <c r="Y17"/>
  <c r="F17" s="1"/>
  <c r="G17"/>
  <c r="E17"/>
  <c r="AL16"/>
  <c r="AK16"/>
  <c r="AJ16"/>
  <c r="AI16"/>
  <c r="AH16"/>
  <c r="D16" s="1"/>
  <c r="AG16"/>
  <c r="AF16"/>
  <c r="AE16"/>
  <c r="AD16"/>
  <c r="AC16"/>
  <c r="AB16"/>
  <c r="F16" s="1"/>
  <c r="AA16"/>
  <c r="Z16"/>
  <c r="Y16"/>
  <c r="G16"/>
  <c r="E16"/>
  <c r="C16"/>
  <c r="AL15"/>
  <c r="AK15"/>
  <c r="AJ15"/>
  <c r="AI15"/>
  <c r="AH15"/>
  <c r="D15" s="1"/>
  <c r="B15" s="1"/>
  <c r="AG15"/>
  <c r="AF15"/>
  <c r="AE15"/>
  <c r="AD15"/>
  <c r="AC15"/>
  <c r="AB15"/>
  <c r="F15" s="1"/>
  <c r="AA15"/>
  <c r="Z15"/>
  <c r="Y15"/>
  <c r="G15"/>
  <c r="E15"/>
  <c r="C15"/>
  <c r="AL14"/>
  <c r="AK14"/>
  <c r="AJ14"/>
  <c r="AI14"/>
  <c r="AH14"/>
  <c r="D14" s="1"/>
  <c r="B14" s="1"/>
  <c r="AG14"/>
  <c r="AF14"/>
  <c r="AE14"/>
  <c r="AD14"/>
  <c r="AC14"/>
  <c r="AB14"/>
  <c r="F14" s="1"/>
  <c r="AA14"/>
  <c r="Z14"/>
  <c r="Y14"/>
  <c r="G14"/>
  <c r="E14"/>
  <c r="C14"/>
  <c r="C27" s="1"/>
  <c r="AL13"/>
  <c r="AK13"/>
  <c r="AJ13"/>
  <c r="AI13"/>
  <c r="AH13"/>
  <c r="D13" s="1"/>
  <c r="AG13"/>
  <c r="AF13"/>
  <c r="AE13"/>
  <c r="AD13"/>
  <c r="AC13"/>
  <c r="AB13"/>
  <c r="F13" s="1"/>
  <c r="AA13"/>
  <c r="Z13"/>
  <c r="Y13"/>
  <c r="G13"/>
  <c r="E13"/>
  <c r="C13"/>
  <c r="AL12"/>
  <c r="AK12"/>
  <c r="AJ12"/>
  <c r="AI12"/>
  <c r="AH12"/>
  <c r="D12" s="1"/>
  <c r="AG12"/>
  <c r="AF12"/>
  <c r="AE12"/>
  <c r="AD12"/>
  <c r="AC12"/>
  <c r="AB12"/>
  <c r="F12" s="1"/>
  <c r="AA12"/>
  <c r="Z12"/>
  <c r="Y12"/>
  <c r="G12"/>
  <c r="E12"/>
  <c r="C12"/>
  <c r="C28" s="1"/>
  <c r="AL11"/>
  <c r="AK11"/>
  <c r="AJ11"/>
  <c r="AI11"/>
  <c r="AH11"/>
  <c r="D11" s="1"/>
  <c r="B11" s="1"/>
  <c r="AG11"/>
  <c r="AF11"/>
  <c r="AE11"/>
  <c r="AD11"/>
  <c r="AC11"/>
  <c r="AB11"/>
  <c r="F11" s="1"/>
  <c r="AA11"/>
  <c r="Z11"/>
  <c r="Y11"/>
  <c r="G11"/>
  <c r="E11"/>
  <c r="C11"/>
  <c r="AL10"/>
  <c r="AK10"/>
  <c r="AJ10"/>
  <c r="AI10"/>
  <c r="AH10"/>
  <c r="D10" s="1"/>
  <c r="B10" s="1"/>
  <c r="AG10"/>
  <c r="AF10"/>
  <c r="AE10"/>
  <c r="AD10"/>
  <c r="AC10"/>
  <c r="AB10"/>
  <c r="F10" s="1"/>
  <c r="AA10"/>
  <c r="Z10"/>
  <c r="Y10"/>
  <c r="G10"/>
  <c r="E10"/>
  <c r="C10"/>
  <c r="AL9"/>
  <c r="AK9"/>
  <c r="AJ9"/>
  <c r="AI9"/>
  <c r="AH9"/>
  <c r="D9" s="1"/>
  <c r="AG9"/>
  <c r="AF9"/>
  <c r="AE9"/>
  <c r="AD9"/>
  <c r="AC9"/>
  <c r="AB9"/>
  <c r="F9" s="1"/>
  <c r="AA9"/>
  <c r="Z9"/>
  <c r="Y9"/>
  <c r="G9"/>
  <c r="E9"/>
  <c r="C9"/>
  <c r="AL8"/>
  <c r="AK8"/>
  <c r="AJ8"/>
  <c r="AI8"/>
  <c r="AH8"/>
  <c r="D8" s="1"/>
  <c r="AG8"/>
  <c r="AF8"/>
  <c r="AE8"/>
  <c r="AD8"/>
  <c r="AC8"/>
  <c r="AB8"/>
  <c r="F8" s="1"/>
  <c r="AA8"/>
  <c r="Z8"/>
  <c r="Y8"/>
  <c r="G8"/>
  <c r="E8"/>
  <c r="C8"/>
  <c r="C25" s="1"/>
  <c r="AL7"/>
  <c r="AK7"/>
  <c r="AJ7"/>
  <c r="AI7"/>
  <c r="AH7"/>
  <c r="D7" s="1"/>
  <c r="B7" s="1"/>
  <c r="AG7"/>
  <c r="AF7"/>
  <c r="AE7"/>
  <c r="AD7"/>
  <c r="AC7"/>
  <c r="AB7"/>
  <c r="F7" s="1"/>
  <c r="AA7"/>
  <c r="Z7"/>
  <c r="Y7"/>
  <c r="G7"/>
  <c r="E7"/>
  <c r="C7"/>
  <c r="AL6"/>
  <c r="AK6"/>
  <c r="AJ6"/>
  <c r="AI6"/>
  <c r="AH6"/>
  <c r="D6" s="1"/>
  <c r="B6" s="1"/>
  <c r="AG6"/>
  <c r="AF6"/>
  <c r="AE6"/>
  <c r="AD6"/>
  <c r="AC6"/>
  <c r="AB6"/>
  <c r="F6" s="1"/>
  <c r="AA6"/>
  <c r="Z6"/>
  <c r="Y6"/>
  <c r="G6"/>
  <c r="E6"/>
  <c r="C6"/>
  <c r="C26" s="1"/>
  <c r="AL5"/>
  <c r="AK5"/>
  <c r="AJ5"/>
  <c r="AI5"/>
  <c r="AH5"/>
  <c r="D5" s="1"/>
  <c r="AG5"/>
  <c r="AF5"/>
  <c r="AE5"/>
  <c r="AD5"/>
  <c r="AC5"/>
  <c r="AB5"/>
  <c r="F5" s="1"/>
  <c r="AA5"/>
  <c r="Z5"/>
  <c r="Y5"/>
  <c r="G5"/>
  <c r="E5"/>
  <c r="B8" l="1"/>
  <c r="B12"/>
  <c r="B28" s="1"/>
  <c r="B16"/>
  <c r="B18"/>
  <c r="B19"/>
  <c r="B20"/>
  <c r="B27" s="1"/>
  <c r="B21"/>
  <c r="B22"/>
  <c r="B23"/>
  <c r="B26"/>
  <c r="B9"/>
  <c r="B13"/>
  <c r="B25" l="1"/>
</calcChain>
</file>

<file path=xl/sharedStrings.xml><?xml version="1.0" encoding="utf-8"?>
<sst xmlns="http://schemas.openxmlformats.org/spreadsheetml/2006/main" count="263" uniqueCount="81">
  <si>
    <t>manuf_avg_00_08</t>
  </si>
  <si>
    <t>pct_change_tot_02_08</t>
  </si>
  <si>
    <t>iso2c</t>
  </si>
  <si>
    <t>subregion</t>
  </si>
  <si>
    <t>MX</t>
  </si>
  <si>
    <t>CARDM</t>
  </si>
  <si>
    <t>SV</t>
  </si>
  <si>
    <t>DO</t>
  </si>
  <si>
    <t>CR</t>
  </si>
  <si>
    <t>PA</t>
  </si>
  <si>
    <t>GT</t>
  </si>
  <si>
    <t>BR</t>
  </si>
  <si>
    <t>SA</t>
  </si>
  <si>
    <t>AR</t>
  </si>
  <si>
    <t>NI</t>
  </si>
  <si>
    <t>HN</t>
  </si>
  <si>
    <t>UY</t>
  </si>
  <si>
    <t>CO</t>
  </si>
  <si>
    <t>PE</t>
  </si>
  <si>
    <t>CL</t>
  </si>
  <si>
    <t>PY</t>
  </si>
  <si>
    <t>EC</t>
  </si>
  <si>
    <t>BO</t>
  </si>
  <si>
    <t>VE</t>
  </si>
  <si>
    <t>pct_change_tot_10_15</t>
  </si>
  <si>
    <t>mean_per1</t>
  </si>
  <si>
    <t>inflow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</si>
  <si>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</si>
  <si>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</si>
  <si>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</si>
  <si>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</si>
  <si>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</si>
  <si>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</si>
  <si>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</si>
  <si>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</si>
  <si>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</si>
  <si>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</si>
  <si>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</si>
  <si>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</si>
  <si>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</si>
  <si>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</si>
  <si>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</si>
  <si>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</si>
  <si>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</si>
  <si>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date_id</t>
  </si>
  <si>
    <t>Argentina</t>
  </si>
  <si>
    <t>Brazil</t>
  </si>
  <si>
    <t>Chile</t>
  </si>
  <si>
    <t>Colombia</t>
  </si>
  <si>
    <t>Mexico</t>
  </si>
  <si>
    <t>mean_per2</t>
  </si>
  <si>
    <t>IED</t>
  </si>
  <si>
    <t>Cartera</t>
  </si>
  <si>
    <t>Otra</t>
  </si>
  <si>
    <t>Gross domestic product, constant prices (percent change)</t>
  </si>
  <si>
    <t>Tasa de crecimiento de los términos de intercambio</t>
  </si>
  <si>
    <t>Términos de intercambio</t>
  </si>
  <si>
    <t>TI (2012-6)</t>
  </si>
  <si>
    <t>PIB (2012-6)</t>
  </si>
  <si>
    <t>TI (2003-8)</t>
  </si>
  <si>
    <t>PIB (2003-8)</t>
  </si>
  <si>
    <t>Bolivia (Est. Plur. de)</t>
  </si>
  <si>
    <t>Brasil</t>
  </si>
  <si>
    <t>Ecuador</t>
  </si>
  <si>
    <t>México</t>
  </si>
  <si>
    <t>Paraguay</t>
  </si>
  <si>
    <t>Perú</t>
  </si>
  <si>
    <t>República Dominicana</t>
  </si>
  <si>
    <t>Uruguay</t>
  </si>
  <si>
    <t>Venezuela (Rep. Bol. de)</t>
  </si>
  <si>
    <t>Haití</t>
  </si>
  <si>
    <t>Costa Rica</t>
  </si>
  <si>
    <t>El Salvador</t>
  </si>
  <si>
    <t>Guatemala</t>
  </si>
  <si>
    <t>Honduras</t>
  </si>
  <si>
    <t>Nicaragua</t>
  </si>
  <si>
    <t>Panamá</t>
  </si>
  <si>
    <t>Mineros (Chile y Perú)</t>
  </si>
  <si>
    <t>Exportadores de hidrocarburos (Bolivia, Colombia, Ecuador y Venezuela)</t>
  </si>
  <si>
    <t>Istmo centroamericano (Centroamérica y Rep. Dominicana)</t>
  </si>
  <si>
    <t>Exportadores de productos agrícolas (Argentina, Paraguay y Uruguay)</t>
  </si>
</sst>
</file>

<file path=xl/styles.xml><?xml version="1.0" encoding="utf-8"?>
<styleSheet xmlns="http://schemas.openxmlformats.org/spreadsheetml/2006/main">
  <numFmts count="3">
    <numFmt numFmtId="164" formatCode="yyyy/mm/dd\ hh:mm:ss"/>
    <numFmt numFmtId="169" formatCode="#,##0.0"/>
    <numFmt numFmtId="170" formatCode="0.0"/>
  </numFmts>
  <fonts count="10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Lucida Sans"/>
      <family val="2"/>
    </font>
    <font>
      <b/>
      <sz val="8"/>
      <color rgb="FF555555"/>
      <name val="Lucida Sans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color rgb="FF505050"/>
      <name val="Arial"/>
      <family val="2"/>
    </font>
    <font>
      <sz val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8F9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DDDD"/>
        <bgColor indexed="64"/>
      </patternFill>
    </fill>
    <fill>
      <patternFill patternType="solid">
        <fgColor rgb="FFDDE7D6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6">
    <xf numFmtId="0" fontId="0" fillId="0" borderId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/>
    <xf numFmtId="0" fontId="7" fillId="0" borderId="0"/>
  </cellStyleXfs>
  <cellXfs count="27">
    <xf numFmtId="0" fontId="0" fillId="0" borderId="0" xfId="0"/>
    <xf numFmtId="164" fontId="2" fillId="0" borderId="0" xfId="0" applyNumberFormat="1" applyFont="1"/>
    <xf numFmtId="0" fontId="0" fillId="2" borderId="0" xfId="0" applyFill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right"/>
    </xf>
    <xf numFmtId="0" fontId="5" fillId="0" borderId="0" xfId="1" applyFont="1" applyBorder="1" applyAlignment="1"/>
    <xf numFmtId="0" fontId="5" fillId="0" borderId="0" xfId="1" applyFont="1" applyFill="1" applyBorder="1" applyAlignment="1"/>
    <xf numFmtId="0" fontId="5" fillId="5" borderId="0" xfId="1" applyFont="1" applyFill="1" applyBorder="1" applyAlignment="1"/>
    <xf numFmtId="0" fontId="6" fillId="0" borderId="0" xfId="1" applyFont="1" applyFill="1" applyBorder="1" applyAlignment="1">
      <alignment horizontal="center" vertical="center"/>
    </xf>
    <xf numFmtId="0" fontId="6" fillId="6" borderId="0" xfId="1" applyFont="1" applyFill="1" applyBorder="1" applyAlignment="1">
      <alignment horizontal="right" vertical="center"/>
    </xf>
    <xf numFmtId="0" fontId="6" fillId="0" borderId="0" xfId="1" applyFont="1" applyFill="1" applyBorder="1" applyAlignment="1">
      <alignment horizontal="right" vertical="center"/>
    </xf>
    <xf numFmtId="0" fontId="6" fillId="0" borderId="0" xfId="2" applyFont="1" applyFill="1" applyBorder="1"/>
    <xf numFmtId="0" fontId="6" fillId="0" borderId="0" xfId="2" applyFont="1" applyBorder="1"/>
    <xf numFmtId="169" fontId="5" fillId="0" borderId="0" xfId="1" applyNumberFormat="1" applyFont="1" applyBorder="1" applyAlignment="1">
      <alignment horizontal="center"/>
    </xf>
    <xf numFmtId="169" fontId="8" fillId="2" borderId="0" xfId="1" applyNumberFormat="1" applyFont="1" applyFill="1" applyBorder="1" applyAlignment="1">
      <alignment horizontal="right"/>
    </xf>
    <xf numFmtId="169" fontId="5" fillId="2" borderId="0" xfId="1" applyNumberFormat="1" applyFont="1" applyFill="1" applyBorder="1" applyAlignment="1">
      <alignment horizontal="right"/>
    </xf>
    <xf numFmtId="169" fontId="5" fillId="0" borderId="0" xfId="1" applyNumberFormat="1" applyFont="1" applyFill="1" applyBorder="1" applyAlignment="1">
      <alignment horizontal="right"/>
    </xf>
    <xf numFmtId="170" fontId="5" fillId="0" borderId="0" xfId="3" applyNumberFormat="1" applyFont="1" applyBorder="1" applyAlignment="1">
      <alignment vertical="top"/>
    </xf>
    <xf numFmtId="169" fontId="5" fillId="7" borderId="0" xfId="1" applyNumberFormat="1" applyFont="1" applyFill="1" applyBorder="1" applyAlignment="1">
      <alignment horizontal="right"/>
    </xf>
    <xf numFmtId="169" fontId="5" fillId="8" borderId="0" xfId="1" applyNumberFormat="1" applyFont="1" applyFill="1" applyBorder="1" applyAlignment="1">
      <alignment horizontal="right"/>
    </xf>
    <xf numFmtId="169" fontId="5" fillId="0" borderId="0" xfId="1" applyNumberFormat="1" applyFont="1" applyBorder="1" applyAlignment="1"/>
    <xf numFmtId="0" fontId="5" fillId="8" borderId="0" xfId="1" applyFont="1" applyFill="1" applyBorder="1" applyAlignment="1"/>
    <xf numFmtId="0" fontId="5" fillId="8" borderId="0" xfId="2" applyFont="1" applyFill="1" applyBorder="1"/>
    <xf numFmtId="170" fontId="5" fillId="8" borderId="0" xfId="3" applyNumberFormat="1" applyFont="1" applyFill="1" applyBorder="1" applyAlignment="1">
      <alignment vertical="top"/>
    </xf>
  </cellXfs>
  <cellStyles count="6">
    <cellStyle name="ANCLAS,REZONES Y SUS PARTES,DE FUNDICION,DE HIERRO O DE ACERO 2" xfId="2"/>
    <cellStyle name="Normal" xfId="0" builtinId="0"/>
    <cellStyle name="Normal 2" xfId="1"/>
    <cellStyle name="Normal 2 2" xfId="4"/>
    <cellStyle name="Normal 4" xfId="5"/>
    <cellStyle name="Normal 7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211694564669493"/>
          <c:y val="3.5947712418300706E-2"/>
          <c:w val="0.8293325917041825"/>
          <c:h val="0.83948252791930356"/>
        </c:manualLayout>
      </c:layout>
      <c:scatterChart>
        <c:scatterStyle val="lineMarker"/>
        <c:ser>
          <c:idx val="0"/>
          <c:order val="0"/>
          <c:tx>
            <c:strRef>
              <c:f>'TI y PIB (scatter)'!$C$4</c:f>
              <c:strCache>
                <c:ptCount val="1"/>
                <c:pt idx="0">
                  <c:v>PIB (2012-6)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</c:marker>
          <c:dLbls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800">
                        <a:latin typeface="Arial" pitchFamily="34" charset="0"/>
                        <a:cs typeface="Arial" pitchFamily="34" charset="0"/>
                      </a:rPr>
                      <a:t>B</a:t>
                    </a:r>
                    <a:r>
                      <a:rPr lang="en-US"/>
                      <a:t>olivia</a:t>
                    </a:r>
                  </a:p>
                </c:rich>
              </c:tx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800">
                        <a:latin typeface="Arial" pitchFamily="34" charset="0"/>
                        <a:cs typeface="Arial" pitchFamily="34" charset="0"/>
                      </a:rPr>
                      <a:t>B</a:t>
                    </a:r>
                    <a:r>
                      <a:rPr lang="en-US"/>
                      <a:t>rasil</a:t>
                    </a:r>
                  </a:p>
                </c:rich>
              </c:tx>
              <c:showVal val="1"/>
            </c:dLbl>
            <c:dLbl>
              <c:idx val="3"/>
              <c:layout>
                <c:manualLayout>
                  <c:x val="-8.8300220750551876E-3"/>
                  <c:y val="-1.9607843137254902E-2"/>
                </c:manualLayout>
              </c:layout>
              <c:tx>
                <c:rich>
                  <a:bodyPr/>
                  <a:lstStyle/>
                  <a:p>
                    <a:r>
                      <a:rPr lang="en-US" sz="800">
                        <a:latin typeface="Arial" pitchFamily="34" charset="0"/>
                        <a:cs typeface="Arial" pitchFamily="34" charset="0"/>
                      </a:rPr>
                      <a:t>C</a:t>
                    </a:r>
                    <a:r>
                      <a:rPr lang="en-US"/>
                      <a:t>hile</a:t>
                    </a:r>
                  </a:p>
                </c:rich>
              </c:tx>
              <c:showVal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sz="800">
                        <a:latin typeface="Arial" pitchFamily="34" charset="0"/>
                        <a:cs typeface="Arial" pitchFamily="34" charset="0"/>
                      </a:rPr>
                      <a:t>C</a:t>
                    </a:r>
                    <a:r>
                      <a:rPr lang="en-US"/>
                      <a:t>olombia</a:t>
                    </a:r>
                  </a:p>
                </c:rich>
              </c:tx>
              <c:showVal val="1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sz="800">
                        <a:latin typeface="Arial" pitchFamily="34" charset="0"/>
                        <a:cs typeface="Arial" pitchFamily="34" charset="0"/>
                      </a:rPr>
                      <a:t>M</a:t>
                    </a:r>
                    <a:r>
                      <a:rPr lang="en-US"/>
                      <a:t>éxico</a:t>
                    </a:r>
                  </a:p>
                </c:rich>
              </c:tx>
              <c:showVal val="1"/>
            </c:dLbl>
            <c:dLbl>
              <c:idx val="7"/>
              <c:layout>
                <c:manualLayout>
                  <c:x val="-6.4753495217071466E-2"/>
                  <c:y val="-3.9215943595285928E-2"/>
                </c:manualLayout>
              </c:layout>
              <c:tx>
                <c:rich>
                  <a:bodyPr/>
                  <a:lstStyle/>
                  <a:p>
                    <a:r>
                      <a:rPr lang="en-US" sz="800">
                        <a:latin typeface="Arial" pitchFamily="34" charset="0"/>
                        <a:cs typeface="Arial" pitchFamily="34" charset="0"/>
                      </a:rPr>
                      <a:t>P</a:t>
                    </a:r>
                    <a:r>
                      <a:rPr lang="en-US"/>
                      <a:t>araguay</a:t>
                    </a:r>
                  </a:p>
                </c:rich>
              </c:tx>
              <c:showVal val="1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sz="800">
                        <a:latin typeface="Arial" pitchFamily="34" charset="0"/>
                        <a:cs typeface="Arial" pitchFamily="34" charset="0"/>
                      </a:rPr>
                      <a:t>P</a:t>
                    </a:r>
                    <a:r>
                      <a:rPr lang="en-US"/>
                      <a:t>erú</a:t>
                    </a:r>
                  </a:p>
                </c:rich>
              </c:tx>
              <c:showVal val="1"/>
            </c:dLbl>
            <c:dLbl>
              <c:idx val="9"/>
              <c:layout>
                <c:manualLayout>
                  <c:x val="-8.8300220750551876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z="800">
                        <a:latin typeface="Arial" pitchFamily="34" charset="0"/>
                        <a:cs typeface="Arial" pitchFamily="34" charset="0"/>
                      </a:rPr>
                      <a:t>R</a:t>
                    </a:r>
                    <a:r>
                      <a:rPr lang="en-US"/>
                      <a:t>epública Dominicana</a:t>
                    </a:r>
                  </a:p>
                </c:rich>
              </c:tx>
              <c:showVal val="1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 sz="800">
                        <a:latin typeface="Arial" pitchFamily="34" charset="0"/>
                        <a:cs typeface="Arial" pitchFamily="34" charset="0"/>
                      </a:rPr>
                      <a:t>U</a:t>
                    </a:r>
                    <a:r>
                      <a:rPr lang="en-US"/>
                      <a:t>ruguay</a:t>
                    </a:r>
                  </a:p>
                </c:rich>
              </c:tx>
              <c:showVal val="1"/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800">
                        <a:latin typeface="Arial" pitchFamily="34" charset="0"/>
                        <a:cs typeface="Arial" pitchFamily="34" charset="0"/>
                      </a:rPr>
                      <a:t>H</a:t>
                    </a:r>
                    <a:r>
                      <a:rPr lang="en-US"/>
                      <a:t>aití</a:t>
                    </a:r>
                  </a:p>
                </c:rich>
              </c:tx>
              <c:showVal val="1"/>
            </c:dLbl>
            <c:dLbl>
              <c:idx val="13"/>
              <c:layout>
                <c:manualLayout>
                  <c:x val="-1.177336276674025E-2"/>
                  <c:y val="-2.2875816993464106E-2"/>
                </c:manualLayout>
              </c:layout>
              <c:tx>
                <c:rich>
                  <a:bodyPr/>
                  <a:lstStyle/>
                  <a:p>
                    <a:r>
                      <a:rPr lang="en-US" sz="800">
                        <a:latin typeface="Arial" pitchFamily="34" charset="0"/>
                        <a:cs typeface="Arial" pitchFamily="34" charset="0"/>
                      </a:rPr>
                      <a:t>C</a:t>
                    </a:r>
                    <a:r>
                      <a:rPr lang="en-US"/>
                      <a:t>osta Rica</a:t>
                    </a:r>
                  </a:p>
                </c:rich>
              </c:tx>
              <c:showVal val="1"/>
            </c:dLbl>
            <c:dLbl>
              <c:idx val="14"/>
              <c:layout>
                <c:manualLayout>
                  <c:x val="-2.6490297984275199E-2"/>
                  <c:y val="-2.2875816993464099E-2"/>
                </c:manualLayout>
              </c:layout>
              <c:tx>
                <c:rich>
                  <a:bodyPr/>
                  <a:lstStyle/>
                  <a:p>
                    <a:r>
                      <a:rPr lang="en-US" sz="800">
                        <a:latin typeface="Arial" pitchFamily="34" charset="0"/>
                        <a:cs typeface="Arial" pitchFamily="34" charset="0"/>
                      </a:rPr>
                      <a:t>E</a:t>
                    </a:r>
                    <a:r>
                      <a:rPr lang="en-US"/>
                      <a:t>l Salvador</a:t>
                    </a:r>
                  </a:p>
                </c:rich>
              </c:tx>
              <c:showVal val="1"/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en-US" sz="800">
                        <a:latin typeface="Arial" pitchFamily="34" charset="0"/>
                        <a:cs typeface="Arial" pitchFamily="34" charset="0"/>
                      </a:rPr>
                      <a:t>G</a:t>
                    </a:r>
                    <a:r>
                      <a:rPr lang="en-US"/>
                      <a:t>uatemala</a:t>
                    </a:r>
                  </a:p>
                </c:rich>
              </c:tx>
              <c:showVal val="1"/>
            </c:dLbl>
            <c:dLbl>
              <c:idx val="16"/>
              <c:layout>
                <c:manualLayout>
                  <c:x val="-0.15894039735099388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z="800">
                        <a:latin typeface="Arial" pitchFamily="34" charset="0"/>
                        <a:cs typeface="Arial" pitchFamily="34" charset="0"/>
                      </a:rPr>
                      <a:t>H</a:t>
                    </a:r>
                    <a:r>
                      <a:rPr lang="en-US"/>
                      <a:t>onduras</a:t>
                    </a:r>
                  </a:p>
                </c:rich>
              </c:tx>
              <c:showVal val="1"/>
            </c:dLbl>
            <c:dLbl>
              <c:idx val="17"/>
              <c:layout/>
              <c:tx>
                <c:rich>
                  <a:bodyPr/>
                  <a:lstStyle/>
                  <a:p>
                    <a:r>
                      <a:rPr lang="en-US" sz="800">
                        <a:latin typeface="Arial" pitchFamily="34" charset="0"/>
                        <a:cs typeface="Arial" pitchFamily="34" charset="0"/>
                      </a:rPr>
                      <a:t>N</a:t>
                    </a:r>
                    <a:r>
                      <a:rPr lang="en-US"/>
                      <a:t>icaragua</a:t>
                    </a:r>
                  </a:p>
                </c:rich>
              </c:tx>
              <c:showVal val="1"/>
            </c:dLbl>
            <c:dLbl>
              <c:idx val="18"/>
              <c:layout>
                <c:manualLayout>
                  <c:x val="-5.8866813833701404E-2"/>
                  <c:y val="3.9215686274509803E-2"/>
                </c:manualLayout>
              </c:layout>
              <c:tx>
                <c:rich>
                  <a:bodyPr/>
                  <a:lstStyle/>
                  <a:p>
                    <a:r>
                      <a:rPr lang="en-US" sz="800">
                        <a:latin typeface="Arial" pitchFamily="34" charset="0"/>
                        <a:cs typeface="Arial" pitchFamily="34" charset="0"/>
                      </a:rPr>
                      <a:t>P</a:t>
                    </a:r>
                    <a:r>
                      <a:rPr lang="en-US"/>
                      <a:t>anamá</a:t>
                    </a:r>
                  </a:p>
                </c:rich>
              </c:tx>
              <c:showVal val="1"/>
            </c:dLbl>
            <c:delete val="1"/>
            <c:txPr>
              <a:bodyPr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</c:dLbls>
          <c:xVal>
            <c:numRef>
              <c:f>'TI y PIB (scatter)'!$B$5:$B$23</c:f>
              <c:numCache>
                <c:formatCode>#,##0.0</c:formatCode>
                <c:ptCount val="19"/>
                <c:pt idx="1">
                  <c:v>-22.572876939669893</c:v>
                </c:pt>
                <c:pt idx="2">
                  <c:v>-5.7427831515149519</c:v>
                </c:pt>
                <c:pt idx="3">
                  <c:v>-13.175423461682291</c:v>
                </c:pt>
                <c:pt idx="4">
                  <c:v>-16.64014203148006</c:v>
                </c:pt>
                <c:pt idx="5">
                  <c:v>-15.238869654607171</c:v>
                </c:pt>
                <c:pt idx="6">
                  <c:v>-5.953148177384219</c:v>
                </c:pt>
                <c:pt idx="7">
                  <c:v>-3.0966389693051353</c:v>
                </c:pt>
                <c:pt idx="8">
                  <c:v>-11.236632512408296</c:v>
                </c:pt>
                <c:pt idx="9">
                  <c:v>1.7578898310558522</c:v>
                </c:pt>
                <c:pt idx="10">
                  <c:v>4.2726930544909623</c:v>
                </c:pt>
                <c:pt idx="11">
                  <c:v>-32.699173834504933</c:v>
                </c:pt>
                <c:pt idx="13">
                  <c:v>2.7085044857147604</c:v>
                </c:pt>
                <c:pt idx="14">
                  <c:v>8.0480243691234996</c:v>
                </c:pt>
                <c:pt idx="15">
                  <c:v>0.44908174957514402</c:v>
                </c:pt>
                <c:pt idx="16">
                  <c:v>-0.9563072284384706</c:v>
                </c:pt>
                <c:pt idx="17">
                  <c:v>4.4442591439186456</c:v>
                </c:pt>
                <c:pt idx="18">
                  <c:v>2.0219192656872518</c:v>
                </c:pt>
              </c:numCache>
            </c:numRef>
          </c:xVal>
          <c:yVal>
            <c:numRef>
              <c:f>'TI y PIB (scatter)'!$C$5:$C$23</c:f>
              <c:numCache>
                <c:formatCode>#,##0.0</c:formatCode>
                <c:ptCount val="19"/>
                <c:pt idx="1">
                  <c:v>0.79639999999999933</c:v>
                </c:pt>
                <c:pt idx="2">
                  <c:v>-4.5916333333333332</c:v>
                </c:pt>
                <c:pt idx="3">
                  <c:v>-2.2621333333333338</c:v>
                </c:pt>
                <c:pt idx="4">
                  <c:v>-1.5191999999999997</c:v>
                </c:pt>
                <c:pt idx="5">
                  <c:v>-2.2146666666666666</c:v>
                </c:pt>
                <c:pt idx="6">
                  <c:v>-0.5353666666666661</c:v>
                </c:pt>
                <c:pt idx="7">
                  <c:v>0.39829999999999988</c:v>
                </c:pt>
                <c:pt idx="8">
                  <c:v>-2.4903000000000004</c:v>
                </c:pt>
                <c:pt idx="9">
                  <c:v>0.31376666666666697</c:v>
                </c:pt>
                <c:pt idx="10">
                  <c:v>-2.4980000000000007</c:v>
                </c:pt>
                <c:pt idx="11">
                  <c:v>-11.6882</c:v>
                </c:pt>
                <c:pt idx="13">
                  <c:v>-1.4648333333333334</c:v>
                </c:pt>
                <c:pt idx="14">
                  <c:v>-0.78840000000000066</c:v>
                </c:pt>
                <c:pt idx="15">
                  <c:v>-0.38646666666666718</c:v>
                </c:pt>
                <c:pt idx="16">
                  <c:v>-2.192166666666667</c:v>
                </c:pt>
                <c:pt idx="17">
                  <c:v>0.79576666666666629</c:v>
                </c:pt>
                <c:pt idx="18">
                  <c:v>-1.4922000000000004</c:v>
                </c:pt>
              </c:numCache>
            </c:numRef>
          </c:yVal>
        </c:ser>
        <c:axId val="155350912"/>
        <c:axId val="155521024"/>
      </c:scatterChart>
      <c:valAx>
        <c:axId val="155350912"/>
        <c:scaling>
          <c:orientation val="minMax"/>
          <c:max val="10"/>
          <c:min val="-25"/>
        </c:scaling>
        <c:axPos val="b"/>
        <c:title>
          <c:tx>
            <c:rich>
              <a:bodyPr/>
              <a:lstStyle/>
              <a:p>
                <a:pPr>
                  <a:defRPr sz="900" b="0">
                    <a:latin typeface="Arial" pitchFamily="34" charset="0"/>
                    <a:cs typeface="Arial" pitchFamily="34" charset="0"/>
                  </a:defRPr>
                </a:pPr>
                <a:r>
                  <a:rPr lang="en-US" sz="800" b="0">
                    <a:latin typeface="Arial" pitchFamily="34" charset="0"/>
                    <a:cs typeface="Arial" pitchFamily="34" charset="0"/>
                  </a:rPr>
                  <a:t>Variación de las tasas de crecimiento de los términos de intercambio</a:t>
                </a:r>
              </a:p>
            </c:rich>
          </c:tx>
          <c:layout>
            <c:manualLayout>
              <c:xMode val="edge"/>
              <c:yMode val="edge"/>
              <c:x val="0.14403226086805374"/>
              <c:y val="0.93727111316967815"/>
            </c:manualLayout>
          </c:layout>
        </c:title>
        <c:numFmt formatCode="#,##0" sourceLinked="0"/>
        <c:majorTickMark val="none"/>
        <c:tickLblPos val="low"/>
        <c:spPr>
          <a:ln w="6350">
            <a:solidFill>
              <a:sysClr val="windowText" lastClr="000000"/>
            </a:solidFill>
          </a:ln>
        </c:spPr>
        <c:txPr>
          <a:bodyPr/>
          <a:lstStyle/>
          <a:p>
            <a:pPr>
              <a:defRPr sz="7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55521024"/>
        <c:crosses val="autoZero"/>
        <c:crossBetween val="midCat"/>
        <c:majorUnit val="5"/>
      </c:valAx>
      <c:valAx>
        <c:axId val="155521024"/>
        <c:scaling>
          <c:orientation val="minMax"/>
          <c:max val="1"/>
          <c:min val="-5"/>
        </c:scaling>
        <c:axPos val="l"/>
        <c:title>
          <c:tx>
            <c:rich>
              <a:bodyPr/>
              <a:lstStyle/>
              <a:p>
                <a:pPr>
                  <a:defRPr sz="900" b="0">
                    <a:latin typeface="Arial" pitchFamily="34" charset="0"/>
                    <a:cs typeface="Arial" pitchFamily="34" charset="0"/>
                  </a:defRPr>
                </a:pPr>
                <a:r>
                  <a:rPr lang="en-US" sz="800" b="0">
                    <a:latin typeface="Arial" pitchFamily="34" charset="0"/>
                    <a:cs typeface="Arial" pitchFamily="34" charset="0"/>
                  </a:rPr>
                  <a:t>Variación</a:t>
                </a:r>
                <a:r>
                  <a:rPr lang="en-US" sz="800" b="0" baseline="0">
                    <a:latin typeface="Arial" pitchFamily="34" charset="0"/>
                    <a:cs typeface="Arial" pitchFamily="34" charset="0"/>
                  </a:rPr>
                  <a:t> de las tasas de crecimiento del </a:t>
                </a:r>
                <a:r>
                  <a:rPr lang="en-US" sz="800" b="0">
                    <a:latin typeface="Arial" pitchFamily="34" charset="0"/>
                    <a:cs typeface="Arial" pitchFamily="34" charset="0"/>
                  </a:rPr>
                  <a:t>PIB</a:t>
                </a:r>
              </a:p>
            </c:rich>
          </c:tx>
          <c:layout>
            <c:manualLayout>
              <c:xMode val="edge"/>
              <c:yMode val="edge"/>
              <c:x val="2.354672553348048E-2"/>
              <c:y val="0.16122561885646644"/>
            </c:manualLayout>
          </c:layout>
        </c:title>
        <c:numFmt formatCode="#,##0" sourceLinked="0"/>
        <c:majorTickMark val="none"/>
        <c:tickLblPos val="low"/>
        <c:spPr>
          <a:ln w="6350">
            <a:solidFill>
              <a:sysClr val="windowText" lastClr="000000"/>
            </a:solidFill>
          </a:ln>
        </c:spPr>
        <c:txPr>
          <a:bodyPr/>
          <a:lstStyle/>
          <a:p>
            <a:pPr>
              <a:defRPr sz="7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55350912"/>
        <c:crosses val="autoZero"/>
        <c:crossBetween val="midCat"/>
        <c:majorUnit val="1"/>
      </c:valAx>
    </c:plotArea>
    <c:plotVisOnly val="1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2711402225164317"/>
          <c:y val="7.5266304242682283E-2"/>
          <c:w val="0.83469282047708726"/>
          <c:h val="0.78347785150934768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accent1"/>
              </a:solidFill>
            </c:spPr>
          </c:marker>
          <c:xVal>
            <c:numRef>
              <c:f>'TI y PIB (scatter)'!$B$25:$B$28</c:f>
              <c:numCache>
                <c:formatCode>#,##0.0</c:formatCode>
                <c:ptCount val="4"/>
                <c:pt idx="0">
                  <c:v>-12.206027987045292</c:v>
                </c:pt>
                <c:pt idx="1">
                  <c:v>-21.787765615065513</c:v>
                </c:pt>
                <c:pt idx="2">
                  <c:v>2.6390530880909546</c:v>
                </c:pt>
                <c:pt idx="3">
                  <c:v>0.5880270425929135</c:v>
                </c:pt>
              </c:numCache>
            </c:numRef>
          </c:xVal>
          <c:yVal>
            <c:numRef>
              <c:f>'TI y PIB (scatter)'!$C$25:$C$28</c:f>
              <c:numCache>
                <c:formatCode>#,##0.0</c:formatCode>
                <c:ptCount val="4"/>
                <c:pt idx="0">
                  <c:v>-2.3762166666666671</c:v>
                </c:pt>
                <c:pt idx="1">
                  <c:v>-3.6564166666666669</c:v>
                </c:pt>
                <c:pt idx="2">
                  <c:v>-0.74493333333333367</c:v>
                </c:pt>
                <c:pt idx="3">
                  <c:v>-1.0498500000000004</c:v>
                </c:pt>
              </c:numCache>
            </c:numRef>
          </c:yVal>
        </c:ser>
        <c:axId val="155540096"/>
        <c:axId val="155563136"/>
      </c:scatterChart>
      <c:valAx>
        <c:axId val="155540096"/>
        <c:scaling>
          <c:orientation val="minMax"/>
          <c:max val="15"/>
          <c:min val="-25"/>
        </c:scaling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 sz="800" b="0" i="0" baseline="0">
                    <a:latin typeface="Arial" pitchFamily="34" charset="0"/>
                    <a:cs typeface="Arial" pitchFamily="34" charset="0"/>
                  </a:rPr>
                  <a:t>Variación de las tasas de crecimiento de los términos de intercambio</a:t>
                </a:r>
                <a:endParaRPr lang="en-US" sz="800" b="0">
                  <a:latin typeface="Arial" pitchFamily="34" charset="0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0.15688778946879439"/>
              <c:y val="0.92024557126919393"/>
            </c:manualLayout>
          </c:layout>
        </c:title>
        <c:numFmt formatCode="#,##0" sourceLinked="0"/>
        <c:majorTickMark val="none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7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55563136"/>
        <c:crosses val="autoZero"/>
        <c:crossBetween val="midCat"/>
        <c:majorUnit val="5"/>
      </c:valAx>
      <c:valAx>
        <c:axId val="15556313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US" sz="800" b="0" i="0" baseline="0">
                    <a:latin typeface="Arial" pitchFamily="34" charset="0"/>
                    <a:cs typeface="Arial" pitchFamily="34" charset="0"/>
                  </a:rPr>
                  <a:t>Variación de las tasas de crecimiento del PIB</a:t>
                </a:r>
                <a:endParaRPr lang="en-US" sz="800" b="0">
                  <a:latin typeface="Arial" pitchFamily="34" charset="0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3.2448377581121027E-2"/>
              <c:y val="0.17554476452114273"/>
            </c:manualLayout>
          </c:layout>
        </c:title>
        <c:numFmt formatCode="#,##0" sourceLinked="0"/>
        <c:majorTickMark val="none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7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55540096"/>
        <c:crosses val="autoZero"/>
        <c:crossBetween val="midCat"/>
        <c:majorUnit val="1"/>
      </c:valAx>
    </c:plotArea>
    <c:plotVisOnly val="1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2002-2008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figura_9a!$B$1</c:f>
              <c:strCache>
                <c:ptCount val="1"/>
                <c:pt idx="0">
                  <c:v>pct_change_tot_02_08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MX</a:t>
                    </a:r>
                  </a:p>
                </c:rich>
              </c:tx>
              <c:showVal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SV</a:t>
                    </a:r>
                  </a:p>
                </c:rich>
              </c:tx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DO</a:t>
                    </a:r>
                  </a:p>
                </c:rich>
              </c:tx>
              <c:showVal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CR</a:t>
                    </a:r>
                  </a:p>
                </c:rich>
              </c:tx>
              <c:showVal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PA</a:t>
                    </a:r>
                  </a:p>
                </c:rich>
              </c:tx>
              <c:showVal val="1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GT</a:t>
                    </a:r>
                  </a:p>
                </c:rich>
              </c:tx>
              <c:showVal val="1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BR</a:t>
                    </a:r>
                  </a:p>
                </c:rich>
              </c:tx>
              <c:showVal val="1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AR</a:t>
                    </a:r>
                  </a:p>
                </c:rich>
              </c:tx>
              <c:showVal val="1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NI</a:t>
                    </a:r>
                  </a:p>
                </c:rich>
              </c:tx>
              <c:showVal val="1"/>
            </c:dLbl>
            <c:dLbl>
              <c:idx val="9"/>
              <c:layout>
                <c:manualLayout>
                  <c:x val="-3.64741641337386E-2"/>
                  <c:y val="4.899387576552930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HN</a:t>
                    </a:r>
                  </a:p>
                </c:rich>
              </c:tx>
              <c:showVal val="1"/>
            </c:dLbl>
            <c:dLbl>
              <c:idx val="10"/>
              <c:layout>
                <c:manualLayout>
                  <c:x val="-1.6210739614994935E-2"/>
                  <c:y val="-3.149606299212598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UY</a:t>
                    </a:r>
                  </a:p>
                </c:rich>
              </c:tx>
              <c:showVal val="1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CO</a:t>
                    </a:r>
                  </a:p>
                </c:rich>
              </c:tx>
              <c:showVal val="1"/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PE</a:t>
                    </a:r>
                  </a:p>
                </c:rich>
              </c:tx>
              <c:showVal val="1"/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en-US"/>
                      <a:t>CL</a:t>
                    </a:r>
                  </a:p>
                </c:rich>
              </c:tx>
              <c:showVal val="1"/>
            </c:dLbl>
            <c:dLbl>
              <c:idx val="14"/>
              <c:layout>
                <c:manualLayout>
                  <c:x val="0"/>
                  <c:y val="-6.9991251093613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PY</a:t>
                    </a:r>
                  </a:p>
                </c:rich>
              </c:tx>
              <c:showVal val="1"/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en-US"/>
                      <a:t>EC</a:t>
                    </a:r>
                  </a:p>
                </c:rich>
              </c:tx>
              <c:showVal val="1"/>
            </c:dLbl>
            <c:dLbl>
              <c:idx val="16"/>
              <c:layout/>
              <c:tx>
                <c:rich>
                  <a:bodyPr/>
                  <a:lstStyle/>
                  <a:p>
                    <a:r>
                      <a:rPr lang="en-US"/>
                      <a:t>BO</a:t>
                    </a:r>
                  </a:p>
                </c:rich>
              </c:tx>
              <c:showVal val="1"/>
            </c:dLbl>
            <c:dLbl>
              <c:idx val="17"/>
              <c:layout/>
              <c:tx>
                <c:rich>
                  <a:bodyPr/>
                  <a:lstStyle/>
                  <a:p>
                    <a:r>
                      <a:rPr lang="en-US"/>
                      <a:t>VE</a:t>
                    </a:r>
                  </a:p>
                </c:rich>
              </c:tx>
              <c:showVal val="1"/>
            </c:dLbl>
            <c:showVal val="1"/>
          </c:dLbls>
          <c:xVal>
            <c:numRef>
              <c:f>figura_9a!$A$2:$A$19</c:f>
              <c:numCache>
                <c:formatCode>General</c:formatCode>
                <c:ptCount val="18"/>
                <c:pt idx="0">
                  <c:v>76.287499999999994</c:v>
                </c:pt>
                <c:pt idx="1">
                  <c:v>73.112499999999997</c:v>
                </c:pt>
                <c:pt idx="2">
                  <c:v>67.474999999999994</c:v>
                </c:pt>
                <c:pt idx="3">
                  <c:v>58.185714285714297</c:v>
                </c:pt>
                <c:pt idx="4">
                  <c:v>54</c:v>
                </c:pt>
                <c:pt idx="5">
                  <c:v>42</c:v>
                </c:pt>
                <c:pt idx="6">
                  <c:v>37.475000000000001</c:v>
                </c:pt>
                <c:pt idx="7">
                  <c:v>31.962499999999999</c:v>
                </c:pt>
                <c:pt idx="8">
                  <c:v>30.45</c:v>
                </c:pt>
                <c:pt idx="9">
                  <c:v>28.98</c:v>
                </c:pt>
                <c:pt idx="10">
                  <c:v>25.75</c:v>
                </c:pt>
                <c:pt idx="11">
                  <c:v>22.725000000000001</c:v>
                </c:pt>
                <c:pt idx="12">
                  <c:v>14.8</c:v>
                </c:pt>
                <c:pt idx="13">
                  <c:v>14.025</c:v>
                </c:pt>
                <c:pt idx="14">
                  <c:v>8.9375</c:v>
                </c:pt>
                <c:pt idx="15">
                  <c:v>8.1374999999999993</c:v>
                </c:pt>
                <c:pt idx="16">
                  <c:v>5.2374999999999998</c:v>
                </c:pt>
                <c:pt idx="17">
                  <c:v>2.85</c:v>
                </c:pt>
              </c:numCache>
            </c:numRef>
          </c:xVal>
          <c:yVal>
            <c:numRef>
              <c:f>figura_9a!$B$2:$B$19</c:f>
              <c:numCache>
                <c:formatCode>General</c:formatCode>
                <c:ptCount val="18"/>
                <c:pt idx="0">
                  <c:v>16.0377453536696</c:v>
                </c:pt>
                <c:pt idx="1">
                  <c:v>-27.919431467888899</c:v>
                </c:pt>
                <c:pt idx="2">
                  <c:v>-7.7747968644802601</c:v>
                </c:pt>
                <c:pt idx="3">
                  <c:v>-15.6595375499386</c:v>
                </c:pt>
                <c:pt idx="4">
                  <c:v>-15.5012977849081</c:v>
                </c:pt>
                <c:pt idx="5">
                  <c:v>-10.6367126965034</c:v>
                </c:pt>
                <c:pt idx="6">
                  <c:v>11.7913884849957</c:v>
                </c:pt>
                <c:pt idx="7">
                  <c:v>39.878797947486497</c:v>
                </c:pt>
                <c:pt idx="8">
                  <c:v>-14.7067824694749</c:v>
                </c:pt>
                <c:pt idx="9">
                  <c:v>-16.671469885779299</c:v>
                </c:pt>
                <c:pt idx="10">
                  <c:v>-5.8771245420110203</c:v>
                </c:pt>
                <c:pt idx="11">
                  <c:v>52.058701498193102</c:v>
                </c:pt>
                <c:pt idx="12">
                  <c:v>46.093787776879502</c:v>
                </c:pt>
                <c:pt idx="13">
                  <c:v>72.551713895124493</c:v>
                </c:pt>
                <c:pt idx="14">
                  <c:v>11.067279887067899</c:v>
                </c:pt>
                <c:pt idx="15">
                  <c:v>42.830671348954098</c:v>
                </c:pt>
                <c:pt idx="16">
                  <c:v>57.6265960555465</c:v>
                </c:pt>
                <c:pt idx="17">
                  <c:v>184.836946651316</c:v>
                </c:pt>
              </c:numCache>
            </c:numRef>
          </c:yVal>
        </c:ser>
        <c:dLbls>
          <c:showVal val="1"/>
        </c:dLbls>
        <c:axId val="153751552"/>
        <c:axId val="153749760"/>
      </c:scatterChart>
      <c:valAx>
        <c:axId val="153751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exportación</a:t>
                </a:r>
                <a:r>
                  <a:rPr lang="en-US" baseline="0"/>
                  <a:t> manufacturas (%)</a:t>
                </a:r>
              </a:p>
            </c:rich>
          </c:tx>
          <c:layout/>
        </c:title>
        <c:numFmt formatCode="General" sourceLinked="1"/>
        <c:majorTickMark val="none"/>
        <c:tickLblPos val="low"/>
        <c:crossAx val="153749760"/>
        <c:crosses val="autoZero"/>
        <c:crossBetween val="midCat"/>
      </c:valAx>
      <c:valAx>
        <c:axId val="1537497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variación</a:t>
                </a:r>
                <a:r>
                  <a:rPr lang="en-US" baseline="0"/>
                  <a:t> términos de intercambio (%)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5375155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2010-2015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figura_9b!$B$1</c:f>
              <c:strCache>
                <c:ptCount val="1"/>
                <c:pt idx="0">
                  <c:v>pct_change_tot_10_15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MX</a:t>
                    </a:r>
                  </a:p>
                </c:rich>
              </c:tx>
              <c:dLblPos val="r"/>
              <c:showVal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SV</a:t>
                    </a:r>
                  </a:p>
                </c:rich>
              </c:tx>
              <c:dLblPos val="r"/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DO</a:t>
                    </a:r>
                  </a:p>
                </c:rich>
              </c:tx>
              <c:dLblPos val="r"/>
              <c:showVal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CR</a:t>
                    </a:r>
                  </a:p>
                </c:rich>
              </c:tx>
              <c:dLblPos val="r"/>
              <c:showVal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PA</a:t>
                    </a:r>
                  </a:p>
                </c:rich>
              </c:tx>
              <c:dLblPos val="r"/>
              <c:showVal val="1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GT</a:t>
                    </a:r>
                  </a:p>
                </c:rich>
              </c:tx>
              <c:dLblPos val="r"/>
              <c:showVal val="1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BR</a:t>
                    </a:r>
                  </a:p>
                </c:rich>
              </c:tx>
              <c:dLblPos val="r"/>
              <c:showVal val="1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AR</a:t>
                    </a:r>
                  </a:p>
                </c:rich>
              </c:tx>
              <c:dLblPos val="r"/>
              <c:showVal val="1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NI</a:t>
                    </a:r>
                  </a:p>
                </c:rich>
              </c:tx>
              <c:dLblPos val="r"/>
              <c:showVal val="1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HN</a:t>
                    </a:r>
                  </a:p>
                </c:rich>
              </c:tx>
              <c:dLblPos val="r"/>
              <c:showVal val="1"/>
            </c:dLbl>
            <c:dLbl>
              <c:idx val="10"/>
              <c:layout>
                <c:manualLayout>
                  <c:x val="0"/>
                  <c:y val="-2.03340595497458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UY</a:t>
                    </a:r>
                  </a:p>
                </c:rich>
              </c:tx>
              <c:dLblPos val="r"/>
              <c:showVal val="1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CO</a:t>
                    </a:r>
                  </a:p>
                </c:rich>
              </c:tx>
              <c:dLblPos val="r"/>
              <c:showVal val="1"/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PE</a:t>
                    </a:r>
                  </a:p>
                </c:rich>
              </c:tx>
              <c:dLblPos val="r"/>
              <c:showVal val="1"/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en-US"/>
                      <a:t>CL</a:t>
                    </a:r>
                  </a:p>
                </c:rich>
              </c:tx>
              <c:dLblPos val="r"/>
              <c:showVal val="1"/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en-US"/>
                      <a:t>PY</a:t>
                    </a:r>
                  </a:p>
                </c:rich>
              </c:tx>
              <c:dLblPos val="r"/>
              <c:showVal val="1"/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en-US"/>
                      <a:t>EC</a:t>
                    </a:r>
                  </a:p>
                </c:rich>
              </c:tx>
              <c:dLblPos val="r"/>
              <c:showVal val="1"/>
            </c:dLbl>
            <c:dLbl>
              <c:idx val="16"/>
              <c:layout/>
              <c:tx>
                <c:rich>
                  <a:bodyPr/>
                  <a:lstStyle/>
                  <a:p>
                    <a:r>
                      <a:rPr lang="en-US"/>
                      <a:t>BO</a:t>
                    </a:r>
                  </a:p>
                </c:rich>
              </c:tx>
              <c:dLblPos val="r"/>
              <c:showVal val="1"/>
            </c:dLbl>
            <c:dLbl>
              <c:idx val="17"/>
              <c:layout/>
              <c:tx>
                <c:rich>
                  <a:bodyPr/>
                  <a:lstStyle/>
                  <a:p>
                    <a:r>
                      <a:rPr lang="en-US"/>
                      <a:t>VE</a:t>
                    </a:r>
                  </a:p>
                </c:rich>
              </c:tx>
              <c:dLblPos val="r"/>
              <c:showVal val="1"/>
            </c:dLbl>
            <c:dLblPos val="r"/>
            <c:showVal val="1"/>
          </c:dLbls>
          <c:xVal>
            <c:numRef>
              <c:f>figura_9b!$A$2:$A$19</c:f>
              <c:numCache>
                <c:formatCode>General</c:formatCode>
                <c:ptCount val="18"/>
                <c:pt idx="0">
                  <c:v>76.287499999999994</c:v>
                </c:pt>
                <c:pt idx="1">
                  <c:v>73.112499999999997</c:v>
                </c:pt>
                <c:pt idx="2">
                  <c:v>67.474999999999994</c:v>
                </c:pt>
                <c:pt idx="3">
                  <c:v>58.185714285714297</c:v>
                </c:pt>
                <c:pt idx="4">
                  <c:v>54</c:v>
                </c:pt>
                <c:pt idx="5">
                  <c:v>42</c:v>
                </c:pt>
                <c:pt idx="6">
                  <c:v>37.475000000000001</c:v>
                </c:pt>
                <c:pt idx="7">
                  <c:v>31.962499999999999</c:v>
                </c:pt>
                <c:pt idx="8">
                  <c:v>30.45</c:v>
                </c:pt>
                <c:pt idx="9">
                  <c:v>28.98</c:v>
                </c:pt>
                <c:pt idx="10">
                  <c:v>25.75</c:v>
                </c:pt>
                <c:pt idx="11">
                  <c:v>22.725000000000001</c:v>
                </c:pt>
                <c:pt idx="12">
                  <c:v>14.8</c:v>
                </c:pt>
                <c:pt idx="13">
                  <c:v>14.025</c:v>
                </c:pt>
                <c:pt idx="14">
                  <c:v>8.9375</c:v>
                </c:pt>
                <c:pt idx="15">
                  <c:v>8.1374999999999993</c:v>
                </c:pt>
                <c:pt idx="16">
                  <c:v>5.2374999999999998</c:v>
                </c:pt>
                <c:pt idx="17">
                  <c:v>2.85</c:v>
                </c:pt>
              </c:numCache>
            </c:numRef>
          </c:xVal>
          <c:yVal>
            <c:numRef>
              <c:f>figura_9b!$B$2:$B$19</c:f>
              <c:numCache>
                <c:formatCode>General</c:formatCode>
                <c:ptCount val="18"/>
                <c:pt idx="0">
                  <c:v>-7.3679608180498004</c:v>
                </c:pt>
                <c:pt idx="1">
                  <c:v>11.3332548712691</c:v>
                </c:pt>
                <c:pt idx="2">
                  <c:v>0.87767617954798904</c:v>
                </c:pt>
                <c:pt idx="3">
                  <c:v>-8.2391600085407504</c:v>
                </c:pt>
                <c:pt idx="4">
                  <c:v>3.5418115065970301</c:v>
                </c:pt>
                <c:pt idx="5">
                  <c:v>-3.6000554394635702</c:v>
                </c:pt>
                <c:pt idx="6">
                  <c:v>-14.4914649478595</c:v>
                </c:pt>
                <c:pt idx="7">
                  <c:v>0.81992535080729601</c:v>
                </c:pt>
                <c:pt idx="8">
                  <c:v>11.716317131840499</c:v>
                </c:pt>
                <c:pt idx="9">
                  <c:v>-4.7204233999110503</c:v>
                </c:pt>
                <c:pt idx="10">
                  <c:v>14.470297465487601</c:v>
                </c:pt>
                <c:pt idx="11">
                  <c:v>-32.7442312354571</c:v>
                </c:pt>
                <c:pt idx="12">
                  <c:v>-12.2585844104412</c:v>
                </c:pt>
                <c:pt idx="13">
                  <c:v>-15.508853194408299</c:v>
                </c:pt>
                <c:pt idx="14">
                  <c:v>7.4596199033842598</c:v>
                </c:pt>
                <c:pt idx="15">
                  <c:v>-20.107862580748499</c:v>
                </c:pt>
                <c:pt idx="16">
                  <c:v>-34.998845220942698</c:v>
                </c:pt>
                <c:pt idx="17">
                  <c:v>17.919669772086099</c:v>
                </c:pt>
              </c:numCache>
            </c:numRef>
          </c:yVal>
        </c:ser>
        <c:dLbls>
          <c:dLblPos val="r"/>
          <c:showVal val="1"/>
        </c:dLbls>
        <c:axId val="153029248"/>
        <c:axId val="153027712"/>
      </c:scatterChart>
      <c:valAx>
        <c:axId val="153029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exportación  manufacturas (%) </a:t>
                </a:r>
              </a:p>
            </c:rich>
          </c:tx>
          <c:layout/>
        </c:title>
        <c:numFmt formatCode="General" sourceLinked="1"/>
        <c:majorTickMark val="none"/>
        <c:tickLblPos val="low"/>
        <c:crossAx val="153027712"/>
        <c:crosses val="autoZero"/>
        <c:crossBetween val="midCat"/>
      </c:valAx>
      <c:valAx>
        <c:axId val="1530277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variación términos de intercambio (%)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5302924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2000-2008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figura_11a!$B$1</c:f>
              <c:strCache>
                <c:ptCount val="1"/>
                <c:pt idx="0">
                  <c:v>mean_per1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NI</a:t>
                    </a:r>
                  </a:p>
                </c:rich>
              </c:tx>
              <c:dLblPos val="r"/>
              <c:showVal val="1"/>
            </c:dLbl>
            <c:dLbl>
              <c:idx val="1"/>
              <c:layout>
                <c:manualLayout>
                  <c:x val="-2.8530670470756081E-2"/>
                  <c:y val="4.392156862745086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BO</a:t>
                    </a:r>
                  </a:p>
                </c:rich>
              </c:tx>
              <c:dLblPos val="r"/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PY</a:t>
                    </a:r>
                  </a:p>
                </c:rich>
              </c:tx>
              <c:dLblPos val="r"/>
              <c:showVal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HN</a:t>
                    </a:r>
                  </a:p>
                </c:rich>
              </c:tx>
              <c:dLblPos val="r"/>
              <c:showVal val="1"/>
            </c:dLbl>
            <c:dLbl>
              <c:idx val="4"/>
              <c:layout>
                <c:manualLayout>
                  <c:x val="-9.5102234902520212E-3"/>
                  <c:y val="-2.82352941176470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VE</a:t>
                    </a:r>
                  </a:p>
                </c:rich>
              </c:tx>
              <c:dLblPos val="r"/>
              <c:showVal val="1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DO</a:t>
                    </a:r>
                  </a:p>
                </c:rich>
              </c:tx>
              <c:dLblPos val="r"/>
              <c:showVal val="1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BR</a:t>
                    </a:r>
                  </a:p>
                </c:rich>
              </c:tx>
              <c:dLblPos val="r"/>
              <c:showVal val="1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CO</a:t>
                    </a:r>
                  </a:p>
                </c:rich>
              </c:tx>
              <c:dLblPos val="r"/>
              <c:showVal val="1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MX</a:t>
                    </a:r>
                  </a:p>
                </c:rich>
              </c:tx>
              <c:dLblPos val="r"/>
              <c:showVal val="1"/>
            </c:dLbl>
            <c:dLbl>
              <c:idx val="9"/>
              <c:layout>
                <c:manualLayout>
                  <c:x val="0"/>
                  <c:y val="-1.882352941176470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PE</a:t>
                    </a:r>
                  </a:p>
                </c:rich>
              </c:tx>
              <c:dLblPos val="r"/>
              <c:showVal val="1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PA</a:t>
                    </a:r>
                  </a:p>
                </c:rich>
              </c:tx>
              <c:dLblPos val="r"/>
              <c:showVal val="1"/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UY</a:t>
                    </a:r>
                  </a:p>
                </c:rich>
              </c:tx>
              <c:dLblPos val="r"/>
              <c:showVal val="1"/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en-US"/>
                      <a:t>CL</a:t>
                    </a:r>
                  </a:p>
                </c:rich>
              </c:tx>
              <c:dLblPos val="r"/>
              <c:showVal val="1"/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en-US"/>
                      <a:t>CR</a:t>
                    </a:r>
                  </a:p>
                </c:rich>
              </c:tx>
              <c:dLblPos val="r"/>
              <c:showVal val="1"/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en-US"/>
                      <a:t>GT</a:t>
                    </a:r>
                  </a:p>
                </c:rich>
              </c:tx>
              <c:dLblPos val="r"/>
              <c:showVal val="1"/>
            </c:dLbl>
            <c:dLbl>
              <c:idx val="16"/>
              <c:layout/>
              <c:tx>
                <c:rich>
                  <a:bodyPr/>
                  <a:lstStyle/>
                  <a:p>
                    <a:r>
                      <a:rPr lang="en-US"/>
                      <a:t>SV</a:t>
                    </a:r>
                  </a:p>
                </c:rich>
              </c:tx>
              <c:dLblPos val="r"/>
              <c:showVal val="1"/>
            </c:dLbl>
            <c:dLbl>
              <c:idx val="17"/>
              <c:layout/>
              <c:tx>
                <c:rich>
                  <a:bodyPr/>
                  <a:lstStyle/>
                  <a:p>
                    <a:r>
                      <a:rPr lang="en-US"/>
                      <a:t>AR</a:t>
                    </a:r>
                  </a:p>
                </c:rich>
              </c:tx>
              <c:dLblPos val="r"/>
              <c:showVal val="1"/>
            </c:dLbl>
            <c:dLblPos val="r"/>
            <c:showVal val="1"/>
          </c:dLbls>
          <c:xVal>
            <c:numRef>
              <c:f>figura_11a!$A$2:$A$19</c:f>
              <c:numCache>
                <c:formatCode>General</c:formatCode>
                <c:ptCount val="18"/>
                <c:pt idx="0">
                  <c:v>30.45</c:v>
                </c:pt>
                <c:pt idx="1">
                  <c:v>5.2374999999999998</c:v>
                </c:pt>
                <c:pt idx="2">
                  <c:v>8.9375</c:v>
                </c:pt>
                <c:pt idx="3">
                  <c:v>28.98</c:v>
                </c:pt>
                <c:pt idx="4">
                  <c:v>2.85</c:v>
                </c:pt>
                <c:pt idx="5">
                  <c:v>67.474999999999994</c:v>
                </c:pt>
                <c:pt idx="6">
                  <c:v>37.475000000000001</c:v>
                </c:pt>
                <c:pt idx="7">
                  <c:v>22.725000000000001</c:v>
                </c:pt>
                <c:pt idx="8">
                  <c:v>76.287499999999994</c:v>
                </c:pt>
                <c:pt idx="9">
                  <c:v>14.8</c:v>
                </c:pt>
                <c:pt idx="10">
                  <c:v>8.1374999999999993</c:v>
                </c:pt>
                <c:pt idx="11">
                  <c:v>54</c:v>
                </c:pt>
                <c:pt idx="12">
                  <c:v>25.75</c:v>
                </c:pt>
                <c:pt idx="13">
                  <c:v>14.025</c:v>
                </c:pt>
                <c:pt idx="14">
                  <c:v>58.185714285714297</c:v>
                </c:pt>
                <c:pt idx="15">
                  <c:v>42</c:v>
                </c:pt>
                <c:pt idx="16">
                  <c:v>73.112499999999997</c:v>
                </c:pt>
                <c:pt idx="17">
                  <c:v>31.962499999999999</c:v>
                </c:pt>
              </c:numCache>
            </c:numRef>
          </c:xVal>
          <c:yVal>
            <c:numRef>
              <c:f>figura_11a!$B$2:$B$19</c:f>
              <c:numCache>
                <c:formatCode>General</c:formatCode>
                <c:ptCount val="18"/>
                <c:pt idx="0">
                  <c:v>5.2072216378505303</c:v>
                </c:pt>
                <c:pt idx="1">
                  <c:v>2.5817898072274499</c:v>
                </c:pt>
                <c:pt idx="2">
                  <c:v>2.50888751234202</c:v>
                </c:pt>
                <c:pt idx="3">
                  <c:v>26.469456366105099</c:v>
                </c:pt>
                <c:pt idx="4">
                  <c:v>10.202693149879099</c:v>
                </c:pt>
                <c:pt idx="5">
                  <c:v>30.342807820049899</c:v>
                </c:pt>
                <c:pt idx="6">
                  <c:v>30.670127769164999</c:v>
                </c:pt>
                <c:pt idx="7">
                  <c:v>40.903725852647</c:v>
                </c:pt>
                <c:pt idx="8">
                  <c:v>36.784942504992003</c:v>
                </c:pt>
                <c:pt idx="9">
                  <c:v>47.332166593180702</c:v>
                </c:pt>
                <c:pt idx="10">
                  <c:v>29.547640344814699</c:v>
                </c:pt>
                <c:pt idx="11">
                  <c:v>151.18512206342299</c:v>
                </c:pt>
                <c:pt idx="12">
                  <c:v>28.983336322163801</c:v>
                </c:pt>
                <c:pt idx="13">
                  <c:v>81.417326396269502</c:v>
                </c:pt>
                <c:pt idx="14">
                  <c:v>91.669133974403493</c:v>
                </c:pt>
                <c:pt idx="15">
                  <c:v>44.316455425122399</c:v>
                </c:pt>
                <c:pt idx="16">
                  <c:v>63.806252737839102</c:v>
                </c:pt>
                <c:pt idx="17">
                  <c:v>-14.091003488384599</c:v>
                </c:pt>
              </c:numCache>
            </c:numRef>
          </c:yVal>
        </c:ser>
        <c:dLbls>
          <c:dLblPos val="r"/>
          <c:showVal val="1"/>
        </c:dLbls>
        <c:axId val="152251392"/>
        <c:axId val="152249088"/>
      </c:scatterChart>
      <c:valAx>
        <c:axId val="152251392"/>
        <c:scaling>
          <c:orientation val="minMax"/>
        </c:scaling>
        <c:axPos val="b"/>
        <c:numFmt formatCode="General" sourceLinked="1"/>
        <c:tickLblPos val="nextTo"/>
        <c:crossAx val="152249088"/>
        <c:crosses val="autoZero"/>
        <c:crossBetween val="midCat"/>
      </c:valAx>
      <c:valAx>
        <c:axId val="152249088"/>
        <c:scaling>
          <c:orientation val="minMax"/>
        </c:scaling>
        <c:axPos val="l"/>
        <c:majorGridlines/>
        <c:numFmt formatCode="General" sourceLinked="1"/>
        <c:tickLblPos val="nextTo"/>
        <c:crossAx val="15225139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2010-2016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figura_11b!$B$1</c:f>
              <c:strCache>
                <c:ptCount val="1"/>
                <c:pt idx="0">
                  <c:v>mean_per2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NI</a:t>
                    </a:r>
                  </a:p>
                </c:rich>
              </c:tx>
              <c:dLblPos val="r"/>
              <c:showVal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BO</a:t>
                    </a:r>
                  </a:p>
                </c:rich>
              </c:tx>
              <c:dLblPos val="r"/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PY</a:t>
                    </a:r>
                  </a:p>
                </c:rich>
              </c:tx>
              <c:dLblPos val="r"/>
              <c:showVal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HN</a:t>
                    </a:r>
                  </a:p>
                </c:rich>
              </c:tx>
              <c:dLblPos val="r"/>
              <c:showVal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VE1</a:t>
                    </a:r>
                  </a:p>
                </c:rich>
              </c:tx>
              <c:dLblPos val="r"/>
              <c:showVal val="1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DO</a:t>
                    </a:r>
                  </a:p>
                </c:rich>
              </c:tx>
              <c:dLblPos val="r"/>
              <c:showVal val="1"/>
            </c:dLbl>
            <c:dLbl>
              <c:idx val="6"/>
              <c:layout>
                <c:manualLayout>
                  <c:x val="0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BR</a:t>
                    </a:r>
                  </a:p>
                </c:rich>
              </c:tx>
              <c:dLblPos val="r"/>
              <c:showVal val="1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CO</a:t>
                    </a:r>
                  </a:p>
                </c:rich>
              </c:tx>
              <c:dLblPos val="r"/>
              <c:showVal val="1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MX</a:t>
                    </a:r>
                  </a:p>
                </c:rich>
              </c:tx>
              <c:dLblPos val="r"/>
              <c:showVal val="1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PE</a:t>
                    </a:r>
                  </a:p>
                </c:rich>
              </c:tx>
              <c:dLblPos val="r"/>
              <c:showVal val="1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/>
                      <a:t>EC</a:t>
                    </a:r>
                  </a:p>
                </c:rich>
              </c:tx>
              <c:dLblPos val="r"/>
              <c:showVal val="1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PA</a:t>
                    </a:r>
                  </a:p>
                </c:rich>
              </c:tx>
              <c:dLblPos val="r"/>
              <c:showVal val="1"/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UY</a:t>
                    </a:r>
                  </a:p>
                </c:rich>
              </c:tx>
              <c:dLblPos val="r"/>
              <c:showVal val="1"/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en-US"/>
                      <a:t>CL</a:t>
                    </a:r>
                  </a:p>
                </c:rich>
              </c:tx>
              <c:dLblPos val="r"/>
              <c:showVal val="1"/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en-US"/>
                      <a:t>CR</a:t>
                    </a:r>
                  </a:p>
                </c:rich>
              </c:tx>
              <c:dLblPos val="r"/>
              <c:showVal val="1"/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en-US"/>
                      <a:t>GT</a:t>
                    </a:r>
                  </a:p>
                </c:rich>
              </c:tx>
              <c:dLblPos val="r"/>
              <c:showVal val="1"/>
            </c:dLbl>
            <c:dLbl>
              <c:idx val="16"/>
              <c:layout/>
              <c:tx>
                <c:rich>
                  <a:bodyPr/>
                  <a:lstStyle/>
                  <a:p>
                    <a:r>
                      <a:rPr lang="en-US"/>
                      <a:t>SV</a:t>
                    </a:r>
                  </a:p>
                </c:rich>
              </c:tx>
              <c:dLblPos val="r"/>
              <c:showVal val="1"/>
            </c:dLbl>
            <c:dLbl>
              <c:idx val="17"/>
              <c:layout>
                <c:manualLayout>
                  <c:x val="0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AR</a:t>
                    </a:r>
                  </a:p>
                </c:rich>
              </c:tx>
              <c:dLblPos val="r"/>
              <c:showVal val="1"/>
            </c:dLbl>
            <c:dLblPos val="r"/>
            <c:showVal val="1"/>
          </c:dLbls>
          <c:xVal>
            <c:numRef>
              <c:f>figura_11b!$A$2:$A$19</c:f>
              <c:numCache>
                <c:formatCode>General</c:formatCode>
                <c:ptCount val="18"/>
                <c:pt idx="0">
                  <c:v>30.45</c:v>
                </c:pt>
                <c:pt idx="1">
                  <c:v>5.2374999999999998</c:v>
                </c:pt>
                <c:pt idx="2">
                  <c:v>8.9375</c:v>
                </c:pt>
                <c:pt idx="3">
                  <c:v>28.98</c:v>
                </c:pt>
                <c:pt idx="4">
                  <c:v>2.85</c:v>
                </c:pt>
                <c:pt idx="5">
                  <c:v>67.474999999999994</c:v>
                </c:pt>
                <c:pt idx="6">
                  <c:v>37.475000000000001</c:v>
                </c:pt>
                <c:pt idx="7">
                  <c:v>22.725000000000001</c:v>
                </c:pt>
                <c:pt idx="8">
                  <c:v>76.287499999999994</c:v>
                </c:pt>
                <c:pt idx="9">
                  <c:v>14.8</c:v>
                </c:pt>
                <c:pt idx="10">
                  <c:v>8.1374999999999993</c:v>
                </c:pt>
                <c:pt idx="11">
                  <c:v>54</c:v>
                </c:pt>
                <c:pt idx="12">
                  <c:v>25.75</c:v>
                </c:pt>
                <c:pt idx="13">
                  <c:v>14.025</c:v>
                </c:pt>
                <c:pt idx="14">
                  <c:v>58.185714285714297</c:v>
                </c:pt>
                <c:pt idx="15">
                  <c:v>42</c:v>
                </c:pt>
                <c:pt idx="16">
                  <c:v>73.112499999999997</c:v>
                </c:pt>
                <c:pt idx="17">
                  <c:v>31.962499999999999</c:v>
                </c:pt>
              </c:numCache>
            </c:numRef>
          </c:xVal>
          <c:yVal>
            <c:numRef>
              <c:f>figura_11b!$B$2:$B$19</c:f>
              <c:numCache>
                <c:formatCode>General</c:formatCode>
                <c:ptCount val="18"/>
                <c:pt idx="0">
                  <c:v>127.64752</c:v>
                </c:pt>
                <c:pt idx="1">
                  <c:v>30.73639</c:v>
                </c:pt>
                <c:pt idx="2">
                  <c:v>15.905390000000001</c:v>
                </c:pt>
                <c:pt idx="3">
                  <c:v>88.601900000000001</c:v>
                </c:pt>
                <c:pt idx="4">
                  <c:v>28.810310000000001</c:v>
                </c:pt>
                <c:pt idx="5">
                  <c:v>58.643270000000001</c:v>
                </c:pt>
                <c:pt idx="6">
                  <c:v>59.081530000000001</c:v>
                </c:pt>
                <c:pt idx="7">
                  <c:v>77.794619999999995</c:v>
                </c:pt>
                <c:pt idx="8">
                  <c:v>69.070300000000003</c:v>
                </c:pt>
                <c:pt idx="9">
                  <c:v>75.756270000000001</c:v>
                </c:pt>
                <c:pt idx="10">
                  <c:v>42.599690000000002</c:v>
                </c:pt>
                <c:pt idx="11">
                  <c:v>203.21563</c:v>
                </c:pt>
                <c:pt idx="12">
                  <c:v>38.370440000000002</c:v>
                </c:pt>
                <c:pt idx="13">
                  <c:v>92.711169999999996</c:v>
                </c:pt>
                <c:pt idx="14">
                  <c:v>93.022099999999995</c:v>
                </c:pt>
                <c:pt idx="15">
                  <c:v>41.729190000000003</c:v>
                </c:pt>
                <c:pt idx="16">
                  <c:v>39.353490000000001</c:v>
                </c:pt>
                <c:pt idx="17">
                  <c:v>32.404229999999998</c:v>
                </c:pt>
              </c:numCache>
            </c:numRef>
          </c:yVal>
        </c:ser>
        <c:dLbls>
          <c:dLblPos val="r"/>
          <c:showVal val="1"/>
        </c:dLbls>
        <c:axId val="150237952"/>
        <c:axId val="150227968"/>
      </c:scatterChart>
      <c:valAx>
        <c:axId val="150237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exportación manufacturas (%)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50227968"/>
        <c:crosses val="autoZero"/>
        <c:crossBetween val="midCat"/>
      </c:valAx>
      <c:valAx>
        <c:axId val="1502279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flujo</a:t>
                </a:r>
                <a:r>
                  <a:rPr lang="en-US" baseline="0"/>
                  <a:t> promedio anual (% PIB)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5023795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Brutos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figura_10a!$A$2</c:f>
              <c:strCache>
                <c:ptCount val="1"/>
                <c:pt idx="0">
                  <c:v>IED</c:v>
                </c:pt>
              </c:strCache>
            </c:strRef>
          </c:tx>
          <c:cat>
            <c:strRef>
              <c:f>figura_10a!$B$1:$R$1</c:f>
              <c:strCach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strCache>
            </c:strRef>
          </c:cat>
          <c:val>
            <c:numRef>
              <c:f>figura_10a!$B$2:$R$2</c:f>
              <c:numCache>
                <c:formatCode>General</c:formatCode>
                <c:ptCount val="17"/>
                <c:pt idx="0">
                  <c:v>86837.577049546104</c:v>
                </c:pt>
                <c:pt idx="1">
                  <c:v>77442.368811179898</c:v>
                </c:pt>
                <c:pt idx="2">
                  <c:v>60803.3738417926</c:v>
                </c:pt>
                <c:pt idx="3">
                  <c:v>46865.200129158999</c:v>
                </c:pt>
                <c:pt idx="4">
                  <c:v>72451.421333190199</c:v>
                </c:pt>
                <c:pt idx="5">
                  <c:v>79318.149067851104</c:v>
                </c:pt>
                <c:pt idx="6">
                  <c:v>76751.923999669394</c:v>
                </c:pt>
                <c:pt idx="7">
                  <c:v>115919.905351582</c:v>
                </c:pt>
                <c:pt idx="8">
                  <c:v>136032.89026996601</c:v>
                </c:pt>
                <c:pt idx="9">
                  <c:v>85793.933368651604</c:v>
                </c:pt>
                <c:pt idx="10">
                  <c:v>168067.13695435799</c:v>
                </c:pt>
                <c:pt idx="11">
                  <c:v>192522.197077413</c:v>
                </c:pt>
                <c:pt idx="12">
                  <c:v>187786.37191387801</c:v>
                </c:pt>
                <c:pt idx="13">
                  <c:v>179541.955320846</c:v>
                </c:pt>
                <c:pt idx="14">
                  <c:v>176631.526665098</c:v>
                </c:pt>
                <c:pt idx="15">
                  <c:v>161128.335299931</c:v>
                </c:pt>
                <c:pt idx="16">
                  <c:v>144242.37487557801</c:v>
                </c:pt>
              </c:numCache>
            </c:numRef>
          </c:val>
        </c:ser>
        <c:ser>
          <c:idx val="1"/>
          <c:order val="1"/>
          <c:tx>
            <c:strRef>
              <c:f>figura_10a!$A$3</c:f>
              <c:strCache>
                <c:ptCount val="1"/>
                <c:pt idx="0">
                  <c:v>Cartera</c:v>
                </c:pt>
              </c:strCache>
            </c:strRef>
          </c:tx>
          <c:cat>
            <c:strRef>
              <c:f>figura_10a!$B$1:$R$1</c:f>
              <c:strCach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strCache>
            </c:strRef>
          </c:cat>
          <c:val>
            <c:numRef>
              <c:f>figura_10a!$B$3:$R$3</c:f>
              <c:numCache>
                <c:formatCode>General</c:formatCode>
                <c:ptCount val="17"/>
                <c:pt idx="0">
                  <c:v>4368.2306295676499</c:v>
                </c:pt>
                <c:pt idx="1">
                  <c:v>224.09753753631301</c:v>
                </c:pt>
                <c:pt idx="2">
                  <c:v>-10799.9932343822</c:v>
                </c:pt>
                <c:pt idx="3">
                  <c:v>5182.5230508294599</c:v>
                </c:pt>
                <c:pt idx="4">
                  <c:v>-3648.77796640513</c:v>
                </c:pt>
                <c:pt idx="5">
                  <c:v>18764.025287767399</c:v>
                </c:pt>
                <c:pt idx="6">
                  <c:v>19310.9184299232</c:v>
                </c:pt>
                <c:pt idx="7">
                  <c:v>74565.838169204595</c:v>
                </c:pt>
                <c:pt idx="8">
                  <c:v>-5511.7648715955002</c:v>
                </c:pt>
                <c:pt idx="9">
                  <c:v>62799.8377319961</c:v>
                </c:pt>
                <c:pt idx="10">
                  <c:v>136498.08250175399</c:v>
                </c:pt>
                <c:pt idx="11">
                  <c:v>84315.830944243004</c:v>
                </c:pt>
                <c:pt idx="12">
                  <c:v>124209.286322788</c:v>
                </c:pt>
                <c:pt idx="13">
                  <c:v>123760.09552897001</c:v>
                </c:pt>
                <c:pt idx="14">
                  <c:v>127524.612944547</c:v>
                </c:pt>
                <c:pt idx="15">
                  <c:v>55105.325613678702</c:v>
                </c:pt>
                <c:pt idx="16">
                  <c:v>65304.258925313297</c:v>
                </c:pt>
              </c:numCache>
            </c:numRef>
          </c:val>
        </c:ser>
        <c:ser>
          <c:idx val="2"/>
          <c:order val="2"/>
          <c:tx>
            <c:strRef>
              <c:f>figura_10a!$A$4</c:f>
              <c:strCache>
                <c:ptCount val="1"/>
                <c:pt idx="0">
                  <c:v>Otra</c:v>
                </c:pt>
              </c:strCache>
            </c:strRef>
          </c:tx>
          <c:cat>
            <c:strRef>
              <c:f>figura_10a!$B$1:$R$1</c:f>
              <c:strCach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strCache>
            </c:strRef>
          </c:cat>
          <c:val>
            <c:numRef>
              <c:f>figura_10a!$B$4:$R$4</c:f>
              <c:numCache>
                <c:formatCode>General</c:formatCode>
                <c:ptCount val="17"/>
                <c:pt idx="0">
                  <c:v>-11216.985516966601</c:v>
                </c:pt>
                <c:pt idx="1">
                  <c:v>-1223.7619667660399</c:v>
                </c:pt>
                <c:pt idx="2">
                  <c:v>-34669.667063685003</c:v>
                </c:pt>
                <c:pt idx="3">
                  <c:v>-9241.4031358601896</c:v>
                </c:pt>
                <c:pt idx="4">
                  <c:v>-9370.3042916305094</c:v>
                </c:pt>
                <c:pt idx="5">
                  <c:v>606.56487097438401</c:v>
                </c:pt>
                <c:pt idx="6">
                  <c:v>26088.5983607704</c:v>
                </c:pt>
                <c:pt idx="7">
                  <c:v>79225.342212388205</c:v>
                </c:pt>
                <c:pt idx="8">
                  <c:v>28767.177272016499</c:v>
                </c:pt>
                <c:pt idx="9">
                  <c:v>15446.4428570325</c:v>
                </c:pt>
                <c:pt idx="10">
                  <c:v>85790.387156171302</c:v>
                </c:pt>
                <c:pt idx="11">
                  <c:v>56462.922070630499</c:v>
                </c:pt>
                <c:pt idx="12">
                  <c:v>10321.683300876701</c:v>
                </c:pt>
                <c:pt idx="13">
                  <c:v>28076.416900778098</c:v>
                </c:pt>
                <c:pt idx="14">
                  <c:v>63045.748036540703</c:v>
                </c:pt>
                <c:pt idx="15">
                  <c:v>7084.6909414223501</c:v>
                </c:pt>
                <c:pt idx="16">
                  <c:v>-16449.977566716301</c:v>
                </c:pt>
              </c:numCache>
            </c:numRef>
          </c:val>
        </c:ser>
        <c:dLbls/>
        <c:gapWidth val="75"/>
        <c:overlap val="100"/>
        <c:axId val="147313024"/>
        <c:axId val="147314560"/>
      </c:barChart>
      <c:catAx>
        <c:axId val="147313024"/>
        <c:scaling>
          <c:orientation val="minMax"/>
        </c:scaling>
        <c:axPos val="b"/>
        <c:majorTickMark val="none"/>
        <c:tickLblPos val="low"/>
        <c:crossAx val="147314560"/>
        <c:crosses val="autoZero"/>
        <c:auto val="1"/>
        <c:lblAlgn val="ctr"/>
        <c:lblOffset val="100"/>
      </c:catAx>
      <c:valAx>
        <c:axId val="14731456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4731302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Netos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figura_10b!$A$2</c:f>
              <c:strCache>
                <c:ptCount val="1"/>
                <c:pt idx="0">
                  <c:v>IED</c:v>
                </c:pt>
              </c:strCache>
            </c:strRef>
          </c:tx>
          <c:cat>
            <c:strRef>
              <c:f>figura_10b!$B$1:$R$1</c:f>
              <c:strCach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strCache>
            </c:strRef>
          </c:cat>
          <c:val>
            <c:numRef>
              <c:f>figura_10b!$B$2:$R$2</c:f>
              <c:numCache>
                <c:formatCode>General</c:formatCode>
                <c:ptCount val="17"/>
                <c:pt idx="0">
                  <c:v>81703.888750218597</c:v>
                </c:pt>
                <c:pt idx="1">
                  <c:v>74242.116255643195</c:v>
                </c:pt>
                <c:pt idx="2">
                  <c:v>57347.954387157202</c:v>
                </c:pt>
                <c:pt idx="3">
                  <c:v>41033.878850065601</c:v>
                </c:pt>
                <c:pt idx="4">
                  <c:v>52805.722979549297</c:v>
                </c:pt>
                <c:pt idx="5">
                  <c:v>60217.093197627</c:v>
                </c:pt>
                <c:pt idx="6">
                  <c:v>34424.027066570299</c:v>
                </c:pt>
                <c:pt idx="7">
                  <c:v>91592.596456088097</c:v>
                </c:pt>
                <c:pt idx="8">
                  <c:v>99480.350417005597</c:v>
                </c:pt>
                <c:pt idx="9">
                  <c:v>74117.991196389499</c:v>
                </c:pt>
                <c:pt idx="10">
                  <c:v>110282.57595071501</c:v>
                </c:pt>
                <c:pt idx="11">
                  <c:v>134748.96864381401</c:v>
                </c:pt>
                <c:pt idx="12">
                  <c:v>140025.56612732899</c:v>
                </c:pt>
                <c:pt idx="13">
                  <c:v>134790.65804909999</c:v>
                </c:pt>
                <c:pt idx="14">
                  <c:v>127289.187745093</c:v>
                </c:pt>
                <c:pt idx="15">
                  <c:v>117912.283850992</c:v>
                </c:pt>
                <c:pt idx="16">
                  <c:v>125352.66247916799</c:v>
                </c:pt>
              </c:numCache>
            </c:numRef>
          </c:val>
        </c:ser>
        <c:ser>
          <c:idx val="1"/>
          <c:order val="1"/>
          <c:tx>
            <c:strRef>
              <c:f>figura_10b!$A$3</c:f>
              <c:strCache>
                <c:ptCount val="1"/>
                <c:pt idx="0">
                  <c:v>Otra</c:v>
                </c:pt>
              </c:strCache>
            </c:strRef>
          </c:tx>
          <c:cat>
            <c:strRef>
              <c:f>figura_10b!$B$1:$R$1</c:f>
              <c:strCach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strCache>
            </c:strRef>
          </c:cat>
          <c:val>
            <c:numRef>
              <c:f>figura_10b!$B$3:$R$3</c:f>
              <c:numCache>
                <c:formatCode>General</c:formatCode>
                <c:ptCount val="17"/>
                <c:pt idx="0">
                  <c:v>-13385.482273613199</c:v>
                </c:pt>
                <c:pt idx="1">
                  <c:v>-15463.415700895701</c:v>
                </c:pt>
                <c:pt idx="2">
                  <c:v>-37183.090038120703</c:v>
                </c:pt>
                <c:pt idx="3">
                  <c:v>-23836.536980540801</c:v>
                </c:pt>
                <c:pt idx="4">
                  <c:v>-26553.4590198449</c:v>
                </c:pt>
                <c:pt idx="5">
                  <c:v>-1706.4341782520601</c:v>
                </c:pt>
                <c:pt idx="6">
                  <c:v>-205.412794620336</c:v>
                </c:pt>
                <c:pt idx="7">
                  <c:v>8734.58975923445</c:v>
                </c:pt>
                <c:pt idx="8">
                  <c:v>2495.5622509058499</c:v>
                </c:pt>
                <c:pt idx="9">
                  <c:v>-969.15965656251001</c:v>
                </c:pt>
                <c:pt idx="10">
                  <c:v>8266.7695564476999</c:v>
                </c:pt>
                <c:pt idx="11">
                  <c:v>2165.17043465902</c:v>
                </c:pt>
                <c:pt idx="12">
                  <c:v>-22582.941938709901</c:v>
                </c:pt>
                <c:pt idx="13">
                  <c:v>-39872.024283567203</c:v>
                </c:pt>
                <c:pt idx="14">
                  <c:v>-8597.4631174064798</c:v>
                </c:pt>
                <c:pt idx="15">
                  <c:v>-46283.382881771096</c:v>
                </c:pt>
                <c:pt idx="16">
                  <c:v>-67210.881194268004</c:v>
                </c:pt>
              </c:numCache>
            </c:numRef>
          </c:val>
        </c:ser>
        <c:ser>
          <c:idx val="2"/>
          <c:order val="2"/>
          <c:tx>
            <c:strRef>
              <c:f>figura_10b!$A$4</c:f>
              <c:strCache>
                <c:ptCount val="1"/>
                <c:pt idx="0">
                  <c:v>Cartera</c:v>
                </c:pt>
              </c:strCache>
            </c:strRef>
          </c:tx>
          <c:cat>
            <c:strRef>
              <c:f>figura_10b!$B$1:$R$1</c:f>
              <c:strCach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strCache>
            </c:strRef>
          </c:cat>
          <c:val>
            <c:numRef>
              <c:f>figura_10b!$B$4:$R$4</c:f>
              <c:numCache>
                <c:formatCode>General</c:formatCode>
                <c:ptCount val="17"/>
                <c:pt idx="0">
                  <c:v>747.38882967611096</c:v>
                </c:pt>
                <c:pt idx="1">
                  <c:v>-3384.2673082020201</c:v>
                </c:pt>
                <c:pt idx="2">
                  <c:v>-12069.3031642483</c:v>
                </c:pt>
                <c:pt idx="3">
                  <c:v>-3127.5219673411698</c:v>
                </c:pt>
                <c:pt idx="4">
                  <c:v>-14928.1756341856</c:v>
                </c:pt>
                <c:pt idx="5">
                  <c:v>-12170.2573594446</c:v>
                </c:pt>
                <c:pt idx="6">
                  <c:v>1470.81263117873</c:v>
                </c:pt>
                <c:pt idx="7">
                  <c:v>40361.303268516502</c:v>
                </c:pt>
                <c:pt idx="8">
                  <c:v>-752.73657007381996</c:v>
                </c:pt>
                <c:pt idx="9">
                  <c:v>16307.740219094499</c:v>
                </c:pt>
                <c:pt idx="10">
                  <c:v>104659.038060062</c:v>
                </c:pt>
                <c:pt idx="11">
                  <c:v>104735.299726688</c:v>
                </c:pt>
                <c:pt idx="12">
                  <c:v>91052.737139720499</c:v>
                </c:pt>
                <c:pt idx="13">
                  <c:v>99912.555962132406</c:v>
                </c:pt>
                <c:pt idx="14">
                  <c:v>103641.47841506499</c:v>
                </c:pt>
                <c:pt idx="15">
                  <c:v>62453.880452988902</c:v>
                </c:pt>
                <c:pt idx="16">
                  <c:v>57997.306682856302</c:v>
                </c:pt>
              </c:numCache>
            </c:numRef>
          </c:val>
        </c:ser>
        <c:dLbls/>
        <c:gapWidth val="55"/>
        <c:overlap val="100"/>
        <c:axId val="125217408"/>
        <c:axId val="135627136"/>
      </c:barChart>
      <c:catAx>
        <c:axId val="125217408"/>
        <c:scaling>
          <c:orientation val="minMax"/>
        </c:scaling>
        <c:axPos val="b"/>
        <c:majorTickMark val="none"/>
        <c:tickLblPos val="low"/>
        <c:crossAx val="135627136"/>
        <c:crosses val="autoZero"/>
        <c:auto val="1"/>
        <c:lblAlgn val="ctr"/>
        <c:lblOffset val="100"/>
      </c:catAx>
      <c:valAx>
        <c:axId val="13562713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25217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figura_12!$B$1</c:f>
              <c:strCache>
                <c:ptCount val="1"/>
                <c:pt idx="0">
                  <c:v>Argentina</c:v>
                </c:pt>
              </c:strCache>
            </c:strRef>
          </c:tx>
          <c:marker>
            <c:symbol val="none"/>
          </c:marker>
          <c:cat>
            <c:numRef>
              <c:f>figura_12!$A$2:$A$88</c:f>
              <c:numCache>
                <c:formatCode>yyyy/mm/dd\ hh:mm:ss</c:formatCode>
                <c:ptCount val="87"/>
                <c:pt idx="0">
                  <c:v>34789</c:v>
                </c:pt>
                <c:pt idx="1">
                  <c:v>34880</c:v>
                </c:pt>
                <c:pt idx="2">
                  <c:v>34972</c:v>
                </c:pt>
                <c:pt idx="3">
                  <c:v>35064</c:v>
                </c:pt>
                <c:pt idx="4">
                  <c:v>35155</c:v>
                </c:pt>
                <c:pt idx="5">
                  <c:v>35246</c:v>
                </c:pt>
                <c:pt idx="6">
                  <c:v>35338</c:v>
                </c:pt>
                <c:pt idx="7">
                  <c:v>35430</c:v>
                </c:pt>
                <c:pt idx="8">
                  <c:v>35520</c:v>
                </c:pt>
                <c:pt idx="9">
                  <c:v>35611</c:v>
                </c:pt>
                <c:pt idx="10">
                  <c:v>35703</c:v>
                </c:pt>
                <c:pt idx="11">
                  <c:v>35795</c:v>
                </c:pt>
                <c:pt idx="12">
                  <c:v>35885</c:v>
                </c:pt>
                <c:pt idx="13">
                  <c:v>35976</c:v>
                </c:pt>
                <c:pt idx="14">
                  <c:v>36068</c:v>
                </c:pt>
                <c:pt idx="15">
                  <c:v>36160</c:v>
                </c:pt>
                <c:pt idx="16">
                  <c:v>36250</c:v>
                </c:pt>
                <c:pt idx="17">
                  <c:v>36341</c:v>
                </c:pt>
                <c:pt idx="18">
                  <c:v>36433</c:v>
                </c:pt>
                <c:pt idx="19">
                  <c:v>36525</c:v>
                </c:pt>
                <c:pt idx="20">
                  <c:v>36616</c:v>
                </c:pt>
                <c:pt idx="21">
                  <c:v>36707</c:v>
                </c:pt>
                <c:pt idx="22">
                  <c:v>36799</c:v>
                </c:pt>
                <c:pt idx="23">
                  <c:v>36891</c:v>
                </c:pt>
                <c:pt idx="24">
                  <c:v>36981</c:v>
                </c:pt>
                <c:pt idx="25">
                  <c:v>37072</c:v>
                </c:pt>
                <c:pt idx="26">
                  <c:v>37164</c:v>
                </c:pt>
                <c:pt idx="27">
                  <c:v>37256</c:v>
                </c:pt>
                <c:pt idx="28">
                  <c:v>37346</c:v>
                </c:pt>
                <c:pt idx="29">
                  <c:v>37437</c:v>
                </c:pt>
                <c:pt idx="30">
                  <c:v>37529</c:v>
                </c:pt>
                <c:pt idx="31">
                  <c:v>37621</c:v>
                </c:pt>
                <c:pt idx="32">
                  <c:v>37711</c:v>
                </c:pt>
                <c:pt idx="33">
                  <c:v>37802</c:v>
                </c:pt>
                <c:pt idx="34">
                  <c:v>37894</c:v>
                </c:pt>
                <c:pt idx="35">
                  <c:v>37986</c:v>
                </c:pt>
                <c:pt idx="36">
                  <c:v>38077</c:v>
                </c:pt>
                <c:pt idx="37">
                  <c:v>38168</c:v>
                </c:pt>
                <c:pt idx="38">
                  <c:v>38260</c:v>
                </c:pt>
                <c:pt idx="39">
                  <c:v>38352</c:v>
                </c:pt>
                <c:pt idx="40">
                  <c:v>38442</c:v>
                </c:pt>
                <c:pt idx="41">
                  <c:v>38533</c:v>
                </c:pt>
                <c:pt idx="42">
                  <c:v>38625</c:v>
                </c:pt>
                <c:pt idx="43">
                  <c:v>38717</c:v>
                </c:pt>
                <c:pt idx="44">
                  <c:v>38807</c:v>
                </c:pt>
                <c:pt idx="45">
                  <c:v>38898</c:v>
                </c:pt>
                <c:pt idx="46">
                  <c:v>38990</c:v>
                </c:pt>
                <c:pt idx="47">
                  <c:v>39082</c:v>
                </c:pt>
                <c:pt idx="48">
                  <c:v>39172</c:v>
                </c:pt>
                <c:pt idx="49">
                  <c:v>39263</c:v>
                </c:pt>
                <c:pt idx="50">
                  <c:v>39355</c:v>
                </c:pt>
                <c:pt idx="51">
                  <c:v>39447</c:v>
                </c:pt>
                <c:pt idx="52">
                  <c:v>39538</c:v>
                </c:pt>
                <c:pt idx="53">
                  <c:v>39629</c:v>
                </c:pt>
                <c:pt idx="54">
                  <c:v>39721</c:v>
                </c:pt>
                <c:pt idx="55">
                  <c:v>39813</c:v>
                </c:pt>
                <c:pt idx="56">
                  <c:v>39903</c:v>
                </c:pt>
                <c:pt idx="57">
                  <c:v>39994</c:v>
                </c:pt>
                <c:pt idx="58">
                  <c:v>40086</c:v>
                </c:pt>
                <c:pt idx="59">
                  <c:v>40178</c:v>
                </c:pt>
                <c:pt idx="60">
                  <c:v>40268</c:v>
                </c:pt>
                <c:pt idx="61">
                  <c:v>40359</c:v>
                </c:pt>
                <c:pt idx="62">
                  <c:v>40451</c:v>
                </c:pt>
                <c:pt idx="63">
                  <c:v>40543</c:v>
                </c:pt>
                <c:pt idx="64">
                  <c:v>40633</c:v>
                </c:pt>
                <c:pt idx="65">
                  <c:v>40724</c:v>
                </c:pt>
                <c:pt idx="66">
                  <c:v>40816</c:v>
                </c:pt>
                <c:pt idx="67">
                  <c:v>40908</c:v>
                </c:pt>
                <c:pt idx="68">
                  <c:v>40999</c:v>
                </c:pt>
                <c:pt idx="69">
                  <c:v>41090</c:v>
                </c:pt>
                <c:pt idx="70">
                  <c:v>41182</c:v>
                </c:pt>
                <c:pt idx="71">
                  <c:v>41274</c:v>
                </c:pt>
                <c:pt idx="72">
                  <c:v>41364</c:v>
                </c:pt>
                <c:pt idx="73">
                  <c:v>41455</c:v>
                </c:pt>
                <c:pt idx="74">
                  <c:v>41547</c:v>
                </c:pt>
                <c:pt idx="75">
                  <c:v>41639</c:v>
                </c:pt>
                <c:pt idx="76">
                  <c:v>41729</c:v>
                </c:pt>
                <c:pt idx="77">
                  <c:v>41820</c:v>
                </c:pt>
                <c:pt idx="78">
                  <c:v>41912</c:v>
                </c:pt>
                <c:pt idx="79">
                  <c:v>42004</c:v>
                </c:pt>
                <c:pt idx="80">
                  <c:v>42094</c:v>
                </c:pt>
                <c:pt idx="81">
                  <c:v>42185</c:v>
                </c:pt>
                <c:pt idx="82">
                  <c:v>42277</c:v>
                </c:pt>
                <c:pt idx="83">
                  <c:v>42369</c:v>
                </c:pt>
                <c:pt idx="84">
                  <c:v>42460</c:v>
                </c:pt>
                <c:pt idx="85">
                  <c:v>42551</c:v>
                </c:pt>
                <c:pt idx="86">
                  <c:v>42643</c:v>
                </c:pt>
              </c:numCache>
            </c:numRef>
          </c:cat>
          <c:val>
            <c:numRef>
              <c:f>figura_12!$B$2:$B$88</c:f>
              <c:numCache>
                <c:formatCode>General</c:formatCode>
                <c:ptCount val="87"/>
                <c:pt idx="0">
                  <c:v>4.5</c:v>
                </c:pt>
                <c:pt idx="1">
                  <c:v>5.2</c:v>
                </c:pt>
                <c:pt idx="2">
                  <c:v>4.5999999999999996</c:v>
                </c:pt>
                <c:pt idx="3">
                  <c:v>5.9</c:v>
                </c:pt>
                <c:pt idx="4">
                  <c:v>5.6</c:v>
                </c:pt>
                <c:pt idx="5">
                  <c:v>5.8</c:v>
                </c:pt>
                <c:pt idx="6">
                  <c:v>5.7</c:v>
                </c:pt>
                <c:pt idx="7">
                  <c:v>6.1</c:v>
                </c:pt>
                <c:pt idx="8">
                  <c:v>6.4</c:v>
                </c:pt>
                <c:pt idx="9">
                  <c:v>7.3</c:v>
                </c:pt>
                <c:pt idx="10">
                  <c:v>7.6</c:v>
                </c:pt>
                <c:pt idx="11">
                  <c:v>8.4</c:v>
                </c:pt>
                <c:pt idx="12">
                  <c:v>8.3000000000000007</c:v>
                </c:pt>
                <c:pt idx="13">
                  <c:v>8.4</c:v>
                </c:pt>
                <c:pt idx="14">
                  <c:v>8.9</c:v>
                </c:pt>
                <c:pt idx="15">
                  <c:v>9.1999999999999993</c:v>
                </c:pt>
                <c:pt idx="16">
                  <c:v>8.6999999999999993</c:v>
                </c:pt>
                <c:pt idx="17">
                  <c:v>8.6</c:v>
                </c:pt>
                <c:pt idx="18">
                  <c:v>7.5</c:v>
                </c:pt>
                <c:pt idx="19">
                  <c:v>7.1</c:v>
                </c:pt>
                <c:pt idx="20">
                  <c:v>5.2</c:v>
                </c:pt>
                <c:pt idx="21">
                  <c:v>4.2</c:v>
                </c:pt>
                <c:pt idx="22">
                  <c:v>3.7</c:v>
                </c:pt>
                <c:pt idx="23">
                  <c:v>2.6</c:v>
                </c:pt>
                <c:pt idx="24">
                  <c:v>1.1000000000000001</c:v>
                </c:pt>
                <c:pt idx="25">
                  <c:v>2.2999999999999998</c:v>
                </c:pt>
                <c:pt idx="26">
                  <c:v>0.8</c:v>
                </c:pt>
                <c:pt idx="27">
                  <c:v>-0.3</c:v>
                </c:pt>
                <c:pt idx="28">
                  <c:v>25.7</c:v>
                </c:pt>
                <c:pt idx="29">
                  <c:v>33.200000000000003</c:v>
                </c:pt>
                <c:pt idx="30">
                  <c:v>25.1</c:v>
                </c:pt>
                <c:pt idx="31">
                  <c:v>12.9</c:v>
                </c:pt>
                <c:pt idx="32">
                  <c:v>3.1</c:v>
                </c:pt>
                <c:pt idx="33">
                  <c:v>-1.5</c:v>
                </c:pt>
                <c:pt idx="34">
                  <c:v>-3.1</c:v>
                </c:pt>
                <c:pt idx="35">
                  <c:v>-4.7</c:v>
                </c:pt>
                <c:pt idx="36">
                  <c:v>-7.8</c:v>
                </c:pt>
                <c:pt idx="37">
                  <c:v>-8.1</c:v>
                </c:pt>
                <c:pt idx="38">
                  <c:v>-8.8000000000000007</c:v>
                </c:pt>
                <c:pt idx="39">
                  <c:v>-10</c:v>
                </c:pt>
                <c:pt idx="40">
                  <c:v>-11.5</c:v>
                </c:pt>
                <c:pt idx="41">
                  <c:v>-11.9</c:v>
                </c:pt>
                <c:pt idx="42">
                  <c:v>-12.4</c:v>
                </c:pt>
                <c:pt idx="43">
                  <c:v>-12.3</c:v>
                </c:pt>
                <c:pt idx="44">
                  <c:v>-12.2</c:v>
                </c:pt>
                <c:pt idx="45">
                  <c:v>-11.8</c:v>
                </c:pt>
                <c:pt idx="46">
                  <c:v>-11.6</c:v>
                </c:pt>
                <c:pt idx="47">
                  <c:v>-11.4</c:v>
                </c:pt>
                <c:pt idx="48">
                  <c:v>-11.1</c:v>
                </c:pt>
                <c:pt idx="49">
                  <c:v>-10.8</c:v>
                </c:pt>
                <c:pt idx="50">
                  <c:v>-10.199999999999999</c:v>
                </c:pt>
                <c:pt idx="51">
                  <c:v>-10.1</c:v>
                </c:pt>
                <c:pt idx="52">
                  <c:v>-10.1</c:v>
                </c:pt>
                <c:pt idx="53">
                  <c:v>-10.4</c:v>
                </c:pt>
                <c:pt idx="54">
                  <c:v>-10</c:v>
                </c:pt>
                <c:pt idx="55">
                  <c:v>-9.1</c:v>
                </c:pt>
                <c:pt idx="56">
                  <c:v>-8.1999999999999993</c:v>
                </c:pt>
                <c:pt idx="57">
                  <c:v>-7.3</c:v>
                </c:pt>
                <c:pt idx="58">
                  <c:v>-7.1</c:v>
                </c:pt>
                <c:pt idx="59">
                  <c:v>-7</c:v>
                </c:pt>
                <c:pt idx="60">
                  <c:v>-7.1</c:v>
                </c:pt>
                <c:pt idx="61">
                  <c:v>-6.9</c:v>
                </c:pt>
                <c:pt idx="62">
                  <c:v>-6.6</c:v>
                </c:pt>
                <c:pt idx="63">
                  <c:v>-6</c:v>
                </c:pt>
                <c:pt idx="64">
                  <c:v>-5.7</c:v>
                </c:pt>
                <c:pt idx="65">
                  <c:v>-5.2</c:v>
                </c:pt>
                <c:pt idx="66">
                  <c:v>-4.2</c:v>
                </c:pt>
                <c:pt idx="67">
                  <c:v>-3.8</c:v>
                </c:pt>
                <c:pt idx="68">
                  <c:v>-3.6</c:v>
                </c:pt>
                <c:pt idx="69">
                  <c:v>-2.8</c:v>
                </c:pt>
                <c:pt idx="70">
                  <c:v>-2.2000000000000002</c:v>
                </c:pt>
                <c:pt idx="71">
                  <c:v>-1.1000000000000001</c:v>
                </c:pt>
                <c:pt idx="72">
                  <c:v>-1</c:v>
                </c:pt>
                <c:pt idx="73">
                  <c:v>-0.6</c:v>
                </c:pt>
                <c:pt idx="74">
                  <c:v>-0.1</c:v>
                </c:pt>
                <c:pt idx="75">
                  <c:v>0.8</c:v>
                </c:pt>
                <c:pt idx="76">
                  <c:v>0.8</c:v>
                </c:pt>
                <c:pt idx="77">
                  <c:v>-0.3</c:v>
                </c:pt>
                <c:pt idx="78">
                  <c:v>-0.6</c:v>
                </c:pt>
                <c:pt idx="79">
                  <c:v>-0.6</c:v>
                </c:pt>
                <c:pt idx="80">
                  <c:v>-0.6</c:v>
                </c:pt>
                <c:pt idx="81">
                  <c:v>0.1</c:v>
                </c:pt>
                <c:pt idx="82">
                  <c:v>0.4</c:v>
                </c:pt>
                <c:pt idx="83">
                  <c:v>2.2999999999999998</c:v>
                </c:pt>
                <c:pt idx="84">
                  <c:v>2.1</c:v>
                </c:pt>
                <c:pt idx="85">
                  <c:v>1.9</c:v>
                </c:pt>
                <c:pt idx="86">
                  <c:v>2</c:v>
                </c:pt>
              </c:numCache>
            </c:numRef>
          </c:val>
        </c:ser>
        <c:ser>
          <c:idx val="1"/>
          <c:order val="1"/>
          <c:tx>
            <c:strRef>
              <c:f>figura_12!$C$1</c:f>
              <c:strCache>
                <c:ptCount val="1"/>
                <c:pt idx="0">
                  <c:v>Brazil</c:v>
                </c:pt>
              </c:strCache>
            </c:strRef>
          </c:tx>
          <c:marker>
            <c:symbol val="none"/>
          </c:marker>
          <c:cat>
            <c:numRef>
              <c:f>figura_12!$A$2:$A$88</c:f>
              <c:numCache>
                <c:formatCode>yyyy/mm/dd\ hh:mm:ss</c:formatCode>
                <c:ptCount val="87"/>
                <c:pt idx="0">
                  <c:v>34789</c:v>
                </c:pt>
                <c:pt idx="1">
                  <c:v>34880</c:v>
                </c:pt>
                <c:pt idx="2">
                  <c:v>34972</c:v>
                </c:pt>
                <c:pt idx="3">
                  <c:v>35064</c:v>
                </c:pt>
                <c:pt idx="4">
                  <c:v>35155</c:v>
                </c:pt>
                <c:pt idx="5">
                  <c:v>35246</c:v>
                </c:pt>
                <c:pt idx="6">
                  <c:v>35338</c:v>
                </c:pt>
                <c:pt idx="7">
                  <c:v>35430</c:v>
                </c:pt>
                <c:pt idx="8">
                  <c:v>35520</c:v>
                </c:pt>
                <c:pt idx="9">
                  <c:v>35611</c:v>
                </c:pt>
                <c:pt idx="10">
                  <c:v>35703</c:v>
                </c:pt>
                <c:pt idx="11">
                  <c:v>35795</c:v>
                </c:pt>
                <c:pt idx="12">
                  <c:v>35885</c:v>
                </c:pt>
                <c:pt idx="13">
                  <c:v>35976</c:v>
                </c:pt>
                <c:pt idx="14">
                  <c:v>36068</c:v>
                </c:pt>
                <c:pt idx="15">
                  <c:v>36160</c:v>
                </c:pt>
                <c:pt idx="16">
                  <c:v>36250</c:v>
                </c:pt>
                <c:pt idx="17">
                  <c:v>36341</c:v>
                </c:pt>
                <c:pt idx="18">
                  <c:v>36433</c:v>
                </c:pt>
                <c:pt idx="19">
                  <c:v>36525</c:v>
                </c:pt>
                <c:pt idx="20">
                  <c:v>36616</c:v>
                </c:pt>
                <c:pt idx="21">
                  <c:v>36707</c:v>
                </c:pt>
                <c:pt idx="22">
                  <c:v>36799</c:v>
                </c:pt>
                <c:pt idx="23">
                  <c:v>36891</c:v>
                </c:pt>
                <c:pt idx="24">
                  <c:v>36981</c:v>
                </c:pt>
                <c:pt idx="25">
                  <c:v>37072</c:v>
                </c:pt>
                <c:pt idx="26">
                  <c:v>37164</c:v>
                </c:pt>
                <c:pt idx="27">
                  <c:v>37256</c:v>
                </c:pt>
                <c:pt idx="28">
                  <c:v>37346</c:v>
                </c:pt>
                <c:pt idx="29">
                  <c:v>37437</c:v>
                </c:pt>
                <c:pt idx="30">
                  <c:v>37529</c:v>
                </c:pt>
                <c:pt idx="31">
                  <c:v>37621</c:v>
                </c:pt>
                <c:pt idx="32">
                  <c:v>37711</c:v>
                </c:pt>
                <c:pt idx="33">
                  <c:v>37802</c:v>
                </c:pt>
                <c:pt idx="34">
                  <c:v>37894</c:v>
                </c:pt>
                <c:pt idx="35">
                  <c:v>37986</c:v>
                </c:pt>
                <c:pt idx="36">
                  <c:v>38077</c:v>
                </c:pt>
                <c:pt idx="37">
                  <c:v>38168</c:v>
                </c:pt>
                <c:pt idx="38">
                  <c:v>38260</c:v>
                </c:pt>
                <c:pt idx="39">
                  <c:v>38352</c:v>
                </c:pt>
                <c:pt idx="40">
                  <c:v>38442</c:v>
                </c:pt>
                <c:pt idx="41">
                  <c:v>38533</c:v>
                </c:pt>
                <c:pt idx="42">
                  <c:v>38625</c:v>
                </c:pt>
                <c:pt idx="43">
                  <c:v>38717</c:v>
                </c:pt>
                <c:pt idx="44">
                  <c:v>38807</c:v>
                </c:pt>
                <c:pt idx="45">
                  <c:v>38898</c:v>
                </c:pt>
                <c:pt idx="46">
                  <c:v>38990</c:v>
                </c:pt>
                <c:pt idx="47">
                  <c:v>39082</c:v>
                </c:pt>
                <c:pt idx="48">
                  <c:v>39172</c:v>
                </c:pt>
                <c:pt idx="49">
                  <c:v>39263</c:v>
                </c:pt>
                <c:pt idx="50">
                  <c:v>39355</c:v>
                </c:pt>
                <c:pt idx="51">
                  <c:v>39447</c:v>
                </c:pt>
                <c:pt idx="52">
                  <c:v>39538</c:v>
                </c:pt>
                <c:pt idx="53">
                  <c:v>39629</c:v>
                </c:pt>
                <c:pt idx="54">
                  <c:v>39721</c:v>
                </c:pt>
                <c:pt idx="55">
                  <c:v>39813</c:v>
                </c:pt>
                <c:pt idx="56">
                  <c:v>39903</c:v>
                </c:pt>
                <c:pt idx="57">
                  <c:v>39994</c:v>
                </c:pt>
                <c:pt idx="58">
                  <c:v>40086</c:v>
                </c:pt>
                <c:pt idx="59">
                  <c:v>40178</c:v>
                </c:pt>
                <c:pt idx="60">
                  <c:v>40268</c:v>
                </c:pt>
                <c:pt idx="61">
                  <c:v>40359</c:v>
                </c:pt>
                <c:pt idx="62">
                  <c:v>40451</c:v>
                </c:pt>
                <c:pt idx="63">
                  <c:v>40543</c:v>
                </c:pt>
                <c:pt idx="64">
                  <c:v>40633</c:v>
                </c:pt>
                <c:pt idx="65">
                  <c:v>40724</c:v>
                </c:pt>
                <c:pt idx="66">
                  <c:v>40816</c:v>
                </c:pt>
                <c:pt idx="67">
                  <c:v>40908</c:v>
                </c:pt>
                <c:pt idx="68">
                  <c:v>40999</c:v>
                </c:pt>
                <c:pt idx="69">
                  <c:v>41090</c:v>
                </c:pt>
                <c:pt idx="70">
                  <c:v>41182</c:v>
                </c:pt>
                <c:pt idx="71">
                  <c:v>41274</c:v>
                </c:pt>
                <c:pt idx="72">
                  <c:v>41364</c:v>
                </c:pt>
                <c:pt idx="73">
                  <c:v>41455</c:v>
                </c:pt>
                <c:pt idx="74">
                  <c:v>41547</c:v>
                </c:pt>
                <c:pt idx="75">
                  <c:v>41639</c:v>
                </c:pt>
                <c:pt idx="76">
                  <c:v>41729</c:v>
                </c:pt>
                <c:pt idx="77">
                  <c:v>41820</c:v>
                </c:pt>
                <c:pt idx="78">
                  <c:v>41912</c:v>
                </c:pt>
                <c:pt idx="79">
                  <c:v>42004</c:v>
                </c:pt>
                <c:pt idx="80">
                  <c:v>42094</c:v>
                </c:pt>
                <c:pt idx="81">
                  <c:v>42185</c:v>
                </c:pt>
                <c:pt idx="82">
                  <c:v>42277</c:v>
                </c:pt>
                <c:pt idx="83">
                  <c:v>42369</c:v>
                </c:pt>
                <c:pt idx="84">
                  <c:v>42460</c:v>
                </c:pt>
                <c:pt idx="85">
                  <c:v>42551</c:v>
                </c:pt>
                <c:pt idx="86">
                  <c:v>42643</c:v>
                </c:pt>
              </c:numCache>
            </c:numRef>
          </c:cat>
          <c:val>
            <c:numRef>
              <c:f>figura_12!$C$2:$C$88</c:f>
              <c:numCache>
                <c:formatCode>General</c:formatCode>
                <c:ptCount val="87"/>
                <c:pt idx="44">
                  <c:v>-1</c:v>
                </c:pt>
                <c:pt idx="45">
                  <c:v>0.1</c:v>
                </c:pt>
                <c:pt idx="46">
                  <c:v>0.9</c:v>
                </c:pt>
                <c:pt idx="47">
                  <c:v>2.2999999999999998</c:v>
                </c:pt>
                <c:pt idx="48">
                  <c:v>0.3</c:v>
                </c:pt>
                <c:pt idx="49">
                  <c:v>-0.9</c:v>
                </c:pt>
                <c:pt idx="50">
                  <c:v>-0.5</c:v>
                </c:pt>
                <c:pt idx="51">
                  <c:v>0</c:v>
                </c:pt>
                <c:pt idx="52">
                  <c:v>1.5</c:v>
                </c:pt>
                <c:pt idx="53">
                  <c:v>3.3</c:v>
                </c:pt>
                <c:pt idx="54">
                  <c:v>5</c:v>
                </c:pt>
                <c:pt idx="55">
                  <c:v>6.8</c:v>
                </c:pt>
                <c:pt idx="56">
                  <c:v>5.3</c:v>
                </c:pt>
                <c:pt idx="57">
                  <c:v>5.6</c:v>
                </c:pt>
                <c:pt idx="58">
                  <c:v>6.4</c:v>
                </c:pt>
                <c:pt idx="59">
                  <c:v>7.1</c:v>
                </c:pt>
                <c:pt idx="60">
                  <c:v>5.8</c:v>
                </c:pt>
                <c:pt idx="61">
                  <c:v>5.4</c:v>
                </c:pt>
                <c:pt idx="62">
                  <c:v>6.7</c:v>
                </c:pt>
                <c:pt idx="63">
                  <c:v>7.5</c:v>
                </c:pt>
                <c:pt idx="64">
                  <c:v>6.4</c:v>
                </c:pt>
                <c:pt idx="65">
                  <c:v>5.7</c:v>
                </c:pt>
                <c:pt idx="66">
                  <c:v>5.3</c:v>
                </c:pt>
                <c:pt idx="67">
                  <c:v>6.1</c:v>
                </c:pt>
                <c:pt idx="68">
                  <c:v>5.6</c:v>
                </c:pt>
                <c:pt idx="69">
                  <c:v>6.3</c:v>
                </c:pt>
                <c:pt idx="70">
                  <c:v>6</c:v>
                </c:pt>
                <c:pt idx="71">
                  <c:v>6.6</c:v>
                </c:pt>
                <c:pt idx="72">
                  <c:v>6.6</c:v>
                </c:pt>
                <c:pt idx="73">
                  <c:v>6.9</c:v>
                </c:pt>
                <c:pt idx="74">
                  <c:v>7.2</c:v>
                </c:pt>
                <c:pt idx="75">
                  <c:v>7.8</c:v>
                </c:pt>
                <c:pt idx="76">
                  <c:v>5.7</c:v>
                </c:pt>
                <c:pt idx="77">
                  <c:v>5.2</c:v>
                </c:pt>
                <c:pt idx="78">
                  <c:v>4.5</c:v>
                </c:pt>
                <c:pt idx="79">
                  <c:v>4.5</c:v>
                </c:pt>
                <c:pt idx="80">
                  <c:v>3.7</c:v>
                </c:pt>
                <c:pt idx="81">
                  <c:v>3.3</c:v>
                </c:pt>
                <c:pt idx="82">
                  <c:v>3.3</c:v>
                </c:pt>
                <c:pt idx="83">
                  <c:v>3</c:v>
                </c:pt>
                <c:pt idx="84">
                  <c:v>1.1000000000000001</c:v>
                </c:pt>
                <c:pt idx="85">
                  <c:v>-0.4</c:v>
                </c:pt>
                <c:pt idx="86">
                  <c:v>-2.4</c:v>
                </c:pt>
              </c:numCache>
            </c:numRef>
          </c:val>
        </c:ser>
        <c:ser>
          <c:idx val="2"/>
          <c:order val="2"/>
          <c:tx>
            <c:strRef>
              <c:f>figura_12!$D$1</c:f>
              <c:strCache>
                <c:ptCount val="1"/>
                <c:pt idx="0">
                  <c:v>Chile</c:v>
                </c:pt>
              </c:strCache>
            </c:strRef>
          </c:tx>
          <c:marker>
            <c:symbol val="none"/>
          </c:marker>
          <c:cat>
            <c:numRef>
              <c:f>figura_12!$A$2:$A$88</c:f>
              <c:numCache>
                <c:formatCode>yyyy/mm/dd\ hh:mm:ss</c:formatCode>
                <c:ptCount val="87"/>
                <c:pt idx="0">
                  <c:v>34789</c:v>
                </c:pt>
                <c:pt idx="1">
                  <c:v>34880</c:v>
                </c:pt>
                <c:pt idx="2">
                  <c:v>34972</c:v>
                </c:pt>
                <c:pt idx="3">
                  <c:v>35064</c:v>
                </c:pt>
                <c:pt idx="4">
                  <c:v>35155</c:v>
                </c:pt>
                <c:pt idx="5">
                  <c:v>35246</c:v>
                </c:pt>
                <c:pt idx="6">
                  <c:v>35338</c:v>
                </c:pt>
                <c:pt idx="7">
                  <c:v>35430</c:v>
                </c:pt>
                <c:pt idx="8">
                  <c:v>35520</c:v>
                </c:pt>
                <c:pt idx="9">
                  <c:v>35611</c:v>
                </c:pt>
                <c:pt idx="10">
                  <c:v>35703</c:v>
                </c:pt>
                <c:pt idx="11">
                  <c:v>35795</c:v>
                </c:pt>
                <c:pt idx="12">
                  <c:v>35885</c:v>
                </c:pt>
                <c:pt idx="13">
                  <c:v>35976</c:v>
                </c:pt>
                <c:pt idx="14">
                  <c:v>36068</c:v>
                </c:pt>
                <c:pt idx="15">
                  <c:v>36160</c:v>
                </c:pt>
                <c:pt idx="16">
                  <c:v>36250</c:v>
                </c:pt>
                <c:pt idx="17">
                  <c:v>36341</c:v>
                </c:pt>
                <c:pt idx="18">
                  <c:v>36433</c:v>
                </c:pt>
                <c:pt idx="19">
                  <c:v>36525</c:v>
                </c:pt>
                <c:pt idx="20">
                  <c:v>36616</c:v>
                </c:pt>
                <c:pt idx="21">
                  <c:v>36707</c:v>
                </c:pt>
                <c:pt idx="22">
                  <c:v>36799</c:v>
                </c:pt>
                <c:pt idx="23">
                  <c:v>36891</c:v>
                </c:pt>
                <c:pt idx="24">
                  <c:v>36981</c:v>
                </c:pt>
                <c:pt idx="25">
                  <c:v>37072</c:v>
                </c:pt>
                <c:pt idx="26">
                  <c:v>37164</c:v>
                </c:pt>
                <c:pt idx="27">
                  <c:v>37256</c:v>
                </c:pt>
                <c:pt idx="28">
                  <c:v>37346</c:v>
                </c:pt>
                <c:pt idx="29">
                  <c:v>37437</c:v>
                </c:pt>
                <c:pt idx="30">
                  <c:v>37529</c:v>
                </c:pt>
                <c:pt idx="31">
                  <c:v>37621</c:v>
                </c:pt>
                <c:pt idx="32">
                  <c:v>37711</c:v>
                </c:pt>
                <c:pt idx="33">
                  <c:v>37802</c:v>
                </c:pt>
                <c:pt idx="34">
                  <c:v>37894</c:v>
                </c:pt>
                <c:pt idx="35">
                  <c:v>37986</c:v>
                </c:pt>
                <c:pt idx="36">
                  <c:v>38077</c:v>
                </c:pt>
                <c:pt idx="37">
                  <c:v>38168</c:v>
                </c:pt>
                <c:pt idx="38">
                  <c:v>38260</c:v>
                </c:pt>
                <c:pt idx="39">
                  <c:v>38352</c:v>
                </c:pt>
                <c:pt idx="40">
                  <c:v>38442</c:v>
                </c:pt>
                <c:pt idx="41">
                  <c:v>38533</c:v>
                </c:pt>
                <c:pt idx="42">
                  <c:v>38625</c:v>
                </c:pt>
                <c:pt idx="43">
                  <c:v>38717</c:v>
                </c:pt>
                <c:pt idx="44">
                  <c:v>38807</c:v>
                </c:pt>
                <c:pt idx="45">
                  <c:v>38898</c:v>
                </c:pt>
                <c:pt idx="46">
                  <c:v>38990</c:v>
                </c:pt>
                <c:pt idx="47">
                  <c:v>39082</c:v>
                </c:pt>
                <c:pt idx="48">
                  <c:v>39172</c:v>
                </c:pt>
                <c:pt idx="49">
                  <c:v>39263</c:v>
                </c:pt>
                <c:pt idx="50">
                  <c:v>39355</c:v>
                </c:pt>
                <c:pt idx="51">
                  <c:v>39447</c:v>
                </c:pt>
                <c:pt idx="52">
                  <c:v>39538</c:v>
                </c:pt>
                <c:pt idx="53">
                  <c:v>39629</c:v>
                </c:pt>
                <c:pt idx="54">
                  <c:v>39721</c:v>
                </c:pt>
                <c:pt idx="55">
                  <c:v>39813</c:v>
                </c:pt>
                <c:pt idx="56">
                  <c:v>39903</c:v>
                </c:pt>
                <c:pt idx="57">
                  <c:v>39994</c:v>
                </c:pt>
                <c:pt idx="58">
                  <c:v>40086</c:v>
                </c:pt>
                <c:pt idx="59">
                  <c:v>40178</c:v>
                </c:pt>
                <c:pt idx="60">
                  <c:v>40268</c:v>
                </c:pt>
                <c:pt idx="61">
                  <c:v>40359</c:v>
                </c:pt>
                <c:pt idx="62">
                  <c:v>40451</c:v>
                </c:pt>
                <c:pt idx="63">
                  <c:v>40543</c:v>
                </c:pt>
                <c:pt idx="64">
                  <c:v>40633</c:v>
                </c:pt>
                <c:pt idx="65">
                  <c:v>40724</c:v>
                </c:pt>
                <c:pt idx="66">
                  <c:v>40816</c:v>
                </c:pt>
                <c:pt idx="67">
                  <c:v>40908</c:v>
                </c:pt>
                <c:pt idx="68">
                  <c:v>40999</c:v>
                </c:pt>
                <c:pt idx="69">
                  <c:v>41090</c:v>
                </c:pt>
                <c:pt idx="70">
                  <c:v>41182</c:v>
                </c:pt>
                <c:pt idx="71">
                  <c:v>41274</c:v>
                </c:pt>
                <c:pt idx="72">
                  <c:v>41364</c:v>
                </c:pt>
                <c:pt idx="73">
                  <c:v>41455</c:v>
                </c:pt>
                <c:pt idx="74">
                  <c:v>41547</c:v>
                </c:pt>
                <c:pt idx="75">
                  <c:v>41639</c:v>
                </c:pt>
                <c:pt idx="76">
                  <c:v>41729</c:v>
                </c:pt>
                <c:pt idx="77">
                  <c:v>41820</c:v>
                </c:pt>
                <c:pt idx="78">
                  <c:v>41912</c:v>
                </c:pt>
                <c:pt idx="79">
                  <c:v>42004</c:v>
                </c:pt>
                <c:pt idx="80">
                  <c:v>42094</c:v>
                </c:pt>
                <c:pt idx="81">
                  <c:v>42185</c:v>
                </c:pt>
                <c:pt idx="82">
                  <c:v>42277</c:v>
                </c:pt>
                <c:pt idx="83">
                  <c:v>42369</c:v>
                </c:pt>
                <c:pt idx="84">
                  <c:v>42460</c:v>
                </c:pt>
                <c:pt idx="85">
                  <c:v>42551</c:v>
                </c:pt>
                <c:pt idx="86">
                  <c:v>42643</c:v>
                </c:pt>
              </c:numCache>
            </c:numRef>
          </c:cat>
          <c:val>
            <c:numRef>
              <c:f>figura_12!$D$2:$D$88</c:f>
              <c:numCache>
                <c:formatCode>General</c:formatCode>
                <c:ptCount val="87"/>
                <c:pt idx="0">
                  <c:v>10.4</c:v>
                </c:pt>
                <c:pt idx="1">
                  <c:v>7.6</c:v>
                </c:pt>
                <c:pt idx="2">
                  <c:v>9.5</c:v>
                </c:pt>
                <c:pt idx="3">
                  <c:v>13</c:v>
                </c:pt>
                <c:pt idx="4">
                  <c:v>13.7</c:v>
                </c:pt>
                <c:pt idx="5">
                  <c:v>13</c:v>
                </c:pt>
                <c:pt idx="6">
                  <c:v>14.3</c:v>
                </c:pt>
                <c:pt idx="7">
                  <c:v>17.3</c:v>
                </c:pt>
                <c:pt idx="8">
                  <c:v>17.5</c:v>
                </c:pt>
                <c:pt idx="9">
                  <c:v>16</c:v>
                </c:pt>
                <c:pt idx="10">
                  <c:v>16.8</c:v>
                </c:pt>
                <c:pt idx="11">
                  <c:v>19.600000000000001</c:v>
                </c:pt>
                <c:pt idx="12">
                  <c:v>20.399999999999999</c:v>
                </c:pt>
                <c:pt idx="13">
                  <c:v>21.8</c:v>
                </c:pt>
                <c:pt idx="14">
                  <c:v>20.5</c:v>
                </c:pt>
                <c:pt idx="15">
                  <c:v>20.2</c:v>
                </c:pt>
                <c:pt idx="16">
                  <c:v>21.9</c:v>
                </c:pt>
                <c:pt idx="17">
                  <c:v>25.4</c:v>
                </c:pt>
                <c:pt idx="18">
                  <c:v>25.6</c:v>
                </c:pt>
                <c:pt idx="19">
                  <c:v>22.4</c:v>
                </c:pt>
                <c:pt idx="20">
                  <c:v>18.899999999999999</c:v>
                </c:pt>
                <c:pt idx="21">
                  <c:v>19.399999999999999</c:v>
                </c:pt>
                <c:pt idx="22">
                  <c:v>18.7</c:v>
                </c:pt>
                <c:pt idx="23">
                  <c:v>19.8</c:v>
                </c:pt>
                <c:pt idx="24">
                  <c:v>20.100000000000001</c:v>
                </c:pt>
                <c:pt idx="25">
                  <c:v>19.7</c:v>
                </c:pt>
                <c:pt idx="26">
                  <c:v>22.8</c:v>
                </c:pt>
                <c:pt idx="27">
                  <c:v>15.3</c:v>
                </c:pt>
                <c:pt idx="28">
                  <c:v>13.2</c:v>
                </c:pt>
                <c:pt idx="29">
                  <c:v>13.7</c:v>
                </c:pt>
                <c:pt idx="30">
                  <c:v>15.3</c:v>
                </c:pt>
                <c:pt idx="31">
                  <c:v>9.6999999999999993</c:v>
                </c:pt>
                <c:pt idx="32">
                  <c:v>6.8</c:v>
                </c:pt>
                <c:pt idx="33">
                  <c:v>1.9</c:v>
                </c:pt>
                <c:pt idx="34">
                  <c:v>-1.2</c:v>
                </c:pt>
                <c:pt idx="35">
                  <c:v>-4.9000000000000004</c:v>
                </c:pt>
                <c:pt idx="36">
                  <c:v>-5.0999999999999996</c:v>
                </c:pt>
                <c:pt idx="37">
                  <c:v>-7</c:v>
                </c:pt>
                <c:pt idx="38">
                  <c:v>-9.6999999999999993</c:v>
                </c:pt>
                <c:pt idx="39">
                  <c:v>-14.9</c:v>
                </c:pt>
                <c:pt idx="40">
                  <c:v>-14</c:v>
                </c:pt>
                <c:pt idx="41">
                  <c:v>-14</c:v>
                </c:pt>
                <c:pt idx="42">
                  <c:v>-16.3</c:v>
                </c:pt>
                <c:pt idx="43">
                  <c:v>-17.3</c:v>
                </c:pt>
                <c:pt idx="44">
                  <c:v>-18.600000000000001</c:v>
                </c:pt>
                <c:pt idx="45">
                  <c:v>-19.5</c:v>
                </c:pt>
                <c:pt idx="46">
                  <c:v>-19.899999999999999</c:v>
                </c:pt>
                <c:pt idx="47">
                  <c:v>-20</c:v>
                </c:pt>
                <c:pt idx="48">
                  <c:v>-19.5</c:v>
                </c:pt>
                <c:pt idx="49">
                  <c:v>-19.5</c:v>
                </c:pt>
                <c:pt idx="50">
                  <c:v>-16.399999999999999</c:v>
                </c:pt>
                <c:pt idx="51">
                  <c:v>-14.1</c:v>
                </c:pt>
                <c:pt idx="52">
                  <c:v>-15.6</c:v>
                </c:pt>
                <c:pt idx="53">
                  <c:v>-9.1</c:v>
                </c:pt>
                <c:pt idx="54">
                  <c:v>-3.2</c:v>
                </c:pt>
                <c:pt idx="55">
                  <c:v>4.2</c:v>
                </c:pt>
                <c:pt idx="56">
                  <c:v>4.2</c:v>
                </c:pt>
                <c:pt idx="57">
                  <c:v>1.1000000000000001</c:v>
                </c:pt>
                <c:pt idx="58">
                  <c:v>1.9</c:v>
                </c:pt>
                <c:pt idx="59">
                  <c:v>-0.5</c:v>
                </c:pt>
                <c:pt idx="60">
                  <c:v>-1.6</c:v>
                </c:pt>
                <c:pt idx="61">
                  <c:v>-1.8</c:v>
                </c:pt>
                <c:pt idx="62">
                  <c:v>-7.2</c:v>
                </c:pt>
                <c:pt idx="63">
                  <c:v>-9.3000000000000007</c:v>
                </c:pt>
                <c:pt idx="64">
                  <c:v>-9.1999999999999993</c:v>
                </c:pt>
                <c:pt idx="65">
                  <c:v>-8.8000000000000007</c:v>
                </c:pt>
                <c:pt idx="66">
                  <c:v>-4.5999999999999996</c:v>
                </c:pt>
                <c:pt idx="67">
                  <c:v>-2</c:v>
                </c:pt>
                <c:pt idx="68">
                  <c:v>-2</c:v>
                </c:pt>
                <c:pt idx="69">
                  <c:v>0.9</c:v>
                </c:pt>
                <c:pt idx="70">
                  <c:v>0.4</c:v>
                </c:pt>
                <c:pt idx="71">
                  <c:v>3.4</c:v>
                </c:pt>
                <c:pt idx="72">
                  <c:v>2.5</c:v>
                </c:pt>
                <c:pt idx="73">
                  <c:v>5.0999999999999996</c:v>
                </c:pt>
                <c:pt idx="74">
                  <c:v>5.6</c:v>
                </c:pt>
                <c:pt idx="75">
                  <c:v>8.4</c:v>
                </c:pt>
                <c:pt idx="76">
                  <c:v>9.8000000000000007</c:v>
                </c:pt>
                <c:pt idx="77">
                  <c:v>9.9</c:v>
                </c:pt>
                <c:pt idx="78">
                  <c:v>13.6</c:v>
                </c:pt>
                <c:pt idx="79">
                  <c:v>15.5</c:v>
                </c:pt>
                <c:pt idx="80">
                  <c:v>14.7</c:v>
                </c:pt>
                <c:pt idx="81">
                  <c:v>14</c:v>
                </c:pt>
                <c:pt idx="82">
                  <c:v>21.7</c:v>
                </c:pt>
                <c:pt idx="83">
                  <c:v>19.5</c:v>
                </c:pt>
                <c:pt idx="84">
                  <c:v>15.8</c:v>
                </c:pt>
                <c:pt idx="85">
                  <c:v>13.4</c:v>
                </c:pt>
                <c:pt idx="86">
                  <c:v>12.4</c:v>
                </c:pt>
              </c:numCache>
            </c:numRef>
          </c:val>
        </c:ser>
        <c:ser>
          <c:idx val="3"/>
          <c:order val="3"/>
          <c:tx>
            <c:strRef>
              <c:f>figura_12!$E$1</c:f>
              <c:strCache>
                <c:ptCount val="1"/>
                <c:pt idx="0">
                  <c:v>Colombia</c:v>
                </c:pt>
              </c:strCache>
            </c:strRef>
          </c:tx>
          <c:marker>
            <c:symbol val="none"/>
          </c:marker>
          <c:cat>
            <c:numRef>
              <c:f>figura_12!$A$2:$A$88</c:f>
              <c:numCache>
                <c:formatCode>yyyy/mm/dd\ hh:mm:ss</c:formatCode>
                <c:ptCount val="87"/>
                <c:pt idx="0">
                  <c:v>34789</c:v>
                </c:pt>
                <c:pt idx="1">
                  <c:v>34880</c:v>
                </c:pt>
                <c:pt idx="2">
                  <c:v>34972</c:v>
                </c:pt>
                <c:pt idx="3">
                  <c:v>35064</c:v>
                </c:pt>
                <c:pt idx="4">
                  <c:v>35155</c:v>
                </c:pt>
                <c:pt idx="5">
                  <c:v>35246</c:v>
                </c:pt>
                <c:pt idx="6">
                  <c:v>35338</c:v>
                </c:pt>
                <c:pt idx="7">
                  <c:v>35430</c:v>
                </c:pt>
                <c:pt idx="8">
                  <c:v>35520</c:v>
                </c:pt>
                <c:pt idx="9">
                  <c:v>35611</c:v>
                </c:pt>
                <c:pt idx="10">
                  <c:v>35703</c:v>
                </c:pt>
                <c:pt idx="11">
                  <c:v>35795</c:v>
                </c:pt>
                <c:pt idx="12">
                  <c:v>35885</c:v>
                </c:pt>
                <c:pt idx="13">
                  <c:v>35976</c:v>
                </c:pt>
                <c:pt idx="14">
                  <c:v>36068</c:v>
                </c:pt>
                <c:pt idx="15">
                  <c:v>36160</c:v>
                </c:pt>
                <c:pt idx="16">
                  <c:v>36250</c:v>
                </c:pt>
                <c:pt idx="17">
                  <c:v>36341</c:v>
                </c:pt>
                <c:pt idx="18">
                  <c:v>36433</c:v>
                </c:pt>
                <c:pt idx="19">
                  <c:v>36525</c:v>
                </c:pt>
                <c:pt idx="20">
                  <c:v>36616</c:v>
                </c:pt>
                <c:pt idx="21">
                  <c:v>36707</c:v>
                </c:pt>
                <c:pt idx="22">
                  <c:v>36799</c:v>
                </c:pt>
                <c:pt idx="23">
                  <c:v>36891</c:v>
                </c:pt>
                <c:pt idx="24">
                  <c:v>36981</c:v>
                </c:pt>
                <c:pt idx="25">
                  <c:v>37072</c:v>
                </c:pt>
                <c:pt idx="26">
                  <c:v>37164</c:v>
                </c:pt>
                <c:pt idx="27">
                  <c:v>37256</c:v>
                </c:pt>
                <c:pt idx="28">
                  <c:v>37346</c:v>
                </c:pt>
                <c:pt idx="29">
                  <c:v>37437</c:v>
                </c:pt>
                <c:pt idx="30">
                  <c:v>37529</c:v>
                </c:pt>
                <c:pt idx="31">
                  <c:v>37621</c:v>
                </c:pt>
                <c:pt idx="32">
                  <c:v>37711</c:v>
                </c:pt>
                <c:pt idx="33">
                  <c:v>37802</c:v>
                </c:pt>
                <c:pt idx="34">
                  <c:v>37894</c:v>
                </c:pt>
                <c:pt idx="35">
                  <c:v>37986</c:v>
                </c:pt>
                <c:pt idx="36">
                  <c:v>38077</c:v>
                </c:pt>
                <c:pt idx="37">
                  <c:v>38168</c:v>
                </c:pt>
                <c:pt idx="38">
                  <c:v>38260</c:v>
                </c:pt>
                <c:pt idx="39">
                  <c:v>38352</c:v>
                </c:pt>
                <c:pt idx="40">
                  <c:v>38442</c:v>
                </c:pt>
                <c:pt idx="41">
                  <c:v>38533</c:v>
                </c:pt>
                <c:pt idx="42">
                  <c:v>38625</c:v>
                </c:pt>
                <c:pt idx="43">
                  <c:v>38717</c:v>
                </c:pt>
                <c:pt idx="44">
                  <c:v>38807</c:v>
                </c:pt>
                <c:pt idx="45">
                  <c:v>38898</c:v>
                </c:pt>
                <c:pt idx="46">
                  <c:v>38990</c:v>
                </c:pt>
                <c:pt idx="47">
                  <c:v>39082</c:v>
                </c:pt>
                <c:pt idx="48">
                  <c:v>39172</c:v>
                </c:pt>
                <c:pt idx="49">
                  <c:v>39263</c:v>
                </c:pt>
                <c:pt idx="50">
                  <c:v>39355</c:v>
                </c:pt>
                <c:pt idx="51">
                  <c:v>39447</c:v>
                </c:pt>
                <c:pt idx="52">
                  <c:v>39538</c:v>
                </c:pt>
                <c:pt idx="53">
                  <c:v>39629</c:v>
                </c:pt>
                <c:pt idx="54">
                  <c:v>39721</c:v>
                </c:pt>
                <c:pt idx="55">
                  <c:v>39813</c:v>
                </c:pt>
                <c:pt idx="56">
                  <c:v>39903</c:v>
                </c:pt>
                <c:pt idx="57">
                  <c:v>39994</c:v>
                </c:pt>
                <c:pt idx="58">
                  <c:v>40086</c:v>
                </c:pt>
                <c:pt idx="59">
                  <c:v>40178</c:v>
                </c:pt>
                <c:pt idx="60">
                  <c:v>40268</c:v>
                </c:pt>
                <c:pt idx="61">
                  <c:v>40359</c:v>
                </c:pt>
                <c:pt idx="62">
                  <c:v>40451</c:v>
                </c:pt>
                <c:pt idx="63">
                  <c:v>40543</c:v>
                </c:pt>
                <c:pt idx="64">
                  <c:v>40633</c:v>
                </c:pt>
                <c:pt idx="65">
                  <c:v>40724</c:v>
                </c:pt>
                <c:pt idx="66">
                  <c:v>40816</c:v>
                </c:pt>
                <c:pt idx="67">
                  <c:v>40908</c:v>
                </c:pt>
                <c:pt idx="68">
                  <c:v>40999</c:v>
                </c:pt>
                <c:pt idx="69">
                  <c:v>41090</c:v>
                </c:pt>
                <c:pt idx="70">
                  <c:v>41182</c:v>
                </c:pt>
                <c:pt idx="71">
                  <c:v>41274</c:v>
                </c:pt>
                <c:pt idx="72">
                  <c:v>41364</c:v>
                </c:pt>
                <c:pt idx="73">
                  <c:v>41455</c:v>
                </c:pt>
                <c:pt idx="74">
                  <c:v>41547</c:v>
                </c:pt>
                <c:pt idx="75">
                  <c:v>41639</c:v>
                </c:pt>
                <c:pt idx="76">
                  <c:v>41729</c:v>
                </c:pt>
                <c:pt idx="77">
                  <c:v>41820</c:v>
                </c:pt>
                <c:pt idx="78">
                  <c:v>41912</c:v>
                </c:pt>
                <c:pt idx="79">
                  <c:v>42004</c:v>
                </c:pt>
                <c:pt idx="80">
                  <c:v>42094</c:v>
                </c:pt>
                <c:pt idx="81">
                  <c:v>42185</c:v>
                </c:pt>
                <c:pt idx="82">
                  <c:v>42277</c:v>
                </c:pt>
                <c:pt idx="83">
                  <c:v>42369</c:v>
                </c:pt>
                <c:pt idx="84">
                  <c:v>42460</c:v>
                </c:pt>
                <c:pt idx="85">
                  <c:v>42551</c:v>
                </c:pt>
                <c:pt idx="86">
                  <c:v>42643</c:v>
                </c:pt>
              </c:numCache>
            </c:numRef>
          </c:cat>
          <c:val>
            <c:numRef>
              <c:f>figura_12!$E$2:$E$88</c:f>
              <c:numCache>
                <c:formatCode>General</c:formatCode>
                <c:ptCount val="87"/>
                <c:pt idx="47">
                  <c:v>2.2999999999999998</c:v>
                </c:pt>
                <c:pt idx="48">
                  <c:v>2.5</c:v>
                </c:pt>
                <c:pt idx="49">
                  <c:v>3.2</c:v>
                </c:pt>
                <c:pt idx="50">
                  <c:v>4</c:v>
                </c:pt>
                <c:pt idx="51">
                  <c:v>4.2</c:v>
                </c:pt>
                <c:pt idx="52">
                  <c:v>3.6</c:v>
                </c:pt>
                <c:pt idx="53">
                  <c:v>3.6</c:v>
                </c:pt>
                <c:pt idx="54">
                  <c:v>3.7</c:v>
                </c:pt>
                <c:pt idx="55">
                  <c:v>4.2</c:v>
                </c:pt>
                <c:pt idx="56">
                  <c:v>4.2</c:v>
                </c:pt>
                <c:pt idx="57">
                  <c:v>5</c:v>
                </c:pt>
                <c:pt idx="58">
                  <c:v>4.9000000000000004</c:v>
                </c:pt>
                <c:pt idx="59">
                  <c:v>5.3</c:v>
                </c:pt>
                <c:pt idx="60">
                  <c:v>5</c:v>
                </c:pt>
                <c:pt idx="61">
                  <c:v>5.6</c:v>
                </c:pt>
                <c:pt idx="62">
                  <c:v>6.8</c:v>
                </c:pt>
                <c:pt idx="63">
                  <c:v>8</c:v>
                </c:pt>
                <c:pt idx="64">
                  <c:v>7.8</c:v>
                </c:pt>
                <c:pt idx="65">
                  <c:v>7.9</c:v>
                </c:pt>
                <c:pt idx="66">
                  <c:v>7.8</c:v>
                </c:pt>
                <c:pt idx="67">
                  <c:v>7.7</c:v>
                </c:pt>
                <c:pt idx="68">
                  <c:v>6.4</c:v>
                </c:pt>
                <c:pt idx="69">
                  <c:v>6.2</c:v>
                </c:pt>
                <c:pt idx="70">
                  <c:v>6.1</c:v>
                </c:pt>
                <c:pt idx="71">
                  <c:v>6.9</c:v>
                </c:pt>
                <c:pt idx="72">
                  <c:v>7.1</c:v>
                </c:pt>
                <c:pt idx="73">
                  <c:v>8.3000000000000007</c:v>
                </c:pt>
                <c:pt idx="74">
                  <c:v>8.6</c:v>
                </c:pt>
                <c:pt idx="75">
                  <c:v>8.8000000000000007</c:v>
                </c:pt>
                <c:pt idx="76">
                  <c:v>9.1</c:v>
                </c:pt>
                <c:pt idx="77">
                  <c:v>10.3</c:v>
                </c:pt>
                <c:pt idx="78">
                  <c:v>10.6</c:v>
                </c:pt>
                <c:pt idx="79">
                  <c:v>12</c:v>
                </c:pt>
                <c:pt idx="80">
                  <c:v>12</c:v>
                </c:pt>
                <c:pt idx="81">
                  <c:v>12.8</c:v>
                </c:pt>
                <c:pt idx="82">
                  <c:v>13.4</c:v>
                </c:pt>
                <c:pt idx="83">
                  <c:v>13.1</c:v>
                </c:pt>
                <c:pt idx="84">
                  <c:v>12.1</c:v>
                </c:pt>
                <c:pt idx="85">
                  <c:v>11.6</c:v>
                </c:pt>
                <c:pt idx="86">
                  <c:v>11</c:v>
                </c:pt>
              </c:numCache>
            </c:numRef>
          </c:val>
        </c:ser>
        <c:ser>
          <c:idx val="4"/>
          <c:order val="4"/>
          <c:tx>
            <c:strRef>
              <c:f>figura_12!$F$1</c:f>
              <c:strCache>
                <c:ptCount val="1"/>
                <c:pt idx="0">
                  <c:v>Mexico</c:v>
                </c:pt>
              </c:strCache>
            </c:strRef>
          </c:tx>
          <c:marker>
            <c:symbol val="none"/>
          </c:marker>
          <c:cat>
            <c:numRef>
              <c:f>figura_12!$A$2:$A$88</c:f>
              <c:numCache>
                <c:formatCode>yyyy/mm/dd\ hh:mm:ss</c:formatCode>
                <c:ptCount val="87"/>
                <c:pt idx="0">
                  <c:v>34789</c:v>
                </c:pt>
                <c:pt idx="1">
                  <c:v>34880</c:v>
                </c:pt>
                <c:pt idx="2">
                  <c:v>34972</c:v>
                </c:pt>
                <c:pt idx="3">
                  <c:v>35064</c:v>
                </c:pt>
                <c:pt idx="4">
                  <c:v>35155</c:v>
                </c:pt>
                <c:pt idx="5">
                  <c:v>35246</c:v>
                </c:pt>
                <c:pt idx="6">
                  <c:v>35338</c:v>
                </c:pt>
                <c:pt idx="7">
                  <c:v>35430</c:v>
                </c:pt>
                <c:pt idx="8">
                  <c:v>35520</c:v>
                </c:pt>
                <c:pt idx="9">
                  <c:v>35611</c:v>
                </c:pt>
                <c:pt idx="10">
                  <c:v>35703</c:v>
                </c:pt>
                <c:pt idx="11">
                  <c:v>35795</c:v>
                </c:pt>
                <c:pt idx="12">
                  <c:v>35885</c:v>
                </c:pt>
                <c:pt idx="13">
                  <c:v>35976</c:v>
                </c:pt>
                <c:pt idx="14">
                  <c:v>36068</c:v>
                </c:pt>
                <c:pt idx="15">
                  <c:v>36160</c:v>
                </c:pt>
                <c:pt idx="16">
                  <c:v>36250</c:v>
                </c:pt>
                <c:pt idx="17">
                  <c:v>36341</c:v>
                </c:pt>
                <c:pt idx="18">
                  <c:v>36433</c:v>
                </c:pt>
                <c:pt idx="19">
                  <c:v>36525</c:v>
                </c:pt>
                <c:pt idx="20">
                  <c:v>36616</c:v>
                </c:pt>
                <c:pt idx="21">
                  <c:v>36707</c:v>
                </c:pt>
                <c:pt idx="22">
                  <c:v>36799</c:v>
                </c:pt>
                <c:pt idx="23">
                  <c:v>36891</c:v>
                </c:pt>
                <c:pt idx="24">
                  <c:v>36981</c:v>
                </c:pt>
                <c:pt idx="25">
                  <c:v>37072</c:v>
                </c:pt>
                <c:pt idx="26">
                  <c:v>37164</c:v>
                </c:pt>
                <c:pt idx="27">
                  <c:v>37256</c:v>
                </c:pt>
                <c:pt idx="28">
                  <c:v>37346</c:v>
                </c:pt>
                <c:pt idx="29">
                  <c:v>37437</c:v>
                </c:pt>
                <c:pt idx="30">
                  <c:v>37529</c:v>
                </c:pt>
                <c:pt idx="31">
                  <c:v>37621</c:v>
                </c:pt>
                <c:pt idx="32">
                  <c:v>37711</c:v>
                </c:pt>
                <c:pt idx="33">
                  <c:v>37802</c:v>
                </c:pt>
                <c:pt idx="34">
                  <c:v>37894</c:v>
                </c:pt>
                <c:pt idx="35">
                  <c:v>37986</c:v>
                </c:pt>
                <c:pt idx="36">
                  <c:v>38077</c:v>
                </c:pt>
                <c:pt idx="37">
                  <c:v>38168</c:v>
                </c:pt>
                <c:pt idx="38">
                  <c:v>38260</c:v>
                </c:pt>
                <c:pt idx="39">
                  <c:v>38352</c:v>
                </c:pt>
                <c:pt idx="40">
                  <c:v>38442</c:v>
                </c:pt>
                <c:pt idx="41">
                  <c:v>38533</c:v>
                </c:pt>
                <c:pt idx="42">
                  <c:v>38625</c:v>
                </c:pt>
                <c:pt idx="43">
                  <c:v>38717</c:v>
                </c:pt>
                <c:pt idx="44">
                  <c:v>38807</c:v>
                </c:pt>
                <c:pt idx="45">
                  <c:v>38898</c:v>
                </c:pt>
                <c:pt idx="46">
                  <c:v>38990</c:v>
                </c:pt>
                <c:pt idx="47">
                  <c:v>39082</c:v>
                </c:pt>
                <c:pt idx="48">
                  <c:v>39172</c:v>
                </c:pt>
                <c:pt idx="49">
                  <c:v>39263</c:v>
                </c:pt>
                <c:pt idx="50">
                  <c:v>39355</c:v>
                </c:pt>
                <c:pt idx="51">
                  <c:v>39447</c:v>
                </c:pt>
                <c:pt idx="52">
                  <c:v>39538</c:v>
                </c:pt>
                <c:pt idx="53">
                  <c:v>39629</c:v>
                </c:pt>
                <c:pt idx="54">
                  <c:v>39721</c:v>
                </c:pt>
                <c:pt idx="55">
                  <c:v>39813</c:v>
                </c:pt>
                <c:pt idx="56">
                  <c:v>39903</c:v>
                </c:pt>
                <c:pt idx="57">
                  <c:v>39994</c:v>
                </c:pt>
                <c:pt idx="58">
                  <c:v>40086</c:v>
                </c:pt>
                <c:pt idx="59">
                  <c:v>40178</c:v>
                </c:pt>
                <c:pt idx="60">
                  <c:v>40268</c:v>
                </c:pt>
                <c:pt idx="61">
                  <c:v>40359</c:v>
                </c:pt>
                <c:pt idx="62">
                  <c:v>40451</c:v>
                </c:pt>
                <c:pt idx="63">
                  <c:v>40543</c:v>
                </c:pt>
                <c:pt idx="64">
                  <c:v>40633</c:v>
                </c:pt>
                <c:pt idx="65">
                  <c:v>40724</c:v>
                </c:pt>
                <c:pt idx="66">
                  <c:v>40816</c:v>
                </c:pt>
                <c:pt idx="67">
                  <c:v>40908</c:v>
                </c:pt>
                <c:pt idx="68">
                  <c:v>40999</c:v>
                </c:pt>
                <c:pt idx="69">
                  <c:v>41090</c:v>
                </c:pt>
                <c:pt idx="70">
                  <c:v>41182</c:v>
                </c:pt>
                <c:pt idx="71">
                  <c:v>41274</c:v>
                </c:pt>
                <c:pt idx="72">
                  <c:v>41364</c:v>
                </c:pt>
                <c:pt idx="73">
                  <c:v>41455</c:v>
                </c:pt>
                <c:pt idx="74">
                  <c:v>41547</c:v>
                </c:pt>
                <c:pt idx="75">
                  <c:v>41639</c:v>
                </c:pt>
                <c:pt idx="76">
                  <c:v>41729</c:v>
                </c:pt>
                <c:pt idx="77">
                  <c:v>41820</c:v>
                </c:pt>
                <c:pt idx="78">
                  <c:v>41912</c:v>
                </c:pt>
                <c:pt idx="79">
                  <c:v>42004</c:v>
                </c:pt>
                <c:pt idx="80">
                  <c:v>42094</c:v>
                </c:pt>
                <c:pt idx="81">
                  <c:v>42185</c:v>
                </c:pt>
                <c:pt idx="82">
                  <c:v>42277</c:v>
                </c:pt>
                <c:pt idx="83">
                  <c:v>42369</c:v>
                </c:pt>
                <c:pt idx="84">
                  <c:v>42460</c:v>
                </c:pt>
                <c:pt idx="85">
                  <c:v>42551</c:v>
                </c:pt>
                <c:pt idx="86">
                  <c:v>42643</c:v>
                </c:pt>
              </c:numCache>
            </c:numRef>
          </c:cat>
          <c:val>
            <c:numRef>
              <c:f>figura_12!$F$2:$F$88</c:f>
              <c:numCache>
                <c:formatCode>General</c:formatCode>
                <c:ptCount val="87"/>
                <c:pt idx="0">
                  <c:v>13.2</c:v>
                </c:pt>
                <c:pt idx="1">
                  <c:v>12.9</c:v>
                </c:pt>
                <c:pt idx="2">
                  <c:v>11.9</c:v>
                </c:pt>
                <c:pt idx="3">
                  <c:v>10.1</c:v>
                </c:pt>
                <c:pt idx="4">
                  <c:v>6.2</c:v>
                </c:pt>
                <c:pt idx="5">
                  <c:v>3.1</c:v>
                </c:pt>
                <c:pt idx="6">
                  <c:v>0.4</c:v>
                </c:pt>
                <c:pt idx="7">
                  <c:v>-1.9</c:v>
                </c:pt>
                <c:pt idx="8">
                  <c:v>-2.7</c:v>
                </c:pt>
                <c:pt idx="9">
                  <c:v>-4.2</c:v>
                </c:pt>
                <c:pt idx="10">
                  <c:v>-6.6</c:v>
                </c:pt>
                <c:pt idx="11">
                  <c:v>-7.9</c:v>
                </c:pt>
                <c:pt idx="12">
                  <c:v>-7.9</c:v>
                </c:pt>
                <c:pt idx="13">
                  <c:v>-7.6</c:v>
                </c:pt>
                <c:pt idx="14">
                  <c:v>-7.6</c:v>
                </c:pt>
                <c:pt idx="15">
                  <c:v>-9.4</c:v>
                </c:pt>
                <c:pt idx="16">
                  <c:v>-10.199999999999999</c:v>
                </c:pt>
                <c:pt idx="17">
                  <c:v>-10.7</c:v>
                </c:pt>
                <c:pt idx="18">
                  <c:v>-12.6</c:v>
                </c:pt>
                <c:pt idx="19">
                  <c:v>-13</c:v>
                </c:pt>
                <c:pt idx="20">
                  <c:v>-13.1</c:v>
                </c:pt>
                <c:pt idx="21">
                  <c:v>-12.2</c:v>
                </c:pt>
                <c:pt idx="22">
                  <c:v>-12.5</c:v>
                </c:pt>
                <c:pt idx="23">
                  <c:v>-12.5</c:v>
                </c:pt>
                <c:pt idx="24">
                  <c:v>-12.2</c:v>
                </c:pt>
                <c:pt idx="25">
                  <c:v>-12.5</c:v>
                </c:pt>
                <c:pt idx="26">
                  <c:v>-11.7</c:v>
                </c:pt>
                <c:pt idx="27">
                  <c:v>-11</c:v>
                </c:pt>
                <c:pt idx="28">
                  <c:v>-10.9</c:v>
                </c:pt>
                <c:pt idx="29">
                  <c:v>-9.5</c:v>
                </c:pt>
                <c:pt idx="30">
                  <c:v>-8.6999999999999993</c:v>
                </c:pt>
                <c:pt idx="31">
                  <c:v>-7.9</c:v>
                </c:pt>
                <c:pt idx="32">
                  <c:v>-7.6</c:v>
                </c:pt>
                <c:pt idx="33">
                  <c:v>-7.5</c:v>
                </c:pt>
                <c:pt idx="34">
                  <c:v>-6.7</c:v>
                </c:pt>
                <c:pt idx="35">
                  <c:v>-6.2</c:v>
                </c:pt>
                <c:pt idx="36">
                  <c:v>-6</c:v>
                </c:pt>
                <c:pt idx="37">
                  <c:v>-6</c:v>
                </c:pt>
                <c:pt idx="38">
                  <c:v>-5.8</c:v>
                </c:pt>
                <c:pt idx="39">
                  <c:v>-5.6</c:v>
                </c:pt>
                <c:pt idx="40">
                  <c:v>-5</c:v>
                </c:pt>
                <c:pt idx="41">
                  <c:v>-4.8</c:v>
                </c:pt>
                <c:pt idx="42">
                  <c:v>-4.8</c:v>
                </c:pt>
                <c:pt idx="43">
                  <c:v>-3.9</c:v>
                </c:pt>
                <c:pt idx="44">
                  <c:v>-3.4</c:v>
                </c:pt>
                <c:pt idx="45">
                  <c:v>-2.7</c:v>
                </c:pt>
                <c:pt idx="46">
                  <c:v>-2.2999999999999998</c:v>
                </c:pt>
                <c:pt idx="47">
                  <c:v>-1.3</c:v>
                </c:pt>
                <c:pt idx="48">
                  <c:v>-0.8</c:v>
                </c:pt>
                <c:pt idx="49">
                  <c:v>-0.3</c:v>
                </c:pt>
                <c:pt idx="50">
                  <c:v>0.8</c:v>
                </c:pt>
                <c:pt idx="51">
                  <c:v>2.2000000000000002</c:v>
                </c:pt>
                <c:pt idx="52">
                  <c:v>2.2000000000000002</c:v>
                </c:pt>
                <c:pt idx="53">
                  <c:v>2</c:v>
                </c:pt>
                <c:pt idx="54">
                  <c:v>2.8</c:v>
                </c:pt>
                <c:pt idx="55">
                  <c:v>4</c:v>
                </c:pt>
                <c:pt idx="56">
                  <c:v>4.3</c:v>
                </c:pt>
                <c:pt idx="57">
                  <c:v>3.8</c:v>
                </c:pt>
                <c:pt idx="58">
                  <c:v>3.9</c:v>
                </c:pt>
                <c:pt idx="59">
                  <c:v>3.5</c:v>
                </c:pt>
                <c:pt idx="60">
                  <c:v>3.3</c:v>
                </c:pt>
                <c:pt idx="61">
                  <c:v>3.4</c:v>
                </c:pt>
                <c:pt idx="62">
                  <c:v>2.9</c:v>
                </c:pt>
                <c:pt idx="63">
                  <c:v>2.8</c:v>
                </c:pt>
                <c:pt idx="64">
                  <c:v>3.1</c:v>
                </c:pt>
                <c:pt idx="65">
                  <c:v>3</c:v>
                </c:pt>
                <c:pt idx="66">
                  <c:v>4.4000000000000004</c:v>
                </c:pt>
                <c:pt idx="67">
                  <c:v>4.5</c:v>
                </c:pt>
                <c:pt idx="68">
                  <c:v>3.6</c:v>
                </c:pt>
                <c:pt idx="69">
                  <c:v>3.9</c:v>
                </c:pt>
                <c:pt idx="70">
                  <c:v>3.9</c:v>
                </c:pt>
                <c:pt idx="71">
                  <c:v>4.2</c:v>
                </c:pt>
                <c:pt idx="72">
                  <c:v>3.8</c:v>
                </c:pt>
                <c:pt idx="73">
                  <c:v>4.7</c:v>
                </c:pt>
                <c:pt idx="74">
                  <c:v>5.5</c:v>
                </c:pt>
                <c:pt idx="75">
                  <c:v>6.3</c:v>
                </c:pt>
                <c:pt idx="76">
                  <c:v>6</c:v>
                </c:pt>
                <c:pt idx="77">
                  <c:v>5.9</c:v>
                </c:pt>
                <c:pt idx="78">
                  <c:v>5.9</c:v>
                </c:pt>
                <c:pt idx="79">
                  <c:v>6.5</c:v>
                </c:pt>
                <c:pt idx="80">
                  <c:v>6.4</c:v>
                </c:pt>
                <c:pt idx="81">
                  <c:v>6.6</c:v>
                </c:pt>
                <c:pt idx="82">
                  <c:v>7.8</c:v>
                </c:pt>
                <c:pt idx="83">
                  <c:v>7.8</c:v>
                </c:pt>
                <c:pt idx="84">
                  <c:v>8</c:v>
                </c:pt>
                <c:pt idx="85">
                  <c:v>8.5</c:v>
                </c:pt>
                <c:pt idx="86">
                  <c:v>8.9</c:v>
                </c:pt>
              </c:numCache>
            </c:numRef>
          </c:val>
        </c:ser>
        <c:dLbls/>
        <c:marker val="1"/>
        <c:axId val="218358528"/>
        <c:axId val="218441600"/>
      </c:lineChart>
      <c:dateAx>
        <c:axId val="218358528"/>
        <c:scaling>
          <c:orientation val="minMax"/>
        </c:scaling>
        <c:axPos val="b"/>
        <c:numFmt formatCode="yyyy" sourceLinked="0"/>
        <c:majorTickMark val="in"/>
        <c:tickLblPos val="low"/>
        <c:crossAx val="218441600"/>
        <c:crosses val="autoZero"/>
        <c:lblOffset val="100"/>
        <c:baseTimeUnit val="months"/>
        <c:majorUnit val="24"/>
        <c:majorTimeUnit val="months"/>
      </c:dateAx>
      <c:valAx>
        <c:axId val="2184416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Brecha de crédito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218358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30</xdr:row>
      <xdr:rowOff>47625</xdr:rowOff>
    </xdr:from>
    <xdr:to>
      <xdr:col>9</xdr:col>
      <xdr:colOff>323850</xdr:colOff>
      <xdr:row>57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30</xdr:row>
      <xdr:rowOff>57150</xdr:rowOff>
    </xdr:from>
    <xdr:to>
      <xdr:col>22</xdr:col>
      <xdr:colOff>85725</xdr:colOff>
      <xdr:row>57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190500</xdr:colOff>
      <xdr:row>49</xdr:row>
      <xdr:rowOff>85725</xdr:rowOff>
    </xdr:from>
    <xdr:to>
      <xdr:col>15</xdr:col>
      <xdr:colOff>276226</xdr:colOff>
      <xdr:row>53</xdr:row>
      <xdr:rowOff>76201</xdr:rowOff>
    </xdr:to>
    <xdr:sp macro="" textlink="">
      <xdr:nvSpPr>
        <xdr:cNvPr id="4" name="TextBox 3"/>
        <xdr:cNvSpPr txBox="1"/>
      </xdr:nvSpPr>
      <xdr:spPr>
        <a:xfrm>
          <a:off x="6543675" y="7086600"/>
          <a:ext cx="1228726" cy="5619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800">
              <a:latin typeface="Arial" pitchFamily="34" charset="0"/>
              <a:cs typeface="Arial" pitchFamily="34" charset="0"/>
            </a:rPr>
            <a:t>Exportadores</a:t>
          </a:r>
          <a:r>
            <a:rPr lang="en-US" sz="800" baseline="0">
              <a:latin typeface="Arial" pitchFamily="34" charset="0"/>
              <a:cs typeface="Arial" pitchFamily="34" charset="0"/>
            </a:rPr>
            <a:t> de hidrocarburos (Bolivia, Colombia, Ecuador y Venezuela)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14</xdr:col>
      <xdr:colOff>323850</xdr:colOff>
      <xdr:row>43</xdr:row>
      <xdr:rowOff>85725</xdr:rowOff>
    </xdr:from>
    <xdr:to>
      <xdr:col>17</xdr:col>
      <xdr:colOff>247650</xdr:colOff>
      <xdr:row>46</xdr:row>
      <xdr:rowOff>123825</xdr:rowOff>
    </xdr:to>
    <xdr:sp macro="" textlink="">
      <xdr:nvSpPr>
        <xdr:cNvPr id="5" name="TextBox 4"/>
        <xdr:cNvSpPr txBox="1"/>
      </xdr:nvSpPr>
      <xdr:spPr>
        <a:xfrm>
          <a:off x="7439025" y="6229350"/>
          <a:ext cx="1019175" cy="46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800">
              <a:latin typeface="Arial" pitchFamily="34" charset="0"/>
              <a:cs typeface="Arial" pitchFamily="34" charset="0"/>
            </a:rPr>
            <a:t>Exportadores de productos mineros (Chile</a:t>
          </a:r>
          <a:r>
            <a:rPr lang="en-US" sz="800" baseline="0">
              <a:latin typeface="Arial" pitchFamily="34" charset="0"/>
              <a:cs typeface="Arial" pitchFamily="34" charset="0"/>
            </a:rPr>
            <a:t> y Perú)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18</xdr:col>
      <xdr:colOff>152401</xdr:colOff>
      <xdr:row>34</xdr:row>
      <xdr:rowOff>38100</xdr:rowOff>
    </xdr:from>
    <xdr:to>
      <xdr:col>21</xdr:col>
      <xdr:colOff>104776</xdr:colOff>
      <xdr:row>39</xdr:row>
      <xdr:rowOff>95250</xdr:rowOff>
    </xdr:to>
    <xdr:sp macro="" textlink="">
      <xdr:nvSpPr>
        <xdr:cNvPr id="6" name="TextBox 5"/>
        <xdr:cNvSpPr txBox="1"/>
      </xdr:nvSpPr>
      <xdr:spPr>
        <a:xfrm>
          <a:off x="8696326" y="4895850"/>
          <a:ext cx="952500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800">
              <a:latin typeface="Arial" pitchFamily="34" charset="0"/>
              <a:cs typeface="Arial" pitchFamily="34" charset="0"/>
            </a:rPr>
            <a:t>Istmo centroamericano (Centroamérica</a:t>
          </a:r>
          <a:r>
            <a:rPr lang="en-US" sz="800" baseline="0">
              <a:latin typeface="Arial" pitchFamily="34" charset="0"/>
              <a:cs typeface="Arial" pitchFamily="34" charset="0"/>
            </a:rPr>
            <a:t> y República Dominicana)</a:t>
          </a:r>
          <a:endParaRPr 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15</xdr:col>
      <xdr:colOff>180975</xdr:colOff>
      <xdr:row>36</xdr:row>
      <xdr:rowOff>9526</xdr:rowOff>
    </xdr:from>
    <xdr:to>
      <xdr:col>17</xdr:col>
      <xdr:colOff>314325</xdr:colOff>
      <xdr:row>40</xdr:row>
      <xdr:rowOff>123826</xdr:rowOff>
    </xdr:to>
    <xdr:sp macro="" textlink="">
      <xdr:nvSpPr>
        <xdr:cNvPr id="7" name="TextBox 6"/>
        <xdr:cNvSpPr txBox="1"/>
      </xdr:nvSpPr>
      <xdr:spPr>
        <a:xfrm>
          <a:off x="7677150" y="5153026"/>
          <a:ext cx="847725" cy="685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800">
              <a:latin typeface="Arial" pitchFamily="34" charset="0"/>
              <a:cs typeface="Arial" pitchFamily="34" charset="0"/>
            </a:rPr>
            <a:t>Exportadores de productos agrícolas (Paraguay y Uruguay)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9</xdr:row>
      <xdr:rowOff>0</xdr:rowOff>
    </xdr:from>
    <xdr:to>
      <xdr:col>16</xdr:col>
      <xdr:colOff>438150</xdr:colOff>
      <xdr:row>28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32</xdr:row>
      <xdr:rowOff>0</xdr:rowOff>
    </xdr:from>
    <xdr:to>
      <xdr:col>13</xdr:col>
      <xdr:colOff>457200</xdr:colOff>
      <xdr:row>46</xdr:row>
      <xdr:rowOff>129988</xdr:rowOff>
    </xdr:to>
    <xdr:pic>
      <xdr:nvPicPr>
        <xdr:cNvPr id="3" name="Picture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2438400" y="6096000"/>
          <a:ext cx="5943600" cy="2796988"/>
        </a:xfrm>
        <a:prstGeom prst="rect">
          <a:avLst/>
        </a:prstGeom>
        <a:noFill/>
        <a:ln w="9525">
          <a:noFill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209550</xdr:colOff>
      <xdr:row>1</xdr:row>
      <xdr:rowOff>95250</xdr:rowOff>
    </xdr:from>
    <xdr:to>
      <xdr:col>25</xdr:col>
      <xdr:colOff>438150</xdr:colOff>
      <xdr:row>24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38100</xdr:colOff>
      <xdr:row>1</xdr:row>
      <xdr:rowOff>9525</xdr:rowOff>
    </xdr:from>
    <xdr:to>
      <xdr:col>13</xdr:col>
      <xdr:colOff>495300</xdr:colOff>
      <xdr:row>15</xdr:row>
      <xdr:rowOff>139513</xdr:rowOff>
    </xdr:to>
    <xdr:pic>
      <xdr:nvPicPr>
        <xdr:cNvPr id="3" name="Picture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2476500" y="200025"/>
          <a:ext cx="5943600" cy="2796988"/>
        </a:xfrm>
        <a:prstGeom prst="rect">
          <a:avLst/>
        </a:prstGeom>
        <a:noFill/>
        <a:ln w="9525">
          <a:noFill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219075</xdr:colOff>
      <xdr:row>0</xdr:row>
      <xdr:rowOff>152400</xdr:rowOff>
    </xdr:from>
    <xdr:to>
      <xdr:col>27</xdr:col>
      <xdr:colOff>190500</xdr:colOff>
      <xdr:row>22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19050</xdr:colOff>
      <xdr:row>2</xdr:row>
      <xdr:rowOff>104775</xdr:rowOff>
    </xdr:from>
    <xdr:to>
      <xdr:col>14</xdr:col>
      <xdr:colOff>476250</xdr:colOff>
      <xdr:row>17</xdr:row>
      <xdr:rowOff>44263</xdr:rowOff>
    </xdr:to>
    <xdr:pic>
      <xdr:nvPicPr>
        <xdr:cNvPr id="4" name="Picture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3067050" y="485775"/>
          <a:ext cx="5943600" cy="2796988"/>
        </a:xfrm>
        <a:prstGeom prst="rect">
          <a:avLst/>
        </a:prstGeom>
        <a:noFill/>
        <a:ln w="9525">
          <a:noFill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466726</xdr:colOff>
      <xdr:row>0</xdr:row>
      <xdr:rowOff>123825</xdr:rowOff>
    </xdr:from>
    <xdr:to>
      <xdr:col>25</xdr:col>
      <xdr:colOff>447676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200025</xdr:colOff>
      <xdr:row>1</xdr:row>
      <xdr:rowOff>38100</xdr:rowOff>
    </xdr:from>
    <xdr:to>
      <xdr:col>14</xdr:col>
      <xdr:colOff>47625</xdr:colOff>
      <xdr:row>15</xdr:row>
      <xdr:rowOff>34738</xdr:rowOff>
    </xdr:to>
    <xdr:pic>
      <xdr:nvPicPr>
        <xdr:cNvPr id="3" name="Picture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2638425" y="228600"/>
          <a:ext cx="5943600" cy="2796988"/>
        </a:xfrm>
        <a:prstGeom prst="rect">
          <a:avLst/>
        </a:prstGeom>
        <a:noFill/>
        <a:ln w="9525">
          <a:noFill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6</xdr:row>
      <xdr:rowOff>104774</xdr:rowOff>
    </xdr:from>
    <xdr:to>
      <xdr:col>18</xdr:col>
      <xdr:colOff>342900</xdr:colOff>
      <xdr:row>36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45</xdr:row>
      <xdr:rowOff>0</xdr:rowOff>
    </xdr:from>
    <xdr:to>
      <xdr:col>13</xdr:col>
      <xdr:colOff>457200</xdr:colOff>
      <xdr:row>74</xdr:row>
      <xdr:rowOff>69476</xdr:rowOff>
    </xdr:to>
    <xdr:pic>
      <xdr:nvPicPr>
        <xdr:cNvPr id="3" name="Picture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2438400" y="8572500"/>
          <a:ext cx="5943600" cy="5593976"/>
        </a:xfrm>
        <a:prstGeom prst="rect">
          <a:avLst/>
        </a:prstGeom>
        <a:noFill/>
        <a:ln w="9525">
          <a:noFill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133349</xdr:colOff>
      <xdr:row>13</xdr:row>
      <xdr:rowOff>123824</xdr:rowOff>
    </xdr:from>
    <xdr:to>
      <xdr:col>22</xdr:col>
      <xdr:colOff>428624</xdr:colOff>
      <xdr:row>35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38</xdr:row>
      <xdr:rowOff>0</xdr:rowOff>
    </xdr:from>
    <xdr:to>
      <xdr:col>15</xdr:col>
      <xdr:colOff>457200</xdr:colOff>
      <xdr:row>67</xdr:row>
      <xdr:rowOff>69476</xdr:rowOff>
    </xdr:to>
    <xdr:pic>
      <xdr:nvPicPr>
        <xdr:cNvPr id="3" name="Picture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3657600" y="7239000"/>
          <a:ext cx="5943600" cy="5593976"/>
        </a:xfrm>
        <a:prstGeom prst="rect">
          <a:avLst/>
        </a:prstGeom>
        <a:noFill/>
        <a:ln w="9525">
          <a:noFill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419099</xdr:colOff>
      <xdr:row>51</xdr:row>
      <xdr:rowOff>104775</xdr:rowOff>
    </xdr:from>
    <xdr:to>
      <xdr:col>21</xdr:col>
      <xdr:colOff>47624</xdr:colOff>
      <xdr:row>77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62"/>
  <sheetViews>
    <sheetView tabSelected="1" topLeftCell="A10" zoomScaleNormal="100" workbookViewId="0">
      <selection activeCell="AC40" sqref="AC40"/>
    </sheetView>
  </sheetViews>
  <sheetFormatPr defaultRowHeight="11.25"/>
  <cols>
    <col min="1" max="1" width="9.140625" style="8"/>
    <col min="2" max="2" width="8.5703125" style="8" bestFit="1" customWidth="1"/>
    <col min="3" max="7" width="9.140625" style="8"/>
    <col min="8" max="8" width="9" style="8" customWidth="1"/>
    <col min="9" max="16" width="5.7109375" style="9" customWidth="1"/>
    <col min="17" max="22" width="5" style="8" bestFit="1" customWidth="1"/>
    <col min="23" max="23" width="5.140625" style="8" bestFit="1" customWidth="1"/>
    <col min="24" max="39" width="5.140625" style="9" customWidth="1"/>
    <col min="40" max="54" width="4.85546875" style="8" bestFit="1" customWidth="1"/>
    <col min="55" max="16384" width="9.140625" style="8"/>
  </cols>
  <sheetData>
    <row r="1" spans="1:54">
      <c r="I1" s="8"/>
      <c r="J1" s="8"/>
      <c r="K1" s="8"/>
      <c r="L1" s="8"/>
      <c r="M1" s="8"/>
      <c r="N1" s="8"/>
      <c r="O1" s="8"/>
      <c r="P1" s="8"/>
    </row>
    <row r="3" spans="1:54">
      <c r="J3" s="9" t="s">
        <v>54</v>
      </c>
      <c r="Y3" s="9" t="s">
        <v>55</v>
      </c>
      <c r="AV3" s="8" t="s">
        <v>56</v>
      </c>
    </row>
    <row r="4" spans="1:54">
      <c r="B4" s="10" t="s">
        <v>57</v>
      </c>
      <c r="C4" s="10" t="s">
        <v>58</v>
      </c>
      <c r="D4" s="8" t="s">
        <v>57</v>
      </c>
      <c r="E4" s="8" t="s">
        <v>58</v>
      </c>
      <c r="F4" s="8" t="s">
        <v>59</v>
      </c>
      <c r="G4" s="8" t="s">
        <v>60</v>
      </c>
      <c r="I4" s="11"/>
      <c r="J4" s="12">
        <v>2003</v>
      </c>
      <c r="K4" s="12">
        <v>2004</v>
      </c>
      <c r="L4" s="12">
        <v>2005</v>
      </c>
      <c r="M4" s="12">
        <v>2006</v>
      </c>
      <c r="N4" s="12">
        <v>2007</v>
      </c>
      <c r="O4" s="12">
        <v>2008</v>
      </c>
      <c r="P4" s="12">
        <v>2009</v>
      </c>
      <c r="Q4" s="12">
        <v>2010</v>
      </c>
      <c r="R4" s="12">
        <v>2011</v>
      </c>
      <c r="S4" s="12">
        <v>2012</v>
      </c>
      <c r="T4" s="12">
        <v>2013</v>
      </c>
      <c r="U4" s="12">
        <v>2014</v>
      </c>
      <c r="V4" s="12">
        <v>2015</v>
      </c>
      <c r="W4" s="12">
        <v>2016</v>
      </c>
      <c r="X4" s="13"/>
      <c r="Y4" s="14">
        <v>2003</v>
      </c>
      <c r="Z4" s="14">
        <v>2004</v>
      </c>
      <c r="AA4" s="14">
        <v>2005</v>
      </c>
      <c r="AB4" s="14">
        <v>2006</v>
      </c>
      <c r="AC4" s="14">
        <v>2007</v>
      </c>
      <c r="AD4" s="14">
        <v>2008</v>
      </c>
      <c r="AE4" s="14">
        <v>2009</v>
      </c>
      <c r="AF4" s="14">
        <v>2010</v>
      </c>
      <c r="AG4" s="14">
        <v>2011</v>
      </c>
      <c r="AH4" s="14">
        <v>2012</v>
      </c>
      <c r="AI4" s="14">
        <v>2013</v>
      </c>
      <c r="AJ4" s="14">
        <v>2014</v>
      </c>
      <c r="AK4" s="14">
        <v>2015</v>
      </c>
      <c r="AL4" s="14">
        <v>2016</v>
      </c>
      <c r="AM4" s="14"/>
      <c r="AN4" s="14">
        <v>2002</v>
      </c>
      <c r="AO4" s="14">
        <v>2003</v>
      </c>
      <c r="AP4" s="14">
        <v>2004</v>
      </c>
      <c r="AQ4" s="14">
        <v>2005</v>
      </c>
      <c r="AR4" s="14">
        <v>2006</v>
      </c>
      <c r="AS4" s="14">
        <v>2007</v>
      </c>
      <c r="AT4" s="14">
        <v>2008</v>
      </c>
      <c r="AU4" s="14">
        <v>2009</v>
      </c>
      <c r="AV4" s="15">
        <v>2010</v>
      </c>
      <c r="AW4" s="14">
        <v>2011</v>
      </c>
      <c r="AX4" s="14">
        <v>2012</v>
      </c>
      <c r="AY4" s="14">
        <v>2013</v>
      </c>
      <c r="AZ4" s="14">
        <v>2014</v>
      </c>
      <c r="BA4" s="14">
        <v>2015</v>
      </c>
      <c r="BB4" s="14">
        <v>2016</v>
      </c>
    </row>
    <row r="5" spans="1:54">
      <c r="A5" s="9" t="s">
        <v>45</v>
      </c>
      <c r="B5" s="16"/>
      <c r="C5" s="16"/>
      <c r="D5" s="16">
        <f>AVERAGE(AH5:AL5)</f>
        <v>-0.51359785065177466</v>
      </c>
      <c r="E5" s="16">
        <f>AVERAGE(S5:W5)</f>
        <v>-0.15700000000000008</v>
      </c>
      <c r="F5" s="16">
        <f>AVERAGE(Y5:AD5)</f>
        <v>5.8174154912628389</v>
      </c>
      <c r="G5" s="16">
        <f>AVERAGE(J5:O5)</f>
        <v>7.9718333333333335</v>
      </c>
      <c r="H5" s="16"/>
      <c r="I5" s="9" t="s">
        <v>45</v>
      </c>
      <c r="J5" s="17">
        <v>8.8369999999999997</v>
      </c>
      <c r="K5" s="17">
        <v>9.0299999999999994</v>
      </c>
      <c r="L5" s="17">
        <v>8.8520000000000003</v>
      </c>
      <c r="M5" s="17">
        <v>8.0470000000000006</v>
      </c>
      <c r="N5" s="17">
        <v>9.0079999999999991</v>
      </c>
      <c r="O5" s="17">
        <v>4.0570000000000004</v>
      </c>
      <c r="P5" s="17">
        <v>-5.9189999999999996</v>
      </c>
      <c r="Q5" s="18">
        <v>10.125</v>
      </c>
      <c r="R5" s="18">
        <v>6.0039999999999996</v>
      </c>
      <c r="S5" s="18">
        <v>-1.026</v>
      </c>
      <c r="T5" s="18">
        <v>2.4049999999999998</v>
      </c>
      <c r="U5" s="18">
        <v>-2.5129999999999999</v>
      </c>
      <c r="V5" s="18">
        <v>2.6469999999999998</v>
      </c>
      <c r="W5" s="18">
        <v>-2.298</v>
      </c>
      <c r="X5" s="19"/>
      <c r="Y5" s="19">
        <f t="shared" ref="Y5:AK23" si="0">100*(AO5-AN5)/AN5</f>
        <v>8.1618733659201919</v>
      </c>
      <c r="Z5" s="19">
        <f t="shared" si="0"/>
        <v>7.0520231213872782</v>
      </c>
      <c r="AA5" s="19">
        <f t="shared" si="0"/>
        <v>-2.9684601113172477</v>
      </c>
      <c r="AB5" s="19">
        <f t="shared" si="0"/>
        <v>4.4176996979034646</v>
      </c>
      <c r="AC5" s="19">
        <f t="shared" si="0"/>
        <v>6.1602721206726585</v>
      </c>
      <c r="AD5" s="19">
        <f t="shared" si="0"/>
        <v>12.081084753010691</v>
      </c>
      <c r="AE5" s="19">
        <f t="shared" si="0"/>
        <v>0.8967575539417586</v>
      </c>
      <c r="AF5" s="19">
        <f t="shared" si="0"/>
        <v>3.29308919952277</v>
      </c>
      <c r="AG5" s="19">
        <f t="shared" si="0"/>
        <v>10.429487534881988</v>
      </c>
      <c r="AH5" s="19">
        <f t="shared" si="0"/>
        <v>4.3586763230312284</v>
      </c>
      <c r="AI5" s="19">
        <f t="shared" si="0"/>
        <v>-6.6012895571451802</v>
      </c>
      <c r="AJ5" s="19">
        <f t="shared" si="0"/>
        <v>-2.5811492388689801</v>
      </c>
      <c r="AK5" s="19">
        <f t="shared" si="0"/>
        <v>-3.9382516603841444</v>
      </c>
      <c r="AL5" s="19">
        <f>100*(BB5-BA5)/BA5</f>
        <v>6.194024880108203</v>
      </c>
      <c r="AM5" s="19"/>
      <c r="AN5" s="20">
        <v>69.047346096526425</v>
      </c>
      <c r="AO5" s="20">
        <v>74.68290304745355</v>
      </c>
      <c r="AP5" s="20">
        <v>79.949558638083218</v>
      </c>
      <c r="AQ5" s="20">
        <v>77.576287880737524</v>
      </c>
      <c r="AR5" s="20">
        <v>81.003375316089588</v>
      </c>
      <c r="AS5" s="20">
        <v>85.993403662490493</v>
      </c>
      <c r="AT5" s="20">
        <v>96.382339640954569</v>
      </c>
      <c r="AU5" s="20">
        <v>97.246655552350632</v>
      </c>
      <c r="AV5" s="20">
        <v>100.4490746632422</v>
      </c>
      <c r="AW5" s="20">
        <v>110.92539838414935</v>
      </c>
      <c r="AX5" s="20">
        <v>115.76027745974733</v>
      </c>
      <c r="AY5" s="20">
        <v>108.11860635247474</v>
      </c>
      <c r="AZ5" s="20">
        <v>105.32790376753209</v>
      </c>
      <c r="BA5" s="20">
        <v>101.17982584855945</v>
      </c>
      <c r="BB5" s="20">
        <v>107.44692943526937</v>
      </c>
    </row>
    <row r="6" spans="1:54">
      <c r="A6" s="9" t="s">
        <v>61</v>
      </c>
      <c r="B6" s="16">
        <f t="shared" ref="B6:C23" si="1">D6-F6</f>
        <v>-22.572876939669893</v>
      </c>
      <c r="C6" s="16">
        <f t="shared" si="1"/>
        <v>0.79639999999999933</v>
      </c>
      <c r="D6" s="16">
        <f t="shared" ref="D6:D23" si="2">AVERAGE(AH6:AL6)</f>
        <v>-14.51866071036623</v>
      </c>
      <c r="E6" s="16">
        <f t="shared" ref="E6:E23" si="3">AVERAGE(S6:W6)</f>
        <v>5.2653999999999996</v>
      </c>
      <c r="F6" s="16">
        <f t="shared" ref="F6:F23" si="4">AVERAGE(Y6:AD6)</f>
        <v>8.0542162293036625</v>
      </c>
      <c r="G6" s="16">
        <f t="shared" ref="G6:G23" si="5">AVERAGE(J6:O6)</f>
        <v>4.4690000000000003</v>
      </c>
      <c r="H6" s="16"/>
      <c r="I6" s="9" t="s">
        <v>61</v>
      </c>
      <c r="J6" s="17">
        <v>2.7109999999999999</v>
      </c>
      <c r="K6" s="17">
        <v>4.173</v>
      </c>
      <c r="L6" s="17">
        <v>4.4210000000000003</v>
      </c>
      <c r="M6" s="17">
        <v>4.7969999999999997</v>
      </c>
      <c r="N6" s="17">
        <v>4.5640000000000001</v>
      </c>
      <c r="O6" s="17">
        <v>6.1479999999999997</v>
      </c>
      <c r="P6" s="17">
        <v>3.3570000000000002</v>
      </c>
      <c r="Q6" s="18">
        <v>4.1269999999999998</v>
      </c>
      <c r="R6" s="18">
        <v>5.2039999999999997</v>
      </c>
      <c r="S6" s="18">
        <v>5.1219999999999999</v>
      </c>
      <c r="T6" s="18">
        <v>6.7960000000000003</v>
      </c>
      <c r="U6" s="18">
        <v>5.4610000000000003</v>
      </c>
      <c r="V6" s="18">
        <v>4.8479999999999999</v>
      </c>
      <c r="W6" s="21">
        <v>4.0999999999999996</v>
      </c>
      <c r="X6" s="19"/>
      <c r="Y6" s="19">
        <f t="shared" si="0"/>
        <v>6.1345481349308644</v>
      </c>
      <c r="Z6" s="19">
        <f t="shared" si="0"/>
        <v>15.744781729221634</v>
      </c>
      <c r="AA6" s="19">
        <f t="shared" si="0"/>
        <v>-2.921425313003724</v>
      </c>
      <c r="AB6" s="19">
        <f t="shared" si="0"/>
        <v>12.547138817932371</v>
      </c>
      <c r="AC6" s="19">
        <f t="shared" si="0"/>
        <v>11.379007048363881</v>
      </c>
      <c r="AD6" s="19">
        <f t="shared" si="0"/>
        <v>5.4412469583769507</v>
      </c>
      <c r="AE6" s="19">
        <f t="shared" si="0"/>
        <v>-3.8233874020434921</v>
      </c>
      <c r="AF6" s="19">
        <f t="shared" si="0"/>
        <v>5.0748164255288088</v>
      </c>
      <c r="AG6" s="19">
        <f t="shared" si="0"/>
        <v>18.098012215295345</v>
      </c>
      <c r="AH6" s="19">
        <f t="shared" si="0"/>
        <v>-4.8838523788225912</v>
      </c>
      <c r="AI6" s="19">
        <f t="shared" si="0"/>
        <v>-15.895571549925647</v>
      </c>
      <c r="AJ6" s="19">
        <f t="shared" si="0"/>
        <v>-15.438348282683341</v>
      </c>
      <c r="AK6" s="19">
        <f>100*(BA6-AZ6)/AZ6</f>
        <v>-25.068470129692667</v>
      </c>
      <c r="AL6" s="19">
        <f t="shared" ref="AL6:AL23" si="6">100*(BB6-BA6)/BA6</f>
        <v>-11.307061210706902</v>
      </c>
      <c r="AM6" s="19"/>
      <c r="AN6" s="20">
        <v>62.781405875069098</v>
      </c>
      <c r="AO6" s="20">
        <v>66.632761438261525</v>
      </c>
      <c r="AP6" s="20">
        <v>77.123944286868763</v>
      </c>
      <c r="AQ6" s="20">
        <v>74.87082585608529</v>
      </c>
      <c r="AR6" s="20">
        <v>84.264972310380713</v>
      </c>
      <c r="AS6" s="20">
        <v>93.853489448880808</v>
      </c>
      <c r="AT6" s="20">
        <v>98.960289588848667</v>
      </c>
      <c r="AU6" s="20">
        <v>95.17665434368287</v>
      </c>
      <c r="AV6" s="20">
        <v>100.00669483158487</v>
      </c>
      <c r="AW6" s="20">
        <v>118.10591867831823</v>
      </c>
      <c r="AX6" s="20">
        <v>112.33779995941691</v>
      </c>
      <c r="AY6" s="20">
        <v>94.481064589255453</v>
      </c>
      <c r="AZ6" s="20">
        <v>79.894748776779196</v>
      </c>
      <c r="BA6" s="20">
        <v>59.866357544479307</v>
      </c>
      <c r="BB6" s="20">
        <v>53.097231852304382</v>
      </c>
    </row>
    <row r="7" spans="1:54">
      <c r="A7" s="9" t="s">
        <v>62</v>
      </c>
      <c r="B7" s="16">
        <f t="shared" si="1"/>
        <v>-5.7427831515149519</v>
      </c>
      <c r="C7" s="16">
        <f t="shared" si="1"/>
        <v>-4.5916333333333332</v>
      </c>
      <c r="D7" s="16">
        <f t="shared" si="2"/>
        <v>-3.8450315612973656</v>
      </c>
      <c r="E7" s="16">
        <f t="shared" si="3"/>
        <v>-0.38680000000000014</v>
      </c>
      <c r="F7" s="16">
        <f t="shared" si="4"/>
        <v>1.8977515902175865</v>
      </c>
      <c r="G7" s="16">
        <f t="shared" si="5"/>
        <v>4.2048333333333332</v>
      </c>
      <c r="H7" s="16"/>
      <c r="I7" s="9" t="s">
        <v>62</v>
      </c>
      <c r="J7" s="17">
        <v>1.141</v>
      </c>
      <c r="K7" s="17">
        <v>5.76</v>
      </c>
      <c r="L7" s="17">
        <v>3.202</v>
      </c>
      <c r="M7" s="17">
        <v>3.9620000000000002</v>
      </c>
      <c r="N7" s="17">
        <v>6.07</v>
      </c>
      <c r="O7" s="17">
        <v>5.0940000000000003</v>
      </c>
      <c r="P7" s="17">
        <v>-0.126</v>
      </c>
      <c r="Q7" s="18">
        <v>7.5279999999999996</v>
      </c>
      <c r="R7" s="18">
        <v>3.9740000000000002</v>
      </c>
      <c r="S7" s="18">
        <v>1.921</v>
      </c>
      <c r="T7" s="18">
        <v>3.0049999999999999</v>
      </c>
      <c r="U7" s="18">
        <v>0.504</v>
      </c>
      <c r="V7" s="18">
        <v>-3.7690000000000001</v>
      </c>
      <c r="W7" s="18">
        <v>-3.5950000000000002</v>
      </c>
      <c r="X7" s="19"/>
      <c r="Y7" s="19">
        <f t="shared" si="0"/>
        <v>-1.3874295162455688</v>
      </c>
      <c r="Z7" s="19">
        <f t="shared" si="0"/>
        <v>0.86763640352044358</v>
      </c>
      <c r="AA7" s="19">
        <f t="shared" si="0"/>
        <v>0.82186469143636753</v>
      </c>
      <c r="AB7" s="19">
        <f t="shared" si="0"/>
        <v>5.2767776777677735</v>
      </c>
      <c r="AC7" s="19">
        <f t="shared" si="0"/>
        <v>2.0971914264597062</v>
      </c>
      <c r="AD7" s="19">
        <f t="shared" si="0"/>
        <v>3.7104688583667973</v>
      </c>
      <c r="AE7" s="19">
        <f t="shared" si="0"/>
        <v>-2.5518770858507396</v>
      </c>
      <c r="AF7" s="19">
        <f t="shared" si="0"/>
        <v>16.000556503379425</v>
      </c>
      <c r="AG7" s="19">
        <f t="shared" si="0"/>
        <v>7.8105972003430244</v>
      </c>
      <c r="AH7" s="19">
        <f t="shared" si="0"/>
        <v>-5.8347174214917814</v>
      </c>
      <c r="AI7" s="19">
        <f t="shared" si="0"/>
        <v>-2.0388855494922931</v>
      </c>
      <c r="AJ7" s="19">
        <f t="shared" si="0"/>
        <v>-3.3901344888299572</v>
      </c>
      <c r="AK7" s="19">
        <f t="shared" si="0"/>
        <v>-11.003229629471045</v>
      </c>
      <c r="AL7" s="19">
        <f t="shared" si="6"/>
        <v>3.0418092827982464</v>
      </c>
      <c r="AM7" s="19"/>
      <c r="AN7" s="20">
        <v>79.130279938778955</v>
      </c>
      <c r="AO7" s="20">
        <v>78.03240307862059</v>
      </c>
      <c r="AP7" s="20">
        <v>78.709440614272509</v>
      </c>
      <c r="AQ7" s="20">
        <v>79.356325715508291</v>
      </c>
      <c r="AR7" s="20">
        <v>83.54378259676092</v>
      </c>
      <c r="AS7" s="20">
        <v>85.295855642720326</v>
      </c>
      <c r="AT7" s="20">
        <v>88.460731803820963</v>
      </c>
      <c r="AU7" s="20">
        <v>86.203322658943378</v>
      </c>
      <c r="AV7" s="20">
        <v>99.996334008778092</v>
      </c>
      <c r="AW7" s="20">
        <v>107.80664487331337</v>
      </c>
      <c r="AX7" s="20">
        <v>101.51643178336438</v>
      </c>
      <c r="AY7" s="20">
        <v>99.446627925373164</v>
      </c>
      <c r="AZ7" s="20">
        <v>96.075253494096685</v>
      </c>
      <c r="BA7" s="20">
        <v>85.503872735044823</v>
      </c>
      <c r="BB7" s="20">
        <v>88.104737473051415</v>
      </c>
    </row>
    <row r="8" spans="1:54">
      <c r="A8" s="9" t="s">
        <v>47</v>
      </c>
      <c r="B8" s="16">
        <f t="shared" si="1"/>
        <v>-13.175423461682291</v>
      </c>
      <c r="C8" s="16">
        <f t="shared" si="1"/>
        <v>-2.2621333333333338</v>
      </c>
      <c r="D8" s="16">
        <f t="shared" si="2"/>
        <v>-2.6549868420152438</v>
      </c>
      <c r="E8" s="16">
        <f t="shared" si="3"/>
        <v>3.0401999999999996</v>
      </c>
      <c r="F8" s="16">
        <f t="shared" si="4"/>
        <v>10.520436619667047</v>
      </c>
      <c r="G8" s="16">
        <f t="shared" si="5"/>
        <v>5.3023333333333333</v>
      </c>
      <c r="H8" s="16"/>
      <c r="I8" s="9" t="s">
        <v>47</v>
      </c>
      <c r="J8" s="17">
        <v>4.1050000000000004</v>
      </c>
      <c r="K8" s="17">
        <v>7.181</v>
      </c>
      <c r="L8" s="17">
        <v>5.7469999999999999</v>
      </c>
      <c r="M8" s="17">
        <v>6.3419999999999996</v>
      </c>
      <c r="N8" s="17">
        <v>4.9349999999999996</v>
      </c>
      <c r="O8" s="17">
        <v>3.504</v>
      </c>
      <c r="P8" s="17">
        <v>-1.554</v>
      </c>
      <c r="Q8" s="18">
        <v>5.843</v>
      </c>
      <c r="R8" s="18">
        <v>6.0549999999999997</v>
      </c>
      <c r="S8" s="18">
        <v>5.3319999999999999</v>
      </c>
      <c r="T8" s="18">
        <v>4.0460000000000003</v>
      </c>
      <c r="U8" s="18">
        <v>2.0169999999999999</v>
      </c>
      <c r="V8" s="18">
        <v>2.2509999999999999</v>
      </c>
      <c r="W8" s="18">
        <v>1.5549999999999999</v>
      </c>
      <c r="X8" s="19"/>
      <c r="Y8" s="19">
        <f t="shared" si="0"/>
        <v>5.7711026341661489</v>
      </c>
      <c r="Z8" s="19">
        <f t="shared" si="0"/>
        <v>24.100101206672797</v>
      </c>
      <c r="AA8" s="19">
        <f t="shared" si="0"/>
        <v>14.486592396929654</v>
      </c>
      <c r="AB8" s="19">
        <f t="shared" si="0"/>
        <v>29.768571911883559</v>
      </c>
      <c r="AC8" s="19">
        <f t="shared" si="0"/>
        <v>3.5368938049970704</v>
      </c>
      <c r="AD8" s="19">
        <f t="shared" si="0"/>
        <v>-14.540642236646937</v>
      </c>
      <c r="AE8" s="19">
        <f t="shared" si="0"/>
        <v>4.6538907966440037</v>
      </c>
      <c r="AF8" s="19">
        <f t="shared" si="0"/>
        <v>21.893903494570036</v>
      </c>
      <c r="AG8" s="19">
        <f t="shared" si="0"/>
        <v>1.2605565879391349</v>
      </c>
      <c r="AH8" s="19">
        <f t="shared" si="0"/>
        <v>-6.3984455272561824</v>
      </c>
      <c r="AI8" s="19">
        <f t="shared" si="0"/>
        <v>-3.0027634543741524</v>
      </c>
      <c r="AJ8" s="19">
        <f t="shared" si="0"/>
        <v>-1.9853544960302691</v>
      </c>
      <c r="AK8" s="19">
        <f t="shared" si="0"/>
        <v>-4.3203590826411222</v>
      </c>
      <c r="AL8" s="19">
        <f t="shared" si="6"/>
        <v>2.431988350225506</v>
      </c>
      <c r="AM8" s="19"/>
      <c r="AN8" s="20">
        <v>45.430190477020858</v>
      </c>
      <c r="AO8" s="20">
        <v>48.052013396346908</v>
      </c>
      <c r="AP8" s="20">
        <v>59.632597256710483</v>
      </c>
      <c r="AQ8" s="20">
        <v>68.271328556992785</v>
      </c>
      <c r="AR8" s="20">
        <v>88.594728093679478</v>
      </c>
      <c r="AS8" s="20">
        <v>91.728229543178827</v>
      </c>
      <c r="AT8" s="20">
        <v>78.390355855294914</v>
      </c>
      <c r="AU8" s="20">
        <v>82.038557411900968</v>
      </c>
      <c r="AV8" s="20">
        <v>100</v>
      </c>
      <c r="AW8" s="20">
        <v>101.26055658793913</v>
      </c>
      <c r="AX8" s="20">
        <v>94.781455034063427</v>
      </c>
      <c r="AY8" s="20">
        <v>91.9353921407765</v>
      </c>
      <c r="AZ8" s="20">
        <v>90.110148699466535</v>
      </c>
      <c r="BA8" s="20">
        <v>86.217066705747712</v>
      </c>
      <c r="BB8" s="20">
        <v>88.31385572393765</v>
      </c>
    </row>
    <row r="9" spans="1:54">
      <c r="A9" s="9" t="s">
        <v>48</v>
      </c>
      <c r="B9" s="16">
        <f t="shared" si="1"/>
        <v>-16.64014203148006</v>
      </c>
      <c r="C9" s="16">
        <f t="shared" si="1"/>
        <v>-1.5191999999999997</v>
      </c>
      <c r="D9" s="16">
        <f t="shared" si="2"/>
        <v>-9.3394041945784281</v>
      </c>
      <c r="E9" s="16">
        <f t="shared" si="3"/>
        <v>3.6648000000000005</v>
      </c>
      <c r="F9" s="16">
        <f t="shared" si="4"/>
        <v>7.3007378369016322</v>
      </c>
      <c r="G9" s="16">
        <f t="shared" si="5"/>
        <v>5.1840000000000002</v>
      </c>
      <c r="H9" s="16"/>
      <c r="I9" s="9" t="s">
        <v>48</v>
      </c>
      <c r="J9" s="17">
        <v>3.9180000000000001</v>
      </c>
      <c r="K9" s="17">
        <v>5.3330000000000002</v>
      </c>
      <c r="L9" s="17">
        <v>4.7069999999999999</v>
      </c>
      <c r="M9" s="17">
        <v>6.6980000000000004</v>
      </c>
      <c r="N9" s="17">
        <v>6.9009999999999998</v>
      </c>
      <c r="O9" s="17">
        <v>3.5470000000000002</v>
      </c>
      <c r="P9" s="17">
        <v>1.6519999999999999</v>
      </c>
      <c r="Q9" s="18">
        <v>3.972</v>
      </c>
      <c r="R9" s="18">
        <v>6.59</v>
      </c>
      <c r="S9" s="18">
        <v>4.0439999999999996</v>
      </c>
      <c r="T9" s="18">
        <v>4.8739999999999997</v>
      </c>
      <c r="U9" s="18">
        <v>4.3940000000000001</v>
      </c>
      <c r="V9" s="18">
        <v>3.052</v>
      </c>
      <c r="W9" s="18">
        <v>1.96</v>
      </c>
      <c r="X9" s="19"/>
      <c r="Y9" s="19">
        <f t="shared" si="0"/>
        <v>2.6657157722909175</v>
      </c>
      <c r="Z9" s="19">
        <f t="shared" si="0"/>
        <v>12.271215703646465</v>
      </c>
      <c r="AA9" s="19">
        <f t="shared" si="0"/>
        <v>13.148545309085192</v>
      </c>
      <c r="AB9" s="19">
        <f t="shared" si="0"/>
        <v>4.9526793629351715</v>
      </c>
      <c r="AC9" s="19">
        <f t="shared" si="0"/>
        <v>4.9055686853206621</v>
      </c>
      <c r="AD9" s="19">
        <f t="shared" si="0"/>
        <v>5.8607021881313814</v>
      </c>
      <c r="AE9" s="19">
        <f t="shared" si="0"/>
        <v>-5.740374830368455</v>
      </c>
      <c r="AF9" s="19">
        <f t="shared" si="0"/>
        <v>15.957850692951604</v>
      </c>
      <c r="AG9" s="19">
        <f t="shared" si="0"/>
        <v>14.620523732930119</v>
      </c>
      <c r="AH9" s="19">
        <f t="shared" si="0"/>
        <v>-5.5886758326229105</v>
      </c>
      <c r="AI9" s="19">
        <f t="shared" si="0"/>
        <v>-7.1250776146593697</v>
      </c>
      <c r="AJ9" s="19">
        <f t="shared" si="0"/>
        <v>-8.8401193576066781</v>
      </c>
      <c r="AK9" s="19">
        <f t="shared" si="0"/>
        <v>-24.535747972022506</v>
      </c>
      <c r="AL9" s="19">
        <f t="shared" si="6"/>
        <v>-0.60740019598067996</v>
      </c>
      <c r="AM9" s="19"/>
      <c r="AN9" s="20">
        <v>60.187243273670667</v>
      </c>
      <c r="AO9" s="20">
        <v>61.79166411052401</v>
      </c>
      <c r="AP9" s="20">
        <v>69.374252500399109</v>
      </c>
      <c r="AQ9" s="20">
        <v>78.495957523253253</v>
      </c>
      <c r="AR9" s="20">
        <v>82.383610612245775</v>
      </c>
      <c r="AS9" s="20">
        <v>86.424995216276614</v>
      </c>
      <c r="AT9" s="20">
        <v>91.490106802009379</v>
      </c>
      <c r="AU9" s="20">
        <v>86.238231738869615</v>
      </c>
      <c r="AV9" s="20">
        <v>100.00000000000003</v>
      </c>
      <c r="AW9" s="20">
        <v>114.62052373293015</v>
      </c>
      <c r="AX9" s="20">
        <v>108.21475422384208</v>
      </c>
      <c r="AY9" s="20">
        <v>100.50436899488045</v>
      </c>
      <c r="AZ9" s="20">
        <v>91.619662816123579</v>
      </c>
      <c r="BA9" s="20">
        <v>69.140093254742681</v>
      </c>
      <c r="BB9" s="20">
        <v>68.720136192812149</v>
      </c>
    </row>
    <row r="10" spans="1:54">
      <c r="A10" s="9" t="s">
        <v>63</v>
      </c>
      <c r="B10" s="16">
        <f t="shared" si="1"/>
        <v>-15.238869654607171</v>
      </c>
      <c r="C10" s="16">
        <f t="shared" si="1"/>
        <v>-2.2146666666666666</v>
      </c>
      <c r="D10" s="16">
        <f t="shared" si="2"/>
        <v>-7.472385890464686</v>
      </c>
      <c r="E10" s="16">
        <f t="shared" si="3"/>
        <v>2.6480000000000001</v>
      </c>
      <c r="F10" s="16">
        <f t="shared" si="4"/>
        <v>7.7664837641424853</v>
      </c>
      <c r="G10" s="16">
        <f t="shared" si="5"/>
        <v>4.8626666666666667</v>
      </c>
      <c r="H10" s="16"/>
      <c r="I10" s="9" t="s">
        <v>63</v>
      </c>
      <c r="J10" s="17">
        <v>2.7229999999999999</v>
      </c>
      <c r="K10" s="17">
        <v>8.2110000000000003</v>
      </c>
      <c r="L10" s="17">
        <v>5.2910000000000004</v>
      </c>
      <c r="M10" s="17">
        <v>4.4039999999999999</v>
      </c>
      <c r="N10" s="17">
        <v>2.19</v>
      </c>
      <c r="O10" s="17">
        <v>6.3570000000000002</v>
      </c>
      <c r="P10" s="17">
        <v>0.56599999999999995</v>
      </c>
      <c r="Q10" s="18">
        <v>3.5249999999999999</v>
      </c>
      <c r="R10" s="18">
        <v>7.8680000000000003</v>
      </c>
      <c r="S10" s="18">
        <v>5.6420000000000003</v>
      </c>
      <c r="T10" s="18">
        <v>4.9470000000000001</v>
      </c>
      <c r="U10" s="18">
        <v>3.9929999999999999</v>
      </c>
      <c r="V10" s="18">
        <v>0.158</v>
      </c>
      <c r="W10" s="22">
        <v>-1.5</v>
      </c>
      <c r="X10" s="19"/>
      <c r="Y10" s="19">
        <f t="shared" si="0"/>
        <v>6.2773032671542008</v>
      </c>
      <c r="Z10" s="19">
        <f t="shared" si="0"/>
        <v>-0.48038614416570535</v>
      </c>
      <c r="AA10" s="19">
        <f t="shared" si="0"/>
        <v>9.6380818769448151</v>
      </c>
      <c r="AB10" s="19">
        <f t="shared" si="0"/>
        <v>9.7560554043288015</v>
      </c>
      <c r="AC10" s="19">
        <f t="shared" si="0"/>
        <v>4.3327224595206912</v>
      </c>
      <c r="AD10" s="19">
        <f t="shared" si="0"/>
        <v>17.075125721072112</v>
      </c>
      <c r="AE10" s="19">
        <f t="shared" si="0"/>
        <v>-16.471883646621905</v>
      </c>
      <c r="AF10" s="19">
        <f t="shared" si="0"/>
        <v>14.926533052942309</v>
      </c>
      <c r="AG10" s="19">
        <f t="shared" si="0"/>
        <v>12.449411430005766</v>
      </c>
      <c r="AH10" s="19">
        <f t="shared" si="0"/>
        <v>-0.28695606806571483</v>
      </c>
      <c r="AI10" s="19">
        <f t="shared" si="0"/>
        <v>0.91427571844878419</v>
      </c>
      <c r="AJ10" s="19">
        <f t="shared" si="0"/>
        <v>-5.7068909098865026</v>
      </c>
      <c r="AK10" s="19">
        <f t="shared" si="0"/>
        <v>-25.064256952185595</v>
      </c>
      <c r="AL10" s="19">
        <f t="shared" si="6"/>
        <v>-7.2181012406344038</v>
      </c>
      <c r="AM10" s="19"/>
      <c r="AN10" s="20">
        <v>67.007390670804469</v>
      </c>
      <c r="AO10" s="20">
        <v>71.213647794617657</v>
      </c>
      <c r="AP10" s="20">
        <v>70.871547297857347</v>
      </c>
      <c r="AQ10" s="20">
        <v>77.702205053882508</v>
      </c>
      <c r="AR10" s="20">
        <v>85.282875229324461</v>
      </c>
      <c r="AS10" s="20">
        <v>88.97794551851041</v>
      </c>
      <c r="AT10" s="20">
        <v>104.17104157982311</v>
      </c>
      <c r="AU10" s="20">
        <v>87.012108817320524</v>
      </c>
      <c r="AV10" s="20">
        <v>100</v>
      </c>
      <c r="AW10" s="20">
        <v>112.44941143000577</v>
      </c>
      <c r="AX10" s="20">
        <v>112.12673102040318</v>
      </c>
      <c r="AY10" s="20">
        <v>113.15187849601311</v>
      </c>
      <c r="AZ10" s="20">
        <v>106.69442422775832</v>
      </c>
      <c r="BA10" s="20">
        <v>79.952259585658012</v>
      </c>
      <c r="BB10" s="20">
        <v>74.181224544590393</v>
      </c>
    </row>
    <row r="11" spans="1:54">
      <c r="A11" s="9" t="s">
        <v>64</v>
      </c>
      <c r="B11" s="16">
        <f t="shared" si="1"/>
        <v>-5.953148177384219</v>
      </c>
      <c r="C11" s="16">
        <f t="shared" si="1"/>
        <v>-0.5353666666666661</v>
      </c>
      <c r="D11" s="16">
        <f t="shared" si="2"/>
        <v>-3.4264243083989947</v>
      </c>
      <c r="E11" s="16">
        <f t="shared" si="3"/>
        <v>2.5148000000000001</v>
      </c>
      <c r="F11" s="16">
        <f t="shared" si="4"/>
        <v>2.5267238689852243</v>
      </c>
      <c r="G11" s="16">
        <f t="shared" si="5"/>
        <v>3.0501666666666662</v>
      </c>
      <c r="H11" s="16"/>
      <c r="I11" s="9" t="s">
        <v>64</v>
      </c>
      <c r="J11" s="17">
        <v>1.423</v>
      </c>
      <c r="K11" s="17">
        <v>4.2960000000000003</v>
      </c>
      <c r="L11" s="17">
        <v>3.0329999999999999</v>
      </c>
      <c r="M11" s="17">
        <v>5.0010000000000003</v>
      </c>
      <c r="N11" s="17">
        <v>3.1480000000000001</v>
      </c>
      <c r="O11" s="17">
        <v>1.4</v>
      </c>
      <c r="P11" s="17">
        <v>-4.7</v>
      </c>
      <c r="Q11" s="18">
        <v>5.1100000000000003</v>
      </c>
      <c r="R11" s="18">
        <v>4.0449999999999999</v>
      </c>
      <c r="S11" s="18">
        <v>4.0179999999999998</v>
      </c>
      <c r="T11" s="18">
        <v>1.36</v>
      </c>
      <c r="U11" s="18">
        <v>2.2650000000000001</v>
      </c>
      <c r="V11" s="18">
        <v>2.629</v>
      </c>
      <c r="W11" s="18">
        <v>2.302</v>
      </c>
      <c r="X11" s="19"/>
      <c r="Y11" s="19">
        <f t="shared" si="0"/>
        <v>2.4968939919418789</v>
      </c>
      <c r="Z11" s="19">
        <f t="shared" si="0"/>
        <v>5.7815979765399419</v>
      </c>
      <c r="AA11" s="19">
        <f t="shared" si="0"/>
        <v>3.0292169342967319</v>
      </c>
      <c r="AB11" s="19">
        <f t="shared" si="0"/>
        <v>2.8676327264341213</v>
      </c>
      <c r="AC11" s="19">
        <f t="shared" si="0"/>
        <v>-0.32257667762972619</v>
      </c>
      <c r="AD11" s="19">
        <f t="shared" si="0"/>
        <v>1.3075782623283962</v>
      </c>
      <c r="AE11" s="19">
        <f t="shared" si="0"/>
        <v>-11.160467663074463</v>
      </c>
      <c r="AF11" s="19">
        <f t="shared" si="0"/>
        <v>7.6025431770031275</v>
      </c>
      <c r="AG11" s="19">
        <f t="shared" si="0"/>
        <v>6.8064290760346751</v>
      </c>
      <c r="AH11" s="19">
        <f t="shared" si="0"/>
        <v>-3.6408918641585117</v>
      </c>
      <c r="AI11" s="19">
        <f t="shared" si="0"/>
        <v>-6.7637964774210815E-2</v>
      </c>
      <c r="AJ11" s="19">
        <f t="shared" si="0"/>
        <v>-5.1177398124819762</v>
      </c>
      <c r="AK11" s="19">
        <f t="shared" si="0"/>
        <v>-3.8013405556320663</v>
      </c>
      <c r="AL11" s="19">
        <f t="shared" si="6"/>
        <v>-4.5045113449482077</v>
      </c>
      <c r="AM11" s="19"/>
      <c r="AN11" s="20">
        <v>90.151403174786665</v>
      </c>
      <c r="AO11" s="20">
        <v>92.402388144309214</v>
      </c>
      <c r="AP11" s="20">
        <v>97.744722747535178</v>
      </c>
      <c r="AQ11" s="20">
        <v>100.7056224413849</v>
      </c>
      <c r="AR11" s="20">
        <v>103.59348982787324</v>
      </c>
      <c r="AS11" s="20">
        <v>103.2593213901458</v>
      </c>
      <c r="AT11" s="20">
        <v>104.60951783047116</v>
      </c>
      <c r="AU11" s="20">
        <v>92.934606420503314</v>
      </c>
      <c r="AV11" s="20">
        <v>100</v>
      </c>
      <c r="AW11" s="20">
        <v>106.80642907603468</v>
      </c>
      <c r="AX11" s="20">
        <v>102.9177224894071</v>
      </c>
      <c r="AY11" s="20">
        <v>102.84811103652329</v>
      </c>
      <c r="AZ11" s="20">
        <v>97.58461231162147</v>
      </c>
      <c r="BA11" s="20">
        <v>93.87508886776348</v>
      </c>
      <c r="BB11" s="20">
        <v>89.646474839634863</v>
      </c>
    </row>
    <row r="12" spans="1:54">
      <c r="A12" s="9" t="s">
        <v>65</v>
      </c>
      <c r="B12" s="16">
        <f t="shared" si="1"/>
        <v>-3.0966389693051353</v>
      </c>
      <c r="C12" s="16">
        <f t="shared" si="1"/>
        <v>0.39829999999999988</v>
      </c>
      <c r="D12" s="16">
        <f t="shared" si="2"/>
        <v>-1.2194758876799159</v>
      </c>
      <c r="E12" s="16">
        <f t="shared" si="3"/>
        <v>4.9147999999999996</v>
      </c>
      <c r="F12" s="16">
        <f t="shared" si="4"/>
        <v>1.8771630816252196</v>
      </c>
      <c r="G12" s="16">
        <f t="shared" si="5"/>
        <v>4.5164999999999997</v>
      </c>
      <c r="H12" s="16"/>
      <c r="I12" s="9" t="s">
        <v>65</v>
      </c>
      <c r="J12" s="17">
        <v>4.3209999999999997</v>
      </c>
      <c r="K12" s="17">
        <v>4.0570000000000004</v>
      </c>
      <c r="L12" s="17">
        <v>2.133</v>
      </c>
      <c r="M12" s="17">
        <v>4.8070000000000004</v>
      </c>
      <c r="N12" s="17">
        <v>5.4219999999999997</v>
      </c>
      <c r="O12" s="17">
        <v>6.359</v>
      </c>
      <c r="P12" s="17">
        <v>-3.9660000000000002</v>
      </c>
      <c r="Q12" s="18">
        <v>13.093</v>
      </c>
      <c r="R12" s="18">
        <v>4.3419999999999996</v>
      </c>
      <c r="S12" s="18">
        <v>-1.2390000000000001</v>
      </c>
      <c r="T12" s="18">
        <v>14.036</v>
      </c>
      <c r="U12" s="18">
        <v>4.7220000000000004</v>
      </c>
      <c r="V12" s="18">
        <v>2.9620000000000002</v>
      </c>
      <c r="W12" s="21">
        <v>4.093</v>
      </c>
      <c r="X12" s="19"/>
      <c r="Y12" s="19">
        <f t="shared" si="0"/>
        <v>4.9518723966792884</v>
      </c>
      <c r="Z12" s="19">
        <f t="shared" si="0"/>
        <v>2.8035670131830384</v>
      </c>
      <c r="AA12" s="19">
        <f t="shared" si="0"/>
        <v>-6.6040386588864033</v>
      </c>
      <c r="AB12" s="19">
        <f t="shared" si="0"/>
        <v>-1.9230301951925974</v>
      </c>
      <c r="AC12" s="19">
        <f t="shared" si="0"/>
        <v>4.7620514394637885</v>
      </c>
      <c r="AD12" s="19">
        <f t="shared" si="0"/>
        <v>7.2725564945042036</v>
      </c>
      <c r="AE12" s="19">
        <f t="shared" si="0"/>
        <v>-2.2220231487969335</v>
      </c>
      <c r="AF12" s="19">
        <f t="shared" si="0"/>
        <v>-1.3915760787862205E-4</v>
      </c>
      <c r="AG12" s="19">
        <f t="shared" si="0"/>
        <v>2.3765850301388838</v>
      </c>
      <c r="AH12" s="19">
        <f t="shared" si="0"/>
        <v>0.99006325196227885</v>
      </c>
      <c r="AI12" s="19">
        <f t="shared" si="0"/>
        <v>-0.60480813258300592</v>
      </c>
      <c r="AJ12" s="19">
        <f t="shared" si="0"/>
        <v>0.50803749419390221</v>
      </c>
      <c r="AK12" s="19">
        <f t="shared" si="0"/>
        <v>-4.6947236157150352</v>
      </c>
      <c r="AL12" s="19">
        <f t="shared" si="6"/>
        <v>-2.2959484362577194</v>
      </c>
      <c r="AM12" s="19"/>
      <c r="AN12" s="20">
        <v>92.081719721859216</v>
      </c>
      <c r="AO12" s="20">
        <v>96.64148898315355</v>
      </c>
      <c r="AP12" s="20">
        <v>99.350897889334163</v>
      </c>
      <c r="AQ12" s="20">
        <v>92.78972618477178</v>
      </c>
      <c r="AR12" s="20">
        <v>91.005351732202087</v>
      </c>
      <c r="AS12" s="20">
        <v>95.3390733943545</v>
      </c>
      <c r="AT12" s="20">
        <v>102.27266136829576</v>
      </c>
      <c r="AU12" s="20">
        <v>100.00013915780153</v>
      </c>
      <c r="AV12" s="20">
        <v>100</v>
      </c>
      <c r="AW12" s="20">
        <v>102.37658503013888</v>
      </c>
      <c r="AX12" s="20">
        <v>103.3901779771362</v>
      </c>
      <c r="AY12" s="20">
        <v>102.76486577243844</v>
      </c>
      <c r="AZ12" s="20">
        <v>103.28694982142046</v>
      </c>
      <c r="BA12" s="20">
        <v>98.437912996202499</v>
      </c>
      <c r="BB12" s="20">
        <v>96.177829272081453</v>
      </c>
    </row>
    <row r="13" spans="1:54">
      <c r="A13" s="9" t="s">
        <v>66</v>
      </c>
      <c r="B13" s="16">
        <f t="shared" si="1"/>
        <v>-11.236632512408296</v>
      </c>
      <c r="C13" s="16">
        <f t="shared" si="1"/>
        <v>-2.4903000000000004</v>
      </c>
      <c r="D13" s="16">
        <f t="shared" si="2"/>
        <v>-4.0625841915678382</v>
      </c>
      <c r="E13" s="16">
        <f t="shared" si="3"/>
        <v>4.2762000000000002</v>
      </c>
      <c r="F13" s="16">
        <f t="shared" si="4"/>
        <v>7.1740483208404582</v>
      </c>
      <c r="G13" s="16">
        <f t="shared" si="5"/>
        <v>6.7665000000000006</v>
      </c>
      <c r="H13" s="16"/>
      <c r="I13" s="9" t="s">
        <v>66</v>
      </c>
      <c r="J13" s="17">
        <v>4.1660000000000004</v>
      </c>
      <c r="K13" s="17">
        <v>4.9589999999999996</v>
      </c>
      <c r="L13" s="17">
        <v>6.2850000000000001</v>
      </c>
      <c r="M13" s="17">
        <v>7.5279999999999996</v>
      </c>
      <c r="N13" s="17">
        <v>8.5180000000000007</v>
      </c>
      <c r="O13" s="17">
        <v>9.1430000000000007</v>
      </c>
      <c r="P13" s="17">
        <v>1.0489999999999999</v>
      </c>
      <c r="Q13" s="18">
        <v>8.4510000000000005</v>
      </c>
      <c r="R13" s="18">
        <v>6.4509999999999996</v>
      </c>
      <c r="S13" s="18">
        <v>5.9509999999999996</v>
      </c>
      <c r="T13" s="18">
        <v>5.819</v>
      </c>
      <c r="U13" s="18">
        <v>2.39</v>
      </c>
      <c r="V13" s="18">
        <v>3.3239999999999998</v>
      </c>
      <c r="W13" s="21">
        <v>3.8969999999999998</v>
      </c>
      <c r="X13" s="19"/>
      <c r="Y13" s="19">
        <f t="shared" si="0"/>
        <v>1.6443609870066747</v>
      </c>
      <c r="Z13" s="19">
        <f t="shared" si="0"/>
        <v>13.864987297046444</v>
      </c>
      <c r="AA13" s="19">
        <f t="shared" si="0"/>
        <v>6.1460279036659475</v>
      </c>
      <c r="AB13" s="19">
        <f t="shared" si="0"/>
        <v>28.051009567750931</v>
      </c>
      <c r="AC13" s="19">
        <f t="shared" si="0"/>
        <v>4.2828460072708374</v>
      </c>
      <c r="AD13" s="19">
        <f t="shared" si="0"/>
        <v>-10.944941837698082</v>
      </c>
      <c r="AE13" s="19">
        <f t="shared" si="0"/>
        <v>-2.3798636857291515</v>
      </c>
      <c r="AF13" s="19">
        <f t="shared" si="0"/>
        <v>21.026199678074342</v>
      </c>
      <c r="AG13" s="19">
        <f t="shared" si="0"/>
        <v>7.2478650951674828</v>
      </c>
      <c r="AH13" s="19">
        <f t="shared" si="0"/>
        <v>-2.0603019434555887</v>
      </c>
      <c r="AI13" s="19">
        <f t="shared" si="0"/>
        <v>-5.7444709126627602</v>
      </c>
      <c r="AJ13" s="19">
        <f t="shared" si="0"/>
        <v>-5.4225781544195977</v>
      </c>
      <c r="AK13" s="19">
        <f t="shared" si="0"/>
        <v>-6.2949679276532491</v>
      </c>
      <c r="AL13" s="19">
        <f t="shared" si="6"/>
        <v>-0.79060201964799515</v>
      </c>
      <c r="AM13" s="19"/>
      <c r="AN13" s="20">
        <v>57.936129924772771</v>
      </c>
      <c r="AO13" s="20">
        <v>58.888809042637234</v>
      </c>
      <c r="AP13" s="20">
        <v>67.053734935780824</v>
      </c>
      <c r="AQ13" s="20">
        <v>71.174876195384115</v>
      </c>
      <c r="AR13" s="20">
        <v>91.140147526786194</v>
      </c>
      <c r="AS13" s="20">
        <v>95.043539696157907</v>
      </c>
      <c r="AT13" s="20">
        <v>84.641079555923938</v>
      </c>
      <c r="AU13" s="20">
        <v>82.626737240363383</v>
      </c>
      <c r="AV13" s="20">
        <v>100</v>
      </c>
      <c r="AW13" s="20">
        <v>107.24786509516748</v>
      </c>
      <c r="AX13" s="20">
        <v>105.03823524629712</v>
      </c>
      <c r="AY13" s="20">
        <v>99.004344375399299</v>
      </c>
      <c r="AZ13" s="20">
        <v>93.635756425372549</v>
      </c>
      <c r="BA13" s="20">
        <v>87.74141558957983</v>
      </c>
      <c r="BB13" s="20">
        <v>87.047730185860871</v>
      </c>
    </row>
    <row r="14" spans="1:54">
      <c r="A14" s="9" t="s">
        <v>67</v>
      </c>
      <c r="B14" s="16">
        <f t="shared" si="1"/>
        <v>1.7578898310558522</v>
      </c>
      <c r="C14" s="16">
        <f t="shared" si="1"/>
        <v>0.31376666666666697</v>
      </c>
      <c r="D14" s="16">
        <f t="shared" si="2"/>
        <v>0.44894116887320623</v>
      </c>
      <c r="E14" s="16">
        <f t="shared" si="3"/>
        <v>5.7506000000000004</v>
      </c>
      <c r="F14" s="16">
        <f t="shared" si="4"/>
        <v>-1.3089486621826458</v>
      </c>
      <c r="G14" s="16">
        <f t="shared" si="5"/>
        <v>5.4368333333333334</v>
      </c>
      <c r="H14" s="16"/>
      <c r="I14" s="9" t="s">
        <v>67</v>
      </c>
      <c r="J14" s="23">
        <v>-0.25800000000000001</v>
      </c>
      <c r="K14" s="17">
        <v>1.304</v>
      </c>
      <c r="L14" s="17">
        <v>9.2330000000000005</v>
      </c>
      <c r="M14" s="17">
        <v>10.659000000000001</v>
      </c>
      <c r="N14" s="17">
        <v>8.4730000000000008</v>
      </c>
      <c r="O14" s="17">
        <v>3.21</v>
      </c>
      <c r="P14" s="17">
        <v>0.94599999999999995</v>
      </c>
      <c r="Q14" s="18">
        <v>8.3170000000000002</v>
      </c>
      <c r="R14" s="18">
        <v>3.1019999999999999</v>
      </c>
      <c r="S14" s="18">
        <v>2.794</v>
      </c>
      <c r="T14" s="18">
        <v>4.742</v>
      </c>
      <c r="U14" s="18">
        <v>7.609</v>
      </c>
      <c r="V14" s="18">
        <v>7.0410000000000004</v>
      </c>
      <c r="W14" s="18">
        <v>6.5670000000000002</v>
      </c>
      <c r="X14" s="19"/>
      <c r="Y14" s="19">
        <f t="shared" si="0"/>
        <v>-3.5396595445963248</v>
      </c>
      <c r="Z14" s="19">
        <f t="shared" si="0"/>
        <v>-1.238022683063206</v>
      </c>
      <c r="AA14" s="19">
        <f t="shared" si="0"/>
        <v>-0.95248850242796668</v>
      </c>
      <c r="AB14" s="19">
        <f t="shared" si="0"/>
        <v>-0.95226872847654775</v>
      </c>
      <c r="AC14" s="19">
        <f t="shared" si="0"/>
        <v>3.3333418222988884</v>
      </c>
      <c r="AD14" s="19">
        <f t="shared" si="0"/>
        <v>-4.5045943368307189</v>
      </c>
      <c r="AE14" s="19">
        <f t="shared" si="0"/>
        <v>8.1396332442746075</v>
      </c>
      <c r="AF14" s="19">
        <f t="shared" si="0"/>
        <v>-3.6697476597085874</v>
      </c>
      <c r="AG14" s="19">
        <f t="shared" si="0"/>
        <v>-5.2632249378287952</v>
      </c>
      <c r="AH14" s="19">
        <f t="shared" si="0"/>
        <v>-0.99995608809794911</v>
      </c>
      <c r="AI14" s="19">
        <f t="shared" si="0"/>
        <v>-2.448912733711238</v>
      </c>
      <c r="AJ14" s="19">
        <f t="shared" si="0"/>
        <v>1.9587432473234858</v>
      </c>
      <c r="AK14" s="19">
        <f t="shared" si="0"/>
        <v>4.7147034678699518</v>
      </c>
      <c r="AL14" s="19">
        <f t="shared" si="6"/>
        <v>-0.97987204901821934</v>
      </c>
      <c r="AM14" s="19"/>
      <c r="AN14" s="20">
        <v>104.08850939744863</v>
      </c>
      <c r="AO14" s="20">
        <v>100.4041305397338</v>
      </c>
      <c r="AP14" s="20">
        <v>99.161104628919503</v>
      </c>
      <c r="AQ14" s="20">
        <v>98.216606508448479</v>
      </c>
      <c r="AR14" s="20">
        <v>97.281320478497662</v>
      </c>
      <c r="AS14" s="20">
        <v>100.52403941929204</v>
      </c>
      <c r="AT14" s="20">
        <v>95.995839232457129</v>
      </c>
      <c r="AU14" s="20">
        <v>103.80954847574262</v>
      </c>
      <c r="AV14" s="20">
        <v>100</v>
      </c>
      <c r="AW14" s="20">
        <v>94.736775062171205</v>
      </c>
      <c r="AX14" s="20">
        <v>93.789448912269364</v>
      </c>
      <c r="AY14" s="20">
        <v>91.492627154979203</v>
      </c>
      <c r="AZ14" s="20">
        <v>93.284732811176212</v>
      </c>
      <c r="BA14" s="20">
        <v>97.682831344017956</v>
      </c>
      <c r="BB14" s="20">
        <v>96.725664582988315</v>
      </c>
    </row>
    <row r="15" spans="1:54">
      <c r="A15" s="9" t="s">
        <v>68</v>
      </c>
      <c r="B15" s="16">
        <f t="shared" si="1"/>
        <v>4.2726930544909623</v>
      </c>
      <c r="C15" s="16">
        <f t="shared" si="1"/>
        <v>-2.4980000000000007</v>
      </c>
      <c r="D15" s="16">
        <f t="shared" si="2"/>
        <v>3.3800302604650128</v>
      </c>
      <c r="E15" s="16">
        <f t="shared" si="3"/>
        <v>2.7669999999999999</v>
      </c>
      <c r="F15" s="16">
        <f t="shared" si="4"/>
        <v>-0.8926627940259495</v>
      </c>
      <c r="G15" s="16">
        <f t="shared" si="5"/>
        <v>5.2650000000000006</v>
      </c>
      <c r="H15" s="16"/>
      <c r="I15" s="9" t="s">
        <v>68</v>
      </c>
      <c r="J15" s="17">
        <v>2.327</v>
      </c>
      <c r="K15" s="17">
        <v>4.6399999999999997</v>
      </c>
      <c r="L15" s="17">
        <v>6.806</v>
      </c>
      <c r="M15" s="17">
        <v>4.0990000000000002</v>
      </c>
      <c r="N15" s="17">
        <v>6.5419999999999998</v>
      </c>
      <c r="O15" s="17">
        <v>7.1760000000000002</v>
      </c>
      <c r="P15" s="17">
        <v>4.2430000000000003</v>
      </c>
      <c r="Q15" s="18">
        <v>7.8029999999999999</v>
      </c>
      <c r="R15" s="18">
        <v>5.1619999999999999</v>
      </c>
      <c r="S15" s="18">
        <v>3.5379999999999998</v>
      </c>
      <c r="T15" s="18">
        <v>4.6379999999999999</v>
      </c>
      <c r="U15" s="18">
        <v>3.2389999999999999</v>
      </c>
      <c r="V15" s="18">
        <v>0.98199999999999998</v>
      </c>
      <c r="W15" s="18">
        <v>1.4379999999999999</v>
      </c>
      <c r="X15" s="19"/>
      <c r="Y15" s="19">
        <f t="shared" si="0"/>
        <v>0.85049450145313876</v>
      </c>
      <c r="Z15" s="19">
        <f t="shared" si="0"/>
        <v>-3.4331233837805555</v>
      </c>
      <c r="AA15" s="19">
        <f t="shared" si="0"/>
        <v>-9.1873587283447797</v>
      </c>
      <c r="AB15" s="19">
        <f t="shared" si="0"/>
        <v>-1.6766648154392407</v>
      </c>
      <c r="AC15" s="19">
        <f t="shared" si="0"/>
        <v>3.6167982322415623E-2</v>
      </c>
      <c r="AD15" s="19">
        <f t="shared" si="0"/>
        <v>8.054507679633323</v>
      </c>
      <c r="AE15" s="19">
        <f t="shared" si="0"/>
        <v>6.8595116445472062</v>
      </c>
      <c r="AF15" s="19">
        <f t="shared" si="0"/>
        <v>-0.53996054143359495</v>
      </c>
      <c r="AG15" s="19">
        <f t="shared" si="0"/>
        <v>2.3562912400325615</v>
      </c>
      <c r="AH15" s="19">
        <f t="shared" si="0"/>
        <v>3.8401929243598141</v>
      </c>
      <c r="AI15" s="19">
        <f t="shared" si="0"/>
        <v>1.7296010174462344</v>
      </c>
      <c r="AJ15" s="19">
        <f t="shared" si="0"/>
        <v>3.8945618603291057</v>
      </c>
      <c r="AK15" s="19">
        <f t="shared" si="0"/>
        <v>1.8996345750890986</v>
      </c>
      <c r="AL15" s="19">
        <f t="shared" si="6"/>
        <v>5.5361609251008108</v>
      </c>
      <c r="AM15" s="19"/>
      <c r="AN15" s="20">
        <v>100.09885874332774</v>
      </c>
      <c r="AO15" s="20">
        <v>100.95019403295709</v>
      </c>
      <c r="AP15" s="20">
        <v>97.484449315639793</v>
      </c>
      <c r="AQ15" s="20">
        <v>88.528203252660518</v>
      </c>
      <c r="AR15" s="20">
        <v>87.043882016982622</v>
      </c>
      <c r="AS15" s="20">
        <v>87.075364032843268</v>
      </c>
      <c r="AT15" s="20">
        <v>94.088855915937302</v>
      </c>
      <c r="AU15" s="20">
        <v>100.54289194371226</v>
      </c>
      <c r="AV15" s="20">
        <v>100</v>
      </c>
      <c r="AW15" s="20">
        <v>102.35629124003256</v>
      </c>
      <c r="AX15" s="20">
        <v>106.28697029386942</v>
      </c>
      <c r="AY15" s="20">
        <v>108.12531081348496</v>
      </c>
      <c r="AZ15" s="20">
        <v>112.33631792978925</v>
      </c>
      <c r="BA15" s="20">
        <v>114.47029746556554</v>
      </c>
      <c r="BB15" s="20">
        <v>120.80755734470084</v>
      </c>
    </row>
    <row r="16" spans="1:54">
      <c r="A16" s="9" t="s">
        <v>69</v>
      </c>
      <c r="B16" s="16">
        <f t="shared" si="1"/>
        <v>-32.699173834504933</v>
      </c>
      <c r="C16" s="16">
        <f t="shared" si="1"/>
        <v>-11.6882</v>
      </c>
      <c r="D16" s="16">
        <f t="shared" si="2"/>
        <v>-13.440227161524962</v>
      </c>
      <c r="E16" s="16">
        <f t="shared" si="3"/>
        <v>-4.2292000000000005</v>
      </c>
      <c r="F16" s="16">
        <f t="shared" si="4"/>
        <v>19.25894667297997</v>
      </c>
      <c r="G16" s="16">
        <f t="shared" si="5"/>
        <v>7.4589999999999996</v>
      </c>
      <c r="H16" s="16"/>
      <c r="I16" s="9" t="s">
        <v>69</v>
      </c>
      <c r="J16" s="17">
        <v>-7.7549999999999999</v>
      </c>
      <c r="K16" s="17">
        <v>18.286999999999999</v>
      </c>
      <c r="L16" s="17">
        <v>10.318</v>
      </c>
      <c r="M16" s="17">
        <v>9.8719999999999999</v>
      </c>
      <c r="N16" s="17">
        <v>8.7539999999999996</v>
      </c>
      <c r="O16" s="17">
        <v>5.2779999999999996</v>
      </c>
      <c r="P16" s="17">
        <v>-3.202</v>
      </c>
      <c r="Q16" s="18">
        <v>-1.4890000000000001</v>
      </c>
      <c r="R16" s="18">
        <v>4.1760000000000002</v>
      </c>
      <c r="S16" s="18">
        <v>5.6260000000000003</v>
      </c>
      <c r="T16" s="18">
        <v>1.343</v>
      </c>
      <c r="U16" s="18">
        <v>-3.8940000000000001</v>
      </c>
      <c r="V16" s="18">
        <v>-6.2210000000000001</v>
      </c>
      <c r="W16" s="21">
        <v>-18</v>
      </c>
      <c r="X16" s="19"/>
      <c r="Y16" s="19">
        <f t="shared" si="0"/>
        <v>12.701441979952994</v>
      </c>
      <c r="Z16" s="19">
        <f t="shared" si="0"/>
        <v>19.626627270688012</v>
      </c>
      <c r="AA16" s="19">
        <f t="shared" si="0"/>
        <v>30.769266146309754</v>
      </c>
      <c r="AB16" s="19">
        <f t="shared" si="0"/>
        <v>19.417441241286486</v>
      </c>
      <c r="AC16" s="19">
        <f t="shared" si="0"/>
        <v>9.6153493940015284</v>
      </c>
      <c r="AD16" s="19">
        <f t="shared" si="0"/>
        <v>23.423554005641051</v>
      </c>
      <c r="AE16" s="19">
        <f t="shared" si="0"/>
        <v>-27.183471970863295</v>
      </c>
      <c r="AF16" s="19">
        <f t="shared" si="0"/>
        <v>18.867979581532868</v>
      </c>
      <c r="AG16" s="19">
        <f t="shared" si="0"/>
        <v>20.183451079655285</v>
      </c>
      <c r="AH16" s="19">
        <f t="shared" si="0"/>
        <v>0.99004499908383148</v>
      </c>
      <c r="AI16" s="19">
        <f t="shared" si="0"/>
        <v>-1.9999107365537412</v>
      </c>
      <c r="AJ16" s="19">
        <f t="shared" si="0"/>
        <v>-5.9838120603010267</v>
      </c>
      <c r="AK16" s="19">
        <f t="shared" si="0"/>
        <v>-43.418160133778109</v>
      </c>
      <c r="AL16" s="19">
        <f t="shared" si="6"/>
        <v>-16.789297876075761</v>
      </c>
      <c r="AM16" s="19"/>
      <c r="AN16" s="20">
        <v>40.56065429315526</v>
      </c>
      <c r="AO16" s="20">
        <v>45.712442264889688</v>
      </c>
      <c r="AP16" s="20">
        <v>54.684252924548041</v>
      </c>
      <c r="AQ16" s="20">
        <v>71.510196247023401</v>
      </c>
      <c r="AR16" s="20">
        <v>85.395646584817825</v>
      </c>
      <c r="AS16" s="20">
        <v>93.606736371214794</v>
      </c>
      <c r="AT16" s="20">
        <v>115.53276081804434</v>
      </c>
      <c r="AU16" s="20">
        <v>84.126945163906726</v>
      </c>
      <c r="AV16" s="20">
        <v>100</v>
      </c>
      <c r="AW16" s="20">
        <v>120.18345107965528</v>
      </c>
      <c r="AX16" s="20">
        <v>121.37332132679578</v>
      </c>
      <c r="AY16" s="20">
        <v>118.94596324226931</v>
      </c>
      <c r="AZ16" s="20">
        <v>111.82846034853718</v>
      </c>
      <c r="BA16" s="20">
        <v>63.27460035927075</v>
      </c>
      <c r="BB16" s="20">
        <v>52.65123922505628</v>
      </c>
    </row>
    <row r="17" spans="1:54">
      <c r="A17" s="9" t="s">
        <v>70</v>
      </c>
      <c r="B17" s="16"/>
      <c r="C17" s="16"/>
      <c r="D17" s="16">
        <f t="shared" si="2"/>
        <v>0.65884764120241324</v>
      </c>
      <c r="E17" s="16">
        <f t="shared" si="3"/>
        <v>2.5159999999999996</v>
      </c>
      <c r="F17" s="16">
        <f t="shared" si="4"/>
        <v>-7.1099284319346756</v>
      </c>
      <c r="G17" s="16">
        <f t="shared" si="5"/>
        <v>0.84699999999999998</v>
      </c>
      <c r="H17" s="16"/>
      <c r="I17" s="9" t="s">
        <v>70</v>
      </c>
      <c r="J17" s="17">
        <v>0.36399999999999999</v>
      </c>
      <c r="K17" s="17">
        <v>-3.5230000000000001</v>
      </c>
      <c r="L17" s="17">
        <v>1.8049999999999999</v>
      </c>
      <c r="M17" s="17">
        <v>2.2490000000000001</v>
      </c>
      <c r="N17" s="17">
        <v>3.343</v>
      </c>
      <c r="O17" s="17">
        <v>0.84399999999999997</v>
      </c>
      <c r="P17" s="17">
        <v>3.0830000000000002</v>
      </c>
      <c r="Q17" s="18">
        <v>-5.4980000000000002</v>
      </c>
      <c r="R17" s="18">
        <v>5.524</v>
      </c>
      <c r="S17" s="18">
        <v>2.8849999999999998</v>
      </c>
      <c r="T17" s="18">
        <v>4.2409999999999997</v>
      </c>
      <c r="U17" s="18">
        <v>2.8029999999999999</v>
      </c>
      <c r="V17" s="18">
        <v>1.2110000000000001</v>
      </c>
      <c r="W17" s="18">
        <v>1.44</v>
      </c>
      <c r="X17" s="19"/>
      <c r="Y17" s="19">
        <f t="shared" si="0"/>
        <v>-1.4491821488262473</v>
      </c>
      <c r="Z17" s="19">
        <f t="shared" si="0"/>
        <v>-2.7779734636705786</v>
      </c>
      <c r="AA17" s="19">
        <f t="shared" si="0"/>
        <v>-3.7036014188055835</v>
      </c>
      <c r="AB17" s="19">
        <f t="shared" si="0"/>
        <v>-3.773457638668773</v>
      </c>
      <c r="AC17" s="19">
        <f t="shared" si="0"/>
        <v>-2.830250465351281</v>
      </c>
      <c r="AD17" s="19">
        <f t="shared" si="0"/>
        <v>-28.125105456285588</v>
      </c>
      <c r="AE17" s="19">
        <f t="shared" si="0"/>
        <v>29.411879958994703</v>
      </c>
      <c r="AF17" s="19">
        <f t="shared" si="0"/>
        <v>-3.3105865307761642</v>
      </c>
      <c r="AG17" s="19">
        <f t="shared" si="0"/>
        <v>-16.991901168050138</v>
      </c>
      <c r="AH17" s="19">
        <f t="shared" si="0"/>
        <v>3.5680949035563412</v>
      </c>
      <c r="AI17" s="19">
        <f t="shared" si="0"/>
        <v>-6.2376102584175754</v>
      </c>
      <c r="AJ17" s="19">
        <f t="shared" si="0"/>
        <v>3.0311383324645784</v>
      </c>
      <c r="AK17" s="19">
        <f t="shared" si="0"/>
        <v>5.3216250910690492</v>
      </c>
      <c r="AL17" s="19">
        <f t="shared" si="6"/>
        <v>-2.3890098626603269</v>
      </c>
      <c r="AM17" s="19"/>
      <c r="AN17" s="20">
        <v>128.88690532047443</v>
      </c>
      <c r="AO17" s="20">
        <v>127.01909929639552</v>
      </c>
      <c r="AP17" s="20">
        <v>123.49054242414827</v>
      </c>
      <c r="AQ17" s="20">
        <v>118.91694494283681</v>
      </c>
      <c r="AR17" s="20">
        <v>114.42966440021979</v>
      </c>
      <c r="AS17" s="20">
        <v>111.19101829103266</v>
      </c>
      <c r="AT17" s="20">
        <v>79.918427138761928</v>
      </c>
      <c r="AU17" s="20">
        <v>103.42393899393123</v>
      </c>
      <c r="AV17" s="20">
        <v>99.999999999999986</v>
      </c>
      <c r="AW17" s="20">
        <v>83.008098831949852</v>
      </c>
      <c r="AX17" s="20">
        <v>85.969906575911665</v>
      </c>
      <c r="AY17" s="20">
        <v>80.607438864180594</v>
      </c>
      <c r="AZ17" s="20">
        <v>83.050761842410722</v>
      </c>
      <c r="BA17" s="20">
        <v>87.470412022940451</v>
      </c>
      <c r="BB17" s="20">
        <v>85.380735252802779</v>
      </c>
    </row>
    <row r="18" spans="1:54">
      <c r="A18" s="9" t="s">
        <v>71</v>
      </c>
      <c r="B18" s="16">
        <f t="shared" si="1"/>
        <v>2.7085044857147604</v>
      </c>
      <c r="C18" s="16">
        <f t="shared" si="1"/>
        <v>-1.4648333333333334</v>
      </c>
      <c r="D18" s="16">
        <f t="shared" si="2"/>
        <v>-8.3150571468081982E-2</v>
      </c>
      <c r="E18" s="16">
        <f t="shared" si="3"/>
        <v>3.9549999999999996</v>
      </c>
      <c r="F18" s="16">
        <f t="shared" si="4"/>
        <v>-2.7916550571828425</v>
      </c>
      <c r="G18" s="16">
        <f t="shared" si="5"/>
        <v>5.4198333333333331</v>
      </c>
      <c r="H18" s="16"/>
      <c r="I18" s="9" t="s">
        <v>71</v>
      </c>
      <c r="J18" s="17">
        <v>4.2549999999999999</v>
      </c>
      <c r="K18" s="17">
        <v>4.3369999999999997</v>
      </c>
      <c r="L18" s="17">
        <v>3.871</v>
      </c>
      <c r="M18" s="17">
        <v>7.2380000000000004</v>
      </c>
      <c r="N18" s="17">
        <v>8.1679999999999993</v>
      </c>
      <c r="O18" s="17">
        <v>4.6500000000000004</v>
      </c>
      <c r="P18" s="17">
        <v>-0.97099999999999997</v>
      </c>
      <c r="Q18" s="18">
        <v>4.952</v>
      </c>
      <c r="R18" s="18">
        <v>4.3070000000000004</v>
      </c>
      <c r="S18" s="18">
        <v>4.7969999999999997</v>
      </c>
      <c r="T18" s="18">
        <v>2.2690000000000001</v>
      </c>
      <c r="U18" s="18">
        <v>3.657</v>
      </c>
      <c r="V18" s="18">
        <v>4.7229999999999999</v>
      </c>
      <c r="W18" s="21">
        <v>4.3289999999999997</v>
      </c>
      <c r="X18" s="19"/>
      <c r="Y18" s="19">
        <f t="shared" si="0"/>
        <v>-1.4635772427812983</v>
      </c>
      <c r="Z18" s="19">
        <f t="shared" si="0"/>
        <v>-3.77365783003102</v>
      </c>
      <c r="AA18" s="19">
        <f t="shared" si="0"/>
        <v>-3.8460005310474976</v>
      </c>
      <c r="AB18" s="19">
        <f t="shared" si="0"/>
        <v>-2.9126789045485539</v>
      </c>
      <c r="AC18" s="19">
        <f t="shared" si="0"/>
        <v>-0.9804261240672858</v>
      </c>
      <c r="AD18" s="19">
        <f t="shared" si="0"/>
        <v>-3.7735897106213994</v>
      </c>
      <c r="AE18" s="19">
        <f t="shared" si="0"/>
        <v>3.296740057136665</v>
      </c>
      <c r="AF18" s="19">
        <f t="shared" si="0"/>
        <v>-3.9215452061073668</v>
      </c>
      <c r="AG18" s="19">
        <f t="shared" si="0"/>
        <v>-3.7382647076306341</v>
      </c>
      <c r="AH18" s="19">
        <f t="shared" si="0"/>
        <v>-0.5000364471640788</v>
      </c>
      <c r="AI18" s="19">
        <f t="shared" si="0"/>
        <v>0.30560374450846828</v>
      </c>
      <c r="AJ18" s="19">
        <f t="shared" si="0"/>
        <v>0.91354749641256083</v>
      </c>
      <c r="AK18" s="19">
        <f t="shared" si="0"/>
        <v>-0.12688552541658868</v>
      </c>
      <c r="AL18" s="19">
        <f t="shared" si="6"/>
        <v>-1.0079821256807715</v>
      </c>
      <c r="AM18" s="19"/>
      <c r="AN18" s="20">
        <v>119.46794583786024</v>
      </c>
      <c r="AO18" s="20">
        <v>117.71944017015903</v>
      </c>
      <c r="AP18" s="20">
        <v>113.27711129870914</v>
      </c>
      <c r="AQ18" s="20">
        <v>108.92047299660553</v>
      </c>
      <c r="AR18" s="20">
        <v>105.74796935689889</v>
      </c>
      <c r="AS18" s="20">
        <v>104.71118863965319</v>
      </c>
      <c r="AT18" s="20">
        <v>100.75981799927787</v>
      </c>
      <c r="AU18" s="20">
        <v>104.08160728075806</v>
      </c>
      <c r="AV18" s="20">
        <v>100</v>
      </c>
      <c r="AW18" s="20">
        <v>96.261735292369366</v>
      </c>
      <c r="AX18" s="20">
        <v>95.780391531234912</v>
      </c>
      <c r="AY18" s="20">
        <v>96.073099994259238</v>
      </c>
      <c r="AZ18" s="20">
        <v>96.950773393982729</v>
      </c>
      <c r="BA18" s="20">
        <v>96.827756895766328</v>
      </c>
      <c r="BB18" s="20">
        <v>95.851750413559373</v>
      </c>
    </row>
    <row r="19" spans="1:54">
      <c r="A19" s="9" t="s">
        <v>72</v>
      </c>
      <c r="B19" s="16">
        <f t="shared" si="1"/>
        <v>8.0480243691234996</v>
      </c>
      <c r="C19" s="16">
        <f t="shared" si="1"/>
        <v>-0.78840000000000066</v>
      </c>
      <c r="D19" s="16">
        <f t="shared" si="2"/>
        <v>2.7653048508298648</v>
      </c>
      <c r="E19" s="16">
        <f t="shared" si="3"/>
        <v>2.0015999999999998</v>
      </c>
      <c r="F19" s="16">
        <f t="shared" si="4"/>
        <v>-5.2827195182936357</v>
      </c>
      <c r="G19" s="16">
        <f t="shared" si="5"/>
        <v>2.7900000000000005</v>
      </c>
      <c r="H19" s="16"/>
      <c r="I19" s="9" t="s">
        <v>72</v>
      </c>
      <c r="J19" s="17">
        <v>2.2999999999999998</v>
      </c>
      <c r="K19" s="17">
        <v>1.851</v>
      </c>
      <c r="L19" s="17">
        <v>3.5630000000000002</v>
      </c>
      <c r="M19" s="17">
        <v>3.9119999999999999</v>
      </c>
      <c r="N19" s="17">
        <v>3.84</v>
      </c>
      <c r="O19" s="17">
        <v>1.274</v>
      </c>
      <c r="P19" s="17">
        <v>-3.133</v>
      </c>
      <c r="Q19" s="18">
        <v>1.365</v>
      </c>
      <c r="R19" s="18">
        <v>2.2170000000000001</v>
      </c>
      <c r="S19" s="18">
        <v>1.881</v>
      </c>
      <c r="T19" s="18">
        <v>1.847</v>
      </c>
      <c r="U19" s="18">
        <v>1.425</v>
      </c>
      <c r="V19" s="18">
        <v>2.4550000000000001</v>
      </c>
      <c r="W19" s="18">
        <v>2.4</v>
      </c>
      <c r="X19" s="19"/>
      <c r="Y19" s="19">
        <f t="shared" si="0"/>
        <v>-4.3921012199224592</v>
      </c>
      <c r="Z19" s="19">
        <f t="shared" si="0"/>
        <v>-6.0526584281335936</v>
      </c>
      <c r="AA19" s="19">
        <f t="shared" si="0"/>
        <v>-5.2222034822569894</v>
      </c>
      <c r="AB19" s="19">
        <f t="shared" si="0"/>
        <v>-1.9119070776304246</v>
      </c>
      <c r="AC19" s="19">
        <f t="shared" si="0"/>
        <v>-4.6160602886272875</v>
      </c>
      <c r="AD19" s="19">
        <f t="shared" si="0"/>
        <v>-9.5013866131910607</v>
      </c>
      <c r="AE19" s="19">
        <f t="shared" si="0"/>
        <v>12.565936916032737</v>
      </c>
      <c r="AF19" s="19">
        <f t="shared" si="0"/>
        <v>-5.5807427243047778</v>
      </c>
      <c r="AG19" s="19">
        <f t="shared" si="0"/>
        <v>-2.5137146508976675</v>
      </c>
      <c r="AH19" s="19">
        <f t="shared" si="0"/>
        <v>-0.4315814053323393</v>
      </c>
      <c r="AI19" s="19">
        <f t="shared" si="0"/>
        <v>-2.6328368559284212</v>
      </c>
      <c r="AJ19" s="19">
        <f t="shared" si="0"/>
        <v>2.3631841232143573</v>
      </c>
      <c r="AK19" s="19">
        <f t="shared" si="0"/>
        <v>11.740256753382951</v>
      </c>
      <c r="AL19" s="19">
        <f t="shared" si="6"/>
        <v>2.7875016388127749</v>
      </c>
      <c r="AM19" s="19"/>
      <c r="AN19" s="20">
        <v>130.5311249254502</v>
      </c>
      <c r="AO19" s="20">
        <v>124.79806579522099</v>
      </c>
      <c r="AP19" s="20">
        <v>117.24446514771884</v>
      </c>
      <c r="AQ19" s="20">
        <v>111.12172060602109</v>
      </c>
      <c r="AR19" s="20">
        <v>108.99717656496986</v>
      </c>
      <c r="AS19" s="20">
        <v>103.96580118182932</v>
      </c>
      <c r="AT19" s="20">
        <v>94.087608466042155</v>
      </c>
      <c r="AU19" s="20">
        <v>105.91059799168889</v>
      </c>
      <c r="AV19" s="20">
        <v>100.00000000000003</v>
      </c>
      <c r="AW19" s="20">
        <v>97.48628534910236</v>
      </c>
      <c r="AX19" s="20">
        <v>97.06555266878641</v>
      </c>
      <c r="AY19" s="20">
        <v>94.509975023711988</v>
      </c>
      <c r="AZ19" s="20">
        <v>96.743419748326204</v>
      </c>
      <c r="BA19" s="20">
        <v>108.10134561878269</v>
      </c>
      <c r="BB19" s="20">
        <v>111.11467239948492</v>
      </c>
    </row>
    <row r="20" spans="1:54">
      <c r="A20" s="9" t="s">
        <v>73</v>
      </c>
      <c r="B20" s="16">
        <f t="shared" si="1"/>
        <v>0.44908174957514402</v>
      </c>
      <c r="C20" s="16">
        <f t="shared" si="1"/>
        <v>-0.38646666666666718</v>
      </c>
      <c r="D20" s="16">
        <f t="shared" si="2"/>
        <v>-1.4048131684752225</v>
      </c>
      <c r="E20" s="16">
        <f t="shared" si="3"/>
        <v>3.5981999999999998</v>
      </c>
      <c r="F20" s="16">
        <f t="shared" si="4"/>
        <v>-1.8538949180503665</v>
      </c>
      <c r="G20" s="16">
        <f t="shared" si="5"/>
        <v>3.984666666666667</v>
      </c>
      <c r="H20" s="16"/>
      <c r="I20" s="9" t="s">
        <v>73</v>
      </c>
      <c r="J20" s="17">
        <v>2.5310000000000001</v>
      </c>
      <c r="K20" s="17">
        <v>3.1520000000000001</v>
      </c>
      <c r="L20" s="17">
        <v>3.26</v>
      </c>
      <c r="M20" s="17">
        <v>5.38</v>
      </c>
      <c r="N20" s="17">
        <v>6.3040000000000003</v>
      </c>
      <c r="O20" s="17">
        <v>3.2810000000000001</v>
      </c>
      <c r="P20" s="17">
        <v>0.52600000000000002</v>
      </c>
      <c r="Q20" s="18">
        <v>2.8690000000000002</v>
      </c>
      <c r="R20" s="18">
        <v>4.1619999999999999</v>
      </c>
      <c r="S20" s="18">
        <v>2.97</v>
      </c>
      <c r="T20" s="18">
        <v>3.698</v>
      </c>
      <c r="U20" s="18">
        <v>4.1740000000000004</v>
      </c>
      <c r="V20" s="18">
        <v>4.149</v>
      </c>
      <c r="W20" s="21">
        <v>3</v>
      </c>
      <c r="X20" s="19"/>
      <c r="Y20" s="19">
        <f t="shared" si="0"/>
        <v>-2.9125314624277987</v>
      </c>
      <c r="Z20" s="19">
        <f t="shared" si="0"/>
        <v>-0.91750529380799795</v>
      </c>
      <c r="AA20" s="19">
        <f t="shared" si="0"/>
        <v>-0.91751323162167076</v>
      </c>
      <c r="AB20" s="19">
        <f t="shared" si="0"/>
        <v>-1.8691878628673118</v>
      </c>
      <c r="AC20" s="19">
        <f t="shared" si="0"/>
        <v>-1.8516722623810649</v>
      </c>
      <c r="AD20" s="19">
        <f t="shared" si="0"/>
        <v>-2.6549593951963555</v>
      </c>
      <c r="AE20" s="19">
        <f t="shared" si="0"/>
        <v>8.5395141134304211</v>
      </c>
      <c r="AF20" s="19">
        <f t="shared" si="0"/>
        <v>-0.45882871739589853</v>
      </c>
      <c r="AG20" s="19">
        <f t="shared" si="0"/>
        <v>-0.88497523123740507</v>
      </c>
      <c r="AH20" s="19">
        <f t="shared" si="0"/>
        <v>-5.4999439571848638</v>
      </c>
      <c r="AI20" s="19">
        <f t="shared" si="0"/>
        <v>-2.0408948116548458</v>
      </c>
      <c r="AJ20" s="19">
        <f t="shared" si="0"/>
        <v>0.61615644265917879</v>
      </c>
      <c r="AK20" s="19">
        <f t="shared" si="0"/>
        <v>-3.630675395250424</v>
      </c>
      <c r="AL20" s="19">
        <f t="shared" si="6"/>
        <v>3.5312918790548427</v>
      </c>
      <c r="AM20" s="19"/>
      <c r="AN20" s="20">
        <v>103.57387956682815</v>
      </c>
      <c r="AO20" s="20">
        <v>100.55725773758721</v>
      </c>
      <c r="AP20" s="20">
        <v>99.634639574536692</v>
      </c>
      <c r="AQ20" s="20">
        <v>98.720478573161756</v>
      </c>
      <c r="AR20" s="20">
        <v>96.875207369507692</v>
      </c>
      <c r="AS20" s="20">
        <v>95.08139602552238</v>
      </c>
      <c r="AT20" s="20">
        <v>92.55702356865892</v>
      </c>
      <c r="AU20" s="20">
        <v>100.46094365927567</v>
      </c>
      <c r="AV20" s="20">
        <v>100</v>
      </c>
      <c r="AW20" s="20">
        <v>99.115024768762595</v>
      </c>
      <c r="AX20" s="20">
        <v>93.663753953330755</v>
      </c>
      <c r="AY20" s="20">
        <v>91.752175258496067</v>
      </c>
      <c r="AZ20" s="20">
        <v>92.317512197631231</v>
      </c>
      <c r="BA20" s="20">
        <v>88.965762996764525</v>
      </c>
      <c r="BB20" s="20">
        <v>92.107403760608449</v>
      </c>
    </row>
    <row r="21" spans="1:54">
      <c r="A21" s="9" t="s">
        <v>74</v>
      </c>
      <c r="B21" s="16">
        <f t="shared" si="1"/>
        <v>-0.9563072284384706</v>
      </c>
      <c r="C21" s="16">
        <f t="shared" si="1"/>
        <v>-2.192166666666667</v>
      </c>
      <c r="D21" s="16">
        <f t="shared" si="2"/>
        <v>-3.9257901247014253</v>
      </c>
      <c r="E21" s="16">
        <f t="shared" si="3"/>
        <v>3.444</v>
      </c>
      <c r="F21" s="16">
        <f t="shared" si="4"/>
        <v>-2.9694828962629547</v>
      </c>
      <c r="G21" s="16">
        <f t="shared" si="5"/>
        <v>5.636166666666667</v>
      </c>
      <c r="H21" s="16"/>
      <c r="I21" s="9" t="s">
        <v>74</v>
      </c>
      <c r="J21" s="17">
        <v>4.5469999999999997</v>
      </c>
      <c r="K21" s="17">
        <v>6.2320000000000002</v>
      </c>
      <c r="L21" s="17">
        <v>6.0510000000000002</v>
      </c>
      <c r="M21" s="17">
        <v>6.5670000000000002</v>
      </c>
      <c r="N21" s="17">
        <v>6.1879999999999997</v>
      </c>
      <c r="O21" s="17">
        <v>4.2320000000000002</v>
      </c>
      <c r="P21" s="17">
        <v>-2.4319999999999999</v>
      </c>
      <c r="Q21" s="18">
        <v>3.7309999999999999</v>
      </c>
      <c r="R21" s="18">
        <v>3.8359999999999999</v>
      </c>
      <c r="S21" s="18">
        <v>4.1289999999999996</v>
      </c>
      <c r="T21" s="18">
        <v>2.7919999999999998</v>
      </c>
      <c r="U21" s="18">
        <v>3.0579999999999998</v>
      </c>
      <c r="V21" s="18">
        <v>3.641</v>
      </c>
      <c r="W21" s="21">
        <v>3.6</v>
      </c>
      <c r="X21" s="19"/>
      <c r="Y21" s="19">
        <f t="shared" si="0"/>
        <v>-4.3478175604619391</v>
      </c>
      <c r="Z21" s="19">
        <f t="shared" si="0"/>
        <v>-0.92608972237836917</v>
      </c>
      <c r="AA21" s="19">
        <f t="shared" si="0"/>
        <v>2.184956900681757E-4</v>
      </c>
      <c r="AB21" s="19">
        <f t="shared" si="0"/>
        <v>-4.5871361957110981</v>
      </c>
      <c r="AC21" s="19">
        <f t="shared" si="0"/>
        <v>-1.8692481395728415</v>
      </c>
      <c r="AD21" s="19">
        <f t="shared" si="0"/>
        <v>-6.0868242551435499</v>
      </c>
      <c r="AE21" s="19">
        <f t="shared" si="0"/>
        <v>6.8963720373842934</v>
      </c>
      <c r="AF21" s="19">
        <f t="shared" si="0"/>
        <v>2.7273472078983367</v>
      </c>
      <c r="AG21" s="19">
        <f t="shared" si="0"/>
        <v>8.3915823103070153</v>
      </c>
      <c r="AH21" s="19">
        <f t="shared" si="0"/>
        <v>-12.699940425028213</v>
      </c>
      <c r="AI21" s="19">
        <f t="shared" si="0"/>
        <v>-6.352541671201104</v>
      </c>
      <c r="AJ21" s="19">
        <f t="shared" si="0"/>
        <v>2.0408611115336437</v>
      </c>
      <c r="AK21" s="19">
        <f t="shared" si="0"/>
        <v>-2.969575876306072</v>
      </c>
      <c r="AL21" s="19">
        <f t="shared" si="6"/>
        <v>0.35224623749462064</v>
      </c>
      <c r="AM21" s="19"/>
      <c r="AN21" s="20">
        <v>109.28416536746759</v>
      </c>
      <c r="AO21" s="20">
        <v>104.53268923481657</v>
      </c>
      <c r="AP21" s="20">
        <v>103.56462274328722</v>
      </c>
      <c r="AQ21" s="20">
        <v>103.56484902752435</v>
      </c>
      <c r="AR21" s="20">
        <v>98.814188351749223</v>
      </c>
      <c r="AS21" s="20">
        <v>96.967105974350147</v>
      </c>
      <c r="AT21" s="20">
        <v>91.064888648392653</v>
      </c>
      <c r="AU21" s="20">
        <v>97.345062165015548</v>
      </c>
      <c r="AV21" s="20">
        <v>100</v>
      </c>
      <c r="AW21" s="20">
        <v>108.39158231030702</v>
      </c>
      <c r="AX21" s="20">
        <v>94.625915931152605</v>
      </c>
      <c r="AY21" s="20">
        <v>88.614765189870411</v>
      </c>
      <c r="AZ21" s="20">
        <v>90.423269471707329</v>
      </c>
      <c r="BA21" s="20">
        <v>87.738081874908275</v>
      </c>
      <c r="BB21" s="20">
        <v>88.047135967162589</v>
      </c>
    </row>
    <row r="22" spans="1:54">
      <c r="A22" s="9" t="s">
        <v>75</v>
      </c>
      <c r="B22" s="16">
        <f t="shared" si="1"/>
        <v>4.4442591439186456</v>
      </c>
      <c r="C22" s="16">
        <f t="shared" si="1"/>
        <v>0.79576666666666629</v>
      </c>
      <c r="D22" s="16">
        <f t="shared" si="2"/>
        <v>1.7614158320531259</v>
      </c>
      <c r="E22" s="16">
        <f t="shared" si="3"/>
        <v>4.8635999999999999</v>
      </c>
      <c r="F22" s="16">
        <f t="shared" si="4"/>
        <v>-2.6828433118655197</v>
      </c>
      <c r="G22" s="16">
        <f t="shared" si="5"/>
        <v>4.0678333333333336</v>
      </c>
      <c r="H22" s="16"/>
      <c r="I22" s="9" t="s">
        <v>75</v>
      </c>
      <c r="J22" s="17">
        <v>2.5209999999999999</v>
      </c>
      <c r="K22" s="17">
        <v>5.3120000000000003</v>
      </c>
      <c r="L22" s="17">
        <v>4.282</v>
      </c>
      <c r="M22" s="17">
        <v>4.1520000000000001</v>
      </c>
      <c r="N22" s="17">
        <v>5.2880000000000003</v>
      </c>
      <c r="O22" s="17">
        <v>2.8519999999999999</v>
      </c>
      <c r="P22" s="17">
        <v>-2.7589999999999999</v>
      </c>
      <c r="Q22" s="18">
        <v>3.1909999999999998</v>
      </c>
      <c r="R22" s="18">
        <v>6.2320000000000002</v>
      </c>
      <c r="S22" s="18">
        <v>5.5910000000000002</v>
      </c>
      <c r="T22" s="18">
        <v>4.5330000000000004</v>
      </c>
      <c r="U22" s="18">
        <v>4.5650000000000004</v>
      </c>
      <c r="V22" s="18">
        <v>4.9290000000000003</v>
      </c>
      <c r="W22" s="21">
        <v>4.7</v>
      </c>
      <c r="X22" s="19"/>
      <c r="Y22" s="19">
        <f t="shared" si="0"/>
        <v>-3.3819278977569076</v>
      </c>
      <c r="Z22" s="19">
        <f>100*(AP22-AO22)/AO22</f>
        <v>-1.8516679447434885</v>
      </c>
      <c r="AA22" s="19">
        <f t="shared" si="0"/>
        <v>-1.3635411577039922</v>
      </c>
      <c r="AB22" s="19">
        <f t="shared" si="0"/>
        <v>-2.4300082310677116</v>
      </c>
      <c r="AC22" s="19">
        <f t="shared" si="0"/>
        <v>-0.92261596824771785</v>
      </c>
      <c r="AD22" s="19">
        <f t="shared" si="0"/>
        <v>-6.147298671673302</v>
      </c>
      <c r="AE22" s="19">
        <f t="shared" si="0"/>
        <v>8.9346611446075741</v>
      </c>
      <c r="AF22" s="19">
        <f t="shared" si="0"/>
        <v>1.7723640956471891</v>
      </c>
      <c r="AG22" s="19">
        <f t="shared" si="0"/>
        <v>6.5891523566000831</v>
      </c>
      <c r="AH22" s="19">
        <f t="shared" si="0"/>
        <v>-8.9379825937584492E-2</v>
      </c>
      <c r="AI22" s="19">
        <f t="shared" si="0"/>
        <v>-7.8198480851389993</v>
      </c>
      <c r="AJ22" s="19">
        <f t="shared" si="0"/>
        <v>1.9351841688178024</v>
      </c>
      <c r="AK22" s="19">
        <f t="shared" si="0"/>
        <v>13.187485280113236</v>
      </c>
      <c r="AL22" s="19">
        <f t="shared" si="6"/>
        <v>1.5936376224111739</v>
      </c>
      <c r="AM22" s="19"/>
      <c r="AN22" s="20">
        <v>106.28885047709046</v>
      </c>
      <c r="AO22" s="20">
        <v>102.69423819060061</v>
      </c>
      <c r="AP22" s="20">
        <v>100.79268190092674</v>
      </c>
      <c r="AQ22" s="20">
        <v>99.418332199253939</v>
      </c>
      <c r="AR22" s="20">
        <v>97.002458543621827</v>
      </c>
      <c r="AS22" s="20">
        <v>96.1074983715055</v>
      </c>
      <c r="AT22" s="20">
        <v>90.199483400735502</v>
      </c>
      <c r="AU22" s="20">
        <v>98.258501596777776</v>
      </c>
      <c r="AV22" s="20">
        <v>99.999999999999986</v>
      </c>
      <c r="AW22" s="20">
        <v>106.58915235660007</v>
      </c>
      <c r="AX22" s="20">
        <v>106.49388315775539</v>
      </c>
      <c r="AY22" s="20">
        <v>98.166223274853493</v>
      </c>
      <c r="AZ22" s="20">
        <v>100.06592048679479</v>
      </c>
      <c r="BA22" s="20">
        <v>113.26209902140067</v>
      </c>
      <c r="BB22" s="20">
        <v>115.06708644333831</v>
      </c>
    </row>
    <row r="23" spans="1:54">
      <c r="A23" s="9" t="s">
        <v>76</v>
      </c>
      <c r="B23" s="16">
        <f t="shared" si="1"/>
        <v>2.0219192656872518</v>
      </c>
      <c r="C23" s="16">
        <f t="shared" si="1"/>
        <v>-1.4922000000000004</v>
      </c>
      <c r="D23" s="16">
        <f t="shared" si="2"/>
        <v>-0.73723319218470407</v>
      </c>
      <c r="E23" s="16">
        <f t="shared" si="3"/>
        <v>6.5367999999999995</v>
      </c>
      <c r="F23" s="16">
        <f t="shared" si="4"/>
        <v>-2.7591524578719557</v>
      </c>
      <c r="G23" s="16">
        <f t="shared" si="5"/>
        <v>8.0289999999999999</v>
      </c>
      <c r="H23" s="16"/>
      <c r="I23" s="9" t="s">
        <v>76</v>
      </c>
      <c r="J23" s="17">
        <v>4.2220000000000004</v>
      </c>
      <c r="K23" s="17">
        <v>7.5090000000000003</v>
      </c>
      <c r="L23" s="17">
        <v>7.1829999999999998</v>
      </c>
      <c r="M23" s="17">
        <v>8.5370000000000008</v>
      </c>
      <c r="N23" s="17">
        <v>12.111000000000001</v>
      </c>
      <c r="O23" s="17">
        <v>8.6120000000000001</v>
      </c>
      <c r="P23" s="17">
        <v>1.5980000000000001</v>
      </c>
      <c r="Q23" s="18">
        <v>5.7670000000000003</v>
      </c>
      <c r="R23" s="18">
        <v>11.808</v>
      </c>
      <c r="S23" s="18">
        <v>9.23</v>
      </c>
      <c r="T23" s="18">
        <v>6.6239999999999997</v>
      </c>
      <c r="U23" s="18">
        <v>6.0529999999999999</v>
      </c>
      <c r="V23" s="18">
        <v>5.7770000000000001</v>
      </c>
      <c r="W23" s="21">
        <v>5</v>
      </c>
      <c r="X23" s="19"/>
      <c r="Y23" s="19">
        <f t="shared" si="0"/>
        <v>-4.3905395920603283</v>
      </c>
      <c r="Z23" s="19">
        <f>100*(AP23-AO23)/AO23</f>
        <v>-1.904520041165684</v>
      </c>
      <c r="AA23" s="19">
        <f t="shared" si="0"/>
        <v>-1.9047472950414395</v>
      </c>
      <c r="AB23" s="19">
        <f t="shared" si="0"/>
        <v>-2.8571767787647468</v>
      </c>
      <c r="AC23" s="19">
        <f t="shared" si="0"/>
        <v>-0.95237412586347858</v>
      </c>
      <c r="AD23" s="19">
        <f t="shared" si="0"/>
        <v>-4.5455569143360552</v>
      </c>
      <c r="AE23" s="19">
        <f t="shared" si="0"/>
        <v>4.8129627477675445</v>
      </c>
      <c r="AF23" s="19">
        <f>100*(AV23-AU23)/AU23</f>
        <v>-1.9047688637383813</v>
      </c>
      <c r="AG23" s="19">
        <f t="shared" si="0"/>
        <v>-2.1937717539266832</v>
      </c>
      <c r="AH23" s="19">
        <f t="shared" si="0"/>
        <v>0.39602782825830557</v>
      </c>
      <c r="AI23" s="19">
        <f t="shared" si="0"/>
        <v>-0.50506890877150312</v>
      </c>
      <c r="AJ23" s="19">
        <f t="shared" si="0"/>
        <v>2.0408831187099041</v>
      </c>
      <c r="AK23" s="19">
        <f t="shared" si="0"/>
        <v>-2.3887504512256532</v>
      </c>
      <c r="AL23" s="19">
        <f t="shared" si="6"/>
        <v>-3.2292575478945738</v>
      </c>
      <c r="AM23" s="19"/>
      <c r="AN23" s="20">
        <v>115.10344300098797</v>
      </c>
      <c r="AO23" s="20">
        <v>110.049780764205</v>
      </c>
      <c r="AP23" s="20">
        <v>107.95386063429181</v>
      </c>
      <c r="AQ23" s="20">
        <v>105.89761239396734</v>
      </c>
      <c r="AR23" s="20">
        <v>102.8719304033806</v>
      </c>
      <c r="AS23" s="20">
        <v>101.89220475544252</v>
      </c>
      <c r="AT23" s="20">
        <v>97.260636597012052</v>
      </c>
      <c r="AU23" s="20">
        <v>101.94175480466781</v>
      </c>
      <c r="AV23" s="20">
        <v>99.999999999999972</v>
      </c>
      <c r="AW23" s="20">
        <v>97.806228246073289</v>
      </c>
      <c r="AX23" s="20">
        <v>98.193568127697574</v>
      </c>
      <c r="AY23" s="20">
        <v>97.69762294467121</v>
      </c>
      <c r="AZ23" s="20">
        <v>99.691517238729858</v>
      </c>
      <c r="BA23" s="20">
        <v>97.310135670855999</v>
      </c>
      <c r="BB23" s="20">
        <v>94.167740769838431</v>
      </c>
    </row>
    <row r="24" spans="1:54">
      <c r="A24" s="9"/>
      <c r="B24" s="16"/>
      <c r="C24" s="16"/>
      <c r="D24" s="16"/>
      <c r="E24" s="16"/>
      <c r="F24" s="16"/>
      <c r="G24" s="16"/>
      <c r="H24" s="16"/>
      <c r="J24" s="17"/>
      <c r="K24" s="17"/>
      <c r="L24" s="17"/>
      <c r="M24" s="17"/>
      <c r="N24" s="17"/>
      <c r="O24" s="17"/>
      <c r="P24" s="17"/>
      <c r="Q24" s="18"/>
      <c r="R24" s="18"/>
      <c r="S24" s="18"/>
      <c r="T24" s="18"/>
      <c r="U24" s="18"/>
      <c r="V24" s="18"/>
      <c r="W24" s="21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</row>
    <row r="25" spans="1:54">
      <c r="A25" s="9" t="s">
        <v>77</v>
      </c>
      <c r="B25" s="16">
        <f>AVERAGE(B8,B13)</f>
        <v>-12.206027987045292</v>
      </c>
      <c r="C25" s="16">
        <f>AVERAGE(C8,C13)</f>
        <v>-2.3762166666666671</v>
      </c>
      <c r="D25" s="9" t="s">
        <v>77</v>
      </c>
      <c r="E25" s="16"/>
      <c r="F25" s="16"/>
      <c r="G25" s="16"/>
      <c r="H25" s="16"/>
      <c r="J25" s="17"/>
      <c r="K25" s="17"/>
      <c r="L25" s="17"/>
      <c r="M25" s="17"/>
      <c r="N25" s="17"/>
      <c r="O25" s="17"/>
      <c r="P25" s="17"/>
      <c r="Q25" s="18"/>
      <c r="R25" s="18"/>
      <c r="S25" s="18"/>
      <c r="T25" s="18"/>
      <c r="U25" s="18"/>
      <c r="V25" s="18"/>
      <c r="W25" s="21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</row>
    <row r="26" spans="1:54">
      <c r="A26" s="9" t="s">
        <v>78</v>
      </c>
      <c r="B26" s="16">
        <f>AVERAGE(B6,B9,B10,B16)</f>
        <v>-21.787765615065513</v>
      </c>
      <c r="C26" s="16">
        <f>AVERAGE(C6,C9,C10,C16)</f>
        <v>-3.6564166666666669</v>
      </c>
      <c r="D26" s="9" t="s">
        <v>78</v>
      </c>
      <c r="E26" s="16"/>
      <c r="F26" s="16"/>
      <c r="G26" s="16"/>
      <c r="H26" s="16"/>
      <c r="J26" s="17"/>
      <c r="K26" s="17"/>
      <c r="L26" s="17"/>
      <c r="M26" s="17"/>
      <c r="N26" s="17"/>
      <c r="O26" s="17"/>
      <c r="P26" s="17"/>
      <c r="Q26" s="18"/>
      <c r="R26" s="18"/>
      <c r="S26" s="18"/>
      <c r="T26" s="18"/>
      <c r="U26" s="18"/>
      <c r="V26" s="18"/>
      <c r="W26" s="21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</row>
    <row r="27" spans="1:54">
      <c r="A27" s="8" t="s">
        <v>79</v>
      </c>
      <c r="B27" s="16">
        <f>AVERAGE(B14,B17,B18,B19,B20,B21,B22,B23)</f>
        <v>2.6390530880909546</v>
      </c>
      <c r="C27" s="16">
        <f>AVERAGE(C14,C17,C18,C19,C20,C21,C22,C23)</f>
        <v>-0.74493333333333367</v>
      </c>
      <c r="D27" s="8" t="s">
        <v>79</v>
      </c>
    </row>
    <row r="28" spans="1:54">
      <c r="A28" s="8" t="s">
        <v>80</v>
      </c>
      <c r="B28" s="16">
        <f>AVERAGE(B5,B12,B15)</f>
        <v>0.5880270425929135</v>
      </c>
      <c r="C28" s="16">
        <f>AVERAGE(C5,C12,C15)</f>
        <v>-1.0498500000000004</v>
      </c>
      <c r="D28" s="8" t="s">
        <v>80</v>
      </c>
    </row>
    <row r="29" spans="1:54"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</row>
    <row r="30" spans="1:54"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</row>
    <row r="31" spans="1:54"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</row>
    <row r="32" spans="1:54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</row>
    <row r="33" spans="2:24">
      <c r="B33" s="24"/>
      <c r="C33" s="24"/>
      <c r="D33" s="24"/>
      <c r="E33" s="24"/>
      <c r="F33" s="24"/>
      <c r="G33" s="24"/>
      <c r="H33" s="24"/>
      <c r="I33" s="25"/>
      <c r="J33" s="25"/>
      <c r="K33" s="25"/>
      <c r="L33" s="25"/>
      <c r="M33" s="25"/>
      <c r="N33" s="25"/>
      <c r="O33" s="25"/>
      <c r="P33" s="25"/>
      <c r="Q33" s="26"/>
      <c r="R33" s="24"/>
      <c r="S33" s="24"/>
      <c r="T33" s="24"/>
      <c r="U33" s="24"/>
      <c r="V33" s="24"/>
      <c r="W33" s="24"/>
      <c r="X33" s="24"/>
    </row>
    <row r="34" spans="2:24">
      <c r="B34" s="24"/>
      <c r="C34" s="24"/>
      <c r="D34" s="24"/>
      <c r="E34" s="24"/>
      <c r="F34" s="24"/>
      <c r="G34" s="24"/>
      <c r="H34" s="24"/>
      <c r="I34" s="25"/>
      <c r="J34" s="25"/>
      <c r="K34" s="25"/>
      <c r="L34" s="25"/>
      <c r="M34" s="25"/>
      <c r="N34" s="25"/>
      <c r="O34" s="25"/>
      <c r="P34" s="25"/>
      <c r="Q34" s="26"/>
      <c r="R34" s="24"/>
      <c r="S34" s="24"/>
      <c r="T34" s="24"/>
      <c r="U34" s="24"/>
      <c r="V34" s="24"/>
      <c r="W34" s="24"/>
      <c r="X34" s="24"/>
    </row>
    <row r="35" spans="2:24">
      <c r="B35" s="24"/>
      <c r="C35" s="24"/>
      <c r="D35" s="24"/>
      <c r="E35" s="24"/>
      <c r="F35" s="24"/>
      <c r="G35" s="24"/>
      <c r="H35" s="24"/>
      <c r="I35" s="25"/>
      <c r="J35" s="25"/>
      <c r="K35" s="25"/>
      <c r="L35" s="25"/>
      <c r="M35" s="25"/>
      <c r="N35" s="25"/>
      <c r="O35" s="25"/>
      <c r="P35" s="25"/>
      <c r="Q35" s="26"/>
      <c r="R35" s="24"/>
      <c r="S35" s="24"/>
      <c r="T35" s="24"/>
      <c r="U35" s="24"/>
      <c r="V35" s="24"/>
      <c r="W35" s="24"/>
      <c r="X35" s="24"/>
    </row>
    <row r="36" spans="2:24">
      <c r="B36" s="24"/>
      <c r="C36" s="24"/>
      <c r="D36" s="24"/>
      <c r="E36" s="24"/>
      <c r="F36" s="24"/>
      <c r="G36" s="24"/>
      <c r="H36" s="24"/>
      <c r="I36" s="25"/>
      <c r="J36" s="25"/>
      <c r="K36" s="25"/>
      <c r="L36" s="25"/>
      <c r="M36" s="25"/>
      <c r="N36" s="25"/>
      <c r="O36" s="25"/>
      <c r="P36" s="25"/>
      <c r="Q36" s="26"/>
      <c r="R36" s="24"/>
      <c r="S36" s="24"/>
      <c r="T36" s="24"/>
      <c r="U36" s="24"/>
      <c r="V36" s="24"/>
      <c r="W36" s="24"/>
      <c r="X36" s="24"/>
    </row>
    <row r="37" spans="2:24">
      <c r="B37" s="24"/>
      <c r="C37" s="24"/>
      <c r="D37" s="24"/>
      <c r="E37" s="24"/>
      <c r="F37" s="24"/>
      <c r="G37" s="24"/>
      <c r="H37" s="24"/>
      <c r="I37" s="25"/>
      <c r="J37" s="25"/>
      <c r="K37" s="25"/>
      <c r="L37" s="25"/>
      <c r="M37" s="25"/>
      <c r="N37" s="25"/>
      <c r="O37" s="25"/>
      <c r="P37" s="25"/>
      <c r="Q37" s="26"/>
      <c r="R37" s="24"/>
      <c r="S37" s="24"/>
      <c r="T37" s="24"/>
      <c r="U37" s="24"/>
      <c r="V37" s="24"/>
      <c r="W37" s="24"/>
      <c r="X37" s="24"/>
    </row>
    <row r="38" spans="2:24">
      <c r="B38" s="24"/>
      <c r="C38" s="24"/>
      <c r="D38" s="24"/>
      <c r="E38" s="24"/>
      <c r="F38" s="24"/>
      <c r="G38" s="24"/>
      <c r="H38" s="24"/>
      <c r="I38" s="25"/>
      <c r="J38" s="25"/>
      <c r="K38" s="25"/>
      <c r="L38" s="25"/>
      <c r="M38" s="25"/>
      <c r="N38" s="25"/>
      <c r="O38" s="25"/>
      <c r="P38" s="25"/>
      <c r="Q38" s="26"/>
      <c r="R38" s="24"/>
      <c r="S38" s="24"/>
      <c r="T38" s="24"/>
      <c r="U38" s="24"/>
      <c r="V38" s="24"/>
      <c r="W38" s="24"/>
      <c r="X38" s="24"/>
    </row>
    <row r="39" spans="2:24">
      <c r="B39" s="24"/>
      <c r="C39" s="24"/>
      <c r="D39" s="24"/>
      <c r="E39" s="24"/>
      <c r="F39" s="24"/>
      <c r="G39" s="24"/>
      <c r="H39" s="24"/>
      <c r="I39" s="25"/>
      <c r="J39" s="25"/>
      <c r="K39" s="25"/>
      <c r="L39" s="25"/>
      <c r="M39" s="25"/>
      <c r="N39" s="25"/>
      <c r="O39" s="25"/>
      <c r="P39" s="25"/>
      <c r="Q39" s="26"/>
      <c r="R39" s="24"/>
      <c r="S39" s="24"/>
      <c r="T39" s="24"/>
      <c r="U39" s="24"/>
      <c r="V39" s="24"/>
      <c r="W39" s="24"/>
      <c r="X39" s="24"/>
    </row>
    <row r="40" spans="2:24">
      <c r="B40" s="24"/>
      <c r="C40" s="24"/>
      <c r="D40" s="24"/>
      <c r="E40" s="24"/>
      <c r="F40" s="24"/>
      <c r="G40" s="24"/>
      <c r="H40" s="24"/>
      <c r="I40" s="25"/>
      <c r="J40" s="25"/>
      <c r="K40" s="25"/>
      <c r="L40" s="25"/>
      <c r="M40" s="25"/>
      <c r="N40" s="25"/>
      <c r="O40" s="25"/>
      <c r="P40" s="25"/>
      <c r="Q40" s="26"/>
      <c r="R40" s="24"/>
      <c r="S40" s="24"/>
      <c r="T40" s="24"/>
      <c r="U40" s="24"/>
      <c r="V40" s="24"/>
      <c r="W40" s="24"/>
      <c r="X40" s="24"/>
    </row>
    <row r="41" spans="2:24">
      <c r="B41" s="24"/>
      <c r="C41" s="24"/>
      <c r="D41" s="24"/>
      <c r="E41" s="24"/>
      <c r="F41" s="24"/>
      <c r="G41" s="24"/>
      <c r="H41" s="24"/>
      <c r="I41" s="25"/>
      <c r="J41" s="25"/>
      <c r="K41" s="25"/>
      <c r="L41" s="25"/>
      <c r="M41" s="25"/>
      <c r="N41" s="25"/>
      <c r="O41" s="25"/>
      <c r="P41" s="25"/>
      <c r="Q41" s="26"/>
      <c r="R41" s="24"/>
      <c r="S41" s="24"/>
      <c r="T41" s="24"/>
      <c r="U41" s="24"/>
      <c r="V41" s="24"/>
      <c r="W41" s="24"/>
      <c r="X41" s="24"/>
    </row>
    <row r="42" spans="2:24">
      <c r="B42" s="24"/>
      <c r="C42" s="24"/>
      <c r="D42" s="24"/>
      <c r="E42" s="24"/>
      <c r="F42" s="24"/>
      <c r="G42" s="24"/>
      <c r="H42" s="24"/>
      <c r="I42" s="25"/>
      <c r="J42" s="25"/>
      <c r="K42" s="25"/>
      <c r="L42" s="25"/>
      <c r="M42" s="25"/>
      <c r="N42" s="25"/>
      <c r="O42" s="25"/>
      <c r="P42" s="25"/>
      <c r="Q42" s="26"/>
      <c r="R42" s="24"/>
      <c r="S42" s="24"/>
      <c r="T42" s="24"/>
      <c r="U42" s="24"/>
      <c r="V42" s="24"/>
      <c r="W42" s="24"/>
      <c r="X42" s="24"/>
    </row>
    <row r="43" spans="2:24">
      <c r="B43" s="24"/>
      <c r="C43" s="24"/>
      <c r="D43" s="24"/>
      <c r="E43" s="24"/>
      <c r="F43" s="24"/>
      <c r="G43" s="24"/>
      <c r="H43" s="24"/>
      <c r="I43" s="25"/>
      <c r="J43" s="25"/>
      <c r="K43" s="25"/>
      <c r="L43" s="25"/>
      <c r="M43" s="25"/>
      <c r="N43" s="25"/>
      <c r="O43" s="25"/>
      <c r="P43" s="25"/>
      <c r="Q43" s="26"/>
      <c r="R43" s="24"/>
      <c r="S43" s="24"/>
      <c r="T43" s="24"/>
      <c r="U43" s="24"/>
      <c r="V43" s="24"/>
      <c r="W43" s="24"/>
      <c r="X43" s="24"/>
    </row>
    <row r="44" spans="2:24">
      <c r="B44" s="24"/>
      <c r="C44" s="24"/>
      <c r="D44" s="24"/>
      <c r="E44" s="24"/>
      <c r="F44" s="24"/>
      <c r="G44" s="24"/>
      <c r="H44" s="24"/>
      <c r="I44" s="25"/>
      <c r="J44" s="25"/>
      <c r="K44" s="25"/>
      <c r="L44" s="25"/>
      <c r="M44" s="25"/>
      <c r="N44" s="25"/>
      <c r="O44" s="25"/>
      <c r="P44" s="25"/>
      <c r="Q44" s="26"/>
      <c r="R44" s="24"/>
      <c r="S44" s="24"/>
      <c r="T44" s="24"/>
      <c r="U44" s="24"/>
      <c r="V44" s="24"/>
      <c r="W44" s="24"/>
      <c r="X44" s="24"/>
    </row>
    <row r="45" spans="2:24">
      <c r="B45" s="24"/>
      <c r="C45" s="24"/>
      <c r="D45" s="24"/>
      <c r="E45" s="24"/>
      <c r="F45" s="24"/>
      <c r="G45" s="24"/>
      <c r="H45" s="24"/>
      <c r="I45" s="25"/>
      <c r="J45" s="25"/>
      <c r="K45" s="25"/>
      <c r="L45" s="25"/>
      <c r="M45" s="25"/>
      <c r="N45" s="25"/>
      <c r="O45" s="25"/>
      <c r="P45" s="25"/>
      <c r="Q45" s="26"/>
      <c r="R45" s="24"/>
      <c r="S45" s="24"/>
      <c r="T45" s="24"/>
      <c r="U45" s="24"/>
      <c r="V45" s="24"/>
      <c r="W45" s="24"/>
      <c r="X45" s="24"/>
    </row>
    <row r="46" spans="2:24">
      <c r="B46" s="24"/>
      <c r="C46" s="24"/>
      <c r="D46" s="24"/>
      <c r="E46" s="24"/>
      <c r="F46" s="24"/>
      <c r="G46" s="24"/>
      <c r="H46" s="24"/>
      <c r="I46" s="25"/>
      <c r="J46" s="25"/>
      <c r="K46" s="25"/>
      <c r="L46" s="25"/>
      <c r="M46" s="25"/>
      <c r="N46" s="25"/>
      <c r="O46" s="25"/>
      <c r="P46" s="25"/>
      <c r="Q46" s="26"/>
      <c r="R46" s="24"/>
      <c r="S46" s="24"/>
      <c r="T46" s="24"/>
      <c r="U46" s="24"/>
      <c r="V46" s="24"/>
      <c r="W46" s="24"/>
      <c r="X46" s="24"/>
    </row>
    <row r="47" spans="2:24">
      <c r="B47" s="24"/>
      <c r="C47" s="24"/>
      <c r="D47" s="24"/>
      <c r="E47" s="24"/>
      <c r="F47" s="24"/>
      <c r="G47" s="24"/>
      <c r="H47" s="24"/>
      <c r="I47" s="25"/>
      <c r="J47" s="25"/>
      <c r="K47" s="25"/>
      <c r="L47" s="25"/>
      <c r="M47" s="25"/>
      <c r="N47" s="25"/>
      <c r="O47" s="25"/>
      <c r="P47" s="25"/>
      <c r="Q47" s="26"/>
      <c r="R47" s="24"/>
      <c r="S47" s="24"/>
      <c r="T47" s="24"/>
      <c r="U47" s="24"/>
      <c r="V47" s="24"/>
      <c r="W47" s="24"/>
      <c r="X47" s="24"/>
    </row>
    <row r="48" spans="2:24">
      <c r="B48" s="24"/>
      <c r="C48" s="24"/>
      <c r="D48" s="24"/>
      <c r="E48" s="24"/>
      <c r="F48" s="24"/>
      <c r="G48" s="24"/>
      <c r="H48" s="24"/>
      <c r="I48" s="25"/>
      <c r="J48" s="25"/>
      <c r="K48" s="25"/>
      <c r="L48" s="25"/>
      <c r="M48" s="25"/>
      <c r="N48" s="25"/>
      <c r="O48" s="25"/>
      <c r="P48" s="25"/>
      <c r="Q48" s="26"/>
      <c r="R48" s="24"/>
      <c r="S48" s="24"/>
      <c r="T48" s="24"/>
      <c r="U48" s="24"/>
      <c r="V48" s="24"/>
      <c r="W48" s="24"/>
      <c r="X48" s="24"/>
    </row>
    <row r="49" spans="2:24">
      <c r="B49" s="24"/>
      <c r="C49" s="24"/>
      <c r="D49" s="24"/>
      <c r="E49" s="24"/>
      <c r="F49" s="24"/>
      <c r="G49" s="24"/>
      <c r="H49" s="24"/>
      <c r="I49" s="25"/>
      <c r="J49" s="25"/>
      <c r="K49" s="25"/>
      <c r="L49" s="25"/>
      <c r="M49" s="25"/>
      <c r="N49" s="25"/>
      <c r="O49" s="25"/>
      <c r="P49" s="25"/>
      <c r="Q49" s="26"/>
      <c r="R49" s="24"/>
      <c r="S49" s="24"/>
      <c r="T49" s="24"/>
      <c r="U49" s="24"/>
      <c r="V49" s="24"/>
      <c r="W49" s="24"/>
      <c r="X49" s="24"/>
    </row>
    <row r="50" spans="2:24">
      <c r="B50" s="24"/>
      <c r="C50" s="24"/>
      <c r="D50" s="24"/>
      <c r="E50" s="24"/>
      <c r="F50" s="24"/>
      <c r="G50" s="24"/>
      <c r="H50" s="24"/>
      <c r="I50" s="25"/>
      <c r="J50" s="25"/>
      <c r="K50" s="25"/>
      <c r="L50" s="25"/>
      <c r="M50" s="25"/>
      <c r="N50" s="25"/>
      <c r="O50" s="25"/>
      <c r="P50" s="25"/>
      <c r="Q50" s="26"/>
      <c r="R50" s="24"/>
      <c r="S50" s="24"/>
      <c r="T50" s="24"/>
      <c r="U50" s="24"/>
      <c r="V50" s="24"/>
      <c r="W50" s="24"/>
      <c r="X50" s="24"/>
    </row>
    <row r="51" spans="2:24">
      <c r="B51" s="24"/>
      <c r="C51" s="24"/>
      <c r="D51" s="24"/>
      <c r="E51" s="24"/>
      <c r="F51" s="24"/>
      <c r="G51" s="24"/>
      <c r="H51" s="24"/>
      <c r="I51" s="25"/>
      <c r="J51" s="25"/>
      <c r="K51" s="25"/>
      <c r="L51" s="25"/>
      <c r="M51" s="25"/>
      <c r="N51" s="25"/>
      <c r="O51" s="25"/>
      <c r="P51" s="25"/>
      <c r="Q51" s="26"/>
      <c r="R51" s="24"/>
      <c r="S51" s="24"/>
      <c r="T51" s="24"/>
      <c r="U51" s="24"/>
      <c r="V51" s="24"/>
      <c r="W51" s="24"/>
      <c r="X51" s="24"/>
    </row>
    <row r="52" spans="2:24"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</row>
    <row r="53" spans="2:24"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</row>
    <row r="54" spans="2:24"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</row>
    <row r="55" spans="2:24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</row>
    <row r="56" spans="2:24"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</row>
    <row r="57" spans="2:24"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</row>
    <row r="58" spans="2:24"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</row>
    <row r="59" spans="2:24"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</row>
    <row r="60" spans="2:24"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</row>
    <row r="61" spans="2:24"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</row>
    <row r="62" spans="2:24"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9"/>
  <sheetViews>
    <sheetView topLeftCell="A7" workbookViewId="0">
      <selection activeCell="C16" sqref="C16"/>
    </sheetView>
  </sheetViews>
  <sheetFormatPr defaultColWidth="9.140625"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76.287499999999994</v>
      </c>
      <c r="B2">
        <v>16.0377453536696</v>
      </c>
      <c r="C2" t="s">
        <v>4</v>
      </c>
      <c r="D2" t="s">
        <v>5</v>
      </c>
    </row>
    <row r="3" spans="1:4">
      <c r="A3">
        <v>73.112499999999997</v>
      </c>
      <c r="B3">
        <v>-27.919431467888899</v>
      </c>
      <c r="C3" t="s">
        <v>6</v>
      </c>
      <c r="D3" t="s">
        <v>5</v>
      </c>
    </row>
    <row r="4" spans="1:4">
      <c r="A4">
        <v>67.474999999999994</v>
      </c>
      <c r="B4">
        <v>-7.7747968644802601</v>
      </c>
      <c r="C4" t="s">
        <v>7</v>
      </c>
      <c r="D4" t="s">
        <v>5</v>
      </c>
    </row>
    <row r="5" spans="1:4">
      <c r="A5">
        <v>58.185714285714297</v>
      </c>
      <c r="B5">
        <v>-15.6595375499386</v>
      </c>
      <c r="C5" t="s">
        <v>8</v>
      </c>
      <c r="D5" t="s">
        <v>5</v>
      </c>
    </row>
    <row r="6" spans="1:4">
      <c r="A6">
        <v>54</v>
      </c>
      <c r="B6">
        <v>-15.5012977849081</v>
      </c>
      <c r="C6" t="s">
        <v>9</v>
      </c>
      <c r="D6" t="s">
        <v>5</v>
      </c>
    </row>
    <row r="7" spans="1:4">
      <c r="A7">
        <v>42</v>
      </c>
      <c r="B7">
        <v>-10.6367126965034</v>
      </c>
      <c r="C7" t="s">
        <v>10</v>
      </c>
      <c r="D7" t="s">
        <v>5</v>
      </c>
    </row>
    <row r="8" spans="1:4">
      <c r="A8">
        <v>37.475000000000001</v>
      </c>
      <c r="B8">
        <v>11.7913884849957</v>
      </c>
      <c r="C8" t="s">
        <v>11</v>
      </c>
      <c r="D8" t="s">
        <v>12</v>
      </c>
    </row>
    <row r="9" spans="1:4">
      <c r="A9">
        <v>31.962499999999999</v>
      </c>
      <c r="B9">
        <v>39.878797947486497</v>
      </c>
      <c r="C9" t="s">
        <v>13</v>
      </c>
      <c r="D9" t="s">
        <v>12</v>
      </c>
    </row>
    <row r="10" spans="1:4">
      <c r="A10">
        <v>30.45</v>
      </c>
      <c r="B10">
        <v>-14.7067824694749</v>
      </c>
      <c r="C10" t="s">
        <v>14</v>
      </c>
      <c r="D10" t="s">
        <v>5</v>
      </c>
    </row>
    <row r="11" spans="1:4">
      <c r="A11">
        <v>28.98</v>
      </c>
      <c r="B11">
        <v>-16.671469885779299</v>
      </c>
      <c r="C11" t="s">
        <v>15</v>
      </c>
      <c r="D11" t="s">
        <v>5</v>
      </c>
    </row>
    <row r="12" spans="1:4">
      <c r="A12">
        <v>25.75</v>
      </c>
      <c r="B12">
        <v>-5.8771245420110203</v>
      </c>
      <c r="C12" t="s">
        <v>16</v>
      </c>
      <c r="D12" t="s">
        <v>12</v>
      </c>
    </row>
    <row r="13" spans="1:4">
      <c r="A13">
        <v>22.725000000000001</v>
      </c>
      <c r="B13">
        <v>52.058701498193102</v>
      </c>
      <c r="C13" t="s">
        <v>17</v>
      </c>
      <c r="D13" t="s">
        <v>12</v>
      </c>
    </row>
    <row r="14" spans="1:4">
      <c r="A14">
        <v>14.8</v>
      </c>
      <c r="B14">
        <v>46.093787776879502</v>
      </c>
      <c r="C14" t="s">
        <v>18</v>
      </c>
      <c r="D14" t="s">
        <v>12</v>
      </c>
    </row>
    <row r="15" spans="1:4">
      <c r="A15">
        <v>14.025</v>
      </c>
      <c r="B15">
        <v>72.551713895124493</v>
      </c>
      <c r="C15" t="s">
        <v>19</v>
      </c>
      <c r="D15" t="s">
        <v>12</v>
      </c>
    </row>
    <row r="16" spans="1:4">
      <c r="A16">
        <v>8.9375</v>
      </c>
      <c r="B16">
        <v>11.067279887067899</v>
      </c>
      <c r="C16" t="s">
        <v>20</v>
      </c>
      <c r="D16" t="s">
        <v>12</v>
      </c>
    </row>
    <row r="17" spans="1:4">
      <c r="A17">
        <v>8.1374999999999993</v>
      </c>
      <c r="B17">
        <v>42.830671348954098</v>
      </c>
      <c r="C17" t="s">
        <v>21</v>
      </c>
      <c r="D17" t="s">
        <v>12</v>
      </c>
    </row>
    <row r="18" spans="1:4">
      <c r="A18">
        <v>5.2374999999999998</v>
      </c>
      <c r="B18">
        <v>57.6265960555465</v>
      </c>
      <c r="C18" t="s">
        <v>22</v>
      </c>
      <c r="D18" t="s">
        <v>12</v>
      </c>
    </row>
    <row r="19" spans="1:4">
      <c r="A19">
        <v>2.85</v>
      </c>
      <c r="B19">
        <v>184.836946651316</v>
      </c>
      <c r="C19" t="s">
        <v>23</v>
      </c>
      <c r="D19" t="s">
        <v>12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9"/>
  <sheetViews>
    <sheetView workbookViewId="0">
      <selection activeCell="H21" sqref="H21"/>
    </sheetView>
  </sheetViews>
  <sheetFormatPr defaultColWidth="9.140625" defaultRowHeight="15"/>
  <sheetData>
    <row r="1" spans="1:4">
      <c r="A1" t="s">
        <v>0</v>
      </c>
      <c r="B1" t="s">
        <v>24</v>
      </c>
      <c r="C1" t="s">
        <v>2</v>
      </c>
      <c r="D1" t="s">
        <v>3</v>
      </c>
    </row>
    <row r="2" spans="1:4">
      <c r="A2">
        <v>76.287499999999994</v>
      </c>
      <c r="B2">
        <v>-7.3679608180498004</v>
      </c>
      <c r="C2" t="s">
        <v>4</v>
      </c>
      <c r="D2" t="s">
        <v>5</v>
      </c>
    </row>
    <row r="3" spans="1:4">
      <c r="A3">
        <v>73.112499999999997</v>
      </c>
      <c r="B3">
        <v>11.3332548712691</v>
      </c>
      <c r="C3" t="s">
        <v>6</v>
      </c>
      <c r="D3" t="s">
        <v>5</v>
      </c>
    </row>
    <row r="4" spans="1:4">
      <c r="A4">
        <v>67.474999999999994</v>
      </c>
      <c r="B4">
        <v>0.87767617954798904</v>
      </c>
      <c r="C4" t="s">
        <v>7</v>
      </c>
      <c r="D4" t="s">
        <v>5</v>
      </c>
    </row>
    <row r="5" spans="1:4">
      <c r="A5">
        <v>58.185714285714297</v>
      </c>
      <c r="B5">
        <v>-8.2391600085407504</v>
      </c>
      <c r="C5" t="s">
        <v>8</v>
      </c>
      <c r="D5" t="s">
        <v>5</v>
      </c>
    </row>
    <row r="6" spans="1:4">
      <c r="A6">
        <v>54</v>
      </c>
      <c r="B6">
        <v>3.5418115065970301</v>
      </c>
      <c r="C6" t="s">
        <v>9</v>
      </c>
      <c r="D6" t="s">
        <v>5</v>
      </c>
    </row>
    <row r="7" spans="1:4">
      <c r="A7">
        <v>42</v>
      </c>
      <c r="B7">
        <v>-3.6000554394635702</v>
      </c>
      <c r="C7" t="s">
        <v>10</v>
      </c>
      <c r="D7" t="s">
        <v>5</v>
      </c>
    </row>
    <row r="8" spans="1:4">
      <c r="A8">
        <v>37.475000000000001</v>
      </c>
      <c r="B8">
        <v>-14.4914649478595</v>
      </c>
      <c r="C8" t="s">
        <v>11</v>
      </c>
      <c r="D8" t="s">
        <v>12</v>
      </c>
    </row>
    <row r="9" spans="1:4">
      <c r="A9">
        <v>31.962499999999999</v>
      </c>
      <c r="B9">
        <v>0.81992535080729601</v>
      </c>
      <c r="C9" t="s">
        <v>13</v>
      </c>
      <c r="D9" t="s">
        <v>12</v>
      </c>
    </row>
    <row r="10" spans="1:4">
      <c r="A10">
        <v>30.45</v>
      </c>
      <c r="B10">
        <v>11.716317131840499</v>
      </c>
      <c r="C10" t="s">
        <v>14</v>
      </c>
      <c r="D10" t="s">
        <v>5</v>
      </c>
    </row>
    <row r="11" spans="1:4">
      <c r="A11">
        <v>28.98</v>
      </c>
      <c r="B11">
        <v>-4.7204233999110503</v>
      </c>
      <c r="C11" t="s">
        <v>15</v>
      </c>
      <c r="D11" t="s">
        <v>5</v>
      </c>
    </row>
    <row r="12" spans="1:4">
      <c r="A12">
        <v>25.75</v>
      </c>
      <c r="B12">
        <v>14.470297465487601</v>
      </c>
      <c r="C12" t="s">
        <v>16</v>
      </c>
      <c r="D12" t="s">
        <v>12</v>
      </c>
    </row>
    <row r="13" spans="1:4">
      <c r="A13">
        <v>22.725000000000001</v>
      </c>
      <c r="B13">
        <v>-32.7442312354571</v>
      </c>
      <c r="C13" t="s">
        <v>17</v>
      </c>
      <c r="D13" t="s">
        <v>12</v>
      </c>
    </row>
    <row r="14" spans="1:4">
      <c r="A14">
        <v>14.8</v>
      </c>
      <c r="B14">
        <v>-12.2585844104412</v>
      </c>
      <c r="C14" t="s">
        <v>18</v>
      </c>
      <c r="D14" t="s">
        <v>12</v>
      </c>
    </row>
    <row r="15" spans="1:4">
      <c r="A15">
        <v>14.025</v>
      </c>
      <c r="B15">
        <v>-15.508853194408299</v>
      </c>
      <c r="C15" t="s">
        <v>19</v>
      </c>
      <c r="D15" t="s">
        <v>12</v>
      </c>
    </row>
    <row r="16" spans="1:4">
      <c r="A16">
        <v>8.9375</v>
      </c>
      <c r="B16">
        <v>7.4596199033842598</v>
      </c>
      <c r="C16" t="s">
        <v>20</v>
      </c>
      <c r="D16" t="s">
        <v>12</v>
      </c>
    </row>
    <row r="17" spans="1:4">
      <c r="A17">
        <v>8.1374999999999993</v>
      </c>
      <c r="B17">
        <v>-20.107862580748499</v>
      </c>
      <c r="C17" t="s">
        <v>21</v>
      </c>
      <c r="D17" t="s">
        <v>12</v>
      </c>
    </row>
    <row r="18" spans="1:4">
      <c r="A18">
        <v>5.2374999999999998</v>
      </c>
      <c r="B18">
        <v>-34.998845220942698</v>
      </c>
      <c r="C18" t="s">
        <v>22</v>
      </c>
      <c r="D18" t="s">
        <v>12</v>
      </c>
    </row>
    <row r="19" spans="1:4">
      <c r="A19">
        <v>2.85</v>
      </c>
      <c r="B19">
        <v>17.919669772086099</v>
      </c>
      <c r="C19" t="s">
        <v>23</v>
      </c>
      <c r="D19" t="s">
        <v>12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9"/>
  <sheetViews>
    <sheetView workbookViewId="0">
      <selection activeCell="K34" sqref="K34"/>
    </sheetView>
  </sheetViews>
  <sheetFormatPr defaultColWidth="9.140625" defaultRowHeight="15"/>
  <sheetData>
    <row r="1" spans="1:4">
      <c r="A1" t="s">
        <v>0</v>
      </c>
      <c r="B1" t="s">
        <v>25</v>
      </c>
      <c r="C1" t="s">
        <v>2</v>
      </c>
      <c r="D1" t="s">
        <v>3</v>
      </c>
    </row>
    <row r="2" spans="1:4">
      <c r="A2">
        <v>30.45</v>
      </c>
      <c r="B2">
        <v>5.2072216378505303</v>
      </c>
      <c r="C2" t="s">
        <v>14</v>
      </c>
      <c r="D2" t="s">
        <v>5</v>
      </c>
    </row>
    <row r="3" spans="1:4">
      <c r="A3">
        <v>5.2374999999999998</v>
      </c>
      <c r="B3">
        <v>2.5817898072274499</v>
      </c>
      <c r="C3" t="s">
        <v>22</v>
      </c>
      <c r="D3" t="s">
        <v>12</v>
      </c>
    </row>
    <row r="4" spans="1:4">
      <c r="A4">
        <v>8.9375</v>
      </c>
      <c r="B4">
        <v>2.50888751234202</v>
      </c>
      <c r="C4" t="s">
        <v>20</v>
      </c>
      <c r="D4" t="s">
        <v>12</v>
      </c>
    </row>
    <row r="5" spans="1:4">
      <c r="A5">
        <v>28.98</v>
      </c>
      <c r="B5">
        <v>26.469456366105099</v>
      </c>
      <c r="C5" t="s">
        <v>15</v>
      </c>
      <c r="D5" t="s">
        <v>5</v>
      </c>
    </row>
    <row r="6" spans="1:4">
      <c r="A6">
        <v>2.85</v>
      </c>
      <c r="B6">
        <v>10.202693149879099</v>
      </c>
      <c r="C6" t="s">
        <v>23</v>
      </c>
      <c r="D6" t="s">
        <v>12</v>
      </c>
    </row>
    <row r="7" spans="1:4">
      <c r="A7">
        <v>67.474999999999994</v>
      </c>
      <c r="B7">
        <v>30.342807820049899</v>
      </c>
      <c r="C7" t="s">
        <v>7</v>
      </c>
      <c r="D7" t="s">
        <v>5</v>
      </c>
    </row>
    <row r="8" spans="1:4">
      <c r="A8">
        <v>37.475000000000001</v>
      </c>
      <c r="B8">
        <v>30.670127769164999</v>
      </c>
      <c r="C8" t="s">
        <v>11</v>
      </c>
      <c r="D8" t="s">
        <v>12</v>
      </c>
    </row>
    <row r="9" spans="1:4">
      <c r="A9">
        <v>22.725000000000001</v>
      </c>
      <c r="B9">
        <v>40.903725852647</v>
      </c>
      <c r="C9" t="s">
        <v>17</v>
      </c>
      <c r="D9" t="s">
        <v>12</v>
      </c>
    </row>
    <row r="10" spans="1:4">
      <c r="A10">
        <v>76.287499999999994</v>
      </c>
      <c r="B10">
        <v>36.784942504992003</v>
      </c>
      <c r="C10" t="s">
        <v>4</v>
      </c>
      <c r="D10" t="s">
        <v>5</v>
      </c>
    </row>
    <row r="11" spans="1:4">
      <c r="A11">
        <v>14.8</v>
      </c>
      <c r="B11">
        <v>47.332166593180702</v>
      </c>
      <c r="C11" t="s">
        <v>18</v>
      </c>
      <c r="D11" t="s">
        <v>12</v>
      </c>
    </row>
    <row r="12" spans="1:4">
      <c r="A12">
        <v>8.1374999999999993</v>
      </c>
      <c r="B12">
        <v>29.547640344814699</v>
      </c>
      <c r="C12" t="s">
        <v>21</v>
      </c>
      <c r="D12" t="s">
        <v>12</v>
      </c>
    </row>
    <row r="13" spans="1:4">
      <c r="A13">
        <v>54</v>
      </c>
      <c r="B13">
        <v>151.18512206342299</v>
      </c>
      <c r="C13" t="s">
        <v>9</v>
      </c>
      <c r="D13" t="s">
        <v>5</v>
      </c>
    </row>
    <row r="14" spans="1:4">
      <c r="A14">
        <v>25.75</v>
      </c>
      <c r="B14">
        <v>28.983336322163801</v>
      </c>
      <c r="C14" t="s">
        <v>16</v>
      </c>
      <c r="D14" t="s">
        <v>12</v>
      </c>
    </row>
    <row r="15" spans="1:4">
      <c r="A15">
        <v>14.025</v>
      </c>
      <c r="B15">
        <v>81.417326396269502</v>
      </c>
      <c r="C15" t="s">
        <v>19</v>
      </c>
      <c r="D15" t="s">
        <v>12</v>
      </c>
    </row>
    <row r="16" spans="1:4">
      <c r="A16">
        <v>58.185714285714297</v>
      </c>
      <c r="B16">
        <v>91.669133974403493</v>
      </c>
      <c r="C16" t="s">
        <v>8</v>
      </c>
      <c r="D16" t="s">
        <v>5</v>
      </c>
    </row>
    <row r="17" spans="1:4">
      <c r="A17">
        <v>42</v>
      </c>
      <c r="B17">
        <v>44.316455425122399</v>
      </c>
      <c r="C17" t="s">
        <v>10</v>
      </c>
      <c r="D17" t="s">
        <v>5</v>
      </c>
    </row>
    <row r="18" spans="1:4">
      <c r="A18">
        <v>73.112499999999997</v>
      </c>
      <c r="B18">
        <v>63.806252737839102</v>
      </c>
      <c r="C18" t="s">
        <v>6</v>
      </c>
      <c r="D18" t="s">
        <v>5</v>
      </c>
    </row>
    <row r="19" spans="1:4">
      <c r="A19">
        <v>31.962499999999999</v>
      </c>
      <c r="B19">
        <v>-14.091003488384599</v>
      </c>
      <c r="C19" t="s">
        <v>13</v>
      </c>
      <c r="D19" t="s">
        <v>12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22"/>
  <sheetViews>
    <sheetView workbookViewId="0">
      <selection activeCell="S42" sqref="S42"/>
    </sheetView>
  </sheetViews>
  <sheetFormatPr defaultColWidth="9.140625" defaultRowHeight="15"/>
  <sheetData>
    <row r="1" spans="1:30">
      <c r="A1" t="s">
        <v>0</v>
      </c>
      <c r="B1" t="s">
        <v>50</v>
      </c>
      <c r="C1" t="s">
        <v>2</v>
      </c>
      <c r="D1" t="s">
        <v>3</v>
      </c>
    </row>
    <row r="2" spans="1:30" ht="15.75" thickBot="1">
      <c r="A2">
        <v>30.45</v>
      </c>
      <c r="B2" s="4">
        <v>127.64752</v>
      </c>
      <c r="C2" t="s">
        <v>14</v>
      </c>
      <c r="D2" t="s">
        <v>5</v>
      </c>
    </row>
    <row r="3" spans="1:30" ht="15.75" thickBot="1">
      <c r="A3">
        <v>5.2374999999999998</v>
      </c>
      <c r="B3" s="7">
        <v>30.73639</v>
      </c>
      <c r="C3" t="s">
        <v>22</v>
      </c>
      <c r="D3" t="s">
        <v>12</v>
      </c>
    </row>
    <row r="4" spans="1:30" ht="15.75" thickBot="1">
      <c r="A4">
        <v>8.9375</v>
      </c>
      <c r="B4" s="4">
        <v>15.905390000000001</v>
      </c>
      <c r="C4" t="s">
        <v>20</v>
      </c>
      <c r="D4" t="s">
        <v>12</v>
      </c>
    </row>
    <row r="5" spans="1:30" ht="15.75" thickBot="1">
      <c r="A5">
        <v>28.98</v>
      </c>
      <c r="B5" s="7">
        <v>88.601900000000001</v>
      </c>
      <c r="C5" t="s">
        <v>15</v>
      </c>
      <c r="D5" t="s">
        <v>5</v>
      </c>
      <c r="T5" s="3"/>
      <c r="U5" s="4"/>
      <c r="V5" s="4"/>
      <c r="W5" s="4"/>
      <c r="X5" s="4"/>
      <c r="Y5" s="3"/>
      <c r="Z5" s="4"/>
      <c r="AA5" s="4"/>
      <c r="AB5" s="4"/>
      <c r="AC5" s="3"/>
      <c r="AD5" s="2"/>
    </row>
    <row r="6" spans="1:30" ht="15.75" thickBot="1">
      <c r="A6">
        <v>2.85</v>
      </c>
      <c r="B6" s="4">
        <v>28.810310000000001</v>
      </c>
      <c r="C6" t="s">
        <v>23</v>
      </c>
      <c r="D6" t="s">
        <v>12</v>
      </c>
      <c r="T6" s="5"/>
      <c r="U6" s="6"/>
      <c r="V6" s="7"/>
      <c r="W6" s="7"/>
      <c r="X6" s="7"/>
      <c r="Y6" s="7"/>
      <c r="Z6" s="6"/>
      <c r="AA6" s="7"/>
      <c r="AB6" s="7"/>
      <c r="AC6" s="7"/>
      <c r="AD6" s="6"/>
    </row>
    <row r="7" spans="1:30" ht="15.75" thickBot="1">
      <c r="A7">
        <v>67.474999999999994</v>
      </c>
      <c r="B7" s="7">
        <v>58.643270000000001</v>
      </c>
      <c r="C7" t="s">
        <v>7</v>
      </c>
      <c r="D7" t="s">
        <v>5</v>
      </c>
      <c r="T7" s="5"/>
      <c r="U7" s="3"/>
      <c r="V7" s="4"/>
      <c r="W7" s="4"/>
      <c r="X7" s="4"/>
      <c r="Y7" s="4"/>
      <c r="Z7" s="3"/>
      <c r="AA7" s="4"/>
      <c r="AB7" s="4"/>
      <c r="AC7" s="4"/>
      <c r="AD7" s="3"/>
    </row>
    <row r="8" spans="1:30" ht="15.75" thickBot="1">
      <c r="A8">
        <v>37.475000000000001</v>
      </c>
      <c r="B8" s="4">
        <v>59.081530000000001</v>
      </c>
      <c r="C8" t="s">
        <v>11</v>
      </c>
      <c r="D8" t="s">
        <v>12</v>
      </c>
      <c r="T8" s="5"/>
      <c r="U8" s="6"/>
      <c r="V8" s="7"/>
      <c r="W8" s="7"/>
      <c r="X8" s="7"/>
      <c r="Y8" s="7"/>
      <c r="Z8" s="6"/>
      <c r="AA8" s="7"/>
      <c r="AB8" s="7"/>
      <c r="AC8" s="7"/>
      <c r="AD8" s="6"/>
    </row>
    <row r="9" spans="1:30" ht="15.75" thickBot="1">
      <c r="A9">
        <v>22.725000000000001</v>
      </c>
      <c r="B9" s="7">
        <v>77.794619999999995</v>
      </c>
      <c r="C9" t="s">
        <v>17</v>
      </c>
      <c r="D9" t="s">
        <v>12</v>
      </c>
      <c r="T9" s="5"/>
      <c r="U9" s="3"/>
      <c r="V9" s="4"/>
      <c r="W9" s="4"/>
      <c r="X9" s="4"/>
      <c r="Y9" s="4"/>
      <c r="Z9" s="3"/>
      <c r="AA9" s="4"/>
      <c r="AB9" s="4"/>
      <c r="AC9" s="4"/>
      <c r="AD9" s="3"/>
    </row>
    <row r="10" spans="1:30" ht="15.75" thickBot="1">
      <c r="A10">
        <v>76.287499999999994</v>
      </c>
      <c r="B10" s="4">
        <v>69.070300000000003</v>
      </c>
      <c r="C10" t="s">
        <v>4</v>
      </c>
      <c r="D10" t="s">
        <v>5</v>
      </c>
      <c r="T10" s="5"/>
      <c r="U10" s="6"/>
      <c r="V10" s="7"/>
      <c r="W10" s="7"/>
      <c r="X10" s="7"/>
      <c r="Y10" s="7"/>
      <c r="Z10" s="6"/>
      <c r="AA10" s="7"/>
      <c r="AB10" s="7"/>
      <c r="AC10" s="7"/>
      <c r="AD10" s="6"/>
    </row>
    <row r="11" spans="1:30" ht="15.75" thickBot="1">
      <c r="A11">
        <v>14.8</v>
      </c>
      <c r="B11" s="7">
        <v>75.756270000000001</v>
      </c>
      <c r="C11" t="s">
        <v>18</v>
      </c>
      <c r="D11" t="s">
        <v>12</v>
      </c>
      <c r="T11" s="5"/>
      <c r="U11" s="3"/>
      <c r="V11" s="4"/>
      <c r="W11" s="4"/>
      <c r="X11" s="4"/>
      <c r="Y11" s="4"/>
      <c r="Z11" s="3"/>
      <c r="AA11" s="4"/>
      <c r="AB11" s="4"/>
      <c r="AC11" s="4"/>
      <c r="AD11" s="3"/>
    </row>
    <row r="12" spans="1:30" ht="15.75" thickBot="1">
      <c r="A12">
        <v>8.1374999999999993</v>
      </c>
      <c r="B12" s="4">
        <v>42.599690000000002</v>
      </c>
      <c r="C12" t="s">
        <v>21</v>
      </c>
      <c r="D12" t="s">
        <v>12</v>
      </c>
      <c r="T12" s="5"/>
      <c r="U12" s="6"/>
      <c r="V12" s="7"/>
      <c r="W12" s="7"/>
      <c r="X12" s="7"/>
      <c r="Y12" s="7"/>
      <c r="Z12" s="6"/>
      <c r="AA12" s="7"/>
      <c r="AB12" s="7"/>
      <c r="AC12" s="7"/>
      <c r="AD12" s="6"/>
    </row>
    <row r="13" spans="1:30" ht="15.75" thickBot="1">
      <c r="A13">
        <v>54</v>
      </c>
      <c r="B13" s="7">
        <v>203.21563</v>
      </c>
      <c r="C13" t="s">
        <v>9</v>
      </c>
      <c r="D13" t="s">
        <v>5</v>
      </c>
      <c r="T13" s="5"/>
      <c r="U13" s="3"/>
      <c r="V13" s="4"/>
      <c r="W13" s="4"/>
      <c r="X13" s="4"/>
      <c r="Y13" s="4"/>
      <c r="Z13" s="3"/>
      <c r="AA13" s="4"/>
      <c r="AB13" s="4"/>
      <c r="AC13" s="4"/>
      <c r="AD13" s="3"/>
    </row>
    <row r="14" spans="1:30" ht="15.75" thickBot="1">
      <c r="A14">
        <v>25.75</v>
      </c>
      <c r="B14" s="4">
        <v>38.370440000000002</v>
      </c>
      <c r="C14" t="s">
        <v>16</v>
      </c>
      <c r="D14" t="s">
        <v>12</v>
      </c>
      <c r="T14" s="5"/>
      <c r="U14" s="6"/>
      <c r="V14" s="7"/>
      <c r="W14" s="7"/>
      <c r="X14" s="7"/>
      <c r="Y14" s="7"/>
      <c r="Z14" s="6"/>
      <c r="AA14" s="7"/>
      <c r="AB14" s="7"/>
      <c r="AC14" s="7"/>
      <c r="AD14" s="6"/>
    </row>
    <row r="15" spans="1:30" ht="15.75" thickBot="1">
      <c r="A15">
        <v>14.025</v>
      </c>
      <c r="B15" s="7">
        <v>92.711169999999996</v>
      </c>
      <c r="C15" t="s">
        <v>19</v>
      </c>
      <c r="D15" t="s">
        <v>12</v>
      </c>
      <c r="T15" s="5"/>
      <c r="U15" s="3"/>
      <c r="V15" s="4"/>
      <c r="W15" s="4"/>
      <c r="X15" s="4"/>
      <c r="Y15" s="4"/>
      <c r="Z15" s="3"/>
      <c r="AA15" s="4"/>
      <c r="AB15" s="4"/>
      <c r="AC15" s="4"/>
      <c r="AD15" s="3"/>
    </row>
    <row r="16" spans="1:30" ht="15.75" thickBot="1">
      <c r="A16">
        <v>58.185714285714297</v>
      </c>
      <c r="B16" s="4">
        <v>93.022099999999995</v>
      </c>
      <c r="C16" t="s">
        <v>8</v>
      </c>
      <c r="D16" t="s">
        <v>5</v>
      </c>
      <c r="T16" s="5"/>
      <c r="U16" s="6"/>
      <c r="V16" s="7"/>
      <c r="W16" s="7"/>
      <c r="X16" s="7"/>
      <c r="Y16" s="7"/>
      <c r="Z16" s="6"/>
      <c r="AA16" s="7"/>
      <c r="AB16" s="7"/>
      <c r="AC16" s="7"/>
      <c r="AD16" s="6"/>
    </row>
    <row r="17" spans="1:30" ht="15.75" thickBot="1">
      <c r="A17">
        <v>42</v>
      </c>
      <c r="B17" s="7">
        <v>41.729190000000003</v>
      </c>
      <c r="C17" t="s">
        <v>10</v>
      </c>
      <c r="D17" t="s">
        <v>5</v>
      </c>
      <c r="T17" s="5"/>
      <c r="U17" s="3"/>
      <c r="V17" s="4"/>
      <c r="W17" s="4"/>
      <c r="X17" s="4"/>
      <c r="Y17" s="4"/>
      <c r="Z17" s="3"/>
      <c r="AA17" s="4"/>
      <c r="AB17" s="4"/>
      <c r="AC17" s="4"/>
      <c r="AD17" s="3"/>
    </row>
    <row r="18" spans="1:30" ht="15.75" thickBot="1">
      <c r="A18">
        <v>73.112499999999997</v>
      </c>
      <c r="B18" s="4">
        <v>39.353490000000001</v>
      </c>
      <c r="C18" t="s">
        <v>6</v>
      </c>
      <c r="D18" t="s">
        <v>5</v>
      </c>
      <c r="T18" s="5"/>
      <c r="U18" s="6"/>
      <c r="V18" s="7"/>
      <c r="W18" s="7"/>
      <c r="X18" s="7"/>
      <c r="Y18" s="7"/>
      <c r="Z18" s="6"/>
      <c r="AA18" s="7"/>
      <c r="AB18" s="7"/>
      <c r="AC18" s="7"/>
      <c r="AD18" s="6"/>
    </row>
    <row r="19" spans="1:30" ht="15.75" thickBot="1">
      <c r="A19">
        <v>31.962499999999999</v>
      </c>
      <c r="B19" s="7">
        <v>32.404229999999998</v>
      </c>
      <c r="C19" t="s">
        <v>13</v>
      </c>
      <c r="D19" t="s">
        <v>12</v>
      </c>
      <c r="T19" s="5"/>
      <c r="U19" s="3"/>
      <c r="V19" s="4"/>
      <c r="W19" s="4"/>
      <c r="X19" s="4"/>
      <c r="Y19" s="4"/>
      <c r="Z19" s="3"/>
      <c r="AA19" s="4"/>
      <c r="AB19" s="4"/>
      <c r="AC19" s="4"/>
      <c r="AD19" s="3"/>
    </row>
    <row r="20" spans="1:30" ht="15.75" thickBot="1">
      <c r="T20" s="5"/>
      <c r="U20" s="6"/>
      <c r="V20" s="7"/>
      <c r="W20" s="7"/>
      <c r="X20" s="7"/>
      <c r="Y20" s="7"/>
      <c r="Z20" s="6"/>
      <c r="AA20" s="7"/>
      <c r="AB20" s="7"/>
      <c r="AC20" s="7"/>
      <c r="AD20" s="6"/>
    </row>
    <row r="21" spans="1:30" ht="15.75" thickBot="1">
      <c r="T21" s="5"/>
      <c r="U21" s="3"/>
      <c r="V21" s="4"/>
      <c r="W21" s="4"/>
      <c r="X21" s="4"/>
      <c r="Y21" s="4"/>
      <c r="Z21" s="3"/>
      <c r="AA21" s="4"/>
      <c r="AB21" s="4"/>
      <c r="AC21" s="4"/>
      <c r="AD21" s="3"/>
    </row>
    <row r="22" spans="1:30" ht="15.75" thickBot="1">
      <c r="T22" s="5"/>
      <c r="U22" s="6"/>
      <c r="V22" s="7"/>
      <c r="W22" s="7"/>
      <c r="X22" s="7"/>
      <c r="Y22" s="7"/>
      <c r="Z22" s="6"/>
      <c r="AA22" s="7"/>
      <c r="AB22" s="7"/>
      <c r="AC22" s="7"/>
      <c r="AD22" s="6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W16" sqref="W16"/>
    </sheetView>
  </sheetViews>
  <sheetFormatPr defaultColWidth="9.140625" defaultRowHeight="15"/>
  <sheetData>
    <row r="1" spans="1:18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</row>
    <row r="2" spans="1:18">
      <c r="A2" t="s">
        <v>51</v>
      </c>
      <c r="B2">
        <v>86837.577049546104</v>
      </c>
      <c r="C2">
        <v>77442.368811179898</v>
      </c>
      <c r="D2">
        <v>60803.3738417926</v>
      </c>
      <c r="E2">
        <v>46865.200129158999</v>
      </c>
      <c r="F2">
        <v>72451.421333190199</v>
      </c>
      <c r="G2">
        <v>79318.149067851104</v>
      </c>
      <c r="H2">
        <v>76751.923999669394</v>
      </c>
      <c r="I2">
        <v>115919.905351582</v>
      </c>
      <c r="J2">
        <v>136032.89026996601</v>
      </c>
      <c r="K2">
        <v>85793.933368651604</v>
      </c>
      <c r="L2">
        <v>168067.13695435799</v>
      </c>
      <c r="M2">
        <v>192522.197077413</v>
      </c>
      <c r="N2">
        <v>187786.37191387801</v>
      </c>
      <c r="O2">
        <v>179541.955320846</v>
      </c>
      <c r="P2">
        <v>176631.526665098</v>
      </c>
      <c r="Q2">
        <v>161128.335299931</v>
      </c>
      <c r="R2">
        <v>144242.37487557801</v>
      </c>
    </row>
    <row r="3" spans="1:18">
      <c r="A3" t="s">
        <v>52</v>
      </c>
      <c r="B3">
        <v>4368.2306295676499</v>
      </c>
      <c r="C3">
        <v>224.09753753631301</v>
      </c>
      <c r="D3">
        <v>-10799.9932343822</v>
      </c>
      <c r="E3">
        <v>5182.5230508294599</v>
      </c>
      <c r="F3">
        <v>-3648.77796640513</v>
      </c>
      <c r="G3">
        <v>18764.025287767399</v>
      </c>
      <c r="H3">
        <v>19310.9184299232</v>
      </c>
      <c r="I3">
        <v>74565.838169204595</v>
      </c>
      <c r="J3">
        <v>-5511.7648715955002</v>
      </c>
      <c r="K3">
        <v>62799.8377319961</v>
      </c>
      <c r="L3">
        <v>136498.08250175399</v>
      </c>
      <c r="M3">
        <v>84315.830944243004</v>
      </c>
      <c r="N3">
        <v>124209.286322788</v>
      </c>
      <c r="O3">
        <v>123760.09552897001</v>
      </c>
      <c r="P3">
        <v>127524.612944547</v>
      </c>
      <c r="Q3">
        <v>55105.325613678702</v>
      </c>
      <c r="R3">
        <v>65304.258925313297</v>
      </c>
    </row>
    <row r="4" spans="1:18">
      <c r="A4" t="s">
        <v>53</v>
      </c>
      <c r="B4">
        <v>-11216.985516966601</v>
      </c>
      <c r="C4">
        <v>-1223.7619667660399</v>
      </c>
      <c r="D4">
        <v>-34669.667063685003</v>
      </c>
      <c r="E4">
        <v>-9241.4031358601896</v>
      </c>
      <c r="F4">
        <v>-9370.3042916305094</v>
      </c>
      <c r="G4">
        <v>606.56487097438401</v>
      </c>
      <c r="H4">
        <v>26088.5983607704</v>
      </c>
      <c r="I4">
        <v>79225.342212388205</v>
      </c>
      <c r="J4">
        <v>28767.177272016499</v>
      </c>
      <c r="K4">
        <v>15446.4428570325</v>
      </c>
      <c r="L4">
        <v>85790.387156171302</v>
      </c>
      <c r="M4">
        <v>56462.922070630499</v>
      </c>
      <c r="N4">
        <v>10321.683300876701</v>
      </c>
      <c r="O4">
        <v>28076.416900778098</v>
      </c>
      <c r="P4">
        <v>63045.748036540703</v>
      </c>
      <c r="Q4">
        <v>7084.6909414223501</v>
      </c>
      <c r="R4">
        <v>-16449.977566716301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R4"/>
  <sheetViews>
    <sheetView topLeftCell="A10" workbookViewId="0">
      <selection activeCell="K7" sqref="K7"/>
    </sheetView>
  </sheetViews>
  <sheetFormatPr defaultColWidth="9.140625" defaultRowHeight="15"/>
  <sheetData>
    <row r="1" spans="1:18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</row>
    <row r="2" spans="1:18">
      <c r="A2" t="s">
        <v>51</v>
      </c>
      <c r="B2">
        <v>81703.888750218597</v>
      </c>
      <c r="C2">
        <v>74242.116255643195</v>
      </c>
      <c r="D2">
        <v>57347.954387157202</v>
      </c>
      <c r="E2">
        <v>41033.878850065601</v>
      </c>
      <c r="F2">
        <v>52805.722979549297</v>
      </c>
      <c r="G2">
        <v>60217.093197627</v>
      </c>
      <c r="H2">
        <v>34424.027066570299</v>
      </c>
      <c r="I2">
        <v>91592.596456088097</v>
      </c>
      <c r="J2">
        <v>99480.350417005597</v>
      </c>
      <c r="K2">
        <v>74117.991196389499</v>
      </c>
      <c r="L2">
        <v>110282.57595071501</v>
      </c>
      <c r="M2">
        <v>134748.96864381401</v>
      </c>
      <c r="N2">
        <v>140025.56612732899</v>
      </c>
      <c r="O2">
        <v>134790.65804909999</v>
      </c>
      <c r="P2">
        <v>127289.187745093</v>
      </c>
      <c r="Q2">
        <v>117912.283850992</v>
      </c>
      <c r="R2">
        <v>125352.66247916799</v>
      </c>
    </row>
    <row r="3" spans="1:18">
      <c r="A3" t="s">
        <v>53</v>
      </c>
      <c r="B3">
        <v>-13385.482273613199</v>
      </c>
      <c r="C3">
        <v>-15463.415700895701</v>
      </c>
      <c r="D3">
        <v>-37183.090038120703</v>
      </c>
      <c r="E3">
        <v>-23836.536980540801</v>
      </c>
      <c r="F3">
        <v>-26553.4590198449</v>
      </c>
      <c r="G3">
        <v>-1706.4341782520601</v>
      </c>
      <c r="H3">
        <v>-205.412794620336</v>
      </c>
      <c r="I3">
        <v>8734.58975923445</v>
      </c>
      <c r="J3">
        <v>2495.5622509058499</v>
      </c>
      <c r="K3">
        <v>-969.15965656251001</v>
      </c>
      <c r="L3">
        <v>8266.7695564476999</v>
      </c>
      <c r="M3">
        <v>2165.17043465902</v>
      </c>
      <c r="N3">
        <v>-22582.941938709901</v>
      </c>
      <c r="O3">
        <v>-39872.024283567203</v>
      </c>
      <c r="P3">
        <v>-8597.4631174064798</v>
      </c>
      <c r="Q3">
        <v>-46283.382881771096</v>
      </c>
      <c r="R3">
        <v>-67210.881194268004</v>
      </c>
    </row>
    <row r="4" spans="1:18">
      <c r="A4" t="s">
        <v>52</v>
      </c>
      <c r="B4">
        <v>747.38882967611096</v>
      </c>
      <c r="C4">
        <v>-3384.2673082020201</v>
      </c>
      <c r="D4">
        <v>-12069.3031642483</v>
      </c>
      <c r="E4">
        <v>-3127.5219673411698</v>
      </c>
      <c r="F4">
        <v>-14928.1756341856</v>
      </c>
      <c r="G4">
        <v>-12170.2573594446</v>
      </c>
      <c r="H4">
        <v>1470.81263117873</v>
      </c>
      <c r="I4">
        <v>40361.303268516502</v>
      </c>
      <c r="J4">
        <v>-752.73657007381996</v>
      </c>
      <c r="K4">
        <v>16307.740219094499</v>
      </c>
      <c r="L4">
        <v>104659.038060062</v>
      </c>
      <c r="M4">
        <v>104735.299726688</v>
      </c>
      <c r="N4">
        <v>91052.737139720499</v>
      </c>
      <c r="O4">
        <v>99912.555962132406</v>
      </c>
      <c r="P4">
        <v>103641.47841506499</v>
      </c>
      <c r="Q4">
        <v>62453.880452988902</v>
      </c>
      <c r="R4">
        <v>57997.306682856302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topLeftCell="A41" workbookViewId="0">
      <selection activeCell="G77" sqref="G77"/>
    </sheetView>
  </sheetViews>
  <sheetFormatPr defaultColWidth="9.140625" defaultRowHeight="15"/>
  <cols>
    <col min="1" max="1" width="23.140625" customWidth="1"/>
  </cols>
  <sheetData>
    <row r="1" spans="1:6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</row>
    <row r="2" spans="1:6">
      <c r="A2" s="1">
        <v>34789</v>
      </c>
      <c r="B2">
        <v>4.5</v>
      </c>
      <c r="D2">
        <v>10.4</v>
      </c>
      <c r="F2">
        <v>13.2</v>
      </c>
    </row>
    <row r="3" spans="1:6">
      <c r="A3" s="1">
        <v>34880</v>
      </c>
      <c r="B3">
        <v>5.2</v>
      </c>
      <c r="D3">
        <v>7.6</v>
      </c>
      <c r="F3">
        <v>12.9</v>
      </c>
    </row>
    <row r="4" spans="1:6">
      <c r="A4" s="1">
        <v>34972</v>
      </c>
      <c r="B4">
        <v>4.5999999999999996</v>
      </c>
      <c r="D4">
        <v>9.5</v>
      </c>
      <c r="F4">
        <v>11.9</v>
      </c>
    </row>
    <row r="5" spans="1:6">
      <c r="A5" s="1">
        <v>35064</v>
      </c>
      <c r="B5">
        <v>5.9</v>
      </c>
      <c r="D5">
        <v>13</v>
      </c>
      <c r="F5">
        <v>10.1</v>
      </c>
    </row>
    <row r="6" spans="1:6">
      <c r="A6" s="1">
        <v>35155</v>
      </c>
      <c r="B6">
        <v>5.6</v>
      </c>
      <c r="D6">
        <v>13.7</v>
      </c>
      <c r="F6">
        <v>6.2</v>
      </c>
    </row>
    <row r="7" spans="1:6">
      <c r="A7" s="1">
        <v>35246</v>
      </c>
      <c r="B7">
        <v>5.8</v>
      </c>
      <c r="D7">
        <v>13</v>
      </c>
      <c r="F7">
        <v>3.1</v>
      </c>
    </row>
    <row r="8" spans="1:6">
      <c r="A8" s="1">
        <v>35338</v>
      </c>
      <c r="B8">
        <v>5.7</v>
      </c>
      <c r="D8">
        <v>14.3</v>
      </c>
      <c r="F8">
        <v>0.4</v>
      </c>
    </row>
    <row r="9" spans="1:6">
      <c r="A9" s="1">
        <v>35430</v>
      </c>
      <c r="B9">
        <v>6.1</v>
      </c>
      <c r="D9">
        <v>17.3</v>
      </c>
      <c r="F9">
        <v>-1.9</v>
      </c>
    </row>
    <row r="10" spans="1:6">
      <c r="A10" s="1">
        <v>35520</v>
      </c>
      <c r="B10">
        <v>6.4</v>
      </c>
      <c r="D10">
        <v>17.5</v>
      </c>
      <c r="F10">
        <v>-2.7</v>
      </c>
    </row>
    <row r="11" spans="1:6">
      <c r="A11" s="1">
        <v>35611</v>
      </c>
      <c r="B11">
        <v>7.3</v>
      </c>
      <c r="D11">
        <v>16</v>
      </c>
      <c r="F11">
        <v>-4.2</v>
      </c>
    </row>
    <row r="12" spans="1:6">
      <c r="A12" s="1">
        <v>35703</v>
      </c>
      <c r="B12">
        <v>7.6</v>
      </c>
      <c r="D12">
        <v>16.8</v>
      </c>
      <c r="F12">
        <v>-6.6</v>
      </c>
    </row>
    <row r="13" spans="1:6">
      <c r="A13" s="1">
        <v>35795</v>
      </c>
      <c r="B13">
        <v>8.4</v>
      </c>
      <c r="D13">
        <v>19.600000000000001</v>
      </c>
      <c r="F13">
        <v>-7.9</v>
      </c>
    </row>
    <row r="14" spans="1:6">
      <c r="A14" s="1">
        <v>35885</v>
      </c>
      <c r="B14">
        <v>8.3000000000000007</v>
      </c>
      <c r="D14">
        <v>20.399999999999999</v>
      </c>
      <c r="F14">
        <v>-7.9</v>
      </c>
    </row>
    <row r="15" spans="1:6">
      <c r="A15" s="1">
        <v>35976</v>
      </c>
      <c r="B15">
        <v>8.4</v>
      </c>
      <c r="D15">
        <v>21.8</v>
      </c>
      <c r="F15">
        <v>-7.6</v>
      </c>
    </row>
    <row r="16" spans="1:6">
      <c r="A16" s="1">
        <v>36068</v>
      </c>
      <c r="B16">
        <v>8.9</v>
      </c>
      <c r="D16">
        <v>20.5</v>
      </c>
      <c r="F16">
        <v>-7.6</v>
      </c>
    </row>
    <row r="17" spans="1:6">
      <c r="A17" s="1">
        <v>36160</v>
      </c>
      <c r="B17">
        <v>9.1999999999999993</v>
      </c>
      <c r="D17">
        <v>20.2</v>
      </c>
      <c r="F17">
        <v>-9.4</v>
      </c>
    </row>
    <row r="18" spans="1:6">
      <c r="A18" s="1">
        <v>36250</v>
      </c>
      <c r="B18">
        <v>8.6999999999999993</v>
      </c>
      <c r="D18">
        <v>21.9</v>
      </c>
      <c r="F18">
        <v>-10.199999999999999</v>
      </c>
    </row>
    <row r="19" spans="1:6">
      <c r="A19" s="1">
        <v>36341</v>
      </c>
      <c r="B19">
        <v>8.6</v>
      </c>
      <c r="D19">
        <v>25.4</v>
      </c>
      <c r="F19">
        <v>-10.7</v>
      </c>
    </row>
    <row r="20" spans="1:6">
      <c r="A20" s="1">
        <v>36433</v>
      </c>
      <c r="B20">
        <v>7.5</v>
      </c>
      <c r="D20">
        <v>25.6</v>
      </c>
      <c r="F20">
        <v>-12.6</v>
      </c>
    </row>
    <row r="21" spans="1:6">
      <c r="A21" s="1">
        <v>36525</v>
      </c>
      <c r="B21">
        <v>7.1</v>
      </c>
      <c r="D21">
        <v>22.4</v>
      </c>
      <c r="F21">
        <v>-13</v>
      </c>
    </row>
    <row r="22" spans="1:6">
      <c r="A22" s="1">
        <v>36616</v>
      </c>
      <c r="B22">
        <v>5.2</v>
      </c>
      <c r="D22">
        <v>18.899999999999999</v>
      </c>
      <c r="F22">
        <v>-13.1</v>
      </c>
    </row>
    <row r="23" spans="1:6">
      <c r="A23" s="1">
        <v>36707</v>
      </c>
      <c r="B23">
        <v>4.2</v>
      </c>
      <c r="D23">
        <v>19.399999999999999</v>
      </c>
      <c r="F23">
        <v>-12.2</v>
      </c>
    </row>
    <row r="24" spans="1:6">
      <c r="A24" s="1">
        <v>36799</v>
      </c>
      <c r="B24">
        <v>3.7</v>
      </c>
      <c r="D24">
        <v>18.7</v>
      </c>
      <c r="F24">
        <v>-12.5</v>
      </c>
    </row>
    <row r="25" spans="1:6">
      <c r="A25" s="1">
        <v>36891</v>
      </c>
      <c r="B25">
        <v>2.6</v>
      </c>
      <c r="D25">
        <v>19.8</v>
      </c>
      <c r="F25">
        <v>-12.5</v>
      </c>
    </row>
    <row r="26" spans="1:6">
      <c r="A26" s="1">
        <v>36981</v>
      </c>
      <c r="B26">
        <v>1.1000000000000001</v>
      </c>
      <c r="D26">
        <v>20.100000000000001</v>
      </c>
      <c r="F26">
        <v>-12.2</v>
      </c>
    </row>
    <row r="27" spans="1:6">
      <c r="A27" s="1">
        <v>37072</v>
      </c>
      <c r="B27">
        <v>2.2999999999999998</v>
      </c>
      <c r="D27">
        <v>19.7</v>
      </c>
      <c r="F27">
        <v>-12.5</v>
      </c>
    </row>
    <row r="28" spans="1:6">
      <c r="A28" s="1">
        <v>37164</v>
      </c>
      <c r="B28">
        <v>0.8</v>
      </c>
      <c r="D28">
        <v>22.8</v>
      </c>
      <c r="F28">
        <v>-11.7</v>
      </c>
    </row>
    <row r="29" spans="1:6">
      <c r="A29" s="1">
        <v>37256</v>
      </c>
      <c r="B29">
        <v>-0.3</v>
      </c>
      <c r="D29">
        <v>15.3</v>
      </c>
      <c r="F29">
        <v>-11</v>
      </c>
    </row>
    <row r="30" spans="1:6">
      <c r="A30" s="1">
        <v>37346</v>
      </c>
      <c r="B30">
        <v>25.7</v>
      </c>
      <c r="D30">
        <v>13.2</v>
      </c>
      <c r="F30">
        <v>-10.9</v>
      </c>
    </row>
    <row r="31" spans="1:6">
      <c r="A31" s="1">
        <v>37437</v>
      </c>
      <c r="B31">
        <v>33.200000000000003</v>
      </c>
      <c r="D31">
        <v>13.7</v>
      </c>
      <c r="F31">
        <v>-9.5</v>
      </c>
    </row>
    <row r="32" spans="1:6">
      <c r="A32" s="1">
        <v>37529</v>
      </c>
      <c r="B32">
        <v>25.1</v>
      </c>
      <c r="D32">
        <v>15.3</v>
      </c>
      <c r="F32">
        <v>-8.6999999999999993</v>
      </c>
    </row>
    <row r="33" spans="1:6">
      <c r="A33" s="1">
        <v>37621</v>
      </c>
      <c r="B33">
        <v>12.9</v>
      </c>
      <c r="D33">
        <v>9.6999999999999993</v>
      </c>
      <c r="F33">
        <v>-7.9</v>
      </c>
    </row>
    <row r="34" spans="1:6">
      <c r="A34" s="1">
        <v>37711</v>
      </c>
      <c r="B34">
        <v>3.1</v>
      </c>
      <c r="D34">
        <v>6.8</v>
      </c>
      <c r="F34">
        <v>-7.6</v>
      </c>
    </row>
    <row r="35" spans="1:6">
      <c r="A35" s="1">
        <v>37802</v>
      </c>
      <c r="B35">
        <v>-1.5</v>
      </c>
      <c r="D35">
        <v>1.9</v>
      </c>
      <c r="F35">
        <v>-7.5</v>
      </c>
    </row>
    <row r="36" spans="1:6">
      <c r="A36" s="1">
        <v>37894</v>
      </c>
      <c r="B36">
        <v>-3.1</v>
      </c>
      <c r="D36">
        <v>-1.2</v>
      </c>
      <c r="F36">
        <v>-6.7</v>
      </c>
    </row>
    <row r="37" spans="1:6">
      <c r="A37" s="1">
        <v>37986</v>
      </c>
      <c r="B37">
        <v>-4.7</v>
      </c>
      <c r="D37">
        <v>-4.9000000000000004</v>
      </c>
      <c r="F37">
        <v>-6.2</v>
      </c>
    </row>
    <row r="38" spans="1:6">
      <c r="A38" s="1">
        <v>38077</v>
      </c>
      <c r="B38">
        <v>-7.8</v>
      </c>
      <c r="D38">
        <v>-5.0999999999999996</v>
      </c>
      <c r="F38">
        <v>-6</v>
      </c>
    </row>
    <row r="39" spans="1:6">
      <c r="A39" s="1">
        <v>38168</v>
      </c>
      <c r="B39">
        <v>-8.1</v>
      </c>
      <c r="D39">
        <v>-7</v>
      </c>
      <c r="F39">
        <v>-6</v>
      </c>
    </row>
    <row r="40" spans="1:6">
      <c r="A40" s="1">
        <v>38260</v>
      </c>
      <c r="B40">
        <v>-8.8000000000000007</v>
      </c>
      <c r="D40">
        <v>-9.6999999999999993</v>
      </c>
      <c r="F40">
        <v>-5.8</v>
      </c>
    </row>
    <row r="41" spans="1:6">
      <c r="A41" s="1">
        <v>38352</v>
      </c>
      <c r="B41">
        <v>-10</v>
      </c>
      <c r="D41">
        <v>-14.9</v>
      </c>
      <c r="F41">
        <v>-5.6</v>
      </c>
    </row>
    <row r="42" spans="1:6">
      <c r="A42" s="1">
        <v>38442</v>
      </c>
      <c r="B42">
        <v>-11.5</v>
      </c>
      <c r="D42">
        <v>-14</v>
      </c>
      <c r="F42">
        <v>-5</v>
      </c>
    </row>
    <row r="43" spans="1:6">
      <c r="A43" s="1">
        <v>38533</v>
      </c>
      <c r="B43">
        <v>-11.9</v>
      </c>
      <c r="D43">
        <v>-14</v>
      </c>
      <c r="F43">
        <v>-4.8</v>
      </c>
    </row>
    <row r="44" spans="1:6">
      <c r="A44" s="1">
        <v>38625</v>
      </c>
      <c r="B44">
        <v>-12.4</v>
      </c>
      <c r="D44">
        <v>-16.3</v>
      </c>
      <c r="F44">
        <v>-4.8</v>
      </c>
    </row>
    <row r="45" spans="1:6">
      <c r="A45" s="1">
        <v>38717</v>
      </c>
      <c r="B45">
        <v>-12.3</v>
      </c>
      <c r="D45">
        <v>-17.3</v>
      </c>
      <c r="F45">
        <v>-3.9</v>
      </c>
    </row>
    <row r="46" spans="1:6">
      <c r="A46" s="1">
        <v>38807</v>
      </c>
      <c r="B46">
        <v>-12.2</v>
      </c>
      <c r="C46">
        <v>-1</v>
      </c>
      <c r="D46">
        <v>-18.600000000000001</v>
      </c>
      <c r="F46">
        <v>-3.4</v>
      </c>
    </row>
    <row r="47" spans="1:6">
      <c r="A47" s="1">
        <v>38898</v>
      </c>
      <c r="B47">
        <v>-11.8</v>
      </c>
      <c r="C47">
        <v>0.1</v>
      </c>
      <c r="D47">
        <v>-19.5</v>
      </c>
      <c r="F47">
        <v>-2.7</v>
      </c>
    </row>
    <row r="48" spans="1:6">
      <c r="A48" s="1">
        <v>38990</v>
      </c>
      <c r="B48">
        <v>-11.6</v>
      </c>
      <c r="C48">
        <v>0.9</v>
      </c>
      <c r="D48">
        <v>-19.899999999999999</v>
      </c>
      <c r="F48">
        <v>-2.2999999999999998</v>
      </c>
    </row>
    <row r="49" spans="1:6">
      <c r="A49" s="1">
        <v>39082</v>
      </c>
      <c r="B49">
        <v>-11.4</v>
      </c>
      <c r="C49">
        <v>2.2999999999999998</v>
      </c>
      <c r="D49">
        <v>-20</v>
      </c>
      <c r="E49">
        <v>2.2999999999999998</v>
      </c>
      <c r="F49">
        <v>-1.3</v>
      </c>
    </row>
    <row r="50" spans="1:6">
      <c r="A50" s="1">
        <v>39172</v>
      </c>
      <c r="B50">
        <v>-11.1</v>
      </c>
      <c r="C50">
        <v>0.3</v>
      </c>
      <c r="D50">
        <v>-19.5</v>
      </c>
      <c r="E50">
        <v>2.5</v>
      </c>
      <c r="F50">
        <v>-0.8</v>
      </c>
    </row>
    <row r="51" spans="1:6">
      <c r="A51" s="1">
        <v>39263</v>
      </c>
      <c r="B51">
        <v>-10.8</v>
      </c>
      <c r="C51">
        <v>-0.9</v>
      </c>
      <c r="D51">
        <v>-19.5</v>
      </c>
      <c r="E51">
        <v>3.2</v>
      </c>
      <c r="F51">
        <v>-0.3</v>
      </c>
    </row>
    <row r="52" spans="1:6">
      <c r="A52" s="1">
        <v>39355</v>
      </c>
      <c r="B52">
        <v>-10.199999999999999</v>
      </c>
      <c r="C52">
        <v>-0.5</v>
      </c>
      <c r="D52">
        <v>-16.399999999999999</v>
      </c>
      <c r="E52">
        <v>4</v>
      </c>
      <c r="F52">
        <v>0.8</v>
      </c>
    </row>
    <row r="53" spans="1:6">
      <c r="A53" s="1">
        <v>39447</v>
      </c>
      <c r="B53">
        <v>-10.1</v>
      </c>
      <c r="C53">
        <v>0</v>
      </c>
      <c r="D53">
        <v>-14.1</v>
      </c>
      <c r="E53">
        <v>4.2</v>
      </c>
      <c r="F53">
        <v>2.2000000000000002</v>
      </c>
    </row>
    <row r="54" spans="1:6">
      <c r="A54" s="1">
        <v>39538</v>
      </c>
      <c r="B54">
        <v>-10.1</v>
      </c>
      <c r="C54">
        <v>1.5</v>
      </c>
      <c r="D54">
        <v>-15.6</v>
      </c>
      <c r="E54">
        <v>3.6</v>
      </c>
      <c r="F54">
        <v>2.2000000000000002</v>
      </c>
    </row>
    <row r="55" spans="1:6">
      <c r="A55" s="1">
        <v>39629</v>
      </c>
      <c r="B55">
        <v>-10.4</v>
      </c>
      <c r="C55">
        <v>3.3</v>
      </c>
      <c r="D55">
        <v>-9.1</v>
      </c>
      <c r="E55">
        <v>3.6</v>
      </c>
      <c r="F55">
        <v>2</v>
      </c>
    </row>
    <row r="56" spans="1:6">
      <c r="A56" s="1">
        <v>39721</v>
      </c>
      <c r="B56">
        <v>-10</v>
      </c>
      <c r="C56">
        <v>5</v>
      </c>
      <c r="D56">
        <v>-3.2</v>
      </c>
      <c r="E56">
        <v>3.7</v>
      </c>
      <c r="F56">
        <v>2.8</v>
      </c>
    </row>
    <row r="57" spans="1:6">
      <c r="A57" s="1">
        <v>39813</v>
      </c>
      <c r="B57">
        <v>-9.1</v>
      </c>
      <c r="C57">
        <v>6.8</v>
      </c>
      <c r="D57">
        <v>4.2</v>
      </c>
      <c r="E57">
        <v>4.2</v>
      </c>
      <c r="F57">
        <v>4</v>
      </c>
    </row>
    <row r="58" spans="1:6">
      <c r="A58" s="1">
        <v>39903</v>
      </c>
      <c r="B58">
        <v>-8.1999999999999993</v>
      </c>
      <c r="C58">
        <v>5.3</v>
      </c>
      <c r="D58">
        <v>4.2</v>
      </c>
      <c r="E58">
        <v>4.2</v>
      </c>
      <c r="F58">
        <v>4.3</v>
      </c>
    </row>
    <row r="59" spans="1:6">
      <c r="A59" s="1">
        <v>39994</v>
      </c>
      <c r="B59">
        <v>-7.3</v>
      </c>
      <c r="C59">
        <v>5.6</v>
      </c>
      <c r="D59">
        <v>1.1000000000000001</v>
      </c>
      <c r="E59">
        <v>5</v>
      </c>
      <c r="F59">
        <v>3.8</v>
      </c>
    </row>
    <row r="60" spans="1:6">
      <c r="A60" s="1">
        <v>40086</v>
      </c>
      <c r="B60">
        <v>-7.1</v>
      </c>
      <c r="C60">
        <v>6.4</v>
      </c>
      <c r="D60">
        <v>1.9</v>
      </c>
      <c r="E60">
        <v>4.9000000000000004</v>
      </c>
      <c r="F60">
        <v>3.9</v>
      </c>
    </row>
    <row r="61" spans="1:6">
      <c r="A61" s="1">
        <v>40178</v>
      </c>
      <c r="B61">
        <v>-7</v>
      </c>
      <c r="C61">
        <v>7.1</v>
      </c>
      <c r="D61">
        <v>-0.5</v>
      </c>
      <c r="E61">
        <v>5.3</v>
      </c>
      <c r="F61">
        <v>3.5</v>
      </c>
    </row>
    <row r="62" spans="1:6">
      <c r="A62" s="1">
        <v>40268</v>
      </c>
      <c r="B62">
        <v>-7.1</v>
      </c>
      <c r="C62">
        <v>5.8</v>
      </c>
      <c r="D62">
        <v>-1.6</v>
      </c>
      <c r="E62">
        <v>5</v>
      </c>
      <c r="F62">
        <v>3.3</v>
      </c>
    </row>
    <row r="63" spans="1:6">
      <c r="A63" s="1">
        <v>40359</v>
      </c>
      <c r="B63">
        <v>-6.9</v>
      </c>
      <c r="C63">
        <v>5.4</v>
      </c>
      <c r="D63">
        <v>-1.8</v>
      </c>
      <c r="E63">
        <v>5.6</v>
      </c>
      <c r="F63">
        <v>3.4</v>
      </c>
    </row>
    <row r="64" spans="1:6">
      <c r="A64" s="1">
        <v>40451</v>
      </c>
      <c r="B64">
        <v>-6.6</v>
      </c>
      <c r="C64">
        <v>6.7</v>
      </c>
      <c r="D64">
        <v>-7.2</v>
      </c>
      <c r="E64">
        <v>6.8</v>
      </c>
      <c r="F64">
        <v>2.9</v>
      </c>
    </row>
    <row r="65" spans="1:6">
      <c r="A65" s="1">
        <v>40543</v>
      </c>
      <c r="B65">
        <v>-6</v>
      </c>
      <c r="C65">
        <v>7.5</v>
      </c>
      <c r="D65">
        <v>-9.3000000000000007</v>
      </c>
      <c r="E65">
        <v>8</v>
      </c>
      <c r="F65">
        <v>2.8</v>
      </c>
    </row>
    <row r="66" spans="1:6">
      <c r="A66" s="1">
        <v>40633</v>
      </c>
      <c r="B66">
        <v>-5.7</v>
      </c>
      <c r="C66">
        <v>6.4</v>
      </c>
      <c r="D66">
        <v>-9.1999999999999993</v>
      </c>
      <c r="E66">
        <v>7.8</v>
      </c>
      <c r="F66">
        <v>3.1</v>
      </c>
    </row>
    <row r="67" spans="1:6">
      <c r="A67" s="1">
        <v>40724</v>
      </c>
      <c r="B67">
        <v>-5.2</v>
      </c>
      <c r="C67">
        <v>5.7</v>
      </c>
      <c r="D67">
        <v>-8.8000000000000007</v>
      </c>
      <c r="E67">
        <v>7.9</v>
      </c>
      <c r="F67">
        <v>3</v>
      </c>
    </row>
    <row r="68" spans="1:6">
      <c r="A68" s="1">
        <v>40816</v>
      </c>
      <c r="B68">
        <v>-4.2</v>
      </c>
      <c r="C68">
        <v>5.3</v>
      </c>
      <c r="D68">
        <v>-4.5999999999999996</v>
      </c>
      <c r="E68">
        <v>7.8</v>
      </c>
      <c r="F68">
        <v>4.4000000000000004</v>
      </c>
    </row>
    <row r="69" spans="1:6">
      <c r="A69" s="1">
        <v>40908</v>
      </c>
      <c r="B69">
        <v>-3.8</v>
      </c>
      <c r="C69">
        <v>6.1</v>
      </c>
      <c r="D69">
        <v>-2</v>
      </c>
      <c r="E69">
        <v>7.7</v>
      </c>
      <c r="F69">
        <v>4.5</v>
      </c>
    </row>
    <row r="70" spans="1:6">
      <c r="A70" s="1">
        <v>40999</v>
      </c>
      <c r="B70">
        <v>-3.6</v>
      </c>
      <c r="C70">
        <v>5.6</v>
      </c>
      <c r="D70">
        <v>-2</v>
      </c>
      <c r="E70">
        <v>6.4</v>
      </c>
      <c r="F70">
        <v>3.6</v>
      </c>
    </row>
    <row r="71" spans="1:6">
      <c r="A71" s="1">
        <v>41090</v>
      </c>
      <c r="B71">
        <v>-2.8</v>
      </c>
      <c r="C71">
        <v>6.3</v>
      </c>
      <c r="D71">
        <v>0.9</v>
      </c>
      <c r="E71">
        <v>6.2</v>
      </c>
      <c r="F71">
        <v>3.9</v>
      </c>
    </row>
    <row r="72" spans="1:6">
      <c r="A72" s="1">
        <v>41182</v>
      </c>
      <c r="B72">
        <v>-2.2000000000000002</v>
      </c>
      <c r="C72">
        <v>6</v>
      </c>
      <c r="D72">
        <v>0.4</v>
      </c>
      <c r="E72">
        <v>6.1</v>
      </c>
      <c r="F72">
        <v>3.9</v>
      </c>
    </row>
    <row r="73" spans="1:6">
      <c r="A73" s="1">
        <v>41274</v>
      </c>
      <c r="B73">
        <v>-1.1000000000000001</v>
      </c>
      <c r="C73">
        <v>6.6</v>
      </c>
      <c r="D73">
        <v>3.4</v>
      </c>
      <c r="E73">
        <v>6.9</v>
      </c>
      <c r="F73">
        <v>4.2</v>
      </c>
    </row>
    <row r="74" spans="1:6">
      <c r="A74" s="1">
        <v>41364</v>
      </c>
      <c r="B74">
        <v>-1</v>
      </c>
      <c r="C74">
        <v>6.6</v>
      </c>
      <c r="D74">
        <v>2.5</v>
      </c>
      <c r="E74">
        <v>7.1</v>
      </c>
      <c r="F74">
        <v>3.8</v>
      </c>
    </row>
    <row r="75" spans="1:6">
      <c r="A75" s="1">
        <v>41455</v>
      </c>
      <c r="B75">
        <v>-0.6</v>
      </c>
      <c r="C75">
        <v>6.9</v>
      </c>
      <c r="D75">
        <v>5.0999999999999996</v>
      </c>
      <c r="E75">
        <v>8.3000000000000007</v>
      </c>
      <c r="F75">
        <v>4.7</v>
      </c>
    </row>
    <row r="76" spans="1:6">
      <c r="A76" s="1">
        <v>41547</v>
      </c>
      <c r="B76">
        <v>-0.1</v>
      </c>
      <c r="C76">
        <v>7.2</v>
      </c>
      <c r="D76">
        <v>5.6</v>
      </c>
      <c r="E76">
        <v>8.6</v>
      </c>
      <c r="F76">
        <v>5.5</v>
      </c>
    </row>
    <row r="77" spans="1:6">
      <c r="A77" s="1">
        <v>41639</v>
      </c>
      <c r="B77">
        <v>0.8</v>
      </c>
      <c r="C77">
        <v>7.8</v>
      </c>
      <c r="D77">
        <v>8.4</v>
      </c>
      <c r="E77">
        <v>8.8000000000000007</v>
      </c>
      <c r="F77">
        <v>6.3</v>
      </c>
    </row>
    <row r="78" spans="1:6">
      <c r="A78" s="1">
        <v>41729</v>
      </c>
      <c r="B78">
        <v>0.8</v>
      </c>
      <c r="C78">
        <v>5.7</v>
      </c>
      <c r="D78">
        <v>9.8000000000000007</v>
      </c>
      <c r="E78">
        <v>9.1</v>
      </c>
      <c r="F78">
        <v>6</v>
      </c>
    </row>
    <row r="79" spans="1:6">
      <c r="A79" s="1">
        <v>41820</v>
      </c>
      <c r="B79">
        <v>-0.3</v>
      </c>
      <c r="C79">
        <v>5.2</v>
      </c>
      <c r="D79">
        <v>9.9</v>
      </c>
      <c r="E79">
        <v>10.3</v>
      </c>
      <c r="F79">
        <v>5.9</v>
      </c>
    </row>
    <row r="80" spans="1:6">
      <c r="A80" s="1">
        <v>41912</v>
      </c>
      <c r="B80">
        <v>-0.6</v>
      </c>
      <c r="C80">
        <v>4.5</v>
      </c>
      <c r="D80">
        <v>13.6</v>
      </c>
      <c r="E80">
        <v>10.6</v>
      </c>
      <c r="F80">
        <v>5.9</v>
      </c>
    </row>
    <row r="81" spans="1:6">
      <c r="A81" s="1">
        <v>42004</v>
      </c>
      <c r="B81">
        <v>-0.6</v>
      </c>
      <c r="C81">
        <v>4.5</v>
      </c>
      <c r="D81">
        <v>15.5</v>
      </c>
      <c r="E81">
        <v>12</v>
      </c>
      <c r="F81">
        <v>6.5</v>
      </c>
    </row>
    <row r="82" spans="1:6">
      <c r="A82" s="1">
        <v>42094</v>
      </c>
      <c r="B82">
        <v>-0.6</v>
      </c>
      <c r="C82">
        <v>3.7</v>
      </c>
      <c r="D82">
        <v>14.7</v>
      </c>
      <c r="E82">
        <v>12</v>
      </c>
      <c r="F82">
        <v>6.4</v>
      </c>
    </row>
    <row r="83" spans="1:6">
      <c r="A83" s="1">
        <v>42185</v>
      </c>
      <c r="B83">
        <v>0.1</v>
      </c>
      <c r="C83">
        <v>3.3</v>
      </c>
      <c r="D83">
        <v>14</v>
      </c>
      <c r="E83">
        <v>12.8</v>
      </c>
      <c r="F83">
        <v>6.6</v>
      </c>
    </row>
    <row r="84" spans="1:6">
      <c r="A84" s="1">
        <v>42277</v>
      </c>
      <c r="B84">
        <v>0.4</v>
      </c>
      <c r="C84">
        <v>3.3</v>
      </c>
      <c r="D84">
        <v>21.7</v>
      </c>
      <c r="E84">
        <v>13.4</v>
      </c>
      <c r="F84">
        <v>7.8</v>
      </c>
    </row>
    <row r="85" spans="1:6">
      <c r="A85" s="1">
        <v>42369</v>
      </c>
      <c r="B85">
        <v>2.2999999999999998</v>
      </c>
      <c r="C85">
        <v>3</v>
      </c>
      <c r="D85">
        <v>19.5</v>
      </c>
      <c r="E85">
        <v>13.1</v>
      </c>
      <c r="F85">
        <v>7.8</v>
      </c>
    </row>
    <row r="86" spans="1:6">
      <c r="A86" s="1">
        <v>42460</v>
      </c>
      <c r="B86">
        <v>2.1</v>
      </c>
      <c r="C86">
        <v>1.1000000000000001</v>
      </c>
      <c r="D86">
        <v>15.8</v>
      </c>
      <c r="E86">
        <v>12.1</v>
      </c>
      <c r="F86">
        <v>8</v>
      </c>
    </row>
    <row r="87" spans="1:6">
      <c r="A87" s="1">
        <v>42551</v>
      </c>
      <c r="B87">
        <v>1.9</v>
      </c>
      <c r="C87">
        <v>-0.4</v>
      </c>
      <c r="D87">
        <v>13.4</v>
      </c>
      <c r="E87">
        <v>11.6</v>
      </c>
      <c r="F87">
        <v>8.5</v>
      </c>
    </row>
    <row r="88" spans="1:6">
      <c r="A88" s="1">
        <v>42643</v>
      </c>
      <c r="B88">
        <v>2</v>
      </c>
      <c r="C88">
        <v>-2.4</v>
      </c>
      <c r="D88">
        <v>12.4</v>
      </c>
      <c r="E88">
        <v>11</v>
      </c>
      <c r="F88">
        <v>8.9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 y PIB (scatter)</vt:lpstr>
      <vt:lpstr>figura_9a</vt:lpstr>
      <vt:lpstr>figura_9b</vt:lpstr>
      <vt:lpstr>figura_11a</vt:lpstr>
      <vt:lpstr>figura_11b</vt:lpstr>
      <vt:lpstr>figura_10a</vt:lpstr>
      <vt:lpstr>figura_10b</vt:lpstr>
      <vt:lpstr>figura_12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</dc:creator>
  <cp:lastModifiedBy>user</cp:lastModifiedBy>
  <dcterms:created xsi:type="dcterms:W3CDTF">2014-03-07T16:08:25Z</dcterms:created>
  <dcterms:modified xsi:type="dcterms:W3CDTF">2017-06-07T22:20:19Z</dcterms:modified>
</cp:coreProperties>
</file>